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6"/>
  </bookViews>
  <sheets>
    <sheet name="F1" sheetId="1" r:id="rId1"/>
    <sheet name="Jaula" sheetId="2" r:id="rId2"/>
    <sheet name="CdeL" sheetId="3" r:id="rId3"/>
    <sheet name="T12" sheetId="4" r:id="rId4"/>
    <sheet name="Clubes Am1" sheetId="5" r:id="rId5"/>
    <sheet name="THor" sheetId="6" r:id="rId6"/>
    <sheet name="Ascenso AM" sheetId="7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L54" i="7" l="1"/>
  <c r="DK54" i="7"/>
  <c r="DJ54" i="7"/>
  <c r="DI54" i="7"/>
  <c r="DH54" i="7"/>
  <c r="DG54" i="7"/>
  <c r="DF54" i="7"/>
  <c r="DE54" i="7"/>
  <c r="DD54" i="7"/>
  <c r="DC54" i="7"/>
  <c r="DB54" i="7"/>
  <c r="AU54" i="7"/>
  <c r="AT54" i="7"/>
  <c r="AS54" i="7"/>
  <c r="AR54" i="7"/>
  <c r="AQ54" i="7"/>
  <c r="AP54" i="7"/>
  <c r="AO54" i="7"/>
  <c r="AN54" i="7"/>
  <c r="AM54" i="7"/>
  <c r="AL54" i="7"/>
  <c r="AK54" i="7"/>
  <c r="DM53" i="7"/>
  <c r="AV53" i="7"/>
  <c r="DM52" i="7"/>
  <c r="AV52" i="7"/>
  <c r="DL51" i="7"/>
  <c r="DK51" i="7"/>
  <c r="DJ51" i="7"/>
  <c r="DI51" i="7"/>
  <c r="DH51" i="7"/>
  <c r="DG51" i="7"/>
  <c r="DF51" i="7"/>
  <c r="DE51" i="7"/>
  <c r="DD51" i="7"/>
  <c r="DC51" i="7"/>
  <c r="DB51" i="7"/>
  <c r="AU51" i="7"/>
  <c r="AT51" i="7"/>
  <c r="AS51" i="7"/>
  <c r="AR51" i="7"/>
  <c r="AQ51" i="7"/>
  <c r="AP51" i="7"/>
  <c r="AO51" i="7"/>
  <c r="AN51" i="7"/>
  <c r="AM51" i="7"/>
  <c r="AL51" i="7"/>
  <c r="AK51" i="7"/>
  <c r="W48" i="7"/>
  <c r="V48" i="7"/>
  <c r="CK47" i="7"/>
  <c r="CJ47" i="7"/>
  <c r="BV47" i="7"/>
  <c r="T47" i="7"/>
  <c r="S47" i="7"/>
  <c r="E47" i="7"/>
  <c r="CK46" i="7"/>
  <c r="CJ46" i="7"/>
  <c r="BV46" i="7"/>
  <c r="T46" i="7"/>
  <c r="S46" i="7"/>
  <c r="E46" i="7"/>
  <c r="DA45" i="7"/>
  <c r="CK45" i="7"/>
  <c r="CJ45" i="7"/>
  <c r="BV45" i="7"/>
  <c r="AJ45" i="7"/>
  <c r="T45" i="7"/>
  <c r="S45" i="7"/>
  <c r="E45" i="7"/>
  <c r="CK44" i="7"/>
  <c r="CJ44" i="7"/>
  <c r="BV44" i="7"/>
  <c r="T44" i="7"/>
  <c r="S44" i="7"/>
  <c r="E44" i="7"/>
  <c r="DA43" i="7"/>
  <c r="CK43" i="7"/>
  <c r="CJ43" i="7"/>
  <c r="BV43" i="7"/>
  <c r="AJ43" i="7"/>
  <c r="T43" i="7"/>
  <c r="S43" i="7"/>
  <c r="E43" i="7"/>
  <c r="CK42" i="7"/>
  <c r="CJ42" i="7"/>
  <c r="BV42" i="7"/>
  <c r="T42" i="7"/>
  <c r="S42" i="7"/>
  <c r="E42" i="7"/>
  <c r="DA41" i="7"/>
  <c r="CK41" i="7"/>
  <c r="CJ41" i="7"/>
  <c r="BV41" i="7"/>
  <c r="AJ41" i="7"/>
  <c r="T41" i="7"/>
  <c r="S41" i="7"/>
  <c r="E41" i="7"/>
  <c r="CK40" i="7"/>
  <c r="CJ40" i="7"/>
  <c r="BV40" i="7"/>
  <c r="T40" i="7"/>
  <c r="S40" i="7"/>
  <c r="E40" i="7"/>
  <c r="DA39" i="7"/>
  <c r="CK39" i="7"/>
  <c r="CJ39" i="7"/>
  <c r="BV39" i="7"/>
  <c r="AJ39" i="7"/>
  <c r="T39" i="7"/>
  <c r="S39" i="7"/>
  <c r="E39" i="7"/>
  <c r="CK38" i="7"/>
  <c r="CJ38" i="7"/>
  <c r="BV38" i="7"/>
  <c r="T38" i="7"/>
  <c r="S38" i="7"/>
  <c r="E38" i="7"/>
  <c r="DA37" i="7"/>
  <c r="CK37" i="7"/>
  <c r="CJ37" i="7"/>
  <c r="BV37" i="7"/>
  <c r="AJ37" i="7"/>
  <c r="T37" i="7"/>
  <c r="S37" i="7"/>
  <c r="E37" i="7"/>
  <c r="CK36" i="7"/>
  <c r="CJ36" i="7"/>
  <c r="BV36" i="7"/>
  <c r="T36" i="7"/>
  <c r="S36" i="7"/>
  <c r="E36" i="7"/>
  <c r="DA35" i="7"/>
  <c r="CK35" i="7"/>
  <c r="CJ35" i="7"/>
  <c r="BV35" i="7"/>
  <c r="AJ35" i="7"/>
  <c r="T35" i="7"/>
  <c r="S35" i="7"/>
  <c r="E35" i="7"/>
  <c r="CK34" i="7"/>
  <c r="CJ34" i="7"/>
  <c r="BV34" i="7"/>
  <c r="T34" i="7"/>
  <c r="S34" i="7"/>
  <c r="E34" i="7"/>
  <c r="DA33" i="7"/>
  <c r="CK33" i="7"/>
  <c r="CJ33" i="7"/>
  <c r="BV33" i="7"/>
  <c r="AJ33" i="7"/>
  <c r="T33" i="7"/>
  <c r="S33" i="7"/>
  <c r="E33" i="7"/>
  <c r="CK32" i="7"/>
  <c r="CJ32" i="7"/>
  <c r="BV32" i="7"/>
  <c r="T32" i="7"/>
  <c r="S32" i="7"/>
  <c r="E32" i="7"/>
  <c r="DA31" i="7"/>
  <c r="CK31" i="7"/>
  <c r="CJ31" i="7"/>
  <c r="BV31" i="7"/>
  <c r="AJ31" i="7"/>
  <c r="T31" i="7"/>
  <c r="S31" i="7"/>
  <c r="E31" i="7"/>
  <c r="CO30" i="7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K30" i="7"/>
  <c r="CJ30" i="7"/>
  <c r="BV30" i="7"/>
  <c r="X30" i="7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T30" i="7"/>
  <c r="S30" i="7"/>
  <c r="E30" i="7"/>
  <c r="CK29" i="7"/>
  <c r="CJ29" i="7"/>
  <c r="BV29" i="7"/>
  <c r="T29" i="7"/>
  <c r="S29" i="7"/>
  <c r="E29" i="7"/>
  <c r="DE27" i="7"/>
  <c r="DK27" i="7" s="1"/>
  <c r="DO24" i="7"/>
  <c r="DN24" i="7"/>
  <c r="DM24" i="7"/>
  <c r="DI24" i="7"/>
  <c r="DG24" i="7"/>
  <c r="DD24" i="7"/>
  <c r="DC24" i="7"/>
  <c r="CW24" i="7"/>
  <c r="CN48" i="7" s="1"/>
  <c r="CV24" i="7"/>
  <c r="CM48" i="7" s="1"/>
  <c r="CU24" i="7"/>
  <c r="CL48" i="7" s="1"/>
  <c r="CQ24" i="7"/>
  <c r="DI27" i="7" s="1"/>
  <c r="CO24" i="7"/>
  <c r="DG27" i="7" s="1"/>
  <c r="CL24" i="7"/>
  <c r="DC27" i="7" s="1"/>
  <c r="CK24" i="7"/>
  <c r="AX24" i="7"/>
  <c r="AW24" i="7"/>
  <c r="AV24" i="7"/>
  <c r="AP24" i="7"/>
  <c r="AM24" i="7"/>
  <c r="AL24" i="7"/>
  <c r="AF24" i="7"/>
  <c r="AE24" i="7"/>
  <c r="AD24" i="7"/>
  <c r="U48" i="7" s="1"/>
  <c r="X24" i="7"/>
  <c r="AP27" i="7" s="1"/>
  <c r="U24" i="7"/>
  <c r="AL27" i="7" s="1"/>
  <c r="T24" i="7"/>
  <c r="AN27" i="7" s="1"/>
  <c r="DE23" i="7"/>
  <c r="CM23" i="7"/>
  <c r="AN23" i="7"/>
  <c r="Z23" i="7"/>
  <c r="Z24" i="7" s="1"/>
  <c r="V23" i="7"/>
  <c r="DE22" i="7"/>
  <c r="CM22" i="7"/>
  <c r="AQ22" i="7"/>
  <c r="AQ23" i="7" s="1"/>
  <c r="AN22" i="7"/>
  <c r="Y22" i="7"/>
  <c r="V22" i="7"/>
  <c r="DE21" i="7"/>
  <c r="CM21" i="7"/>
  <c r="AQ21" i="7"/>
  <c r="AN21" i="7"/>
  <c r="Y21" i="7"/>
  <c r="V21" i="7"/>
  <c r="DE20" i="7"/>
  <c r="CM20" i="7"/>
  <c r="AN20" i="7"/>
  <c r="V20" i="7"/>
  <c r="DE19" i="7"/>
  <c r="CM19" i="7"/>
  <c r="AQ19" i="7"/>
  <c r="AN19" i="7"/>
  <c r="V19" i="7"/>
  <c r="DE18" i="7"/>
  <c r="CM18" i="7"/>
  <c r="AN18" i="7"/>
  <c r="V18" i="7"/>
  <c r="DE17" i="7"/>
  <c r="CM17" i="7"/>
  <c r="AQ17" i="7"/>
  <c r="AN17" i="7"/>
  <c r="V17" i="7"/>
  <c r="DE16" i="7"/>
  <c r="CM16" i="7"/>
  <c r="CD16" i="7"/>
  <c r="BA16" i="7"/>
  <c r="AN16" i="7"/>
  <c r="V16" i="7"/>
  <c r="M16" i="7"/>
  <c r="DE15" i="7"/>
  <c r="CM15" i="7"/>
  <c r="AN15" i="7"/>
  <c r="V15" i="7"/>
  <c r="DE14" i="7"/>
  <c r="CM14" i="7"/>
  <c r="AN14" i="7"/>
  <c r="V14" i="7"/>
  <c r="DE13" i="7"/>
  <c r="CM13" i="7"/>
  <c r="AN13" i="7"/>
  <c r="Y13" i="7"/>
  <c r="Y14" i="7" s="1"/>
  <c r="Y15" i="7" s="1"/>
  <c r="Y16" i="7" s="1"/>
  <c r="Y17" i="7" s="1"/>
  <c r="Y18" i="7" s="1"/>
  <c r="Y19" i="7" s="1"/>
  <c r="V13" i="7"/>
  <c r="DE12" i="7"/>
  <c r="CM12" i="7"/>
  <c r="AQ12" i="7"/>
  <c r="AQ13" i="7" s="1"/>
  <c r="AQ14" i="7" s="1"/>
  <c r="AQ15" i="7" s="1"/>
  <c r="AN12" i="7"/>
  <c r="Y12" i="7"/>
  <c r="V12" i="7"/>
  <c r="DE11" i="7"/>
  <c r="CM11" i="7"/>
  <c r="AN11" i="7"/>
  <c r="V11" i="7"/>
  <c r="DE10" i="7"/>
  <c r="CM10" i="7"/>
  <c r="AQ10" i="7"/>
  <c r="AN10" i="7"/>
  <c r="V10" i="7"/>
  <c r="DE9" i="7"/>
  <c r="CM9" i="7"/>
  <c r="BA9" i="7"/>
  <c r="AR9" i="7"/>
  <c r="AN9" i="7"/>
  <c r="V9" i="7"/>
  <c r="DE8" i="7"/>
  <c r="CM8" i="7"/>
  <c r="BA8" i="7"/>
  <c r="AR8" i="7"/>
  <c r="AQ8" i="7"/>
  <c r="AN8" i="7"/>
  <c r="V8" i="7"/>
  <c r="DE7" i="7"/>
  <c r="CY7" i="7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M7" i="7"/>
  <c r="CG7" i="7"/>
  <c r="CG8" i="7" s="1"/>
  <c r="CG9" i="7" s="1"/>
  <c r="CG10" i="7" s="1"/>
  <c r="CG11" i="7" s="1"/>
  <c r="CG12" i="7" s="1"/>
  <c r="CG13" i="7" s="1"/>
  <c r="CG14" i="7" s="1"/>
  <c r="CG15" i="7" s="1"/>
  <c r="CG16" i="7" s="1"/>
  <c r="CG17" i="7" s="1"/>
  <c r="CG18" i="7" s="1"/>
  <c r="CG19" i="7" s="1"/>
  <c r="CG20" i="7" s="1"/>
  <c r="CG21" i="7" s="1"/>
  <c r="CG22" i="7" s="1"/>
  <c r="CG23" i="7" s="1"/>
  <c r="AR7" i="7"/>
  <c r="AN7" i="7"/>
  <c r="AH7" i="7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Y7" i="7"/>
  <c r="Y8" i="7" s="1"/>
  <c r="Y9" i="7" s="1"/>
  <c r="Y10" i="7" s="1"/>
  <c r="V7" i="7"/>
  <c r="DE6" i="7"/>
  <c r="CY6" i="7"/>
  <c r="CS6" i="7"/>
  <c r="CR6" i="7"/>
  <c r="CR7" i="7" s="1"/>
  <c r="CP6" i="7"/>
  <c r="CP7" i="7" s="1"/>
  <c r="CP8" i="7" s="1"/>
  <c r="CP9" i="7" s="1"/>
  <c r="CP10" i="7" s="1"/>
  <c r="CP11" i="7" s="1"/>
  <c r="CP12" i="7" s="1"/>
  <c r="CP13" i="7" s="1"/>
  <c r="CP14" i="7" s="1"/>
  <c r="CP15" i="7" s="1"/>
  <c r="CP16" i="7" s="1"/>
  <c r="CP17" i="7" s="1"/>
  <c r="CP18" i="7" s="1"/>
  <c r="CP19" i="7" s="1"/>
  <c r="CP20" i="7" s="1"/>
  <c r="CP21" i="7" s="1"/>
  <c r="CP22" i="7" s="1"/>
  <c r="CP23" i="7" s="1"/>
  <c r="DH5" i="7" s="1"/>
  <c r="DH6" i="7" s="1"/>
  <c r="DH7" i="7" s="1"/>
  <c r="DH8" i="7" s="1"/>
  <c r="DH9" i="7" s="1"/>
  <c r="DH10" i="7" s="1"/>
  <c r="DH11" i="7" s="1"/>
  <c r="DH12" i="7" s="1"/>
  <c r="DH13" i="7" s="1"/>
  <c r="DH14" i="7" s="1"/>
  <c r="DH15" i="7" s="1"/>
  <c r="DH16" i="7" s="1"/>
  <c r="DH17" i="7" s="1"/>
  <c r="DH18" i="7" s="1"/>
  <c r="DH19" i="7" s="1"/>
  <c r="DH20" i="7" s="1"/>
  <c r="DH21" i="7" s="1"/>
  <c r="DH22" i="7" s="1"/>
  <c r="DH23" i="7" s="1"/>
  <c r="CM6" i="7"/>
  <c r="CG6" i="7"/>
  <c r="AR6" i="7"/>
  <c r="AQ6" i="7"/>
  <c r="AN6" i="7"/>
  <c r="AH6" i="7"/>
  <c r="AA6" i="7"/>
  <c r="AB6" i="7" s="1"/>
  <c r="Y6" i="7"/>
  <c r="V6" i="7"/>
  <c r="P6" i="7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DK5" i="7"/>
  <c r="DJ5" i="7"/>
  <c r="DJ6" i="7" s="1"/>
  <c r="DE5" i="7"/>
  <c r="CS5" i="7"/>
  <c r="CR5" i="7"/>
  <c r="CM5" i="7"/>
  <c r="CD5" i="7"/>
  <c r="CB5" i="7"/>
  <c r="AR5" i="7"/>
  <c r="AR24" i="7" s="1"/>
  <c r="AN5" i="7"/>
  <c r="AB5" i="7"/>
  <c r="AA5" i="7"/>
  <c r="V5" i="7"/>
  <c r="K5" i="7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AS4" i="5"/>
  <c r="AX4" i="5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B18" i="5"/>
  <c r="B19" i="5" s="1"/>
  <c r="C18" i="5"/>
  <c r="D18" i="5"/>
  <c r="E18" i="5"/>
  <c r="G18" i="5"/>
  <c r="H18" i="5"/>
  <c r="I18" i="5"/>
  <c r="I19" i="5" s="1"/>
  <c r="J18" i="5"/>
  <c r="K18" i="5"/>
  <c r="K19" i="5" s="1"/>
  <c r="L18" i="5"/>
  <c r="M18" i="5"/>
  <c r="N18" i="5"/>
  <c r="O18" i="5"/>
  <c r="P18" i="5"/>
  <c r="R18" i="5"/>
  <c r="R19" i="5" s="1"/>
  <c r="S18" i="5"/>
  <c r="T18" i="5"/>
  <c r="T19" i="5" s="1"/>
  <c r="V18" i="5"/>
  <c r="W18" i="5"/>
  <c r="X18" i="5"/>
  <c r="C19" i="5"/>
  <c r="D19" i="5"/>
  <c r="E19" i="5"/>
  <c r="G19" i="5"/>
  <c r="H19" i="5"/>
  <c r="J19" i="5"/>
  <c r="L19" i="5"/>
  <c r="M19" i="5"/>
  <c r="N19" i="5"/>
  <c r="O19" i="5"/>
  <c r="P19" i="5"/>
  <c r="S19" i="5"/>
  <c r="V19" i="5"/>
  <c r="W19" i="5"/>
  <c r="X19" i="5"/>
  <c r="AA27" i="5"/>
  <c r="AA28" i="5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H50" i="5"/>
  <c r="M4" i="4"/>
  <c r="BC4" i="4"/>
  <c r="BE4" i="4"/>
  <c r="BB4" i="4" s="1"/>
  <c r="BF4" i="4"/>
  <c r="BJ4" i="4"/>
  <c r="BK4" i="4"/>
  <c r="BM4" i="4"/>
  <c r="BL4" i="4" s="1"/>
  <c r="BN4" i="4"/>
  <c r="BS4" i="4"/>
  <c r="BU4" i="4"/>
  <c r="BV4" i="4"/>
  <c r="CA4" i="4"/>
  <c r="CC4" i="4"/>
  <c r="BZ4" i="4" s="1"/>
  <c r="CD4" i="4"/>
  <c r="CB4" i="4" s="1"/>
  <c r="CI4" i="4"/>
  <c r="CJ4" i="4"/>
  <c r="CK4" i="4"/>
  <c r="CL4" i="4"/>
  <c r="I4" i="4" s="1"/>
  <c r="CQ4" i="4"/>
  <c r="CS4" i="4"/>
  <c r="CT4" i="4"/>
  <c r="DU4" i="4"/>
  <c r="FW4" i="4"/>
  <c r="FY4" i="4"/>
  <c r="FV4" i="4" s="1"/>
  <c r="FZ4" i="4"/>
  <c r="FX4" i="4" s="1"/>
  <c r="GE4" i="4"/>
  <c r="GG4" i="4"/>
  <c r="GH4" i="4"/>
  <c r="GF4" i="4" s="1"/>
  <c r="GM4" i="4"/>
  <c r="GO4" i="4"/>
  <c r="GP4" i="4"/>
  <c r="GU4" i="4"/>
  <c r="GV4" i="4"/>
  <c r="GW4" i="4"/>
  <c r="GT4" i="4" s="1"/>
  <c r="GX4" i="4"/>
  <c r="HB4" i="4"/>
  <c r="HC4" i="4"/>
  <c r="HD4" i="4"/>
  <c r="HE4" i="4"/>
  <c r="HF4" i="4"/>
  <c r="HK4" i="4"/>
  <c r="HM4" i="4"/>
  <c r="HJ4" i="4" s="1"/>
  <c r="HN4" i="4"/>
  <c r="IE4" i="4"/>
  <c r="IE5" i="4" s="1"/>
  <c r="IE6" i="4" s="1"/>
  <c r="IE7" i="4" s="1"/>
  <c r="IE8" i="4" s="1"/>
  <c r="IE9" i="4" s="1"/>
  <c r="IE10" i="4" s="1"/>
  <c r="JU4" i="4"/>
  <c r="JW4" i="4"/>
  <c r="JT4" i="4" s="1"/>
  <c r="JX4" i="4"/>
  <c r="KB4" i="4"/>
  <c r="KC4" i="4"/>
  <c r="KD4" i="4"/>
  <c r="KE4" i="4"/>
  <c r="KF4" i="4"/>
  <c r="KK4" i="4"/>
  <c r="KM4" i="4"/>
  <c r="KJ4" i="4" s="1"/>
  <c r="KN4" i="4"/>
  <c r="KR4" i="4"/>
  <c r="KS4" i="4"/>
  <c r="KU4" i="4"/>
  <c r="KT4" i="4" s="1"/>
  <c r="KV4" i="4"/>
  <c r="LA4" i="4"/>
  <c r="LC4" i="4"/>
  <c r="LD4" i="4"/>
  <c r="LI4" i="4"/>
  <c r="LK4" i="4"/>
  <c r="LH4" i="4" s="1"/>
  <c r="LL4" i="4"/>
  <c r="LJ4" i="4" s="1"/>
  <c r="MC4" i="4"/>
  <c r="MC5" i="4" s="1"/>
  <c r="MC6" i="4" s="1"/>
  <c r="MC7" i="4" s="1"/>
  <c r="MC8" i="4" s="1"/>
  <c r="MC9" i="4" s="1"/>
  <c r="MC10" i="4" s="1"/>
  <c r="MC11" i="4" s="1"/>
  <c r="MC12" i="4" s="1"/>
  <c r="MC13" i="4" s="1"/>
  <c r="MC14" i="4" s="1"/>
  <c r="NS4" i="4"/>
  <c r="NU4" i="4"/>
  <c r="NR4" i="4" s="1"/>
  <c r="NV4" i="4"/>
  <c r="NZ4" i="4"/>
  <c r="OA4" i="4"/>
  <c r="OB4" i="4"/>
  <c r="OC4" i="4"/>
  <c r="OD4" i="4"/>
  <c r="OI4" i="4"/>
  <c r="OK4" i="4"/>
  <c r="OH4" i="4" s="1"/>
  <c r="OL4" i="4"/>
  <c r="OP4" i="4"/>
  <c r="OQ4" i="4"/>
  <c r="OS4" i="4"/>
  <c r="OR4" i="4" s="1"/>
  <c r="OT4" i="4"/>
  <c r="OY4" i="4"/>
  <c r="PA4" i="4"/>
  <c r="PB4" i="4"/>
  <c r="LY4" i="4" s="1"/>
  <c r="PG4" i="4"/>
  <c r="PI4" i="4"/>
  <c r="PJ4" i="4"/>
  <c r="PF4" i="4" s="1"/>
  <c r="QA4" i="4"/>
  <c r="QA5" i="4" s="1"/>
  <c r="QA6" i="4" s="1"/>
  <c r="QA7" i="4" s="1"/>
  <c r="QA8" i="4" s="1"/>
  <c r="QA9" i="4" s="1"/>
  <c r="QA10" i="4" s="1"/>
  <c r="QA11" i="4" s="1"/>
  <c r="QA12" i="4" s="1"/>
  <c r="QA13" i="4" s="1"/>
  <c r="QA14" i="4" s="1"/>
  <c r="RR4" i="4"/>
  <c r="RT4" i="4"/>
  <c r="RU4" i="4"/>
  <c r="RQ4" i="4" s="1"/>
  <c r="RZ4" i="4"/>
  <c r="SB4" i="4"/>
  <c r="SC4" i="4"/>
  <c r="SA4" i="4" s="1"/>
  <c r="SH4" i="4"/>
  <c r="SJ4" i="4"/>
  <c r="SK4" i="4"/>
  <c r="SP4" i="4"/>
  <c r="SQ4" i="4"/>
  <c r="SR4" i="4"/>
  <c r="SO4" i="4" s="1"/>
  <c r="SS4" i="4"/>
  <c r="SW4" i="4"/>
  <c r="SX4" i="4"/>
  <c r="SY4" i="4"/>
  <c r="SZ4" i="4"/>
  <c r="TA4" i="4"/>
  <c r="PW4" i="4" s="1"/>
  <c r="TF4" i="4"/>
  <c r="TH4" i="4"/>
  <c r="TE4" i="4" s="1"/>
  <c r="TI4" i="4"/>
  <c r="TV4" i="4"/>
  <c r="TZ4" i="4"/>
  <c r="VQ4" i="4"/>
  <c r="VS4" i="4"/>
  <c r="VP4" i="4" s="1"/>
  <c r="VT4" i="4"/>
  <c r="VX4" i="4"/>
  <c r="VY4" i="4"/>
  <c r="WA4" i="4"/>
  <c r="VZ4" i="4" s="1"/>
  <c r="WB4" i="4"/>
  <c r="WG4" i="4"/>
  <c r="WI4" i="4"/>
  <c r="WJ4" i="4"/>
  <c r="WO4" i="4"/>
  <c r="WQ4" i="4"/>
  <c r="WR4" i="4"/>
  <c r="WN4" i="4" s="1"/>
  <c r="WW4" i="4"/>
  <c r="WY4" i="4"/>
  <c r="WZ4" i="4"/>
  <c r="WX4" i="4" s="1"/>
  <c r="XE4" i="4"/>
  <c r="XG4" i="4"/>
  <c r="XH4" i="4"/>
  <c r="XY4" i="4"/>
  <c r="ZO4" i="4"/>
  <c r="ZQ4" i="4"/>
  <c r="ZN4" i="4" s="1"/>
  <c r="ZR4" i="4"/>
  <c r="ZV4" i="4"/>
  <c r="ZW4" i="4"/>
  <c r="ZY4" i="4"/>
  <c r="ZX4" i="4" s="1"/>
  <c r="ZZ4" i="4"/>
  <c r="AAE4" i="4"/>
  <c r="AAG4" i="4"/>
  <c r="AAH4" i="4"/>
  <c r="AAM4" i="4"/>
  <c r="AAO4" i="4"/>
  <c r="AAL4" i="4" s="1"/>
  <c r="AAP4" i="4"/>
  <c r="AAU4" i="4"/>
  <c r="AAW4" i="4"/>
  <c r="AAX4" i="4"/>
  <c r="XU4" i="4" s="1"/>
  <c r="ABC4" i="4"/>
  <c r="ABE4" i="4"/>
  <c r="ABF4" i="4"/>
  <c r="D5" i="4"/>
  <c r="K5" i="4"/>
  <c r="M5" i="4"/>
  <c r="BC5" i="4"/>
  <c r="BE5" i="4"/>
  <c r="BF5" i="4"/>
  <c r="BK5" i="4"/>
  <c r="BM5" i="4"/>
  <c r="BJ5" i="4" s="1"/>
  <c r="BN5" i="4"/>
  <c r="BS5" i="4"/>
  <c r="BS15" i="4" s="1"/>
  <c r="BU5" i="4"/>
  <c r="BV5" i="4"/>
  <c r="BT5" i="4" s="1"/>
  <c r="CA5" i="4"/>
  <c r="CC5" i="4"/>
  <c r="CD5" i="4"/>
  <c r="CI5" i="4"/>
  <c r="CK5" i="4"/>
  <c r="CH5" i="4" s="1"/>
  <c r="CL5" i="4"/>
  <c r="I5" i="4" s="1"/>
  <c r="CP5" i="4"/>
  <c r="CQ5" i="4"/>
  <c r="CR5" i="4"/>
  <c r="CS5" i="4"/>
  <c r="CT5" i="4"/>
  <c r="DJ5" i="4"/>
  <c r="DS5" i="4"/>
  <c r="DU5" i="4"/>
  <c r="FV5" i="4"/>
  <c r="FW5" i="4"/>
  <c r="FX5" i="4"/>
  <c r="FY5" i="4"/>
  <c r="FZ5" i="4"/>
  <c r="GE5" i="4"/>
  <c r="GF5" i="4"/>
  <c r="GG5" i="4"/>
  <c r="GD5" i="4" s="1"/>
  <c r="GH5" i="4"/>
  <c r="GL5" i="4"/>
  <c r="GM5" i="4"/>
  <c r="GO5" i="4"/>
  <c r="GN5" i="4" s="1"/>
  <c r="GP5" i="4"/>
  <c r="GU5" i="4"/>
  <c r="GW5" i="4"/>
  <c r="GX5" i="4"/>
  <c r="HC5" i="4"/>
  <c r="HE5" i="4"/>
  <c r="HB5" i="4" s="1"/>
  <c r="HF5" i="4"/>
  <c r="HK5" i="4"/>
  <c r="HM5" i="4"/>
  <c r="HN5" i="4"/>
  <c r="HL5" i="4" s="1"/>
  <c r="HV5" i="4"/>
  <c r="IC5" i="4"/>
  <c r="JU5" i="4"/>
  <c r="JW5" i="4"/>
  <c r="JX5" i="4"/>
  <c r="JV5" i="4" s="1"/>
  <c r="KC5" i="4"/>
  <c r="KE5" i="4"/>
  <c r="KF5" i="4"/>
  <c r="KK5" i="4"/>
  <c r="KM5" i="4"/>
  <c r="KJ5" i="4" s="1"/>
  <c r="KN5" i="4"/>
  <c r="KL5" i="4" s="1"/>
  <c r="KR5" i="4"/>
  <c r="KS5" i="4"/>
  <c r="KT5" i="4"/>
  <c r="KU5" i="4"/>
  <c r="KV5" i="4"/>
  <c r="LA5" i="4"/>
  <c r="LB5" i="4"/>
  <c r="LC5" i="4"/>
  <c r="KZ5" i="4" s="1"/>
  <c r="LD5" i="4"/>
  <c r="LH5" i="4"/>
  <c r="LI5" i="4"/>
  <c r="LK5" i="4"/>
  <c r="LJ5" i="4" s="1"/>
  <c r="LL5" i="4"/>
  <c r="LT5" i="4"/>
  <c r="MA5" i="4"/>
  <c r="NS5" i="4"/>
  <c r="NU5" i="4"/>
  <c r="NR5" i="4" s="1"/>
  <c r="NV5" i="4"/>
  <c r="NZ5" i="4"/>
  <c r="OA5" i="4"/>
  <c r="OB5" i="4"/>
  <c r="OC5" i="4"/>
  <c r="OD5" i="4"/>
  <c r="OI5" i="4"/>
  <c r="OJ5" i="4"/>
  <c r="OK5" i="4"/>
  <c r="OH5" i="4" s="1"/>
  <c r="OL5" i="4"/>
  <c r="OP5" i="4"/>
  <c r="OQ5" i="4"/>
  <c r="OS5" i="4"/>
  <c r="OR5" i="4" s="1"/>
  <c r="OT5" i="4"/>
  <c r="OY5" i="4"/>
  <c r="PA5" i="4"/>
  <c r="PB5" i="4"/>
  <c r="LY5" i="4" s="1"/>
  <c r="PG5" i="4"/>
  <c r="PI5" i="4"/>
  <c r="PF5" i="4" s="1"/>
  <c r="PJ5" i="4"/>
  <c r="PR5" i="4"/>
  <c r="PW5" i="4"/>
  <c r="PY5" i="4"/>
  <c r="RR5" i="4"/>
  <c r="RT5" i="4"/>
  <c r="RU5" i="4"/>
  <c r="RZ5" i="4"/>
  <c r="SB5" i="4"/>
  <c r="RY5" i="4" s="1"/>
  <c r="SC5" i="4"/>
  <c r="SA5" i="4" s="1"/>
  <c r="SG5" i="4"/>
  <c r="SH5" i="4"/>
  <c r="SI5" i="4"/>
  <c r="SJ5" i="4"/>
  <c r="SK5" i="4"/>
  <c r="SP5" i="4"/>
  <c r="SQ5" i="4"/>
  <c r="SR5" i="4"/>
  <c r="SO5" i="4" s="1"/>
  <c r="SS5" i="4"/>
  <c r="SW5" i="4"/>
  <c r="SX5" i="4"/>
  <c r="SZ5" i="4"/>
  <c r="SY5" i="4" s="1"/>
  <c r="TA5" i="4"/>
  <c r="TF5" i="4"/>
  <c r="TH5" i="4"/>
  <c r="TI5" i="4"/>
  <c r="TQ5" i="4"/>
  <c r="TX5" i="4"/>
  <c r="TZ5" i="4"/>
  <c r="VQ5" i="4"/>
  <c r="VR5" i="4"/>
  <c r="VS5" i="4"/>
  <c r="VP5" i="4" s="1"/>
  <c r="VT5" i="4"/>
  <c r="VY5" i="4"/>
  <c r="WA5" i="4"/>
  <c r="WB5" i="4"/>
  <c r="WG5" i="4"/>
  <c r="WI5" i="4"/>
  <c r="WJ5" i="4"/>
  <c r="WF5" i="4" s="1"/>
  <c r="WN5" i="4"/>
  <c r="WO5" i="4"/>
  <c r="WP5" i="4"/>
  <c r="WQ5" i="4"/>
  <c r="WR5" i="4"/>
  <c r="WW5" i="4"/>
  <c r="WX5" i="4"/>
  <c r="WY5" i="4"/>
  <c r="WV5" i="4" s="1"/>
  <c r="WZ5" i="4"/>
  <c r="TV5" i="4" s="1"/>
  <c r="XD5" i="4"/>
  <c r="XE5" i="4"/>
  <c r="XG5" i="4"/>
  <c r="XF5" i="4" s="1"/>
  <c r="XH5" i="4"/>
  <c r="XP5" i="4"/>
  <c r="XW5" i="4"/>
  <c r="XY5" i="4"/>
  <c r="XY6" i="4" s="1"/>
  <c r="XY7" i="4" s="1"/>
  <c r="XY8" i="4" s="1"/>
  <c r="XY9" i="4" s="1"/>
  <c r="XY10" i="4" s="1"/>
  <c r="ZO5" i="4"/>
  <c r="ZQ5" i="4"/>
  <c r="ZP5" i="4" s="1"/>
  <c r="ZR5" i="4"/>
  <c r="ZN5" i="4" s="1"/>
  <c r="ZW5" i="4"/>
  <c r="ZX5" i="4"/>
  <c r="ZY5" i="4"/>
  <c r="ZV5" i="4" s="1"/>
  <c r="ZZ5" i="4"/>
  <c r="AAE5" i="4"/>
  <c r="AAF5" i="4"/>
  <c r="AAG5" i="4"/>
  <c r="AAD5" i="4" s="1"/>
  <c r="AAH5" i="4"/>
  <c r="AAL5" i="4"/>
  <c r="AAM5" i="4"/>
  <c r="AAO5" i="4"/>
  <c r="AAN5" i="4" s="1"/>
  <c r="AAP5" i="4"/>
  <c r="AAU5" i="4"/>
  <c r="AAW5" i="4"/>
  <c r="AAX5" i="4"/>
  <c r="XU5" i="4" s="1"/>
  <c r="ABC5" i="4"/>
  <c r="ABE5" i="4"/>
  <c r="ABB5" i="4" s="1"/>
  <c r="ABF5" i="4"/>
  <c r="D6" i="4"/>
  <c r="I6" i="4"/>
  <c r="K6" i="4"/>
  <c r="M6" i="4"/>
  <c r="BC6" i="4"/>
  <c r="BD6" i="4"/>
  <c r="BE6" i="4"/>
  <c r="BB6" i="4" s="1"/>
  <c r="BF6" i="4"/>
  <c r="BJ6" i="4"/>
  <c r="BK6" i="4"/>
  <c r="BM6" i="4"/>
  <c r="BL6" i="4" s="1"/>
  <c r="BN6" i="4"/>
  <c r="BS6" i="4"/>
  <c r="BU6" i="4"/>
  <c r="BV6" i="4"/>
  <c r="CA6" i="4"/>
  <c r="CC6" i="4"/>
  <c r="BZ6" i="4" s="1"/>
  <c r="CD6" i="4"/>
  <c r="CI6" i="4"/>
  <c r="CJ6" i="4"/>
  <c r="CK6" i="4"/>
  <c r="CH6" i="4" s="1"/>
  <c r="CL6" i="4"/>
  <c r="CQ6" i="4"/>
  <c r="CS6" i="4"/>
  <c r="CT6" i="4"/>
  <c r="DJ6" i="4"/>
  <c r="DS6" i="4"/>
  <c r="DU6" i="4"/>
  <c r="FW6" i="4"/>
  <c r="FY6" i="4"/>
  <c r="FZ6" i="4"/>
  <c r="GE6" i="4"/>
  <c r="GG6" i="4"/>
  <c r="GH6" i="4"/>
  <c r="GD6" i="4" s="1"/>
  <c r="GM6" i="4"/>
  <c r="GN6" i="4"/>
  <c r="GO6" i="4"/>
  <c r="GL6" i="4" s="1"/>
  <c r="GP6" i="4"/>
  <c r="GU6" i="4"/>
  <c r="GV6" i="4"/>
  <c r="GW6" i="4"/>
  <c r="GT6" i="4" s="1"/>
  <c r="GX6" i="4"/>
  <c r="HB6" i="4"/>
  <c r="HC6" i="4"/>
  <c r="HE6" i="4"/>
  <c r="HD6" i="4" s="1"/>
  <c r="HF6" i="4"/>
  <c r="HK6" i="4"/>
  <c r="HM6" i="4"/>
  <c r="HN6" i="4"/>
  <c r="HV6" i="4"/>
  <c r="IC6" i="4"/>
  <c r="JU6" i="4"/>
  <c r="JW6" i="4"/>
  <c r="JX6" i="4"/>
  <c r="KC6" i="4"/>
  <c r="KE6" i="4"/>
  <c r="KB6" i="4" s="1"/>
  <c r="KF6" i="4"/>
  <c r="KK6" i="4"/>
  <c r="KL6" i="4"/>
  <c r="KM6" i="4"/>
  <c r="KJ6" i="4" s="1"/>
  <c r="KN6" i="4"/>
  <c r="KS6" i="4"/>
  <c r="KU6" i="4"/>
  <c r="KV6" i="4"/>
  <c r="LA6" i="4"/>
  <c r="LC6" i="4"/>
  <c r="LD6" i="4"/>
  <c r="KZ6" i="4" s="1"/>
  <c r="LI6" i="4"/>
  <c r="LJ6" i="4"/>
  <c r="LK6" i="4"/>
  <c r="LH6" i="4" s="1"/>
  <c r="LL6" i="4"/>
  <c r="LT6" i="4"/>
  <c r="MA6" i="4"/>
  <c r="NS6" i="4"/>
  <c r="NT6" i="4"/>
  <c r="NU6" i="4"/>
  <c r="NR6" i="4" s="1"/>
  <c r="NV6" i="4"/>
  <c r="OA6" i="4"/>
  <c r="OC6" i="4"/>
  <c r="OD6" i="4"/>
  <c r="OB6" i="4" s="1"/>
  <c r="OI6" i="4"/>
  <c r="OK6" i="4"/>
  <c r="OL6" i="4"/>
  <c r="OH6" i="4" s="1"/>
  <c r="OQ6" i="4"/>
  <c r="OR6" i="4"/>
  <c r="OS6" i="4"/>
  <c r="OP6" i="4" s="1"/>
  <c r="OT6" i="4"/>
  <c r="OY6" i="4"/>
  <c r="OZ6" i="4"/>
  <c r="PA6" i="4"/>
  <c r="OX6" i="4" s="1"/>
  <c r="PB6" i="4"/>
  <c r="LY6" i="4" s="1"/>
  <c r="PF6" i="4"/>
  <c r="PG6" i="4"/>
  <c r="PI6" i="4"/>
  <c r="PJ6" i="4"/>
  <c r="PH6" i="4" s="1"/>
  <c r="PR6" i="4"/>
  <c r="PY6" i="4"/>
  <c r="RR6" i="4"/>
  <c r="RT6" i="4"/>
  <c r="RQ6" i="4" s="1"/>
  <c r="RU6" i="4"/>
  <c r="RY6" i="4"/>
  <c r="RZ6" i="4"/>
  <c r="SA6" i="4"/>
  <c r="SB6" i="4"/>
  <c r="SC6" i="4"/>
  <c r="SH6" i="4"/>
  <c r="SJ6" i="4"/>
  <c r="SK6" i="4"/>
  <c r="SP6" i="4"/>
  <c r="SR6" i="4"/>
  <c r="SQ6" i="4" s="1"/>
  <c r="SS6" i="4"/>
  <c r="SO6" i="4" s="1"/>
  <c r="SX6" i="4"/>
  <c r="SY6" i="4"/>
  <c r="SZ6" i="4"/>
  <c r="SW6" i="4" s="1"/>
  <c r="TA6" i="4"/>
  <c r="PW6" i="4" s="1"/>
  <c r="TF6" i="4"/>
  <c r="TG6" i="4"/>
  <c r="TH6" i="4"/>
  <c r="TE6" i="4" s="1"/>
  <c r="TI6" i="4"/>
  <c r="TQ6" i="4"/>
  <c r="TQ7" i="4" s="1"/>
  <c r="TQ8" i="4" s="1"/>
  <c r="TX6" i="4"/>
  <c r="TZ6" i="4"/>
  <c r="VQ6" i="4"/>
  <c r="VS6" i="4"/>
  <c r="VT6" i="4"/>
  <c r="VY6" i="4"/>
  <c r="WA6" i="4"/>
  <c r="VX6" i="4" s="1"/>
  <c r="WB6" i="4"/>
  <c r="WG6" i="4"/>
  <c r="WI6" i="4"/>
  <c r="WJ6" i="4"/>
  <c r="WH6" i="4" s="1"/>
  <c r="WO6" i="4"/>
  <c r="WQ6" i="4"/>
  <c r="WP6" i="4" s="1"/>
  <c r="WR6" i="4"/>
  <c r="WN6" i="4" s="1"/>
  <c r="WW6" i="4"/>
  <c r="WY6" i="4"/>
  <c r="WV6" i="4" s="1"/>
  <c r="WZ6" i="4"/>
  <c r="TV6" i="4" s="1"/>
  <c r="XE6" i="4"/>
  <c r="XF6" i="4"/>
  <c r="XG6" i="4"/>
  <c r="XD6" i="4" s="1"/>
  <c r="XH6" i="4"/>
  <c r="XP6" i="4"/>
  <c r="XW6" i="4"/>
  <c r="ZO6" i="4"/>
  <c r="ZQ6" i="4"/>
  <c r="ZP6" i="4" s="1"/>
  <c r="ZR6" i="4"/>
  <c r="ZW6" i="4"/>
  <c r="ZY6" i="4"/>
  <c r="ZZ6" i="4"/>
  <c r="AAE6" i="4"/>
  <c r="AAG6" i="4"/>
  <c r="AAD6" i="4" s="1"/>
  <c r="AAH6" i="4"/>
  <c r="AAM6" i="4"/>
  <c r="AAN6" i="4"/>
  <c r="AAO6" i="4"/>
  <c r="AAL6" i="4" s="1"/>
  <c r="AAP6" i="4"/>
  <c r="AAU6" i="4"/>
  <c r="AAV6" i="4"/>
  <c r="AAW6" i="4"/>
  <c r="AAX6" i="4"/>
  <c r="AAT6" i="4" s="1"/>
  <c r="ABB6" i="4"/>
  <c r="ABC6" i="4"/>
  <c r="ABE6" i="4"/>
  <c r="ABF6" i="4"/>
  <c r="ABD6" i="4" s="1"/>
  <c r="D7" i="4"/>
  <c r="K7" i="4"/>
  <c r="M7" i="4"/>
  <c r="M8" i="4" s="1"/>
  <c r="M9" i="4" s="1"/>
  <c r="M10" i="4" s="1"/>
  <c r="M11" i="4" s="1"/>
  <c r="M12" i="4" s="1"/>
  <c r="M13" i="4" s="1"/>
  <c r="M14" i="4" s="1"/>
  <c r="BC7" i="4"/>
  <c r="BE7" i="4"/>
  <c r="BB7" i="4" s="1"/>
  <c r="BF7" i="4"/>
  <c r="BK7" i="4"/>
  <c r="BL7" i="4"/>
  <c r="BM7" i="4"/>
  <c r="BJ7" i="4" s="1"/>
  <c r="BN7" i="4"/>
  <c r="BS7" i="4"/>
  <c r="BT7" i="4"/>
  <c r="BU7" i="4"/>
  <c r="BR7" i="4" s="1"/>
  <c r="BV7" i="4"/>
  <c r="BZ7" i="4"/>
  <c r="CA7" i="4"/>
  <c r="CC7" i="4"/>
  <c r="CD7" i="4"/>
  <c r="CB7" i="4" s="1"/>
  <c r="CI7" i="4"/>
  <c r="CK7" i="4"/>
  <c r="CL7" i="4"/>
  <c r="I7" i="4" s="1"/>
  <c r="CQ7" i="4"/>
  <c r="CS7" i="4"/>
  <c r="CP7" i="4" s="1"/>
  <c r="CT7" i="4"/>
  <c r="DJ7" i="4"/>
  <c r="DS7" i="4"/>
  <c r="DU7" i="4"/>
  <c r="FW7" i="4"/>
  <c r="FY7" i="4"/>
  <c r="FV7" i="4" s="1"/>
  <c r="FZ7" i="4"/>
  <c r="GE7" i="4"/>
  <c r="GF7" i="4"/>
  <c r="GG7" i="4"/>
  <c r="GD7" i="4" s="1"/>
  <c r="GH7" i="4"/>
  <c r="GM7" i="4"/>
  <c r="GO7" i="4"/>
  <c r="GP7" i="4"/>
  <c r="GU7" i="4"/>
  <c r="GW7" i="4"/>
  <c r="GT7" i="4" s="1"/>
  <c r="GX7" i="4"/>
  <c r="HC7" i="4"/>
  <c r="HD7" i="4"/>
  <c r="HE7" i="4"/>
  <c r="HB7" i="4" s="1"/>
  <c r="HF7" i="4"/>
  <c r="HK7" i="4"/>
  <c r="HL7" i="4"/>
  <c r="HM7" i="4"/>
  <c r="HN7" i="4"/>
  <c r="HJ7" i="4" s="1"/>
  <c r="HV7" i="4"/>
  <c r="HV8" i="4" s="1"/>
  <c r="HV9" i="4" s="1"/>
  <c r="HV10" i="4" s="1"/>
  <c r="HV11" i="4" s="1"/>
  <c r="HV12" i="4" s="1"/>
  <c r="HV13" i="4" s="1"/>
  <c r="HV14" i="4" s="1"/>
  <c r="IC7" i="4"/>
  <c r="JU7" i="4"/>
  <c r="JV7" i="4"/>
  <c r="JW7" i="4"/>
  <c r="JX7" i="4"/>
  <c r="JT7" i="4" s="1"/>
  <c r="KB7" i="4"/>
  <c r="KC7" i="4"/>
  <c r="KE7" i="4"/>
  <c r="KF7" i="4"/>
  <c r="KD7" i="4" s="1"/>
  <c r="KK7" i="4"/>
  <c r="KM7" i="4"/>
  <c r="KN7" i="4"/>
  <c r="KS7" i="4"/>
  <c r="KU7" i="4"/>
  <c r="KR7" i="4" s="1"/>
  <c r="KV7" i="4"/>
  <c r="LA7" i="4"/>
  <c r="LA15" i="4" s="1"/>
  <c r="LB7" i="4"/>
  <c r="LC7" i="4"/>
  <c r="KZ7" i="4" s="1"/>
  <c r="LD7" i="4"/>
  <c r="LI7" i="4"/>
  <c r="LK7" i="4"/>
  <c r="LL7" i="4"/>
  <c r="LH7" i="4" s="1"/>
  <c r="LT7" i="4"/>
  <c r="MA7" i="4"/>
  <c r="NS7" i="4"/>
  <c r="NU7" i="4"/>
  <c r="NV7" i="4"/>
  <c r="OA7" i="4"/>
  <c r="OC7" i="4"/>
  <c r="NZ7" i="4" s="1"/>
  <c r="OD7" i="4"/>
  <c r="OI7" i="4"/>
  <c r="OJ7" i="4"/>
  <c r="OK7" i="4"/>
  <c r="OH7" i="4" s="1"/>
  <c r="OL7" i="4"/>
  <c r="OQ7" i="4"/>
  <c r="OS7" i="4"/>
  <c r="OT7" i="4"/>
  <c r="OY7" i="4"/>
  <c r="PA7" i="4"/>
  <c r="OX7" i="4" s="1"/>
  <c r="PB7" i="4"/>
  <c r="LY7" i="4" s="1"/>
  <c r="PG7" i="4"/>
  <c r="PH7" i="4"/>
  <c r="PI7" i="4"/>
  <c r="PF7" i="4" s="1"/>
  <c r="PJ7" i="4"/>
  <c r="PR7" i="4"/>
  <c r="PY7" i="4"/>
  <c r="RQ7" i="4"/>
  <c r="RR7" i="4"/>
  <c r="RT7" i="4"/>
  <c r="RU7" i="4"/>
  <c r="RS7" i="4" s="1"/>
  <c r="RZ7" i="4"/>
  <c r="SB7" i="4"/>
  <c r="SC7" i="4"/>
  <c r="SH7" i="4"/>
  <c r="SJ7" i="4"/>
  <c r="SG7" i="4" s="1"/>
  <c r="SK7" i="4"/>
  <c r="SP7" i="4"/>
  <c r="SQ7" i="4"/>
  <c r="SR7" i="4"/>
  <c r="SO7" i="4" s="1"/>
  <c r="SS7" i="4"/>
  <c r="SX7" i="4"/>
  <c r="SZ7" i="4"/>
  <c r="TA7" i="4"/>
  <c r="PW7" i="4" s="1"/>
  <c r="TF7" i="4"/>
  <c r="TH7" i="4"/>
  <c r="TG7" i="4" s="1"/>
  <c r="TI7" i="4"/>
  <c r="TE7" i="4" s="1"/>
  <c r="TX7" i="4"/>
  <c r="TX8" i="4" s="1"/>
  <c r="TZ7" i="4"/>
  <c r="VQ7" i="4"/>
  <c r="VR7" i="4"/>
  <c r="VS7" i="4"/>
  <c r="VP7" i="4" s="1"/>
  <c r="VT7" i="4"/>
  <c r="VX7" i="4"/>
  <c r="VY7" i="4"/>
  <c r="WA7" i="4"/>
  <c r="WB7" i="4"/>
  <c r="VZ7" i="4" s="1"/>
  <c r="WG7" i="4"/>
  <c r="WI7" i="4"/>
  <c r="WJ7" i="4"/>
  <c r="WO7" i="4"/>
  <c r="WQ7" i="4"/>
  <c r="WN7" i="4" s="1"/>
  <c r="WR7" i="4"/>
  <c r="WW7" i="4"/>
  <c r="WX7" i="4"/>
  <c r="WY7" i="4"/>
  <c r="WV7" i="4" s="1"/>
  <c r="WZ7" i="4"/>
  <c r="TV7" i="4" s="1"/>
  <c r="XE7" i="4"/>
  <c r="XG7" i="4"/>
  <c r="XD7" i="4" s="1"/>
  <c r="XH7" i="4"/>
  <c r="XP7" i="4"/>
  <c r="XW7" i="4"/>
  <c r="ZO7" i="4"/>
  <c r="ZQ7" i="4"/>
  <c r="ZR7" i="4"/>
  <c r="ZW7" i="4"/>
  <c r="ZY7" i="4"/>
  <c r="ZV7" i="4" s="1"/>
  <c r="ZZ7" i="4"/>
  <c r="AAE7" i="4"/>
  <c r="AAE15" i="4" s="1"/>
  <c r="AAF7" i="4"/>
  <c r="AAG7" i="4"/>
  <c r="AAD7" i="4" s="1"/>
  <c r="AAH7" i="4"/>
  <c r="AAM7" i="4"/>
  <c r="AAO7" i="4"/>
  <c r="AAP7" i="4"/>
  <c r="AAU7" i="4"/>
  <c r="AAW7" i="4"/>
  <c r="AAT7" i="4" s="1"/>
  <c r="AAX7" i="4"/>
  <c r="XU7" i="4" s="1"/>
  <c r="ABC7" i="4"/>
  <c r="ABD7" i="4"/>
  <c r="ABE7" i="4"/>
  <c r="ABB7" i="4" s="1"/>
  <c r="ABF7" i="4"/>
  <c r="D8" i="4"/>
  <c r="K8" i="4"/>
  <c r="BC8" i="4"/>
  <c r="BC15" i="4" s="1"/>
  <c r="U19" i="4" s="1"/>
  <c r="BE8" i="4"/>
  <c r="BD8" i="4" s="1"/>
  <c r="BF8" i="4"/>
  <c r="BK8" i="4"/>
  <c r="BM8" i="4"/>
  <c r="BN8" i="4"/>
  <c r="BS8" i="4"/>
  <c r="BU8" i="4"/>
  <c r="BR8" i="4" s="1"/>
  <c r="BV8" i="4"/>
  <c r="CA8" i="4"/>
  <c r="CB8" i="4"/>
  <c r="CC8" i="4"/>
  <c r="BZ8" i="4" s="1"/>
  <c r="CD8" i="4"/>
  <c r="CI8" i="4"/>
  <c r="CJ8" i="4"/>
  <c r="CK8" i="4"/>
  <c r="CH8" i="4" s="1"/>
  <c r="CL8" i="4"/>
  <c r="I8" i="4" s="1"/>
  <c r="CP8" i="4"/>
  <c r="CQ8" i="4"/>
  <c r="CR8" i="4"/>
  <c r="CS8" i="4"/>
  <c r="CT8" i="4"/>
  <c r="DJ8" i="4"/>
  <c r="DU8" i="4"/>
  <c r="FW8" i="4"/>
  <c r="FW15" i="4" s="1"/>
  <c r="EC19" i="4" s="1"/>
  <c r="FY8" i="4"/>
  <c r="FX8" i="4" s="1"/>
  <c r="FZ8" i="4"/>
  <c r="GE8" i="4"/>
  <c r="GG8" i="4"/>
  <c r="GH8" i="4"/>
  <c r="GM8" i="4"/>
  <c r="GO8" i="4"/>
  <c r="GL8" i="4" s="1"/>
  <c r="GP8" i="4"/>
  <c r="GU8" i="4"/>
  <c r="GV8" i="4"/>
  <c r="GW8" i="4"/>
  <c r="GT8" i="4" s="1"/>
  <c r="GX8" i="4"/>
  <c r="HC8" i="4"/>
  <c r="HD8" i="4"/>
  <c r="HE8" i="4"/>
  <c r="HB8" i="4" s="1"/>
  <c r="HF8" i="4"/>
  <c r="HJ8" i="4"/>
  <c r="HK8" i="4"/>
  <c r="HL8" i="4"/>
  <c r="HM8" i="4"/>
  <c r="HN8" i="4"/>
  <c r="IC8" i="4"/>
  <c r="JT8" i="4"/>
  <c r="JU8" i="4"/>
  <c r="JV8" i="4"/>
  <c r="JW8" i="4"/>
  <c r="JX8" i="4"/>
  <c r="KC8" i="4"/>
  <c r="KE8" i="4"/>
  <c r="KF8" i="4"/>
  <c r="KJ8" i="4"/>
  <c r="KK8" i="4"/>
  <c r="KM8" i="4"/>
  <c r="KL8" i="4" s="1"/>
  <c r="KN8" i="4"/>
  <c r="KS8" i="4"/>
  <c r="KU8" i="4"/>
  <c r="KT8" i="4" s="1"/>
  <c r="KV8" i="4"/>
  <c r="LA8" i="4"/>
  <c r="LC8" i="4"/>
  <c r="LD8" i="4"/>
  <c r="LI8" i="4"/>
  <c r="LK8" i="4"/>
  <c r="LH8" i="4" s="1"/>
  <c r="LL8" i="4"/>
  <c r="LT8" i="4"/>
  <c r="MA8" i="4"/>
  <c r="NR8" i="4"/>
  <c r="NS8" i="4"/>
  <c r="NU8" i="4"/>
  <c r="NT8" i="4" s="1"/>
  <c r="NV8" i="4"/>
  <c r="OA8" i="4"/>
  <c r="OC8" i="4"/>
  <c r="OB8" i="4" s="1"/>
  <c r="OD8" i="4"/>
  <c r="OI8" i="4"/>
  <c r="OK8" i="4"/>
  <c r="OH8" i="4" s="1"/>
  <c r="OL8" i="4"/>
  <c r="OQ8" i="4"/>
  <c r="OS8" i="4"/>
  <c r="OP8" i="4" s="1"/>
  <c r="OT8" i="4"/>
  <c r="OY8" i="4"/>
  <c r="OZ8" i="4"/>
  <c r="PA8" i="4"/>
  <c r="OX8" i="4" s="1"/>
  <c r="PB8" i="4"/>
  <c r="LY8" i="4" s="1"/>
  <c r="PG8" i="4"/>
  <c r="PH8" i="4"/>
  <c r="PI8" i="4"/>
  <c r="PF8" i="4" s="1"/>
  <c r="PJ8" i="4"/>
  <c r="PR8" i="4"/>
  <c r="PR9" i="4" s="1"/>
  <c r="PR10" i="4" s="1"/>
  <c r="PY8" i="4"/>
  <c r="RR8" i="4"/>
  <c r="RT8" i="4"/>
  <c r="RU8" i="4"/>
  <c r="RY8" i="4"/>
  <c r="RZ8" i="4"/>
  <c r="SA8" i="4"/>
  <c r="SB8" i="4"/>
  <c r="SC8" i="4"/>
  <c r="SH8" i="4"/>
  <c r="SJ8" i="4"/>
  <c r="SI8" i="4" s="1"/>
  <c r="SK8" i="4"/>
  <c r="SP8" i="4"/>
  <c r="SR8" i="4"/>
  <c r="SS8" i="4"/>
  <c r="SO8" i="4" s="1"/>
  <c r="SX8" i="4"/>
  <c r="SZ8" i="4"/>
  <c r="SW8" i="4" s="1"/>
  <c r="TA8" i="4"/>
  <c r="PW8" i="4" s="1"/>
  <c r="TF8" i="4"/>
  <c r="TG8" i="4"/>
  <c r="TH8" i="4"/>
  <c r="TI8" i="4"/>
  <c r="TE8" i="4" s="1"/>
  <c r="TZ8" i="4"/>
  <c r="VP8" i="4"/>
  <c r="VQ8" i="4"/>
  <c r="VR8" i="4"/>
  <c r="VS8" i="4"/>
  <c r="VT8" i="4"/>
  <c r="VY8" i="4"/>
  <c r="WA8" i="4"/>
  <c r="WB8" i="4"/>
  <c r="WF8" i="4"/>
  <c r="WG8" i="4"/>
  <c r="WI8" i="4"/>
  <c r="WH8" i="4" s="1"/>
  <c r="WJ8" i="4"/>
  <c r="WO8" i="4"/>
  <c r="WQ8" i="4"/>
  <c r="WP8" i="4" s="1"/>
  <c r="WR8" i="4"/>
  <c r="WW8" i="4"/>
  <c r="WY8" i="4"/>
  <c r="WV8" i="4" s="1"/>
  <c r="WZ8" i="4"/>
  <c r="TV8" i="4" s="1"/>
  <c r="XE8" i="4"/>
  <c r="XG8" i="4"/>
  <c r="XD8" i="4" s="1"/>
  <c r="XH8" i="4"/>
  <c r="XP8" i="4"/>
  <c r="XW8" i="4"/>
  <c r="ZN8" i="4"/>
  <c r="ZO8" i="4"/>
  <c r="ZQ8" i="4"/>
  <c r="ZP8" i="4" s="1"/>
  <c r="ZR8" i="4"/>
  <c r="ZW8" i="4"/>
  <c r="ZY8" i="4"/>
  <c r="ZX8" i="4" s="1"/>
  <c r="ZZ8" i="4"/>
  <c r="AAE8" i="4"/>
  <c r="AAG8" i="4"/>
  <c r="AAD8" i="4" s="1"/>
  <c r="AAH8" i="4"/>
  <c r="AAM8" i="4"/>
  <c r="AAO8" i="4"/>
  <c r="AAL8" i="4" s="1"/>
  <c r="AAP8" i="4"/>
  <c r="AAN8" i="4" s="1"/>
  <c r="AAU8" i="4"/>
  <c r="AAV8" i="4"/>
  <c r="AAW8" i="4"/>
  <c r="AAT8" i="4" s="1"/>
  <c r="AAX8" i="4"/>
  <c r="XU8" i="4" s="1"/>
  <c r="ABC8" i="4"/>
  <c r="ABD8" i="4"/>
  <c r="ABE8" i="4"/>
  <c r="ABB8" i="4" s="1"/>
  <c r="ABF8" i="4"/>
  <c r="D9" i="4"/>
  <c r="D10" i="4" s="1"/>
  <c r="K9" i="4"/>
  <c r="BC9" i="4"/>
  <c r="BE9" i="4"/>
  <c r="BB9" i="4" s="1"/>
  <c r="BF9" i="4"/>
  <c r="BK9" i="4"/>
  <c r="BM9" i="4"/>
  <c r="BJ9" i="4" s="1"/>
  <c r="BN9" i="4"/>
  <c r="BS9" i="4"/>
  <c r="BT9" i="4"/>
  <c r="BU9" i="4"/>
  <c r="BR9" i="4" s="1"/>
  <c r="BV9" i="4"/>
  <c r="CA9" i="4"/>
  <c r="CC9" i="4"/>
  <c r="CD9" i="4"/>
  <c r="BZ9" i="4" s="1"/>
  <c r="CH9" i="4"/>
  <c r="CI9" i="4"/>
  <c r="CJ9" i="4"/>
  <c r="CK9" i="4"/>
  <c r="CL9" i="4"/>
  <c r="I9" i="4" s="1"/>
  <c r="CQ9" i="4"/>
  <c r="CS9" i="4"/>
  <c r="CT9" i="4"/>
  <c r="DJ9" i="4"/>
  <c r="DS9" i="4"/>
  <c r="DU9" i="4"/>
  <c r="FW9" i="4"/>
  <c r="FY9" i="4"/>
  <c r="FZ9" i="4"/>
  <c r="GD9" i="4"/>
  <c r="GE9" i="4"/>
  <c r="GG9" i="4"/>
  <c r="GH9" i="4"/>
  <c r="GF9" i="4" s="1"/>
  <c r="GM9" i="4"/>
  <c r="GM15" i="4" s="1"/>
  <c r="EC21" i="4" s="1"/>
  <c r="GO9" i="4"/>
  <c r="GN9" i="4" s="1"/>
  <c r="GP9" i="4"/>
  <c r="GU9" i="4"/>
  <c r="GW9" i="4"/>
  <c r="GX9" i="4"/>
  <c r="HC9" i="4"/>
  <c r="HE9" i="4"/>
  <c r="HB9" i="4" s="1"/>
  <c r="HF9" i="4"/>
  <c r="HK9" i="4"/>
  <c r="HL9" i="4"/>
  <c r="HM9" i="4"/>
  <c r="HN9" i="4"/>
  <c r="HJ9" i="4" s="1"/>
  <c r="IC9" i="4"/>
  <c r="JU9" i="4"/>
  <c r="JV9" i="4"/>
  <c r="JW9" i="4"/>
  <c r="JX9" i="4"/>
  <c r="JT9" i="4" s="1"/>
  <c r="KC9" i="4"/>
  <c r="KE9" i="4"/>
  <c r="KB9" i="4" s="1"/>
  <c r="KF9" i="4"/>
  <c r="KJ9" i="4"/>
  <c r="KK9" i="4"/>
  <c r="KM9" i="4"/>
  <c r="KN9" i="4"/>
  <c r="KL9" i="4" s="1"/>
  <c r="KS9" i="4"/>
  <c r="KU9" i="4"/>
  <c r="KV9" i="4"/>
  <c r="LA9" i="4"/>
  <c r="LB9" i="4"/>
  <c r="LC9" i="4"/>
  <c r="LD9" i="4"/>
  <c r="KZ9" i="4" s="1"/>
  <c r="LI9" i="4"/>
  <c r="LK9" i="4"/>
  <c r="LJ9" i="4" s="1"/>
  <c r="LL9" i="4"/>
  <c r="LT9" i="4"/>
  <c r="NS9" i="4"/>
  <c r="NU9" i="4"/>
  <c r="NT9" i="4" s="1"/>
  <c r="NV9" i="4"/>
  <c r="OA9" i="4"/>
  <c r="OC9" i="4"/>
  <c r="OD9" i="4"/>
  <c r="OI9" i="4"/>
  <c r="OK9" i="4"/>
  <c r="OH9" i="4" s="1"/>
  <c r="OL9" i="4"/>
  <c r="OQ9" i="4"/>
  <c r="OR9" i="4"/>
  <c r="OS9" i="4"/>
  <c r="OT9" i="4"/>
  <c r="OP9" i="4" s="1"/>
  <c r="OY9" i="4"/>
  <c r="PA9" i="4"/>
  <c r="OX9" i="4" s="1"/>
  <c r="PB9" i="4"/>
  <c r="LY9" i="4" s="1"/>
  <c r="PF9" i="4"/>
  <c r="PG9" i="4"/>
  <c r="PI9" i="4"/>
  <c r="PJ9" i="4"/>
  <c r="PH9" i="4" s="1"/>
  <c r="PY9" i="4"/>
  <c r="RQ9" i="4"/>
  <c r="RR9" i="4"/>
  <c r="RS9" i="4"/>
  <c r="RT9" i="4"/>
  <c r="RU9" i="4"/>
  <c r="RZ9" i="4"/>
  <c r="SB9" i="4"/>
  <c r="SA9" i="4" s="1"/>
  <c r="SC9" i="4"/>
  <c r="SH9" i="4"/>
  <c r="SJ9" i="4"/>
  <c r="SI9" i="4" s="1"/>
  <c r="SK9" i="4"/>
  <c r="SG9" i="4" s="1"/>
  <c r="SP9" i="4"/>
  <c r="SR9" i="4"/>
  <c r="SO9" i="4" s="1"/>
  <c r="SS9" i="4"/>
  <c r="SX9" i="4"/>
  <c r="SY9" i="4"/>
  <c r="SZ9" i="4"/>
  <c r="SW9" i="4" s="1"/>
  <c r="TA9" i="4"/>
  <c r="PW9" i="4" s="1"/>
  <c r="TF9" i="4"/>
  <c r="TH9" i="4"/>
  <c r="TE9" i="4" s="1"/>
  <c r="TI9" i="4"/>
  <c r="TQ9" i="4"/>
  <c r="TQ10" i="4" s="1"/>
  <c r="TZ9" i="4"/>
  <c r="VQ9" i="4"/>
  <c r="VS9" i="4"/>
  <c r="VR9" i="4" s="1"/>
  <c r="VT9" i="4"/>
  <c r="VP9" i="4" s="1"/>
  <c r="VY9" i="4"/>
  <c r="WA9" i="4"/>
  <c r="VX9" i="4" s="1"/>
  <c r="WB9" i="4"/>
  <c r="WG9" i="4"/>
  <c r="WH9" i="4"/>
  <c r="WI9" i="4"/>
  <c r="WF9" i="4" s="1"/>
  <c r="WJ9" i="4"/>
  <c r="WO9" i="4"/>
  <c r="WQ9" i="4"/>
  <c r="WR9" i="4"/>
  <c r="WN9" i="4" s="1"/>
  <c r="WV9" i="4"/>
  <c r="WW9" i="4"/>
  <c r="WY9" i="4"/>
  <c r="WZ9" i="4"/>
  <c r="TV9" i="4" s="1"/>
  <c r="XE9" i="4"/>
  <c r="XG9" i="4"/>
  <c r="XH9" i="4"/>
  <c r="XP9" i="4"/>
  <c r="XW9" i="4"/>
  <c r="ZO9" i="4"/>
  <c r="ZP9" i="4"/>
  <c r="ZQ9" i="4"/>
  <c r="ZN9" i="4" s="1"/>
  <c r="ZR9" i="4"/>
  <c r="ZW9" i="4"/>
  <c r="ZY9" i="4"/>
  <c r="ZV9" i="4" s="1"/>
  <c r="ZZ9" i="4"/>
  <c r="AAD9" i="4"/>
  <c r="AAE9" i="4"/>
  <c r="AAG9" i="4"/>
  <c r="AAH9" i="4"/>
  <c r="AAF9" i="4" s="1"/>
  <c r="AAM9" i="4"/>
  <c r="AAO9" i="4"/>
  <c r="AAP9" i="4"/>
  <c r="AAU9" i="4"/>
  <c r="AAV9" i="4"/>
  <c r="AAW9" i="4"/>
  <c r="AAX9" i="4"/>
  <c r="AAT9" i="4" s="1"/>
  <c r="ABC9" i="4"/>
  <c r="ABE9" i="4"/>
  <c r="ABD9" i="4" s="1"/>
  <c r="ABF9" i="4"/>
  <c r="K10" i="4"/>
  <c r="BB10" i="4"/>
  <c r="BC10" i="4"/>
  <c r="BE10" i="4"/>
  <c r="BD10" i="4" s="1"/>
  <c r="BF10" i="4"/>
  <c r="BK10" i="4"/>
  <c r="BM10" i="4"/>
  <c r="BN10" i="4"/>
  <c r="BS10" i="4"/>
  <c r="BT10" i="4"/>
  <c r="BU10" i="4"/>
  <c r="BV10" i="4"/>
  <c r="BR10" i="4" s="1"/>
  <c r="CA10" i="4"/>
  <c r="CA15" i="4" s="1"/>
  <c r="CC10" i="4"/>
  <c r="BZ10" i="4" s="1"/>
  <c r="CD10" i="4"/>
  <c r="CB10" i="4" s="1"/>
  <c r="CI10" i="4"/>
  <c r="CK10" i="4"/>
  <c r="CL10" i="4"/>
  <c r="CQ10" i="4"/>
  <c r="CS10" i="4"/>
  <c r="CP10" i="4" s="1"/>
  <c r="CT10" i="4"/>
  <c r="DJ10" i="4"/>
  <c r="DS10" i="4"/>
  <c r="DU10" i="4"/>
  <c r="FW10" i="4"/>
  <c r="FY10" i="4"/>
  <c r="FV10" i="4" s="1"/>
  <c r="FZ10" i="4"/>
  <c r="GE10" i="4"/>
  <c r="GF10" i="4"/>
  <c r="GG10" i="4"/>
  <c r="GD10" i="4" s="1"/>
  <c r="GH10" i="4"/>
  <c r="GM10" i="4"/>
  <c r="GO10" i="4"/>
  <c r="GL10" i="4" s="1"/>
  <c r="GP10" i="4"/>
  <c r="GT10" i="4"/>
  <c r="GU10" i="4"/>
  <c r="GW10" i="4"/>
  <c r="GX10" i="4"/>
  <c r="GV10" i="4" s="1"/>
  <c r="HC10" i="4"/>
  <c r="HE10" i="4"/>
  <c r="HF10" i="4"/>
  <c r="HK10" i="4"/>
  <c r="HL10" i="4"/>
  <c r="HM10" i="4"/>
  <c r="HN10" i="4"/>
  <c r="HJ10" i="4" s="1"/>
  <c r="IC10" i="4"/>
  <c r="JU10" i="4"/>
  <c r="JV10" i="4"/>
  <c r="JW10" i="4"/>
  <c r="JX10" i="4"/>
  <c r="JT10" i="4" s="1"/>
  <c r="KC10" i="4"/>
  <c r="KE10" i="4"/>
  <c r="KD10" i="4" s="1"/>
  <c r="KF10" i="4"/>
  <c r="KK10" i="4"/>
  <c r="KM10" i="4"/>
  <c r="KL10" i="4" s="1"/>
  <c r="KN10" i="4"/>
  <c r="KJ10" i="4" s="1"/>
  <c r="KS10" i="4"/>
  <c r="KU10" i="4"/>
  <c r="KR10" i="4" s="1"/>
  <c r="KV10" i="4"/>
  <c r="LA10" i="4"/>
  <c r="LB10" i="4"/>
  <c r="LC10" i="4"/>
  <c r="LD10" i="4"/>
  <c r="KZ10" i="4" s="1"/>
  <c r="LI10" i="4"/>
  <c r="LK10" i="4"/>
  <c r="LL10" i="4"/>
  <c r="LT10" i="4"/>
  <c r="MA10" i="4"/>
  <c r="NS10" i="4"/>
  <c r="NU10" i="4"/>
  <c r="NV10" i="4"/>
  <c r="OA10" i="4"/>
  <c r="OC10" i="4"/>
  <c r="NZ10" i="4" s="1"/>
  <c r="OD10" i="4"/>
  <c r="OI10" i="4"/>
  <c r="OJ10" i="4"/>
  <c r="OK10" i="4"/>
  <c r="OL10" i="4"/>
  <c r="OH10" i="4" s="1"/>
  <c r="OQ10" i="4"/>
  <c r="OS10" i="4"/>
  <c r="OP10" i="4" s="1"/>
  <c r="OT10" i="4"/>
  <c r="OX10" i="4"/>
  <c r="OY10" i="4"/>
  <c r="PA10" i="4"/>
  <c r="PB10" i="4"/>
  <c r="LY10" i="4" s="1"/>
  <c r="PG10" i="4"/>
  <c r="PH10" i="4"/>
  <c r="PI10" i="4"/>
  <c r="PF10" i="4" s="1"/>
  <c r="PJ10" i="4"/>
  <c r="PY10" i="4"/>
  <c r="RQ10" i="4"/>
  <c r="RR10" i="4"/>
  <c r="RS10" i="4"/>
  <c r="RT10" i="4"/>
  <c r="RU10" i="4"/>
  <c r="RZ10" i="4"/>
  <c r="SB10" i="4"/>
  <c r="SC10" i="4"/>
  <c r="SH10" i="4"/>
  <c r="SJ10" i="4"/>
  <c r="SG10" i="4" s="1"/>
  <c r="SK10" i="4"/>
  <c r="SP10" i="4"/>
  <c r="SQ10" i="4"/>
  <c r="SR10" i="4"/>
  <c r="SO10" i="4" s="1"/>
  <c r="SS10" i="4"/>
  <c r="SX10" i="4"/>
  <c r="SZ10" i="4"/>
  <c r="SW10" i="4" s="1"/>
  <c r="TA10" i="4"/>
  <c r="PW10" i="4" s="1"/>
  <c r="TE10" i="4"/>
  <c r="TF10" i="4"/>
  <c r="TH10" i="4"/>
  <c r="TI10" i="4"/>
  <c r="TG10" i="4" s="1"/>
  <c r="TZ10" i="4"/>
  <c r="VQ10" i="4"/>
  <c r="VS10" i="4"/>
  <c r="VP10" i="4" s="1"/>
  <c r="VT10" i="4"/>
  <c r="VY10" i="4"/>
  <c r="VZ10" i="4"/>
  <c r="WA10" i="4"/>
  <c r="VX10" i="4" s="1"/>
  <c r="WB10" i="4"/>
  <c r="WG10" i="4"/>
  <c r="WI10" i="4"/>
  <c r="WF10" i="4" s="1"/>
  <c r="WJ10" i="4"/>
  <c r="WN10" i="4"/>
  <c r="WO10" i="4"/>
  <c r="WQ10" i="4"/>
  <c r="WR10" i="4"/>
  <c r="WP10" i="4" s="1"/>
  <c r="WW10" i="4"/>
  <c r="WY10" i="4"/>
  <c r="WZ10" i="4"/>
  <c r="TV10" i="4" s="1"/>
  <c r="XE10" i="4"/>
  <c r="XF10" i="4"/>
  <c r="XG10" i="4"/>
  <c r="XH10" i="4"/>
  <c r="XD10" i="4" s="1"/>
  <c r="XP10" i="4"/>
  <c r="XW10" i="4"/>
  <c r="ZO10" i="4"/>
  <c r="ZQ10" i="4"/>
  <c r="ZN10" i="4" s="1"/>
  <c r="ZR10" i="4"/>
  <c r="ZW10" i="4"/>
  <c r="ZY10" i="4"/>
  <c r="ZZ10" i="4"/>
  <c r="ZV10" i="4" s="1"/>
  <c r="AAE10" i="4"/>
  <c r="AAF10" i="4"/>
  <c r="AAG10" i="4"/>
  <c r="AAH10" i="4"/>
  <c r="AAL10" i="4"/>
  <c r="AAM10" i="4"/>
  <c r="AAN10" i="4"/>
  <c r="AAO10" i="4"/>
  <c r="AAP10" i="4"/>
  <c r="AAT10" i="4"/>
  <c r="AAU10" i="4"/>
  <c r="AAV10" i="4"/>
  <c r="AAW10" i="4"/>
  <c r="AAX10" i="4"/>
  <c r="XU10" i="4" s="1"/>
  <c r="ABC10" i="4"/>
  <c r="ABE10" i="4"/>
  <c r="ABF10" i="4"/>
  <c r="D11" i="4"/>
  <c r="K11" i="4"/>
  <c r="BB11" i="4"/>
  <c r="BC11" i="4"/>
  <c r="BD11" i="4"/>
  <c r="BE11" i="4"/>
  <c r="BF11" i="4"/>
  <c r="BK11" i="4"/>
  <c r="BM11" i="4"/>
  <c r="BN11" i="4"/>
  <c r="BR11" i="4"/>
  <c r="BS11" i="4"/>
  <c r="BT11" i="4"/>
  <c r="BU11" i="4"/>
  <c r="BV11" i="4"/>
  <c r="CA11" i="4"/>
  <c r="CC11" i="4"/>
  <c r="CD11" i="4"/>
  <c r="CI11" i="4"/>
  <c r="CK11" i="4"/>
  <c r="CL11" i="4"/>
  <c r="CQ11" i="4"/>
  <c r="CS11" i="4"/>
  <c r="CP11" i="4" s="1"/>
  <c r="CT11" i="4"/>
  <c r="DJ11" i="4"/>
  <c r="DS11" i="4"/>
  <c r="DU11" i="4"/>
  <c r="DU12" i="4" s="1"/>
  <c r="FW11" i="4"/>
  <c r="FY11" i="4"/>
  <c r="FV11" i="4" s="1"/>
  <c r="FZ11" i="4"/>
  <c r="GE11" i="4"/>
  <c r="GG11" i="4"/>
  <c r="GH11" i="4"/>
  <c r="GM11" i="4"/>
  <c r="GN11" i="4"/>
  <c r="GO11" i="4"/>
  <c r="GL11" i="4" s="1"/>
  <c r="GP11" i="4"/>
  <c r="GT11" i="4"/>
  <c r="GU11" i="4"/>
  <c r="GV11" i="4"/>
  <c r="GW11" i="4"/>
  <c r="GX11" i="4"/>
  <c r="HC11" i="4"/>
  <c r="HE11" i="4"/>
  <c r="HF11" i="4"/>
  <c r="HJ11" i="4"/>
  <c r="HK11" i="4"/>
  <c r="HL11" i="4"/>
  <c r="HM11" i="4"/>
  <c r="HN11" i="4"/>
  <c r="IC11" i="4"/>
  <c r="IC12" i="4" s="1"/>
  <c r="IE11" i="4"/>
  <c r="JT11" i="4"/>
  <c r="JU11" i="4"/>
  <c r="JV11" i="4"/>
  <c r="JW11" i="4"/>
  <c r="JX11" i="4"/>
  <c r="KC11" i="4"/>
  <c r="KE11" i="4"/>
  <c r="KF11" i="4"/>
  <c r="KK11" i="4"/>
  <c r="KM11" i="4"/>
  <c r="KL11" i="4" s="1"/>
  <c r="KN11" i="4"/>
  <c r="KS11" i="4"/>
  <c r="KU11" i="4"/>
  <c r="KR11" i="4" s="1"/>
  <c r="KV11" i="4"/>
  <c r="LA11" i="4"/>
  <c r="LB11" i="4"/>
  <c r="LC11" i="4"/>
  <c r="LD11" i="4"/>
  <c r="KZ11" i="4" s="1"/>
  <c r="LI11" i="4"/>
  <c r="LJ11" i="4"/>
  <c r="LK11" i="4"/>
  <c r="LH11" i="4" s="1"/>
  <c r="LL11" i="4"/>
  <c r="LT11" i="4"/>
  <c r="LT12" i="4" s="1"/>
  <c r="MA11" i="4"/>
  <c r="MA12" i="4" s="1"/>
  <c r="MA13" i="4" s="1"/>
  <c r="NS11" i="4"/>
  <c r="NU11" i="4"/>
  <c r="NT11" i="4" s="1"/>
  <c r="NV11" i="4"/>
  <c r="OA11" i="4"/>
  <c r="OC11" i="4"/>
  <c r="NZ11" i="4" s="1"/>
  <c r="OD11" i="4"/>
  <c r="OI11" i="4"/>
  <c r="OJ11" i="4"/>
  <c r="OK11" i="4"/>
  <c r="OL11" i="4"/>
  <c r="OQ11" i="4"/>
  <c r="OR11" i="4"/>
  <c r="OS11" i="4"/>
  <c r="OP11" i="4" s="1"/>
  <c r="OT11" i="4"/>
  <c r="OX11" i="4"/>
  <c r="OY11" i="4"/>
  <c r="OZ11" i="4"/>
  <c r="PA11" i="4"/>
  <c r="PB11" i="4"/>
  <c r="LY11" i="4" s="1"/>
  <c r="PG11" i="4"/>
  <c r="PI11" i="4"/>
  <c r="PJ11" i="4"/>
  <c r="PR11" i="4"/>
  <c r="PY11" i="4"/>
  <c r="RR11" i="4"/>
  <c r="RT11" i="4"/>
  <c r="RU11" i="4"/>
  <c r="RZ11" i="4"/>
  <c r="SB11" i="4"/>
  <c r="SA11" i="4" s="1"/>
  <c r="SC11" i="4"/>
  <c r="RY11" i="4" s="1"/>
  <c r="SH11" i="4"/>
  <c r="SH15" i="4" s="1"/>
  <c r="SJ11" i="4"/>
  <c r="SG11" i="4" s="1"/>
  <c r="SK11" i="4"/>
  <c r="SP11" i="4"/>
  <c r="SR11" i="4"/>
  <c r="SS11" i="4"/>
  <c r="SX11" i="4"/>
  <c r="SY11" i="4"/>
  <c r="SZ11" i="4"/>
  <c r="SW11" i="4" s="1"/>
  <c r="TA11" i="4"/>
  <c r="PW11" i="4" s="1"/>
  <c r="TE11" i="4"/>
  <c r="TF11" i="4"/>
  <c r="TG11" i="4"/>
  <c r="TH11" i="4"/>
  <c r="TI11" i="4"/>
  <c r="TQ11" i="4"/>
  <c r="TX11" i="4"/>
  <c r="TZ11" i="4"/>
  <c r="TZ12" i="4" s="1"/>
  <c r="TZ13" i="4" s="1"/>
  <c r="VP11" i="4"/>
  <c r="VQ11" i="4"/>
  <c r="VR11" i="4"/>
  <c r="VS11" i="4"/>
  <c r="VT11" i="4"/>
  <c r="VY11" i="4"/>
  <c r="VY15" i="4" s="1"/>
  <c r="WA11" i="4"/>
  <c r="WB11" i="4"/>
  <c r="WG11" i="4"/>
  <c r="WI11" i="4"/>
  <c r="WJ11" i="4"/>
  <c r="WO11" i="4"/>
  <c r="WQ11" i="4"/>
  <c r="WN11" i="4" s="1"/>
  <c r="WR11" i="4"/>
  <c r="WW11" i="4"/>
  <c r="WX11" i="4"/>
  <c r="WY11" i="4"/>
  <c r="WZ11" i="4"/>
  <c r="XE11" i="4"/>
  <c r="XF11" i="4"/>
  <c r="XG11" i="4"/>
  <c r="XD11" i="4" s="1"/>
  <c r="XH11" i="4"/>
  <c r="XP11" i="4"/>
  <c r="XP12" i="4" s="1"/>
  <c r="XP13" i="4" s="1"/>
  <c r="XP14" i="4" s="1"/>
  <c r="XW11" i="4"/>
  <c r="XW12" i="4" s="1"/>
  <c r="XW13" i="4" s="1"/>
  <c r="XY11" i="4"/>
  <c r="ZO11" i="4"/>
  <c r="ZQ11" i="4"/>
  <c r="ZP11" i="4" s="1"/>
  <c r="ZR11" i="4"/>
  <c r="ZN11" i="4" s="1"/>
  <c r="ZW11" i="4"/>
  <c r="ZY11" i="4"/>
  <c r="ZV11" i="4" s="1"/>
  <c r="ZZ11" i="4"/>
  <c r="AAE11" i="4"/>
  <c r="AAF11" i="4"/>
  <c r="AAG11" i="4"/>
  <c r="AAH11" i="4"/>
  <c r="AAD11" i="4" s="1"/>
  <c r="AAM11" i="4"/>
  <c r="AAN11" i="4"/>
  <c r="AAO11" i="4"/>
  <c r="AAL11" i="4" s="1"/>
  <c r="AAP11" i="4"/>
  <c r="AAT11" i="4"/>
  <c r="AAU11" i="4"/>
  <c r="AAV11" i="4"/>
  <c r="AAW11" i="4"/>
  <c r="AAX11" i="4"/>
  <c r="XU11" i="4" s="1"/>
  <c r="ABC11" i="4"/>
  <c r="ABE11" i="4"/>
  <c r="ABF11" i="4"/>
  <c r="D12" i="4"/>
  <c r="D13" i="4" s="1"/>
  <c r="D14" i="4" s="1"/>
  <c r="K12" i="4"/>
  <c r="BC12" i="4"/>
  <c r="BD12" i="4"/>
  <c r="BE12" i="4"/>
  <c r="BF12" i="4"/>
  <c r="BK12" i="4"/>
  <c r="BL12" i="4"/>
  <c r="BM12" i="4"/>
  <c r="BJ12" i="4" s="1"/>
  <c r="BN12" i="4"/>
  <c r="BR12" i="4"/>
  <c r="BS12" i="4"/>
  <c r="BT12" i="4"/>
  <c r="BU12" i="4"/>
  <c r="BV12" i="4"/>
  <c r="CA12" i="4"/>
  <c r="CC12" i="4"/>
  <c r="CD12" i="4"/>
  <c r="CH12" i="4"/>
  <c r="CI12" i="4"/>
  <c r="CJ12" i="4"/>
  <c r="CK12" i="4"/>
  <c r="CL12" i="4"/>
  <c r="I12" i="4" s="1"/>
  <c r="CQ12" i="4"/>
  <c r="CS12" i="4"/>
  <c r="CT12" i="4"/>
  <c r="DJ12" i="4"/>
  <c r="DS12" i="4"/>
  <c r="FW12" i="4"/>
  <c r="FY12" i="4"/>
  <c r="FZ12" i="4"/>
  <c r="GE12" i="4"/>
  <c r="GG12" i="4"/>
  <c r="GH12" i="4"/>
  <c r="GD12" i="4" s="1"/>
  <c r="GM12" i="4"/>
  <c r="GO12" i="4"/>
  <c r="GL12" i="4" s="1"/>
  <c r="GP12" i="4"/>
  <c r="GU12" i="4"/>
  <c r="GW12" i="4"/>
  <c r="GX12" i="4"/>
  <c r="GT12" i="4" s="1"/>
  <c r="HC12" i="4"/>
  <c r="HD12" i="4"/>
  <c r="HE12" i="4"/>
  <c r="HB12" i="4" s="1"/>
  <c r="HF12" i="4"/>
  <c r="HJ12" i="4"/>
  <c r="HK12" i="4"/>
  <c r="HL12" i="4"/>
  <c r="HM12" i="4"/>
  <c r="HN12" i="4"/>
  <c r="IE12" i="4"/>
  <c r="JT12" i="4"/>
  <c r="JU12" i="4"/>
  <c r="JV12" i="4"/>
  <c r="JW12" i="4"/>
  <c r="JX12" i="4"/>
  <c r="KC12" i="4"/>
  <c r="KE12" i="4"/>
  <c r="KF12" i="4"/>
  <c r="KJ12" i="4"/>
  <c r="KK12" i="4"/>
  <c r="KL12" i="4"/>
  <c r="KM12" i="4"/>
  <c r="KN12" i="4"/>
  <c r="KS12" i="4"/>
  <c r="KU12" i="4"/>
  <c r="KV12" i="4"/>
  <c r="LA12" i="4"/>
  <c r="LC12" i="4"/>
  <c r="LB12" i="4" s="1"/>
  <c r="LD12" i="4"/>
  <c r="KZ12" i="4" s="1"/>
  <c r="LI12" i="4"/>
  <c r="LK12" i="4"/>
  <c r="LH12" i="4" s="1"/>
  <c r="LL12" i="4"/>
  <c r="NR12" i="4"/>
  <c r="NS12" i="4"/>
  <c r="NT12" i="4"/>
  <c r="NU12" i="4"/>
  <c r="NV12" i="4"/>
  <c r="OA12" i="4"/>
  <c r="OC12" i="4"/>
  <c r="OD12" i="4"/>
  <c r="OI12" i="4"/>
  <c r="OK12" i="4"/>
  <c r="OJ12" i="4" s="1"/>
  <c r="OL12" i="4"/>
  <c r="OH12" i="4" s="1"/>
  <c r="OQ12" i="4"/>
  <c r="OQ15" i="4" s="1"/>
  <c r="OS12" i="4"/>
  <c r="OP12" i="4" s="1"/>
  <c r="OT12" i="4"/>
  <c r="OY12" i="4"/>
  <c r="OZ12" i="4"/>
  <c r="PA12" i="4"/>
  <c r="PB12" i="4"/>
  <c r="PG12" i="4"/>
  <c r="PH12" i="4"/>
  <c r="PI12" i="4"/>
  <c r="PF12" i="4" s="1"/>
  <c r="PJ12" i="4"/>
  <c r="PR12" i="4"/>
  <c r="PR13" i="4" s="1"/>
  <c r="PR14" i="4" s="1"/>
  <c r="PY12" i="4"/>
  <c r="PY13" i="4" s="1"/>
  <c r="RR12" i="4"/>
  <c r="RT12" i="4"/>
  <c r="RU12" i="4"/>
  <c r="RY12" i="4"/>
  <c r="RZ12" i="4"/>
  <c r="SA12" i="4"/>
  <c r="SB12" i="4"/>
  <c r="SC12" i="4"/>
  <c r="SH12" i="4"/>
  <c r="SJ12" i="4"/>
  <c r="SK12" i="4"/>
  <c r="SP12" i="4"/>
  <c r="SR12" i="4"/>
  <c r="SS12" i="4"/>
  <c r="SO12" i="4" s="1"/>
  <c r="SX12" i="4"/>
  <c r="SX15" i="4" s="1"/>
  <c r="SZ12" i="4"/>
  <c r="SW12" i="4" s="1"/>
  <c r="TA12" i="4"/>
  <c r="PW12" i="4" s="1"/>
  <c r="TF12" i="4"/>
  <c r="TH12" i="4"/>
  <c r="TI12" i="4"/>
  <c r="TQ12" i="4"/>
  <c r="TV12" i="4"/>
  <c r="VQ12" i="4"/>
  <c r="VS12" i="4"/>
  <c r="VT12" i="4"/>
  <c r="VY12" i="4"/>
  <c r="WA12" i="4"/>
  <c r="WB12" i="4"/>
  <c r="VX12" i="4" s="1"/>
  <c r="WG12" i="4"/>
  <c r="WG15" i="4" s="1"/>
  <c r="UI21" i="4" s="1"/>
  <c r="WI12" i="4"/>
  <c r="WF12" i="4" s="1"/>
  <c r="WJ12" i="4"/>
  <c r="WO12" i="4"/>
  <c r="WP12" i="4"/>
  <c r="WQ12" i="4"/>
  <c r="WR12" i="4"/>
  <c r="WW12" i="4"/>
  <c r="WX12" i="4"/>
  <c r="WY12" i="4"/>
  <c r="WV12" i="4" s="1"/>
  <c r="WZ12" i="4"/>
  <c r="XD12" i="4"/>
  <c r="XE12" i="4"/>
  <c r="XF12" i="4"/>
  <c r="XG12" i="4"/>
  <c r="XH12" i="4"/>
  <c r="XU12" i="4"/>
  <c r="XY12" i="4"/>
  <c r="XY13" i="4" s="1"/>
  <c r="XY14" i="4" s="1"/>
  <c r="ZO12" i="4"/>
  <c r="ZO15" i="4" s="1"/>
  <c r="YG19" i="4" s="1"/>
  <c r="ZQ12" i="4"/>
  <c r="ZN12" i="4" s="1"/>
  <c r="ZR12" i="4"/>
  <c r="ZW12" i="4"/>
  <c r="ZY12" i="4"/>
  <c r="ZZ12" i="4"/>
  <c r="AAE12" i="4"/>
  <c r="AAF12" i="4"/>
  <c r="AAG12" i="4"/>
  <c r="AAD12" i="4" s="1"/>
  <c r="AAH12" i="4"/>
  <c r="AAL12" i="4"/>
  <c r="AAM12" i="4"/>
  <c r="AAN12" i="4"/>
  <c r="AAO12" i="4"/>
  <c r="AAP12" i="4"/>
  <c r="AAU12" i="4"/>
  <c r="AAW12" i="4"/>
  <c r="AAX12" i="4"/>
  <c r="ABB12" i="4"/>
  <c r="ABC12" i="4"/>
  <c r="ABD12" i="4"/>
  <c r="ABE12" i="4"/>
  <c r="ABF12" i="4"/>
  <c r="I13" i="4"/>
  <c r="K13" i="4"/>
  <c r="BC13" i="4"/>
  <c r="BD13" i="4"/>
  <c r="BE13" i="4"/>
  <c r="BB13" i="4" s="1"/>
  <c r="BF13" i="4"/>
  <c r="BJ13" i="4"/>
  <c r="BK13" i="4"/>
  <c r="BL13" i="4"/>
  <c r="BM13" i="4"/>
  <c r="BN13" i="4"/>
  <c r="BS13" i="4"/>
  <c r="BU13" i="4"/>
  <c r="BV13" i="4"/>
  <c r="BZ13" i="4"/>
  <c r="CA13" i="4"/>
  <c r="CB13" i="4"/>
  <c r="CC13" i="4"/>
  <c r="CD13" i="4"/>
  <c r="CI13" i="4"/>
  <c r="CK13" i="4"/>
  <c r="CL13" i="4"/>
  <c r="CQ13" i="4"/>
  <c r="CS13" i="4"/>
  <c r="CR13" i="4" s="1"/>
  <c r="CT13" i="4"/>
  <c r="CP13" i="4" s="1"/>
  <c r="DJ13" i="4"/>
  <c r="DU13" i="4"/>
  <c r="DU14" i="4" s="1"/>
  <c r="FW13" i="4"/>
  <c r="FX13" i="4"/>
  <c r="FY13" i="4"/>
  <c r="FV13" i="4" s="1"/>
  <c r="FZ13" i="4"/>
  <c r="GD13" i="4"/>
  <c r="GE13" i="4"/>
  <c r="GF13" i="4"/>
  <c r="GG13" i="4"/>
  <c r="GH13" i="4"/>
  <c r="GM13" i="4"/>
  <c r="GO13" i="4"/>
  <c r="GP13" i="4"/>
  <c r="GT13" i="4"/>
  <c r="GU13" i="4"/>
  <c r="GV13" i="4"/>
  <c r="GW13" i="4"/>
  <c r="GX13" i="4"/>
  <c r="HC13" i="4"/>
  <c r="HE13" i="4"/>
  <c r="HF13" i="4"/>
  <c r="HK13" i="4"/>
  <c r="HM13" i="4"/>
  <c r="HN13" i="4"/>
  <c r="HJ13" i="4" s="1"/>
  <c r="IC13" i="4"/>
  <c r="IE13" i="4"/>
  <c r="JU13" i="4"/>
  <c r="JW13" i="4"/>
  <c r="JV13" i="4" s="1"/>
  <c r="JX13" i="4"/>
  <c r="JT13" i="4" s="1"/>
  <c r="KC13" i="4"/>
  <c r="KE13" i="4"/>
  <c r="KB13" i="4" s="1"/>
  <c r="KF13" i="4"/>
  <c r="KK13" i="4"/>
  <c r="KM13" i="4"/>
  <c r="KN13" i="4"/>
  <c r="KS13" i="4"/>
  <c r="KT13" i="4"/>
  <c r="KU13" i="4"/>
  <c r="KV13" i="4"/>
  <c r="KR13" i="4" s="1"/>
  <c r="KZ13" i="4"/>
  <c r="LA13" i="4"/>
  <c r="LB13" i="4"/>
  <c r="LC13" i="4"/>
  <c r="LD13" i="4"/>
  <c r="LI13" i="4"/>
  <c r="LK13" i="4"/>
  <c r="LL13" i="4"/>
  <c r="LT13" i="4"/>
  <c r="LT14" i="4" s="1"/>
  <c r="NS13" i="4"/>
  <c r="NU13" i="4"/>
  <c r="NV13" i="4"/>
  <c r="NR13" i="4" s="1"/>
  <c r="OA13" i="4"/>
  <c r="OB13" i="4"/>
  <c r="OC13" i="4"/>
  <c r="OD13" i="4"/>
  <c r="NZ13" i="4" s="1"/>
  <c r="OH13" i="4"/>
  <c r="OI13" i="4"/>
  <c r="OJ13" i="4"/>
  <c r="OK13" i="4"/>
  <c r="OL13" i="4"/>
  <c r="OQ13" i="4"/>
  <c r="OS13" i="4"/>
  <c r="OT13" i="4"/>
  <c r="OX13" i="4"/>
  <c r="OY13" i="4"/>
  <c r="OZ13" i="4"/>
  <c r="PA13" i="4"/>
  <c r="PB13" i="4"/>
  <c r="LY13" i="4" s="1"/>
  <c r="PG13" i="4"/>
  <c r="PG15" i="4" s="1"/>
  <c r="PI13" i="4"/>
  <c r="PJ13" i="4"/>
  <c r="PW13" i="4"/>
  <c r="RR13" i="4"/>
  <c r="RR15" i="4" s="1"/>
  <c r="QJ19" i="4" s="1"/>
  <c r="RT13" i="4"/>
  <c r="RQ13" i="4" s="1"/>
  <c r="RU13" i="4"/>
  <c r="RZ13" i="4"/>
  <c r="SA13" i="4"/>
  <c r="SB13" i="4"/>
  <c r="SC13" i="4"/>
  <c r="RY13" i="4" s="1"/>
  <c r="SH13" i="4"/>
  <c r="SI13" i="4"/>
  <c r="SJ13" i="4"/>
  <c r="SK13" i="4"/>
  <c r="SG13" i="4" s="1"/>
  <c r="SO13" i="4"/>
  <c r="SP13" i="4"/>
  <c r="SQ13" i="4"/>
  <c r="SR13" i="4"/>
  <c r="SS13" i="4"/>
  <c r="SX13" i="4"/>
  <c r="SZ13" i="4"/>
  <c r="TA13" i="4"/>
  <c r="TE13" i="4"/>
  <c r="TF13" i="4"/>
  <c r="TG13" i="4"/>
  <c r="TH13" i="4"/>
  <c r="TI13" i="4"/>
  <c r="TQ13" i="4"/>
  <c r="TV13" i="4"/>
  <c r="VQ13" i="4"/>
  <c r="VR13" i="4"/>
  <c r="VS13" i="4"/>
  <c r="VT13" i="4"/>
  <c r="VP13" i="4" s="1"/>
  <c r="VX13" i="4"/>
  <c r="VY13" i="4"/>
  <c r="VZ13" i="4"/>
  <c r="WA13" i="4"/>
  <c r="WB13" i="4"/>
  <c r="WG13" i="4"/>
  <c r="WI13" i="4"/>
  <c r="WJ13" i="4"/>
  <c r="WN13" i="4"/>
  <c r="WO13" i="4"/>
  <c r="WP13" i="4"/>
  <c r="WQ13" i="4"/>
  <c r="WR13" i="4"/>
  <c r="WW13" i="4"/>
  <c r="WY13" i="4"/>
  <c r="WZ13" i="4"/>
  <c r="XE13" i="4"/>
  <c r="XG13" i="4"/>
  <c r="XF13" i="4" s="1"/>
  <c r="XH13" i="4"/>
  <c r="XD13" i="4" s="1"/>
  <c r="XU13" i="4"/>
  <c r="ZO13" i="4"/>
  <c r="ZQ13" i="4"/>
  <c r="ZR13" i="4"/>
  <c r="ZV13" i="4"/>
  <c r="ZW13" i="4"/>
  <c r="ZX13" i="4"/>
  <c r="ZY13" i="4"/>
  <c r="ZZ13" i="4"/>
  <c r="AAE13" i="4"/>
  <c r="AAG13" i="4"/>
  <c r="AAH13" i="4"/>
  <c r="AAM13" i="4"/>
  <c r="AAO13" i="4"/>
  <c r="AAP13" i="4"/>
  <c r="AAL13" i="4" s="1"/>
  <c r="AAU13" i="4"/>
  <c r="AAU15" i="4" s="1"/>
  <c r="AAW13" i="4"/>
  <c r="AAT13" i="4" s="1"/>
  <c r="AAX13" i="4"/>
  <c r="ABC13" i="4"/>
  <c r="ABE13" i="4"/>
  <c r="ABF13" i="4"/>
  <c r="I14" i="4"/>
  <c r="BC14" i="4"/>
  <c r="BD14" i="4"/>
  <c r="BE14" i="4"/>
  <c r="BF14" i="4"/>
  <c r="BB14" i="4" s="1"/>
  <c r="BK14" i="4"/>
  <c r="BL14" i="4"/>
  <c r="BM14" i="4"/>
  <c r="BN14" i="4"/>
  <c r="BJ14" i="4" s="1"/>
  <c r="BR14" i="4"/>
  <c r="BS14" i="4"/>
  <c r="BT14" i="4"/>
  <c r="BU14" i="4"/>
  <c r="BV14" i="4"/>
  <c r="CA14" i="4"/>
  <c r="CC14" i="4"/>
  <c r="CD14" i="4"/>
  <c r="CH14" i="4"/>
  <c r="CI14" i="4"/>
  <c r="CJ14" i="4"/>
  <c r="CK14" i="4"/>
  <c r="CL14" i="4"/>
  <c r="CQ14" i="4"/>
  <c r="CS14" i="4"/>
  <c r="CT14" i="4"/>
  <c r="DJ14" i="4"/>
  <c r="FW14" i="4"/>
  <c r="FY14" i="4"/>
  <c r="FZ14" i="4"/>
  <c r="GD14" i="4"/>
  <c r="GE14" i="4"/>
  <c r="GG14" i="4"/>
  <c r="GH14" i="4"/>
  <c r="GF14" i="4" s="1"/>
  <c r="GL14" i="4"/>
  <c r="GM14" i="4"/>
  <c r="GN14" i="4"/>
  <c r="GO14" i="4"/>
  <c r="GP14" i="4"/>
  <c r="GU14" i="4"/>
  <c r="GW14" i="4"/>
  <c r="GX14" i="4"/>
  <c r="HB14" i="4"/>
  <c r="HC14" i="4"/>
  <c r="HD14" i="4"/>
  <c r="HE14" i="4"/>
  <c r="HF14" i="4"/>
  <c r="HK14" i="4"/>
  <c r="HK15" i="4" s="1"/>
  <c r="HM14" i="4"/>
  <c r="HN14" i="4"/>
  <c r="IE14" i="4"/>
  <c r="JU14" i="4"/>
  <c r="JV14" i="4"/>
  <c r="JW14" i="4"/>
  <c r="JX14" i="4"/>
  <c r="JT14" i="4" s="1"/>
  <c r="KB14" i="4"/>
  <c r="KC14" i="4"/>
  <c r="KE14" i="4"/>
  <c r="KF14" i="4"/>
  <c r="KD14" i="4" s="1"/>
  <c r="KJ14" i="4"/>
  <c r="KK14" i="4"/>
  <c r="KL14" i="4"/>
  <c r="KM14" i="4"/>
  <c r="KN14" i="4"/>
  <c r="KS14" i="4"/>
  <c r="KU14" i="4"/>
  <c r="KV14" i="4"/>
  <c r="KZ14" i="4"/>
  <c r="LA14" i="4"/>
  <c r="LB14" i="4"/>
  <c r="LC14" i="4"/>
  <c r="LD14" i="4"/>
  <c r="LI14" i="4"/>
  <c r="LK14" i="4"/>
  <c r="LL14" i="4"/>
  <c r="NS14" i="4"/>
  <c r="NU14" i="4"/>
  <c r="NV14" i="4"/>
  <c r="OA14" i="4"/>
  <c r="OC14" i="4"/>
  <c r="OD14" i="4"/>
  <c r="OI14" i="4"/>
  <c r="OK14" i="4"/>
  <c r="OH14" i="4" s="1"/>
  <c r="OL14" i="4"/>
  <c r="OQ14" i="4"/>
  <c r="OS14" i="4"/>
  <c r="OT14" i="4"/>
  <c r="OT15" i="4" s="1"/>
  <c r="MN22" i="4" s="1"/>
  <c r="OX14" i="4"/>
  <c r="OY14" i="4"/>
  <c r="PA14" i="4"/>
  <c r="PB14" i="4"/>
  <c r="LY14" i="4" s="1"/>
  <c r="PF14" i="4"/>
  <c r="PG14" i="4"/>
  <c r="PH14" i="4"/>
  <c r="PI14" i="4"/>
  <c r="PJ14" i="4"/>
  <c r="RQ14" i="4"/>
  <c r="RR14" i="4"/>
  <c r="RS14" i="4"/>
  <c r="RT14" i="4"/>
  <c r="RU14" i="4"/>
  <c r="RZ14" i="4"/>
  <c r="SB14" i="4"/>
  <c r="SC14" i="4"/>
  <c r="SG14" i="4"/>
  <c r="SH14" i="4"/>
  <c r="SI14" i="4"/>
  <c r="SJ14" i="4"/>
  <c r="SK14" i="4"/>
  <c r="SP14" i="4"/>
  <c r="SP15" i="4" s="1"/>
  <c r="SR14" i="4"/>
  <c r="SS14" i="4"/>
  <c r="SX14" i="4"/>
  <c r="SZ14" i="4"/>
  <c r="SY14" i="4" s="1"/>
  <c r="TA14" i="4"/>
  <c r="TF14" i="4"/>
  <c r="TF15" i="4" s="1"/>
  <c r="TH14" i="4"/>
  <c r="TE14" i="4" s="1"/>
  <c r="TI14" i="4"/>
  <c r="TQ14" i="4"/>
  <c r="TV14" i="4"/>
  <c r="TZ14" i="4"/>
  <c r="VQ14" i="4"/>
  <c r="VS14" i="4"/>
  <c r="VP14" i="4" s="1"/>
  <c r="VT14" i="4"/>
  <c r="VY14" i="4"/>
  <c r="WA14" i="4"/>
  <c r="WB14" i="4"/>
  <c r="WF14" i="4"/>
  <c r="WG14" i="4"/>
  <c r="WI14" i="4"/>
  <c r="WJ14" i="4"/>
  <c r="WH14" i="4" s="1"/>
  <c r="WN14" i="4"/>
  <c r="WO14" i="4"/>
  <c r="WP14" i="4"/>
  <c r="WQ14" i="4"/>
  <c r="WR14" i="4"/>
  <c r="WW14" i="4"/>
  <c r="WY14" i="4"/>
  <c r="WZ14" i="4"/>
  <c r="XD14" i="4"/>
  <c r="XE14" i="4"/>
  <c r="XF14" i="4"/>
  <c r="XG14" i="4"/>
  <c r="XH14" i="4"/>
  <c r="XU14" i="4"/>
  <c r="ZN14" i="4"/>
  <c r="ZO14" i="4"/>
  <c r="ZP14" i="4"/>
  <c r="ZQ14" i="4"/>
  <c r="ZR14" i="4"/>
  <c r="ZW14" i="4"/>
  <c r="ZW15" i="4" s="1"/>
  <c r="YG20" i="4" s="1"/>
  <c r="ZY14" i="4"/>
  <c r="ZZ14" i="4"/>
  <c r="AAE14" i="4"/>
  <c r="AAG14" i="4"/>
  <c r="AAF14" i="4" s="1"/>
  <c r="AAH14" i="4"/>
  <c r="AAD14" i="4" s="1"/>
  <c r="AAM14" i="4"/>
  <c r="AAO14" i="4"/>
  <c r="AAL14" i="4" s="1"/>
  <c r="AAP14" i="4"/>
  <c r="AAU14" i="4"/>
  <c r="AAV14" i="4"/>
  <c r="AAW14" i="4"/>
  <c r="AAX14" i="4"/>
  <c r="AAX15" i="4" s="1"/>
  <c r="ABB14" i="4"/>
  <c r="ABC14" i="4"/>
  <c r="ABE14" i="4"/>
  <c r="ABF14" i="4"/>
  <c r="ABD14" i="4" s="1"/>
  <c r="G15" i="4"/>
  <c r="L15" i="4"/>
  <c r="BE15" i="4"/>
  <c r="BK15" i="4"/>
  <c r="BN15" i="4"/>
  <c r="BU15" i="4"/>
  <c r="BV15" i="4"/>
  <c r="CD15" i="4"/>
  <c r="CI15" i="4"/>
  <c r="CK15" i="4"/>
  <c r="CT15" i="4"/>
  <c r="DN15" i="4"/>
  <c r="DO15" i="4"/>
  <c r="DQ15" i="4"/>
  <c r="DT15" i="4"/>
  <c r="GE15" i="4"/>
  <c r="GG15" i="4"/>
  <c r="GO15" i="4"/>
  <c r="GP15" i="4"/>
  <c r="GU15" i="4"/>
  <c r="HC15" i="4"/>
  <c r="HF15" i="4"/>
  <c r="HN15" i="4"/>
  <c r="HY15" i="4"/>
  <c r="IA15" i="4"/>
  <c r="ID15" i="4"/>
  <c r="JU15" i="4"/>
  <c r="JW15" i="4"/>
  <c r="KF15" i="4"/>
  <c r="KK15" i="4"/>
  <c r="KM15" i="4"/>
  <c r="KV15" i="4"/>
  <c r="LC15" i="4"/>
  <c r="LI15" i="4"/>
  <c r="LK15" i="4"/>
  <c r="LL15" i="4"/>
  <c r="LW15" i="4"/>
  <c r="MB15" i="4"/>
  <c r="NS15" i="4"/>
  <c r="OI15" i="4"/>
  <c r="MK21" i="4" s="1"/>
  <c r="OK15" i="4"/>
  <c r="OY15" i="4"/>
  <c r="PA15" i="4"/>
  <c r="PI15" i="4"/>
  <c r="PJ15" i="4"/>
  <c r="PU15" i="4"/>
  <c r="PZ15" i="4"/>
  <c r="RU15" i="4"/>
  <c r="RZ15" i="4"/>
  <c r="SK15" i="4"/>
  <c r="SR15" i="4"/>
  <c r="QL22" i="4" s="1"/>
  <c r="SZ15" i="4"/>
  <c r="TH15" i="4"/>
  <c r="TT15" i="4"/>
  <c r="TY15" i="4"/>
  <c r="VT15" i="4"/>
  <c r="WO15" i="4"/>
  <c r="WQ15" i="4"/>
  <c r="WW15" i="4"/>
  <c r="WY15" i="4"/>
  <c r="WZ15" i="4"/>
  <c r="XE15" i="4"/>
  <c r="XG15" i="4"/>
  <c r="XH15" i="4"/>
  <c r="XS15" i="4"/>
  <c r="XX15" i="4"/>
  <c r="ZR15" i="4"/>
  <c r="ZY15" i="4"/>
  <c r="AAH15" i="4"/>
  <c r="AAM15" i="4"/>
  <c r="AAO15" i="4"/>
  <c r="AAW15" i="4"/>
  <c r="YI23" i="4" s="1"/>
  <c r="ABC15" i="4"/>
  <c r="DS18" i="4"/>
  <c r="W19" i="4"/>
  <c r="AT19" i="4"/>
  <c r="AV19" i="4"/>
  <c r="BC19" i="4"/>
  <c r="BE19" i="4"/>
  <c r="BF19" i="4"/>
  <c r="BJ19" i="4"/>
  <c r="BK19" i="4"/>
  <c r="BL19" i="4"/>
  <c r="BM19" i="4"/>
  <c r="BN19" i="4"/>
  <c r="BS19" i="4"/>
  <c r="BU19" i="4"/>
  <c r="BV19" i="4"/>
  <c r="BZ19" i="4"/>
  <c r="CA19" i="4"/>
  <c r="CC19" i="4"/>
  <c r="CD19" i="4"/>
  <c r="CB19" i="4" s="1"/>
  <c r="CI19" i="4"/>
  <c r="CK19" i="4"/>
  <c r="CH19" i="4" s="1"/>
  <c r="CL19" i="4"/>
  <c r="CQ19" i="4"/>
  <c r="CR19" i="4"/>
  <c r="CS19" i="4"/>
  <c r="CT19" i="4"/>
  <c r="CP19" i="4" s="1"/>
  <c r="EV19" i="4"/>
  <c r="FV19" i="4"/>
  <c r="FW19" i="4"/>
  <c r="FY19" i="4"/>
  <c r="FX19" i="4" s="1"/>
  <c r="FZ19" i="4"/>
  <c r="GE19" i="4"/>
  <c r="GG19" i="4"/>
  <c r="GH19" i="4"/>
  <c r="GL19" i="4"/>
  <c r="GM19" i="4"/>
  <c r="GO19" i="4"/>
  <c r="GP19" i="4"/>
  <c r="GN19" i="4" s="1"/>
  <c r="GU19" i="4"/>
  <c r="GW19" i="4"/>
  <c r="GX19" i="4"/>
  <c r="HC19" i="4"/>
  <c r="HE19" i="4"/>
  <c r="HF19" i="4"/>
  <c r="HD19" i="4" s="1"/>
  <c r="HJ19" i="4"/>
  <c r="HK19" i="4"/>
  <c r="HM19" i="4"/>
  <c r="HL19" i="4" s="1"/>
  <c r="HN19" i="4"/>
  <c r="IM19" i="4"/>
  <c r="IO19" i="4"/>
  <c r="JL19" i="4"/>
  <c r="JN19" i="4"/>
  <c r="JT19" i="4"/>
  <c r="JU19" i="4"/>
  <c r="JV19" i="4"/>
  <c r="JW19" i="4"/>
  <c r="JX19" i="4"/>
  <c r="KC19" i="4"/>
  <c r="KE19" i="4"/>
  <c r="KF19" i="4"/>
  <c r="KJ19" i="4"/>
  <c r="KK19" i="4"/>
  <c r="KM19" i="4"/>
  <c r="KN19" i="4"/>
  <c r="KL19" i="4" s="1"/>
  <c r="KS19" i="4"/>
  <c r="KU19" i="4"/>
  <c r="KV19" i="4"/>
  <c r="LA19" i="4"/>
  <c r="LC19" i="4"/>
  <c r="KZ19" i="4" s="1"/>
  <c r="LD19" i="4"/>
  <c r="LB19" i="4" s="1"/>
  <c r="LH19" i="4"/>
  <c r="LI19" i="4"/>
  <c r="LK19" i="4"/>
  <c r="LJ19" i="4" s="1"/>
  <c r="LL19" i="4"/>
  <c r="MK19" i="4"/>
  <c r="NJ19" i="4"/>
  <c r="NL19" i="4"/>
  <c r="NR19" i="4"/>
  <c r="NS19" i="4"/>
  <c r="NT19" i="4"/>
  <c r="NU19" i="4"/>
  <c r="NV19" i="4"/>
  <c r="OA19" i="4"/>
  <c r="OC19" i="4"/>
  <c r="OD19" i="4"/>
  <c r="OH19" i="4"/>
  <c r="OI19" i="4"/>
  <c r="OK19" i="4"/>
  <c r="OJ19" i="4" s="1"/>
  <c r="OL19" i="4"/>
  <c r="OQ19" i="4"/>
  <c r="OS19" i="4"/>
  <c r="OT19" i="4"/>
  <c r="OY19" i="4"/>
  <c r="PA19" i="4"/>
  <c r="OX19" i="4" s="1"/>
  <c r="PB19" i="4"/>
  <c r="OZ19" i="4" s="1"/>
  <c r="PF19" i="4"/>
  <c r="PG19" i="4"/>
  <c r="PI19" i="4"/>
  <c r="PH19" i="4" s="1"/>
  <c r="PJ19" i="4"/>
  <c r="QM19" i="4"/>
  <c r="RI19" i="4"/>
  <c r="RK19" i="4"/>
  <c r="RQ19" i="4"/>
  <c r="RR19" i="4"/>
  <c r="RS19" i="4"/>
  <c r="RT19" i="4"/>
  <c r="RU19" i="4"/>
  <c r="RZ19" i="4"/>
  <c r="SB19" i="4"/>
  <c r="SC19" i="4"/>
  <c r="SG19" i="4"/>
  <c r="SH19" i="4"/>
  <c r="SJ19" i="4"/>
  <c r="SI19" i="4" s="1"/>
  <c r="SK19" i="4"/>
  <c r="SP19" i="4"/>
  <c r="SR19" i="4"/>
  <c r="SS19" i="4"/>
  <c r="SX19" i="4"/>
  <c r="SZ19" i="4"/>
  <c r="SW19" i="4" s="1"/>
  <c r="TA19" i="4"/>
  <c r="SY19" i="4" s="1"/>
  <c r="TE19" i="4"/>
  <c r="TF19" i="4"/>
  <c r="TH19" i="4"/>
  <c r="TG19" i="4" s="1"/>
  <c r="TI19" i="4"/>
  <c r="UL19" i="4"/>
  <c r="VH19" i="4"/>
  <c r="VJ19" i="4"/>
  <c r="VP19" i="4"/>
  <c r="VQ19" i="4"/>
  <c r="VR19" i="4"/>
  <c r="VS19" i="4"/>
  <c r="VT19" i="4"/>
  <c r="VY19" i="4"/>
  <c r="WA19" i="4"/>
  <c r="WB19" i="4"/>
  <c r="WF19" i="4"/>
  <c r="WG19" i="4"/>
  <c r="WI19" i="4"/>
  <c r="WH19" i="4" s="1"/>
  <c r="WJ19" i="4"/>
  <c r="WO19" i="4"/>
  <c r="WQ19" i="4"/>
  <c r="WR19" i="4"/>
  <c r="WW19" i="4"/>
  <c r="WY19" i="4"/>
  <c r="WZ19" i="4"/>
  <c r="WX19" i="4" s="1"/>
  <c r="XD19" i="4"/>
  <c r="XE19" i="4"/>
  <c r="XG19" i="4"/>
  <c r="XF19" i="4" s="1"/>
  <c r="XH19" i="4"/>
  <c r="YJ19" i="4"/>
  <c r="ZF19" i="4"/>
  <c r="ZH19" i="4"/>
  <c r="ZN19" i="4"/>
  <c r="ZO19" i="4"/>
  <c r="ZP19" i="4"/>
  <c r="ZQ19" i="4"/>
  <c r="ZR19" i="4"/>
  <c r="ZW19" i="4"/>
  <c r="ZY19" i="4"/>
  <c r="ZZ19" i="4"/>
  <c r="AAD19" i="4"/>
  <c r="AAE19" i="4"/>
  <c r="AAG19" i="4"/>
  <c r="AAF19" i="4" s="1"/>
  <c r="AAH19" i="4"/>
  <c r="AAM19" i="4"/>
  <c r="AAO19" i="4"/>
  <c r="AAP19" i="4"/>
  <c r="AAU19" i="4"/>
  <c r="AAW19" i="4"/>
  <c r="AAX19" i="4"/>
  <c r="AAV19" i="4" s="1"/>
  <c r="ABB19" i="4"/>
  <c r="ABC19" i="4"/>
  <c r="ABE19" i="4"/>
  <c r="ABD19" i="4" s="1"/>
  <c r="ABF19" i="4"/>
  <c r="U20" i="4"/>
  <c r="X20" i="4"/>
  <c r="AT20" i="4"/>
  <c r="AV20" i="4"/>
  <c r="BB20" i="4"/>
  <c r="BC20" i="4"/>
  <c r="BD20" i="4"/>
  <c r="BE20" i="4"/>
  <c r="BF20" i="4"/>
  <c r="BK20" i="4"/>
  <c r="BM20" i="4"/>
  <c r="BN20" i="4"/>
  <c r="BR20" i="4"/>
  <c r="BS20" i="4"/>
  <c r="BU20" i="4"/>
  <c r="BT20" i="4" s="1"/>
  <c r="BV20" i="4"/>
  <c r="CA20" i="4"/>
  <c r="CC20" i="4"/>
  <c r="CD20" i="4"/>
  <c r="CI20" i="4"/>
  <c r="CK20" i="4"/>
  <c r="CH20" i="4" s="1"/>
  <c r="CL20" i="4"/>
  <c r="CJ20" i="4" s="1"/>
  <c r="CP20" i="4"/>
  <c r="CQ20" i="4"/>
  <c r="CS20" i="4"/>
  <c r="CR20" i="4" s="1"/>
  <c r="CT20" i="4"/>
  <c r="EC20" i="4"/>
  <c r="EE20" i="4"/>
  <c r="EV20" i="4"/>
  <c r="FW20" i="4"/>
  <c r="FY20" i="4"/>
  <c r="FZ20" i="4"/>
  <c r="GE20" i="4"/>
  <c r="GG20" i="4"/>
  <c r="GH20" i="4"/>
  <c r="GF20" i="4" s="1"/>
  <c r="GL20" i="4"/>
  <c r="GM20" i="4"/>
  <c r="GO20" i="4"/>
  <c r="GN20" i="4" s="1"/>
  <c r="GP20" i="4"/>
  <c r="GU20" i="4"/>
  <c r="GV20" i="4"/>
  <c r="GW20" i="4"/>
  <c r="GX20" i="4"/>
  <c r="HC20" i="4"/>
  <c r="HE20" i="4"/>
  <c r="HB20" i="4" s="1"/>
  <c r="HF20" i="4"/>
  <c r="HJ20" i="4"/>
  <c r="HK20" i="4"/>
  <c r="HL20" i="4"/>
  <c r="HM20" i="4"/>
  <c r="HN20" i="4"/>
  <c r="IP20" i="4"/>
  <c r="JL20" i="4"/>
  <c r="JN20" i="4"/>
  <c r="JU20" i="4"/>
  <c r="JW20" i="4"/>
  <c r="JX20" i="4"/>
  <c r="KC20" i="4"/>
  <c r="KE20" i="4"/>
  <c r="KB20" i="4" s="1"/>
  <c r="KF20" i="4"/>
  <c r="KD20" i="4" s="1"/>
  <c r="KJ20" i="4"/>
  <c r="KK20" i="4"/>
  <c r="KM20" i="4"/>
  <c r="KL20" i="4" s="1"/>
  <c r="KN20" i="4"/>
  <c r="KS20" i="4"/>
  <c r="KU20" i="4"/>
  <c r="KR20" i="4" s="1"/>
  <c r="KV20" i="4"/>
  <c r="KT20" i="4" s="1"/>
  <c r="LA20" i="4"/>
  <c r="LC20" i="4"/>
  <c r="KZ20" i="4" s="1"/>
  <c r="LD20" i="4"/>
  <c r="LH20" i="4"/>
  <c r="LI20" i="4"/>
  <c r="LJ20" i="4"/>
  <c r="LK20" i="4"/>
  <c r="LL20" i="4"/>
  <c r="NJ20" i="4"/>
  <c r="NL20" i="4"/>
  <c r="NS20" i="4"/>
  <c r="NU20" i="4"/>
  <c r="NV20" i="4"/>
  <c r="OA20" i="4"/>
  <c r="OC20" i="4"/>
  <c r="OD20" i="4"/>
  <c r="OB20" i="4" s="1"/>
  <c r="OH20" i="4"/>
  <c r="OI20" i="4"/>
  <c r="OK20" i="4"/>
  <c r="OJ20" i="4" s="1"/>
  <c r="OL20" i="4"/>
  <c r="OQ20" i="4"/>
  <c r="OR20" i="4"/>
  <c r="OS20" i="4"/>
  <c r="OT20" i="4"/>
  <c r="OY20" i="4"/>
  <c r="PA20" i="4"/>
  <c r="OX20" i="4" s="1"/>
  <c r="PB20" i="4"/>
  <c r="PF20" i="4"/>
  <c r="PG20" i="4"/>
  <c r="PH20" i="4"/>
  <c r="PI20" i="4"/>
  <c r="PJ20" i="4"/>
  <c r="QJ20" i="4"/>
  <c r="RI20" i="4"/>
  <c r="RK20" i="4"/>
  <c r="RR20" i="4"/>
  <c r="RT20" i="4"/>
  <c r="RU20" i="4"/>
  <c r="RZ20" i="4"/>
  <c r="SB20" i="4"/>
  <c r="RY20" i="4" s="1"/>
  <c r="SC20" i="4"/>
  <c r="SA20" i="4" s="1"/>
  <c r="SG20" i="4"/>
  <c r="SH20" i="4"/>
  <c r="SJ20" i="4"/>
  <c r="SI20" i="4" s="1"/>
  <c r="SK20" i="4"/>
  <c r="SP20" i="4"/>
  <c r="SQ20" i="4"/>
  <c r="SR20" i="4"/>
  <c r="SO20" i="4" s="1"/>
  <c r="SS20" i="4"/>
  <c r="SX20" i="4"/>
  <c r="SZ20" i="4"/>
  <c r="SW20" i="4" s="1"/>
  <c r="TA20" i="4"/>
  <c r="TE20" i="4"/>
  <c r="TF20" i="4"/>
  <c r="TG20" i="4"/>
  <c r="TH20" i="4"/>
  <c r="TI20" i="4"/>
  <c r="UI20" i="4"/>
  <c r="VH20" i="4"/>
  <c r="VJ20" i="4"/>
  <c r="VQ20" i="4"/>
  <c r="VS20" i="4"/>
  <c r="VT20" i="4"/>
  <c r="VY20" i="4"/>
  <c r="WA20" i="4"/>
  <c r="VX20" i="4" s="1"/>
  <c r="WB20" i="4"/>
  <c r="VZ20" i="4" s="1"/>
  <c r="WF20" i="4"/>
  <c r="WG20" i="4"/>
  <c r="WI20" i="4"/>
  <c r="WH20" i="4" s="1"/>
  <c r="WJ20" i="4"/>
  <c r="WO20" i="4"/>
  <c r="WQ20" i="4"/>
  <c r="WN20" i="4" s="1"/>
  <c r="WR20" i="4"/>
  <c r="WP20" i="4" s="1"/>
  <c r="WW20" i="4"/>
  <c r="WY20" i="4"/>
  <c r="WV20" i="4" s="1"/>
  <c r="WZ20" i="4"/>
  <c r="XD20" i="4"/>
  <c r="XE20" i="4"/>
  <c r="XF20" i="4"/>
  <c r="XG20" i="4"/>
  <c r="XH20" i="4"/>
  <c r="YI20" i="4"/>
  <c r="ZF20" i="4"/>
  <c r="ZH20" i="4"/>
  <c r="ZO20" i="4"/>
  <c r="ZQ20" i="4"/>
  <c r="ZR20" i="4"/>
  <c r="ZW20" i="4"/>
  <c r="ZY20" i="4"/>
  <c r="ZV20" i="4" s="1"/>
  <c r="ZZ20" i="4"/>
  <c r="ZX20" i="4" s="1"/>
  <c r="AAD20" i="4"/>
  <c r="AAE20" i="4"/>
  <c r="AAG20" i="4"/>
  <c r="AAF20" i="4" s="1"/>
  <c r="AAH20" i="4"/>
  <c r="AAM20" i="4"/>
  <c r="AAO20" i="4"/>
  <c r="AAL20" i="4" s="1"/>
  <c r="AAP20" i="4"/>
  <c r="AAN20" i="4" s="1"/>
  <c r="AAU20" i="4"/>
  <c r="AAW20" i="4"/>
  <c r="AAT20" i="4" s="1"/>
  <c r="AAX20" i="4"/>
  <c r="ABB20" i="4"/>
  <c r="ABC20" i="4"/>
  <c r="ABD20" i="4"/>
  <c r="ABE20" i="4"/>
  <c r="ABF20" i="4"/>
  <c r="U21" i="4"/>
  <c r="W21" i="4"/>
  <c r="Y21" i="4" s="1"/>
  <c r="X21" i="4"/>
  <c r="AT21" i="4"/>
  <c r="AV21" i="4"/>
  <c r="BC21" i="4"/>
  <c r="BE21" i="4"/>
  <c r="BF21" i="4"/>
  <c r="BK21" i="4"/>
  <c r="BM21" i="4"/>
  <c r="BN21" i="4"/>
  <c r="BL21" i="4" s="1"/>
  <c r="BR21" i="4"/>
  <c r="BS21" i="4"/>
  <c r="BU21" i="4"/>
  <c r="BT21" i="4" s="1"/>
  <c r="BV21" i="4"/>
  <c r="CA21" i="4"/>
  <c r="CC21" i="4"/>
  <c r="CD21" i="4"/>
  <c r="CB21" i="4" s="1"/>
  <c r="CI21" i="4"/>
  <c r="CK21" i="4"/>
  <c r="CH21" i="4" s="1"/>
  <c r="CL21" i="4"/>
  <c r="CP21" i="4"/>
  <c r="CQ21" i="4"/>
  <c r="CR21" i="4"/>
  <c r="CS21" i="4"/>
  <c r="CT21" i="4"/>
  <c r="EE21" i="4"/>
  <c r="EG21" i="4" s="1"/>
  <c r="EF21" i="4"/>
  <c r="EV21" i="4"/>
  <c r="FW21" i="4"/>
  <c r="FY21" i="4"/>
  <c r="FZ21" i="4"/>
  <c r="FX21" i="4" s="1"/>
  <c r="GE21" i="4"/>
  <c r="GG21" i="4"/>
  <c r="GD21" i="4" s="1"/>
  <c r="GH21" i="4"/>
  <c r="GL21" i="4"/>
  <c r="GM21" i="4"/>
  <c r="GN21" i="4"/>
  <c r="GO21" i="4"/>
  <c r="GP21" i="4"/>
  <c r="GU21" i="4"/>
  <c r="GW21" i="4"/>
  <c r="GX21" i="4"/>
  <c r="HB21" i="4"/>
  <c r="HC21" i="4"/>
  <c r="HE21" i="4"/>
  <c r="HD21" i="4" s="1"/>
  <c r="HF21" i="4"/>
  <c r="HK21" i="4"/>
  <c r="HM21" i="4"/>
  <c r="HN21" i="4"/>
  <c r="IM21" i="4"/>
  <c r="IO21" i="4"/>
  <c r="JL21" i="4"/>
  <c r="JN21" i="4"/>
  <c r="JU21" i="4"/>
  <c r="JW21" i="4"/>
  <c r="JX21" i="4"/>
  <c r="JV21" i="4" s="1"/>
  <c r="KC21" i="4"/>
  <c r="KE21" i="4"/>
  <c r="KB21" i="4" s="1"/>
  <c r="KF21" i="4"/>
  <c r="KJ21" i="4"/>
  <c r="KK21" i="4"/>
  <c r="KL21" i="4"/>
  <c r="KM21" i="4"/>
  <c r="KN21" i="4"/>
  <c r="KS21" i="4"/>
  <c r="KU21" i="4"/>
  <c r="KV21" i="4"/>
  <c r="KZ21" i="4"/>
  <c r="LA21" i="4"/>
  <c r="LC21" i="4"/>
  <c r="LB21" i="4" s="1"/>
  <c r="LD21" i="4"/>
  <c r="LI21" i="4"/>
  <c r="LK21" i="4"/>
  <c r="LL21" i="4"/>
  <c r="MM21" i="4"/>
  <c r="NJ21" i="4"/>
  <c r="NL21" i="4"/>
  <c r="NS21" i="4"/>
  <c r="NT21" i="4"/>
  <c r="NU21" i="4"/>
  <c r="NV21" i="4"/>
  <c r="OA21" i="4"/>
  <c r="OC21" i="4"/>
  <c r="NZ21" i="4" s="1"/>
  <c r="OD21" i="4"/>
  <c r="OH21" i="4"/>
  <c r="OI21" i="4"/>
  <c r="OJ21" i="4"/>
  <c r="OK21" i="4"/>
  <c r="OL21" i="4"/>
  <c r="OQ21" i="4"/>
  <c r="OS21" i="4"/>
  <c r="OT21" i="4"/>
  <c r="OX21" i="4"/>
  <c r="OY21" i="4"/>
  <c r="PA21" i="4"/>
  <c r="OZ21" i="4" s="1"/>
  <c r="PB21" i="4"/>
  <c r="PG21" i="4"/>
  <c r="PI21" i="4"/>
  <c r="PJ21" i="4"/>
  <c r="QJ21" i="4"/>
  <c r="QM21" i="4"/>
  <c r="RI21" i="4"/>
  <c r="RK21" i="4"/>
  <c r="RR21" i="4"/>
  <c r="RT21" i="4"/>
  <c r="RQ21" i="4" s="1"/>
  <c r="RU21" i="4"/>
  <c r="RZ21" i="4"/>
  <c r="SB21" i="4"/>
  <c r="RY21" i="4" s="1"/>
  <c r="SC21" i="4"/>
  <c r="SG21" i="4"/>
  <c r="SH21" i="4"/>
  <c r="SI21" i="4"/>
  <c r="SJ21" i="4"/>
  <c r="SK21" i="4"/>
  <c r="SP21" i="4"/>
  <c r="SR21" i="4"/>
  <c r="SS21" i="4"/>
  <c r="SW21" i="4"/>
  <c r="SX21" i="4"/>
  <c r="SZ21" i="4"/>
  <c r="SY21" i="4" s="1"/>
  <c r="TA21" i="4"/>
  <c r="TF21" i="4"/>
  <c r="TG21" i="4"/>
  <c r="TH21" i="4"/>
  <c r="TE21" i="4" s="1"/>
  <c r="TI21" i="4"/>
  <c r="VH21" i="4"/>
  <c r="VJ21" i="4"/>
  <c r="VQ21" i="4"/>
  <c r="VR21" i="4"/>
  <c r="VS21" i="4"/>
  <c r="VT21" i="4"/>
  <c r="VY21" i="4"/>
  <c r="WA21" i="4"/>
  <c r="VX21" i="4" s="1"/>
  <c r="WB21" i="4"/>
  <c r="WF21" i="4"/>
  <c r="WG21" i="4"/>
  <c r="WH21" i="4"/>
  <c r="WI21" i="4"/>
  <c r="WJ21" i="4"/>
  <c r="WO21" i="4"/>
  <c r="WQ21" i="4"/>
  <c r="WR21" i="4"/>
  <c r="WV21" i="4"/>
  <c r="WW21" i="4"/>
  <c r="WY21" i="4"/>
  <c r="WX21" i="4" s="1"/>
  <c r="WZ21" i="4"/>
  <c r="XE21" i="4"/>
  <c r="XF21" i="4"/>
  <c r="XG21" i="4"/>
  <c r="XD21" i="4" s="1"/>
  <c r="XH21" i="4"/>
  <c r="YG21" i="4"/>
  <c r="YJ21" i="4"/>
  <c r="ZF21" i="4"/>
  <c r="ZH21" i="4"/>
  <c r="ZO21" i="4"/>
  <c r="ZQ21" i="4"/>
  <c r="ZR21" i="4"/>
  <c r="ZP21" i="4" s="1"/>
  <c r="ZW21" i="4"/>
  <c r="ZY21" i="4"/>
  <c r="ZV21" i="4" s="1"/>
  <c r="ZZ21" i="4"/>
  <c r="AAD21" i="4"/>
  <c r="AAE21" i="4"/>
  <c r="AAF21" i="4"/>
  <c r="AAG21" i="4"/>
  <c r="AAH21" i="4"/>
  <c r="AAM21" i="4"/>
  <c r="AAO21" i="4"/>
  <c r="AAP21" i="4"/>
  <c r="AAT21" i="4"/>
  <c r="AAU21" i="4"/>
  <c r="AAW21" i="4"/>
  <c r="AAV21" i="4" s="1"/>
  <c r="AAX21" i="4"/>
  <c r="ABC21" i="4"/>
  <c r="ABD21" i="4"/>
  <c r="ABE21" i="4"/>
  <c r="ABB21" i="4" s="1"/>
  <c r="ABF21" i="4"/>
  <c r="U22" i="4"/>
  <c r="X22" i="4"/>
  <c r="AT22" i="4"/>
  <c r="AV22" i="4"/>
  <c r="BC22" i="4"/>
  <c r="BE22" i="4"/>
  <c r="BB22" i="4" s="1"/>
  <c r="BF22" i="4"/>
  <c r="BK22" i="4"/>
  <c r="BM22" i="4"/>
  <c r="BJ22" i="4" s="1"/>
  <c r="BN22" i="4"/>
  <c r="BR22" i="4"/>
  <c r="BS22" i="4"/>
  <c r="BT22" i="4"/>
  <c r="BU22" i="4"/>
  <c r="BV22" i="4"/>
  <c r="CA22" i="4"/>
  <c r="CC22" i="4"/>
  <c r="CD22" i="4"/>
  <c r="CH22" i="4"/>
  <c r="CI22" i="4"/>
  <c r="CK22" i="4"/>
  <c r="CJ22" i="4" s="1"/>
  <c r="CL22" i="4"/>
  <c r="CQ22" i="4"/>
  <c r="CR22" i="4"/>
  <c r="CS22" i="4"/>
  <c r="CP22" i="4" s="1"/>
  <c r="CT22" i="4"/>
  <c r="EC22" i="4"/>
  <c r="EV22" i="4"/>
  <c r="FW22" i="4"/>
  <c r="FY22" i="4"/>
  <c r="FZ22" i="4"/>
  <c r="GD22" i="4"/>
  <c r="GE22" i="4"/>
  <c r="GG22" i="4"/>
  <c r="GF22" i="4" s="1"/>
  <c r="GH22" i="4"/>
  <c r="GM22" i="4"/>
  <c r="GN22" i="4"/>
  <c r="GO22" i="4"/>
  <c r="GL22" i="4" s="1"/>
  <c r="GP22" i="4"/>
  <c r="GU22" i="4"/>
  <c r="GW22" i="4"/>
  <c r="GX22" i="4"/>
  <c r="GV22" i="4" s="1"/>
  <c r="HB22" i="4"/>
  <c r="HC22" i="4"/>
  <c r="HE22" i="4"/>
  <c r="HD22" i="4" s="1"/>
  <c r="HF22" i="4"/>
  <c r="HK22" i="4"/>
  <c r="HL22" i="4"/>
  <c r="HM22" i="4"/>
  <c r="HN22" i="4"/>
  <c r="IP22" i="4"/>
  <c r="JL22" i="4"/>
  <c r="JN22" i="4"/>
  <c r="JU22" i="4"/>
  <c r="JW22" i="4"/>
  <c r="JX22" i="4"/>
  <c r="KB22" i="4"/>
  <c r="KC22" i="4"/>
  <c r="KE22" i="4"/>
  <c r="KD22" i="4" s="1"/>
  <c r="KF22" i="4"/>
  <c r="KK22" i="4"/>
  <c r="KL22" i="4"/>
  <c r="KM22" i="4"/>
  <c r="KJ22" i="4" s="1"/>
  <c r="KN22" i="4"/>
  <c r="KS22" i="4"/>
  <c r="KU22" i="4"/>
  <c r="KV22" i="4"/>
  <c r="KT22" i="4" s="1"/>
  <c r="KZ22" i="4"/>
  <c r="LA22" i="4"/>
  <c r="LC22" i="4"/>
  <c r="LB22" i="4" s="1"/>
  <c r="LD22" i="4"/>
  <c r="LI22" i="4"/>
  <c r="LJ22" i="4"/>
  <c r="LK22" i="4"/>
  <c r="LL22" i="4"/>
  <c r="MK22" i="4"/>
  <c r="NJ22" i="4"/>
  <c r="NL22" i="4"/>
  <c r="NS22" i="4"/>
  <c r="NU22" i="4"/>
  <c r="NV22" i="4"/>
  <c r="NZ22" i="4"/>
  <c r="OA22" i="4"/>
  <c r="OC22" i="4"/>
  <c r="OB22" i="4" s="1"/>
  <c r="OD22" i="4"/>
  <c r="OI22" i="4"/>
  <c r="OK22" i="4"/>
  <c r="OH22" i="4" s="1"/>
  <c r="OL22" i="4"/>
  <c r="OQ22" i="4"/>
  <c r="OS22" i="4"/>
  <c r="OP22" i="4" s="1"/>
  <c r="OT22" i="4"/>
  <c r="OX22" i="4"/>
  <c r="OY22" i="4"/>
  <c r="PA22" i="4"/>
  <c r="OZ22" i="4" s="1"/>
  <c r="PB22" i="4"/>
  <c r="PG22" i="4"/>
  <c r="PH22" i="4"/>
  <c r="PI22" i="4"/>
  <c r="PF22" i="4" s="1"/>
  <c r="PJ22" i="4"/>
  <c r="QB22" i="4"/>
  <c r="QB4" i="4" s="1"/>
  <c r="QJ22" i="4"/>
  <c r="RI22" i="4"/>
  <c r="RK22" i="4"/>
  <c r="RR22" i="4"/>
  <c r="RT22" i="4"/>
  <c r="RQ22" i="4" s="1"/>
  <c r="RU22" i="4"/>
  <c r="RZ22" i="4"/>
  <c r="SB22" i="4"/>
  <c r="RY22" i="4" s="1"/>
  <c r="SC22" i="4"/>
  <c r="SG22" i="4"/>
  <c r="SH22" i="4"/>
  <c r="SI22" i="4"/>
  <c r="SJ22" i="4"/>
  <c r="SK22" i="4"/>
  <c r="SP22" i="4"/>
  <c r="SR22" i="4"/>
  <c r="SS22" i="4"/>
  <c r="SW22" i="4"/>
  <c r="SX22" i="4"/>
  <c r="SZ22" i="4"/>
  <c r="SY22" i="4" s="1"/>
  <c r="TA22" i="4"/>
  <c r="TF22" i="4"/>
  <c r="TG22" i="4"/>
  <c r="TH22" i="4"/>
  <c r="TE22" i="4" s="1"/>
  <c r="TI22" i="4"/>
  <c r="UA22" i="4"/>
  <c r="UA4" i="4" s="1"/>
  <c r="UI22" i="4"/>
  <c r="UK22" i="4"/>
  <c r="VH22" i="4"/>
  <c r="VJ22" i="4"/>
  <c r="VQ22" i="4"/>
  <c r="VR22" i="4"/>
  <c r="VS22" i="4"/>
  <c r="VP22" i="4" s="1"/>
  <c r="VT22" i="4"/>
  <c r="VY22" i="4"/>
  <c r="WA22" i="4"/>
  <c r="VX22" i="4" s="1"/>
  <c r="WB22" i="4"/>
  <c r="WF22" i="4"/>
  <c r="WG22" i="4"/>
  <c r="WI22" i="4"/>
  <c r="WH22" i="4" s="1"/>
  <c r="WJ22" i="4"/>
  <c r="WO22" i="4"/>
  <c r="WQ22" i="4"/>
  <c r="WN22" i="4" s="1"/>
  <c r="WR22" i="4"/>
  <c r="WW22" i="4"/>
  <c r="WY22" i="4"/>
  <c r="WV22" i="4" s="1"/>
  <c r="WZ22" i="4"/>
  <c r="XD22" i="4"/>
  <c r="XE22" i="4"/>
  <c r="XF22" i="4"/>
  <c r="XG22" i="4"/>
  <c r="XH22" i="4"/>
  <c r="YG22" i="4"/>
  <c r="YI22" i="4"/>
  <c r="ZF22" i="4"/>
  <c r="ZH22" i="4"/>
  <c r="ZO22" i="4"/>
  <c r="ZQ22" i="4"/>
  <c r="ZN22" i="4" s="1"/>
  <c r="ZR22" i="4"/>
  <c r="ZW22" i="4"/>
  <c r="ZY22" i="4"/>
  <c r="ZZ22" i="4"/>
  <c r="AAD22" i="4"/>
  <c r="AAE22" i="4"/>
  <c r="AAG22" i="4"/>
  <c r="AAF22" i="4" s="1"/>
  <c r="AAH22" i="4"/>
  <c r="AAM22" i="4"/>
  <c r="AAN22" i="4"/>
  <c r="AAO22" i="4"/>
  <c r="AAL22" i="4" s="1"/>
  <c r="AAP22" i="4"/>
  <c r="AAU22" i="4"/>
  <c r="AAV22" i="4"/>
  <c r="AAW22" i="4"/>
  <c r="AAX22" i="4"/>
  <c r="ABB22" i="4"/>
  <c r="ABC22" i="4"/>
  <c r="ABD22" i="4"/>
  <c r="ABE22" i="4"/>
  <c r="ABF22" i="4"/>
  <c r="U23" i="4"/>
  <c r="W23" i="4"/>
  <c r="AT23" i="4"/>
  <c r="AV23" i="4"/>
  <c r="BB23" i="4"/>
  <c r="BC23" i="4"/>
  <c r="BD23" i="4"/>
  <c r="BE23" i="4"/>
  <c r="BF23" i="4"/>
  <c r="BK23" i="4"/>
  <c r="BM23" i="4"/>
  <c r="BN23" i="4"/>
  <c r="BS23" i="4"/>
  <c r="BU23" i="4"/>
  <c r="BV23" i="4"/>
  <c r="BR23" i="4" s="1"/>
  <c r="CA23" i="4"/>
  <c r="CC23" i="4"/>
  <c r="BZ23" i="4" s="1"/>
  <c r="CD23" i="4"/>
  <c r="CI23" i="4"/>
  <c r="CK23" i="4"/>
  <c r="CL23" i="4"/>
  <c r="CP23" i="4"/>
  <c r="CQ23" i="4"/>
  <c r="CR23" i="4"/>
  <c r="CS23" i="4"/>
  <c r="CT23" i="4"/>
  <c r="EC23" i="4"/>
  <c r="EF23" i="4"/>
  <c r="EV23" i="4"/>
  <c r="FV23" i="4"/>
  <c r="FW23" i="4"/>
  <c r="FY23" i="4"/>
  <c r="FX23" i="4" s="1"/>
  <c r="FZ23" i="4"/>
  <c r="GE23" i="4"/>
  <c r="GG23" i="4"/>
  <c r="GH23" i="4"/>
  <c r="GF23" i="4" s="1"/>
  <c r="GL23" i="4"/>
  <c r="GM23" i="4"/>
  <c r="GN23" i="4"/>
  <c r="GO23" i="4"/>
  <c r="GP23" i="4"/>
  <c r="GU23" i="4"/>
  <c r="GV23" i="4"/>
  <c r="GW23" i="4"/>
  <c r="GT23" i="4" s="1"/>
  <c r="GX23" i="4"/>
  <c r="HC23" i="4"/>
  <c r="HE23" i="4"/>
  <c r="HB23" i="4" s="1"/>
  <c r="HF23" i="4"/>
  <c r="HJ23" i="4"/>
  <c r="HK23" i="4"/>
  <c r="HM23" i="4"/>
  <c r="HL23" i="4" s="1"/>
  <c r="HN23" i="4"/>
  <c r="IM23" i="4"/>
  <c r="IO23" i="4"/>
  <c r="JL23" i="4"/>
  <c r="JN23" i="4"/>
  <c r="JU23" i="4"/>
  <c r="JV23" i="4"/>
  <c r="JW23" i="4"/>
  <c r="JT23" i="4" s="1"/>
  <c r="JX23" i="4"/>
  <c r="KC23" i="4"/>
  <c r="KD23" i="4"/>
  <c r="KE23" i="4"/>
  <c r="KF23" i="4"/>
  <c r="KK23" i="4"/>
  <c r="KL23" i="4"/>
  <c r="KM23" i="4"/>
  <c r="KN23" i="4"/>
  <c r="KJ23" i="4" s="1"/>
  <c r="KS23" i="4"/>
  <c r="KU23" i="4"/>
  <c r="KV23" i="4"/>
  <c r="KZ23" i="4"/>
  <c r="LA23" i="4"/>
  <c r="LC23" i="4"/>
  <c r="LB23" i="4" s="1"/>
  <c r="LD23" i="4"/>
  <c r="LI23" i="4"/>
  <c r="LJ23" i="4"/>
  <c r="LK23" i="4"/>
  <c r="LH23" i="4" s="1"/>
  <c r="LL23" i="4"/>
  <c r="MK23" i="4"/>
  <c r="MM23" i="4"/>
  <c r="NJ23" i="4"/>
  <c r="NL23" i="4"/>
  <c r="NS23" i="4"/>
  <c r="NU23" i="4"/>
  <c r="NV23" i="4"/>
  <c r="OA23" i="4"/>
  <c r="OC23" i="4"/>
  <c r="OD23" i="4"/>
  <c r="OI23" i="4"/>
  <c r="OK23" i="4"/>
  <c r="OL23" i="4"/>
  <c r="OH23" i="4" s="1"/>
  <c r="OQ23" i="4"/>
  <c r="OR23" i="4"/>
  <c r="OS23" i="4"/>
  <c r="OP23" i="4" s="1"/>
  <c r="OT23" i="4"/>
  <c r="OY23" i="4"/>
  <c r="OZ23" i="4"/>
  <c r="PA23" i="4"/>
  <c r="PB23" i="4"/>
  <c r="OX23" i="4" s="1"/>
  <c r="PF23" i="4"/>
  <c r="PG23" i="4"/>
  <c r="PH23" i="4"/>
  <c r="PI23" i="4"/>
  <c r="PJ23" i="4"/>
  <c r="PR23" i="4"/>
  <c r="PT23" i="4"/>
  <c r="QB23" i="4"/>
  <c r="QB5" i="4" s="1"/>
  <c r="QJ23" i="4"/>
  <c r="QL23" i="4"/>
  <c r="RI23" i="4"/>
  <c r="RK23" i="4"/>
  <c r="RR23" i="4"/>
  <c r="RT23" i="4"/>
  <c r="RU23" i="4"/>
  <c r="RQ23" i="4" s="1"/>
  <c r="RY23" i="4"/>
  <c r="RZ23" i="4"/>
  <c r="SB23" i="4"/>
  <c r="SA23" i="4" s="1"/>
  <c r="SC23" i="4"/>
  <c r="SH23" i="4"/>
  <c r="SJ23" i="4"/>
  <c r="SG23" i="4" s="1"/>
  <c r="SK23" i="4"/>
  <c r="SP23" i="4"/>
  <c r="SR23" i="4"/>
  <c r="SO23" i="4" s="1"/>
  <c r="SS23" i="4"/>
  <c r="SW23" i="4"/>
  <c r="SX23" i="4"/>
  <c r="SZ23" i="4"/>
  <c r="SY23" i="4" s="1"/>
  <c r="TA23" i="4"/>
  <c r="TF23" i="4"/>
  <c r="TH23" i="4"/>
  <c r="TI23" i="4"/>
  <c r="TQ23" i="4"/>
  <c r="TS23" i="4"/>
  <c r="UA23" i="4"/>
  <c r="UA5" i="4" s="1"/>
  <c r="UI23" i="4"/>
  <c r="UK23" i="4"/>
  <c r="UL23" i="4"/>
  <c r="UM23" i="4"/>
  <c r="VH23" i="4"/>
  <c r="VJ23" i="4"/>
  <c r="VQ23" i="4"/>
  <c r="VR23" i="4"/>
  <c r="VS23" i="4"/>
  <c r="VT23" i="4"/>
  <c r="VP23" i="4" s="1"/>
  <c r="VX23" i="4"/>
  <c r="VY23" i="4"/>
  <c r="WA23" i="4"/>
  <c r="WB23" i="4"/>
  <c r="VZ23" i="4" s="1"/>
  <c r="WF23" i="4"/>
  <c r="WG23" i="4"/>
  <c r="WI23" i="4"/>
  <c r="WH23" i="4" s="1"/>
  <c r="WJ23" i="4"/>
  <c r="WO23" i="4"/>
  <c r="WQ23" i="4"/>
  <c r="WN23" i="4" s="1"/>
  <c r="WR23" i="4"/>
  <c r="WW23" i="4"/>
  <c r="WY23" i="4"/>
  <c r="WV23" i="4" s="1"/>
  <c r="WZ23" i="4"/>
  <c r="XD23" i="4"/>
  <c r="XE23" i="4"/>
  <c r="XE30" i="4" s="1"/>
  <c r="UI30" i="4" s="1"/>
  <c r="XG23" i="4"/>
  <c r="XH23" i="4"/>
  <c r="YG23" i="4"/>
  <c r="YJ23" i="4"/>
  <c r="YK23" i="4"/>
  <c r="ZF23" i="4"/>
  <c r="ZH23" i="4"/>
  <c r="ZO23" i="4"/>
  <c r="ZP23" i="4"/>
  <c r="ZQ23" i="4"/>
  <c r="ZR23" i="4"/>
  <c r="ZN23" i="4" s="1"/>
  <c r="ZW23" i="4"/>
  <c r="ZY23" i="4"/>
  <c r="ZZ23" i="4"/>
  <c r="AAE23" i="4"/>
  <c r="AAG23" i="4"/>
  <c r="AAF23" i="4" s="1"/>
  <c r="AAH23" i="4"/>
  <c r="AAM23" i="4"/>
  <c r="AAO23" i="4"/>
  <c r="AAL23" i="4" s="1"/>
  <c r="AAP23" i="4"/>
  <c r="AAU23" i="4"/>
  <c r="AAW23" i="4"/>
  <c r="AAT23" i="4" s="1"/>
  <c r="AAX23" i="4"/>
  <c r="ABC23" i="4"/>
  <c r="ABE23" i="4"/>
  <c r="ABF23" i="4"/>
  <c r="ABB23" i="4" s="1"/>
  <c r="X24" i="4"/>
  <c r="AT24" i="4"/>
  <c r="AV24" i="4"/>
  <c r="BC24" i="4"/>
  <c r="BD24" i="4"/>
  <c r="BE24" i="4"/>
  <c r="BF24" i="4"/>
  <c r="BB24" i="4" s="1"/>
  <c r="BK24" i="4"/>
  <c r="BM24" i="4"/>
  <c r="BN24" i="4"/>
  <c r="BL24" i="4" s="1"/>
  <c r="BS24" i="4"/>
  <c r="BU24" i="4"/>
  <c r="BV24" i="4"/>
  <c r="CA24" i="4"/>
  <c r="CB24" i="4"/>
  <c r="CC24" i="4"/>
  <c r="BZ24" i="4" s="1"/>
  <c r="CD24" i="4"/>
  <c r="CI24" i="4"/>
  <c r="CK24" i="4"/>
  <c r="CH24" i="4" s="1"/>
  <c r="CL24" i="4"/>
  <c r="CQ24" i="4"/>
  <c r="CS24" i="4"/>
  <c r="CR24" i="4" s="1"/>
  <c r="CT24" i="4"/>
  <c r="CP24" i="4" s="1"/>
  <c r="EC24" i="4"/>
  <c r="EF24" i="4"/>
  <c r="EV24" i="4"/>
  <c r="FW24" i="4"/>
  <c r="FX24" i="4"/>
  <c r="FY24" i="4"/>
  <c r="FV24" i="4" s="1"/>
  <c r="FZ24" i="4"/>
  <c r="GE24" i="4"/>
  <c r="GG24" i="4"/>
  <c r="GD24" i="4" s="1"/>
  <c r="GH24" i="4"/>
  <c r="GM24" i="4"/>
  <c r="GO24" i="4"/>
  <c r="GN24" i="4" s="1"/>
  <c r="GP24" i="4"/>
  <c r="GL24" i="4" s="1"/>
  <c r="GU24" i="4"/>
  <c r="GW24" i="4"/>
  <c r="GX24" i="4"/>
  <c r="HC24" i="4"/>
  <c r="HD24" i="4"/>
  <c r="HE24" i="4"/>
  <c r="HB24" i="4" s="1"/>
  <c r="HF24" i="4"/>
  <c r="HK24" i="4"/>
  <c r="HL24" i="4"/>
  <c r="HM24" i="4"/>
  <c r="HN24" i="4"/>
  <c r="HJ24" i="4" s="1"/>
  <c r="IM24" i="4"/>
  <c r="IO24" i="4"/>
  <c r="IQ24" i="4" s="1"/>
  <c r="IP24" i="4"/>
  <c r="JL24" i="4"/>
  <c r="JN24" i="4"/>
  <c r="JU24" i="4"/>
  <c r="JV24" i="4"/>
  <c r="JW24" i="4"/>
  <c r="JT24" i="4" s="1"/>
  <c r="JX24" i="4"/>
  <c r="KC24" i="4"/>
  <c r="KE24" i="4"/>
  <c r="KB24" i="4" s="1"/>
  <c r="KF24" i="4"/>
  <c r="KJ24" i="4"/>
  <c r="KK24" i="4"/>
  <c r="KM24" i="4"/>
  <c r="KL24" i="4" s="1"/>
  <c r="KN24" i="4"/>
  <c r="KS24" i="4"/>
  <c r="KU24" i="4"/>
  <c r="KV24" i="4"/>
  <c r="LA24" i="4"/>
  <c r="LB24" i="4"/>
  <c r="LC24" i="4"/>
  <c r="KZ24" i="4" s="1"/>
  <c r="LD24" i="4"/>
  <c r="LI24" i="4"/>
  <c r="LJ24" i="4"/>
  <c r="LK24" i="4"/>
  <c r="LL24" i="4"/>
  <c r="LH24" i="4" s="1"/>
  <c r="MK24" i="4"/>
  <c r="MM24" i="4"/>
  <c r="MO24" i="4" s="1"/>
  <c r="MN24" i="4"/>
  <c r="NJ24" i="4"/>
  <c r="NL24" i="4"/>
  <c r="NS24" i="4"/>
  <c r="NU24" i="4"/>
  <c r="NR24" i="4" s="1"/>
  <c r="NV24" i="4"/>
  <c r="OA24" i="4"/>
  <c r="OA30" i="4" s="1"/>
  <c r="MK26" i="4" s="1"/>
  <c r="OC24" i="4"/>
  <c r="NZ24" i="4" s="1"/>
  <c r="OD24" i="4"/>
  <c r="OH24" i="4"/>
  <c r="OI24" i="4"/>
  <c r="OK24" i="4"/>
  <c r="OL24" i="4"/>
  <c r="OQ24" i="4"/>
  <c r="OS24" i="4"/>
  <c r="OT24" i="4"/>
  <c r="OY24" i="4"/>
  <c r="OZ24" i="4"/>
  <c r="PA24" i="4"/>
  <c r="OX24" i="4" s="1"/>
  <c r="PB24" i="4"/>
  <c r="PG24" i="4"/>
  <c r="PH24" i="4"/>
  <c r="PI24" i="4"/>
  <c r="PJ24" i="4"/>
  <c r="PF24" i="4" s="1"/>
  <c r="PR24" i="4"/>
  <c r="PR25" i="4" s="1"/>
  <c r="PT24" i="4"/>
  <c r="QB24" i="4"/>
  <c r="QB6" i="4" s="1"/>
  <c r="QJ24" i="4"/>
  <c r="QL24" i="4"/>
  <c r="RI24" i="4"/>
  <c r="RK24" i="4"/>
  <c r="RQ24" i="4"/>
  <c r="RR24" i="4"/>
  <c r="RT24" i="4"/>
  <c r="RS24" i="4" s="1"/>
  <c r="RU24" i="4"/>
  <c r="RZ24" i="4"/>
  <c r="SA24" i="4"/>
  <c r="SB24" i="4"/>
  <c r="RY24" i="4" s="1"/>
  <c r="SC24" i="4"/>
  <c r="SH24" i="4"/>
  <c r="SJ24" i="4"/>
  <c r="SG24" i="4" s="1"/>
  <c r="SK24" i="4"/>
  <c r="SO24" i="4"/>
  <c r="SP24" i="4"/>
  <c r="SR24" i="4"/>
  <c r="SQ24" i="4" s="1"/>
  <c r="SS24" i="4"/>
  <c r="SX24" i="4"/>
  <c r="SZ24" i="4"/>
  <c r="TA24" i="4"/>
  <c r="TF24" i="4"/>
  <c r="TG24" i="4"/>
  <c r="TH24" i="4"/>
  <c r="TE24" i="4" s="1"/>
  <c r="TI24" i="4"/>
  <c r="TQ24" i="4"/>
  <c r="TS24" i="4"/>
  <c r="TS25" i="4" s="1"/>
  <c r="UA24" i="4"/>
  <c r="UA6" i="4" s="1"/>
  <c r="UI24" i="4"/>
  <c r="UK24" i="4"/>
  <c r="UL24" i="4"/>
  <c r="UM24" i="4"/>
  <c r="VH24" i="4"/>
  <c r="VJ24" i="4"/>
  <c r="VP24" i="4"/>
  <c r="VQ24" i="4"/>
  <c r="VS24" i="4"/>
  <c r="VT24" i="4"/>
  <c r="VR24" i="4" s="1"/>
  <c r="VX24" i="4"/>
  <c r="VY24" i="4"/>
  <c r="WA24" i="4"/>
  <c r="VZ24" i="4" s="1"/>
  <c r="WB24" i="4"/>
  <c r="WG24" i="4"/>
  <c r="WH24" i="4"/>
  <c r="WI24" i="4"/>
  <c r="WF24" i="4" s="1"/>
  <c r="WJ24" i="4"/>
  <c r="WO24" i="4"/>
  <c r="WQ24" i="4"/>
  <c r="WN24" i="4" s="1"/>
  <c r="WR24" i="4"/>
  <c r="WW24" i="4"/>
  <c r="WY24" i="4"/>
  <c r="WX24" i="4" s="1"/>
  <c r="WZ24" i="4"/>
  <c r="WV24" i="4" s="1"/>
  <c r="XE24" i="4"/>
  <c r="XG24" i="4"/>
  <c r="XH24" i="4"/>
  <c r="YG24" i="4"/>
  <c r="ZF24" i="4"/>
  <c r="ZH24" i="4"/>
  <c r="ZN24" i="4"/>
  <c r="ZO24" i="4"/>
  <c r="ZQ24" i="4"/>
  <c r="ZR24" i="4"/>
  <c r="ZP24" i="4" s="1"/>
  <c r="ZV24" i="4"/>
  <c r="ZW24" i="4"/>
  <c r="ZY24" i="4"/>
  <c r="ZX24" i="4" s="1"/>
  <c r="ZZ24" i="4"/>
  <c r="AAE24" i="4"/>
  <c r="AAF24" i="4"/>
  <c r="AAG24" i="4"/>
  <c r="AAD24" i="4" s="1"/>
  <c r="AAH24" i="4"/>
  <c r="AAM24" i="4"/>
  <c r="AAO24" i="4"/>
  <c r="AAL24" i="4" s="1"/>
  <c r="AAP24" i="4"/>
  <c r="AAT24" i="4"/>
  <c r="AAU24" i="4"/>
  <c r="AAW24" i="4"/>
  <c r="AAV24" i="4" s="1"/>
  <c r="AAX24" i="4"/>
  <c r="ABC24" i="4"/>
  <c r="ABE24" i="4"/>
  <c r="ABF24" i="4"/>
  <c r="BC25" i="4"/>
  <c r="BD25" i="4"/>
  <c r="BE25" i="4"/>
  <c r="BB25" i="4" s="1"/>
  <c r="BF25" i="4"/>
  <c r="BK25" i="4"/>
  <c r="BL25" i="4"/>
  <c r="BM25" i="4"/>
  <c r="BN25" i="4"/>
  <c r="BJ25" i="4" s="1"/>
  <c r="BR25" i="4"/>
  <c r="BS25" i="4"/>
  <c r="BU25" i="4"/>
  <c r="BV25" i="4"/>
  <c r="BT25" i="4" s="1"/>
  <c r="BZ25" i="4"/>
  <c r="CA25" i="4"/>
  <c r="CC25" i="4"/>
  <c r="CB25" i="4" s="1"/>
  <c r="CD25" i="4"/>
  <c r="CI25" i="4"/>
  <c r="CK25" i="4"/>
  <c r="CH25" i="4" s="1"/>
  <c r="CL25" i="4"/>
  <c r="CQ25" i="4"/>
  <c r="CS25" i="4"/>
  <c r="CP25" i="4" s="1"/>
  <c r="CT25" i="4"/>
  <c r="EV25" i="4"/>
  <c r="FV25" i="4"/>
  <c r="FW25" i="4"/>
  <c r="FY25" i="4"/>
  <c r="FX25" i="4" s="1"/>
  <c r="FZ25" i="4"/>
  <c r="GE25" i="4"/>
  <c r="GF25" i="4"/>
  <c r="GG25" i="4"/>
  <c r="GD25" i="4" s="1"/>
  <c r="GH25" i="4"/>
  <c r="GM25" i="4"/>
  <c r="GO25" i="4"/>
  <c r="GL25" i="4" s="1"/>
  <c r="GP25" i="4"/>
  <c r="GT25" i="4"/>
  <c r="GU25" i="4"/>
  <c r="GW25" i="4"/>
  <c r="GV25" i="4" s="1"/>
  <c r="GX25" i="4"/>
  <c r="HC25" i="4"/>
  <c r="HE25" i="4"/>
  <c r="HF25" i="4"/>
  <c r="HK25" i="4"/>
  <c r="HL25" i="4"/>
  <c r="HM25" i="4"/>
  <c r="HJ25" i="4" s="1"/>
  <c r="HN25" i="4"/>
  <c r="JU25" i="4"/>
  <c r="JV25" i="4"/>
  <c r="JW25" i="4"/>
  <c r="JX25" i="4"/>
  <c r="JT25" i="4" s="1"/>
  <c r="KB25" i="4"/>
  <c r="KC25" i="4"/>
  <c r="KE25" i="4"/>
  <c r="KF25" i="4"/>
  <c r="KD25" i="4" s="1"/>
  <c r="KJ25" i="4"/>
  <c r="KK25" i="4"/>
  <c r="KM25" i="4"/>
  <c r="KL25" i="4" s="1"/>
  <c r="KN25" i="4"/>
  <c r="KS25" i="4"/>
  <c r="KU25" i="4"/>
  <c r="KR25" i="4" s="1"/>
  <c r="KV25" i="4"/>
  <c r="LA25" i="4"/>
  <c r="LC25" i="4"/>
  <c r="KZ25" i="4" s="1"/>
  <c r="LD25" i="4"/>
  <c r="LH25" i="4"/>
  <c r="LI25" i="4"/>
  <c r="LK25" i="4"/>
  <c r="LL25" i="4"/>
  <c r="NS25" i="4"/>
  <c r="NU25" i="4"/>
  <c r="NV25" i="4"/>
  <c r="OA25" i="4"/>
  <c r="OB25" i="4"/>
  <c r="OC25" i="4"/>
  <c r="NZ25" i="4" s="1"/>
  <c r="OD25" i="4"/>
  <c r="OI25" i="4"/>
  <c r="OJ25" i="4"/>
  <c r="OK25" i="4"/>
  <c r="OL25" i="4"/>
  <c r="OH25" i="4" s="1"/>
  <c r="OQ25" i="4"/>
  <c r="OS25" i="4"/>
  <c r="OT25" i="4"/>
  <c r="OR25" i="4" s="1"/>
  <c r="OY25" i="4"/>
  <c r="PA25" i="4"/>
  <c r="OZ25" i="4" s="1"/>
  <c r="PB25" i="4"/>
  <c r="PG25" i="4"/>
  <c r="PI25" i="4"/>
  <c r="PF25" i="4" s="1"/>
  <c r="PJ25" i="4"/>
  <c r="PT25" i="4"/>
  <c r="PT26" i="4" s="1"/>
  <c r="QB25" i="4"/>
  <c r="QB7" i="4" s="1"/>
  <c r="RR25" i="4"/>
  <c r="RS25" i="4"/>
  <c r="RT25" i="4"/>
  <c r="RQ25" i="4" s="1"/>
  <c r="RU25" i="4"/>
  <c r="RZ25" i="4"/>
  <c r="SB25" i="4"/>
  <c r="RY25" i="4" s="1"/>
  <c r="SC25" i="4"/>
  <c r="SH25" i="4"/>
  <c r="SJ25" i="4"/>
  <c r="SI25" i="4" s="1"/>
  <c r="SK25" i="4"/>
  <c r="SG25" i="4" s="1"/>
  <c r="SP25" i="4"/>
  <c r="SR25" i="4"/>
  <c r="SS25" i="4"/>
  <c r="SX25" i="4"/>
  <c r="SY25" i="4"/>
  <c r="SZ25" i="4"/>
  <c r="SW25" i="4" s="1"/>
  <c r="TA25" i="4"/>
  <c r="TF25" i="4"/>
  <c r="TG25" i="4"/>
  <c r="TH25" i="4"/>
  <c r="TI25" i="4"/>
  <c r="TE25" i="4" s="1"/>
  <c r="TQ25" i="4"/>
  <c r="TQ26" i="4" s="1"/>
  <c r="TQ27" i="4" s="1"/>
  <c r="TQ28" i="4" s="1"/>
  <c r="TQ29" i="4" s="1"/>
  <c r="UA25" i="4"/>
  <c r="UA7" i="4" s="1"/>
  <c r="VQ25" i="4"/>
  <c r="VR25" i="4"/>
  <c r="VS25" i="4"/>
  <c r="VT25" i="4"/>
  <c r="VP25" i="4" s="1"/>
  <c r="VY25" i="4"/>
  <c r="WA25" i="4"/>
  <c r="WB25" i="4"/>
  <c r="VZ25" i="4" s="1"/>
  <c r="WG25" i="4"/>
  <c r="WI25" i="4"/>
  <c r="WH25" i="4" s="1"/>
  <c r="WJ25" i="4"/>
  <c r="WO25" i="4"/>
  <c r="WQ25" i="4"/>
  <c r="WN25" i="4" s="1"/>
  <c r="WR25" i="4"/>
  <c r="WW25" i="4"/>
  <c r="WY25" i="4"/>
  <c r="WV25" i="4" s="1"/>
  <c r="WZ25" i="4"/>
  <c r="XD25" i="4"/>
  <c r="XE25" i="4"/>
  <c r="XG25" i="4"/>
  <c r="XH25" i="4"/>
  <c r="ZO25" i="4"/>
  <c r="ZQ25" i="4"/>
  <c r="ZR25" i="4"/>
  <c r="ZW25" i="4"/>
  <c r="ZX25" i="4"/>
  <c r="ZY25" i="4"/>
  <c r="ZV25" i="4" s="1"/>
  <c r="ZZ25" i="4"/>
  <c r="AAE25" i="4"/>
  <c r="AAF25" i="4"/>
  <c r="AAG25" i="4"/>
  <c r="AAH25" i="4"/>
  <c r="AAD25" i="4" s="1"/>
  <c r="AAM25" i="4"/>
  <c r="AAO25" i="4"/>
  <c r="AAP25" i="4"/>
  <c r="AAN25" i="4" s="1"/>
  <c r="AAU25" i="4"/>
  <c r="AAW25" i="4"/>
  <c r="AAX25" i="4"/>
  <c r="ABC25" i="4"/>
  <c r="ABD25" i="4"/>
  <c r="ABE25" i="4"/>
  <c r="ABB25" i="4" s="1"/>
  <c r="ABF25" i="4"/>
  <c r="BC26" i="4"/>
  <c r="BE26" i="4"/>
  <c r="BB26" i="4" s="1"/>
  <c r="BF26" i="4"/>
  <c r="BJ26" i="4"/>
  <c r="BK26" i="4"/>
  <c r="BM26" i="4"/>
  <c r="BN26" i="4"/>
  <c r="BS26" i="4"/>
  <c r="BU26" i="4"/>
  <c r="BV26" i="4"/>
  <c r="CA26" i="4"/>
  <c r="CB26" i="4"/>
  <c r="CC26" i="4"/>
  <c r="BZ26" i="4" s="1"/>
  <c r="CD26" i="4"/>
  <c r="CI26" i="4"/>
  <c r="CJ26" i="4"/>
  <c r="CK26" i="4"/>
  <c r="CL26" i="4"/>
  <c r="CH26" i="4" s="1"/>
  <c r="CQ26" i="4"/>
  <c r="CS26" i="4"/>
  <c r="CT26" i="4"/>
  <c r="CP26" i="4" s="1"/>
  <c r="EV26" i="4"/>
  <c r="FW26" i="4"/>
  <c r="FY26" i="4"/>
  <c r="FZ26" i="4"/>
  <c r="FX26" i="4" s="1"/>
  <c r="GE26" i="4"/>
  <c r="GF26" i="4"/>
  <c r="GG26" i="4"/>
  <c r="GH26" i="4"/>
  <c r="GD26" i="4" s="1"/>
  <c r="GL26" i="4"/>
  <c r="GM26" i="4"/>
  <c r="GN26" i="4"/>
  <c r="GO26" i="4"/>
  <c r="GP26" i="4"/>
  <c r="GU26" i="4"/>
  <c r="GW26" i="4"/>
  <c r="GV26" i="4" s="1"/>
  <c r="GX26" i="4"/>
  <c r="HB26" i="4"/>
  <c r="HC26" i="4"/>
  <c r="HD26" i="4"/>
  <c r="HE26" i="4"/>
  <c r="HF26" i="4"/>
  <c r="HK26" i="4"/>
  <c r="HM26" i="4"/>
  <c r="HN26" i="4"/>
  <c r="JU26" i="4"/>
  <c r="JW26" i="4"/>
  <c r="JV26" i="4" s="1"/>
  <c r="JX26" i="4"/>
  <c r="JT26" i="4" s="1"/>
  <c r="KC26" i="4"/>
  <c r="KE26" i="4"/>
  <c r="KF26" i="4"/>
  <c r="KK26" i="4"/>
  <c r="KM26" i="4"/>
  <c r="KJ26" i="4" s="1"/>
  <c r="KN26" i="4"/>
  <c r="KL26" i="4" s="1"/>
  <c r="KS26" i="4"/>
  <c r="KT26" i="4"/>
  <c r="KU26" i="4"/>
  <c r="KV26" i="4"/>
  <c r="KR26" i="4" s="1"/>
  <c r="LA26" i="4"/>
  <c r="LB26" i="4"/>
  <c r="LC26" i="4"/>
  <c r="LD26" i="4"/>
  <c r="KZ26" i="4" s="1"/>
  <c r="LI26" i="4"/>
  <c r="LK26" i="4"/>
  <c r="LL26" i="4"/>
  <c r="NR26" i="4"/>
  <c r="NS26" i="4"/>
  <c r="NT26" i="4"/>
  <c r="NU26" i="4"/>
  <c r="NV26" i="4"/>
  <c r="OA26" i="4"/>
  <c r="OC26" i="4"/>
  <c r="OD26" i="4"/>
  <c r="OH26" i="4"/>
  <c r="OI26" i="4"/>
  <c r="OK26" i="4"/>
  <c r="OJ26" i="4" s="1"/>
  <c r="OL26" i="4"/>
  <c r="OQ26" i="4"/>
  <c r="OS26" i="4"/>
  <c r="OT26" i="4"/>
  <c r="OY26" i="4"/>
  <c r="PA26" i="4"/>
  <c r="PB26" i="4"/>
  <c r="OZ26" i="4" s="1"/>
  <c r="PG26" i="4"/>
  <c r="PH26" i="4"/>
  <c r="PI26" i="4"/>
  <c r="PF26" i="4" s="1"/>
  <c r="PJ26" i="4"/>
  <c r="PR26" i="4"/>
  <c r="QB26" i="4"/>
  <c r="QB8" i="4" s="1"/>
  <c r="RR26" i="4"/>
  <c r="RS26" i="4"/>
  <c r="RT26" i="4"/>
  <c r="RQ26" i="4" s="1"/>
  <c r="RU26" i="4"/>
  <c r="RY26" i="4"/>
  <c r="RZ26" i="4"/>
  <c r="SB26" i="4"/>
  <c r="SC26" i="4"/>
  <c r="SA26" i="4" s="1"/>
  <c r="SG26" i="4"/>
  <c r="SH26" i="4"/>
  <c r="SJ26" i="4"/>
  <c r="SI26" i="4" s="1"/>
  <c r="SK26" i="4"/>
  <c r="SO26" i="4"/>
  <c r="SP26" i="4"/>
  <c r="SR26" i="4"/>
  <c r="SQ26" i="4" s="1"/>
  <c r="SS26" i="4"/>
  <c r="SX26" i="4"/>
  <c r="SZ26" i="4"/>
  <c r="TA26" i="4"/>
  <c r="TE26" i="4"/>
  <c r="TF26" i="4"/>
  <c r="TH26" i="4"/>
  <c r="TI26" i="4"/>
  <c r="TS26" i="4"/>
  <c r="UA26" i="4"/>
  <c r="UA8" i="4" s="1"/>
  <c r="VQ26" i="4"/>
  <c r="VS26" i="4"/>
  <c r="VR26" i="4" s="1"/>
  <c r="VT26" i="4"/>
  <c r="VP26" i="4" s="1"/>
  <c r="VY26" i="4"/>
  <c r="WA26" i="4"/>
  <c r="WB26" i="4"/>
  <c r="WG26" i="4"/>
  <c r="WI26" i="4"/>
  <c r="WF26" i="4" s="1"/>
  <c r="WJ26" i="4"/>
  <c r="WO26" i="4"/>
  <c r="WQ26" i="4"/>
  <c r="WR26" i="4"/>
  <c r="WW26" i="4"/>
  <c r="WX26" i="4"/>
  <c r="WY26" i="4"/>
  <c r="WV26" i="4" s="1"/>
  <c r="WZ26" i="4"/>
  <c r="XE26" i="4"/>
  <c r="XG26" i="4"/>
  <c r="XH26" i="4"/>
  <c r="XF26" i="4" s="1"/>
  <c r="ZO26" i="4"/>
  <c r="ZQ26" i="4"/>
  <c r="ZR26" i="4"/>
  <c r="ZW26" i="4"/>
  <c r="ZX26" i="4"/>
  <c r="ZY26" i="4"/>
  <c r="ZV26" i="4" s="1"/>
  <c r="ZZ26" i="4"/>
  <c r="AAD26" i="4"/>
  <c r="AAE26" i="4"/>
  <c r="AAF26" i="4"/>
  <c r="AAG26" i="4"/>
  <c r="AAH26" i="4"/>
  <c r="AAM26" i="4"/>
  <c r="AAO26" i="4"/>
  <c r="AAN26" i="4" s="1"/>
  <c r="AAP26" i="4"/>
  <c r="AAL26" i="4" s="1"/>
  <c r="AAT26" i="4"/>
  <c r="AAU26" i="4"/>
  <c r="AAW26" i="4"/>
  <c r="AAV26" i="4" s="1"/>
  <c r="AAX26" i="4"/>
  <c r="ABC26" i="4"/>
  <c r="ABE26" i="4"/>
  <c r="ABF26" i="4"/>
  <c r="X27" i="4"/>
  <c r="BC27" i="4"/>
  <c r="BD27" i="4"/>
  <c r="BE27" i="4"/>
  <c r="BB27" i="4" s="1"/>
  <c r="BF27" i="4"/>
  <c r="BK27" i="4"/>
  <c r="BK30" i="4" s="1"/>
  <c r="U26" i="4" s="1"/>
  <c r="BM27" i="4"/>
  <c r="BN27" i="4"/>
  <c r="BL27" i="4" s="1"/>
  <c r="BS27" i="4"/>
  <c r="BU27" i="4"/>
  <c r="BV27" i="4"/>
  <c r="CA27" i="4"/>
  <c r="CB27" i="4"/>
  <c r="CC27" i="4"/>
  <c r="BZ27" i="4" s="1"/>
  <c r="CD27" i="4"/>
  <c r="CH27" i="4"/>
  <c r="CI27" i="4"/>
  <c r="CJ27" i="4"/>
  <c r="CK27" i="4"/>
  <c r="CL27" i="4"/>
  <c r="CQ27" i="4"/>
  <c r="CS27" i="4"/>
  <c r="CR27" i="4" s="1"/>
  <c r="CT27" i="4"/>
  <c r="CP27" i="4" s="1"/>
  <c r="DA27" i="4"/>
  <c r="DA28" i="4" s="1"/>
  <c r="DA29" i="4" s="1"/>
  <c r="EG27" i="4"/>
  <c r="EV27" i="4"/>
  <c r="FW27" i="4"/>
  <c r="FX27" i="4"/>
  <c r="FY27" i="4"/>
  <c r="FV27" i="4" s="1"/>
  <c r="FZ27" i="4"/>
  <c r="GE27" i="4"/>
  <c r="GE30" i="4" s="1"/>
  <c r="EC26" i="4" s="1"/>
  <c r="GG27" i="4"/>
  <c r="GH27" i="4"/>
  <c r="GF27" i="4" s="1"/>
  <c r="GM27" i="4"/>
  <c r="GO27" i="4"/>
  <c r="GP27" i="4"/>
  <c r="GP30" i="4" s="1"/>
  <c r="EF27" i="4" s="1"/>
  <c r="GU27" i="4"/>
  <c r="GV27" i="4"/>
  <c r="GW27" i="4"/>
  <c r="GT27" i="4" s="1"/>
  <c r="GX27" i="4"/>
  <c r="HB27" i="4"/>
  <c r="HC27" i="4"/>
  <c r="HD27" i="4"/>
  <c r="HE27" i="4"/>
  <c r="HF27" i="4"/>
  <c r="HK27" i="4"/>
  <c r="HM27" i="4"/>
  <c r="HL27" i="4" s="1"/>
  <c r="HN27" i="4"/>
  <c r="HJ27" i="4" s="1"/>
  <c r="JT27" i="4"/>
  <c r="JU27" i="4"/>
  <c r="JW27" i="4"/>
  <c r="JV27" i="4" s="1"/>
  <c r="JX27" i="4"/>
  <c r="KC27" i="4"/>
  <c r="KE27" i="4"/>
  <c r="KF27" i="4"/>
  <c r="KK27" i="4"/>
  <c r="KL27" i="4"/>
  <c r="KM27" i="4"/>
  <c r="KJ27" i="4" s="1"/>
  <c r="KN27" i="4"/>
  <c r="KS27" i="4"/>
  <c r="KS30" i="4" s="1"/>
  <c r="IM28" i="4" s="1"/>
  <c r="KU27" i="4"/>
  <c r="KT27" i="4" s="1"/>
  <c r="KV27" i="4"/>
  <c r="KR27" i="4" s="1"/>
  <c r="LA27" i="4"/>
  <c r="LC27" i="4"/>
  <c r="KZ27" i="4" s="1"/>
  <c r="LD27" i="4"/>
  <c r="LD30" i="4" s="1"/>
  <c r="IP29" i="4" s="1"/>
  <c r="LI27" i="4"/>
  <c r="LJ27" i="4"/>
  <c r="LK27" i="4"/>
  <c r="LH27" i="4" s="1"/>
  <c r="LL27" i="4"/>
  <c r="NR27" i="4"/>
  <c r="NS27" i="4"/>
  <c r="NT27" i="4"/>
  <c r="NU27" i="4"/>
  <c r="NV27" i="4"/>
  <c r="OA27" i="4"/>
  <c r="OC27" i="4"/>
  <c r="OB27" i="4" s="1"/>
  <c r="OD27" i="4"/>
  <c r="NZ27" i="4" s="1"/>
  <c r="OH27" i="4"/>
  <c r="OI27" i="4"/>
  <c r="OK27" i="4"/>
  <c r="OJ27" i="4" s="1"/>
  <c r="OL27" i="4"/>
  <c r="OQ27" i="4"/>
  <c r="OS27" i="4"/>
  <c r="OT27" i="4"/>
  <c r="OY27" i="4"/>
  <c r="OZ27" i="4"/>
  <c r="PA27" i="4"/>
  <c r="OX27" i="4" s="1"/>
  <c r="PB27" i="4"/>
  <c r="PG27" i="4"/>
  <c r="PI27" i="4"/>
  <c r="PJ27" i="4"/>
  <c r="PH27" i="4" s="1"/>
  <c r="PR27" i="4"/>
  <c r="PT27" i="4"/>
  <c r="QB27" i="4"/>
  <c r="QB9" i="4" s="1"/>
  <c r="RR27" i="4"/>
  <c r="RT27" i="4"/>
  <c r="RU27" i="4"/>
  <c r="RS27" i="4" s="1"/>
  <c r="RZ27" i="4"/>
  <c r="SB27" i="4"/>
  <c r="SC27" i="4"/>
  <c r="SC30" i="4" s="1"/>
  <c r="QM26" i="4" s="1"/>
  <c r="SH27" i="4"/>
  <c r="SI27" i="4"/>
  <c r="SJ27" i="4"/>
  <c r="SG27" i="4" s="1"/>
  <c r="SK27" i="4"/>
  <c r="SO27" i="4"/>
  <c r="SP27" i="4"/>
  <c r="SQ27" i="4"/>
  <c r="SR27" i="4"/>
  <c r="SS27" i="4"/>
  <c r="SW27" i="4"/>
  <c r="SX27" i="4"/>
  <c r="SZ27" i="4"/>
  <c r="SY27" i="4" s="1"/>
  <c r="TA27" i="4"/>
  <c r="TE27" i="4"/>
  <c r="TF27" i="4"/>
  <c r="TH27" i="4"/>
  <c r="TG27" i="4" s="1"/>
  <c r="TI27" i="4"/>
  <c r="TS27" i="4"/>
  <c r="UA27" i="4"/>
  <c r="UA9" i="4" s="1"/>
  <c r="VP27" i="4"/>
  <c r="VQ27" i="4"/>
  <c r="VS27" i="4"/>
  <c r="VR27" i="4" s="1"/>
  <c r="VT27" i="4"/>
  <c r="VY27" i="4"/>
  <c r="WA27" i="4"/>
  <c r="WB27" i="4"/>
  <c r="WG27" i="4"/>
  <c r="WH27" i="4"/>
  <c r="WI27" i="4"/>
  <c r="WF27" i="4" s="1"/>
  <c r="WJ27" i="4"/>
  <c r="WO27" i="4"/>
  <c r="WQ27" i="4"/>
  <c r="WR27" i="4"/>
  <c r="WP27" i="4" s="1"/>
  <c r="WW27" i="4"/>
  <c r="WY27" i="4"/>
  <c r="WZ27" i="4"/>
  <c r="XE27" i="4"/>
  <c r="XF27" i="4"/>
  <c r="XG27" i="4"/>
  <c r="XD27" i="4" s="1"/>
  <c r="XH27" i="4"/>
  <c r="ZN27" i="4"/>
  <c r="ZO27" i="4"/>
  <c r="ZP27" i="4"/>
  <c r="ZQ27" i="4"/>
  <c r="ZR27" i="4"/>
  <c r="ZV27" i="4"/>
  <c r="ZW27" i="4"/>
  <c r="ZY27" i="4"/>
  <c r="ZX27" i="4" s="1"/>
  <c r="ZZ27" i="4"/>
  <c r="AAD27" i="4"/>
  <c r="AAE27" i="4"/>
  <c r="AAG27" i="4"/>
  <c r="AAF27" i="4" s="1"/>
  <c r="AAH27" i="4"/>
  <c r="AAM27" i="4"/>
  <c r="AAO27" i="4"/>
  <c r="AAP27" i="4"/>
  <c r="AAU27" i="4"/>
  <c r="AAV27" i="4"/>
  <c r="AAW27" i="4"/>
  <c r="AAT27" i="4" s="1"/>
  <c r="AAX27" i="4"/>
  <c r="ABC27" i="4"/>
  <c r="ABE27" i="4"/>
  <c r="ABF27" i="4"/>
  <c r="ABD27" i="4" s="1"/>
  <c r="BC28" i="4"/>
  <c r="BE28" i="4"/>
  <c r="BF28" i="4"/>
  <c r="BK28" i="4"/>
  <c r="BL28" i="4"/>
  <c r="BM28" i="4"/>
  <c r="BJ28" i="4" s="1"/>
  <c r="BN28" i="4"/>
  <c r="BR28" i="4"/>
  <c r="BS28" i="4"/>
  <c r="BT28" i="4"/>
  <c r="BU28" i="4"/>
  <c r="BV28" i="4"/>
  <c r="BZ28" i="4"/>
  <c r="CA28" i="4"/>
  <c r="CC28" i="4"/>
  <c r="CB28" i="4" s="1"/>
  <c r="CD28" i="4"/>
  <c r="CH28" i="4"/>
  <c r="CI28" i="4"/>
  <c r="CK28" i="4"/>
  <c r="CJ28" i="4" s="1"/>
  <c r="CL28" i="4"/>
  <c r="CQ28" i="4"/>
  <c r="CS28" i="4"/>
  <c r="CT28" i="4"/>
  <c r="EV28" i="4"/>
  <c r="FW28" i="4"/>
  <c r="FY28" i="4"/>
  <c r="FZ28" i="4"/>
  <c r="GE28" i="4"/>
  <c r="GF28" i="4"/>
  <c r="GG28" i="4"/>
  <c r="GD28" i="4" s="1"/>
  <c r="GH28" i="4"/>
  <c r="GL28" i="4"/>
  <c r="GM28" i="4"/>
  <c r="GN28" i="4"/>
  <c r="GO28" i="4"/>
  <c r="GP28" i="4"/>
  <c r="GT28" i="4"/>
  <c r="GU28" i="4"/>
  <c r="GW28" i="4"/>
  <c r="GV28" i="4" s="1"/>
  <c r="GX28" i="4"/>
  <c r="HB28" i="4"/>
  <c r="HC28" i="4"/>
  <c r="HE28" i="4"/>
  <c r="HD28" i="4" s="1"/>
  <c r="HF28" i="4"/>
  <c r="HK28" i="4"/>
  <c r="HM28" i="4"/>
  <c r="HN28" i="4"/>
  <c r="JU28" i="4"/>
  <c r="JV28" i="4"/>
  <c r="JW28" i="4"/>
  <c r="JX28" i="4"/>
  <c r="JT28" i="4" s="1"/>
  <c r="KC28" i="4"/>
  <c r="KC30" i="4" s="1"/>
  <c r="IM26" i="4" s="1"/>
  <c r="KE28" i="4"/>
  <c r="KD28" i="4" s="1"/>
  <c r="KF28" i="4"/>
  <c r="KB28" i="4" s="1"/>
  <c r="KK28" i="4"/>
  <c r="KM28" i="4"/>
  <c r="KN28" i="4"/>
  <c r="KS28" i="4"/>
  <c r="KT28" i="4"/>
  <c r="KU28" i="4"/>
  <c r="KR28" i="4" s="1"/>
  <c r="KV28" i="4"/>
  <c r="KZ28" i="4"/>
  <c r="LA28" i="4"/>
  <c r="LB28" i="4"/>
  <c r="LC28" i="4"/>
  <c r="LD28" i="4"/>
  <c r="LH28" i="4"/>
  <c r="LI28" i="4"/>
  <c r="LK28" i="4"/>
  <c r="LJ28" i="4" s="1"/>
  <c r="LL28" i="4"/>
  <c r="NR28" i="4"/>
  <c r="NS28" i="4"/>
  <c r="NU28" i="4"/>
  <c r="NT28" i="4" s="1"/>
  <c r="NV28" i="4"/>
  <c r="OA28" i="4"/>
  <c r="OC28" i="4"/>
  <c r="OD28" i="4"/>
  <c r="OI28" i="4"/>
  <c r="OJ28" i="4"/>
  <c r="OK28" i="4"/>
  <c r="OL28" i="4"/>
  <c r="OH28" i="4" s="1"/>
  <c r="OQ28" i="4"/>
  <c r="OS28" i="4"/>
  <c r="OR28" i="4" s="1"/>
  <c r="OT28" i="4"/>
  <c r="OP28" i="4" s="1"/>
  <c r="OY28" i="4"/>
  <c r="PA28" i="4"/>
  <c r="PB28" i="4"/>
  <c r="PG28" i="4"/>
  <c r="PH28" i="4"/>
  <c r="PI28" i="4"/>
  <c r="PF28" i="4" s="1"/>
  <c r="PJ28" i="4"/>
  <c r="PR28" i="4"/>
  <c r="PT28" i="4"/>
  <c r="PT29" i="4" s="1"/>
  <c r="PT30" i="4" s="1"/>
  <c r="PT31" i="4" s="1"/>
  <c r="QB28" i="4"/>
  <c r="QB10" i="4" s="1"/>
  <c r="RR28" i="4"/>
  <c r="RS28" i="4"/>
  <c r="RT28" i="4"/>
  <c r="RQ28" i="4" s="1"/>
  <c r="RU28" i="4"/>
  <c r="RY28" i="4"/>
  <c r="RZ28" i="4"/>
  <c r="SA28" i="4"/>
  <c r="SB28" i="4"/>
  <c r="SC28" i="4"/>
  <c r="SG28" i="4"/>
  <c r="SH28" i="4"/>
  <c r="SJ28" i="4"/>
  <c r="SI28" i="4" s="1"/>
  <c r="SK28" i="4"/>
  <c r="SO28" i="4"/>
  <c r="SP28" i="4"/>
  <c r="SR28" i="4"/>
  <c r="SQ28" i="4" s="1"/>
  <c r="SS28" i="4"/>
  <c r="SX28" i="4"/>
  <c r="SZ28" i="4"/>
  <c r="TA28" i="4"/>
  <c r="TF28" i="4"/>
  <c r="TG28" i="4"/>
  <c r="TH28" i="4"/>
  <c r="TI28" i="4"/>
  <c r="TE28" i="4" s="1"/>
  <c r="TS28" i="4"/>
  <c r="TS29" i="4" s="1"/>
  <c r="UA28" i="4"/>
  <c r="UA10" i="4" s="1"/>
  <c r="VQ28" i="4"/>
  <c r="VR28" i="4"/>
  <c r="VS28" i="4"/>
  <c r="VT28" i="4"/>
  <c r="VP28" i="4" s="1"/>
  <c r="VY28" i="4"/>
  <c r="WA28" i="4"/>
  <c r="VZ28" i="4" s="1"/>
  <c r="WB28" i="4"/>
  <c r="VX28" i="4" s="1"/>
  <c r="WG28" i="4"/>
  <c r="WI28" i="4"/>
  <c r="WF28" i="4" s="1"/>
  <c r="WJ28" i="4"/>
  <c r="WO28" i="4"/>
  <c r="WP28" i="4"/>
  <c r="WQ28" i="4"/>
  <c r="WN28" i="4" s="1"/>
  <c r="WR28" i="4"/>
  <c r="WV28" i="4"/>
  <c r="WW28" i="4"/>
  <c r="WX28" i="4"/>
  <c r="WY28" i="4"/>
  <c r="WZ28" i="4"/>
  <c r="XD28" i="4"/>
  <c r="XE28" i="4"/>
  <c r="XG28" i="4"/>
  <c r="XF28" i="4" s="1"/>
  <c r="XH28" i="4"/>
  <c r="ZN28" i="4"/>
  <c r="ZO28" i="4"/>
  <c r="ZQ28" i="4"/>
  <c r="ZP28" i="4" s="1"/>
  <c r="ZR28" i="4"/>
  <c r="ZW28" i="4"/>
  <c r="ZY28" i="4"/>
  <c r="ZZ28" i="4"/>
  <c r="AAE28" i="4"/>
  <c r="AAF28" i="4"/>
  <c r="AAG28" i="4"/>
  <c r="AAH28" i="4"/>
  <c r="AAD28" i="4" s="1"/>
  <c r="AAM28" i="4"/>
  <c r="AAO28" i="4"/>
  <c r="AAN28" i="4" s="1"/>
  <c r="AAP28" i="4"/>
  <c r="AAL28" i="4" s="1"/>
  <c r="AAU28" i="4"/>
  <c r="AAW28" i="4"/>
  <c r="AAX28" i="4"/>
  <c r="AAX30" i="4" s="1"/>
  <c r="YJ29" i="4" s="1"/>
  <c r="ABC28" i="4"/>
  <c r="ABD28" i="4"/>
  <c r="ABE28" i="4"/>
  <c r="ABB28" i="4" s="1"/>
  <c r="ABF28" i="4"/>
  <c r="BB29" i="4"/>
  <c r="BC29" i="4"/>
  <c r="BC30" i="4" s="1"/>
  <c r="U25" i="4" s="1"/>
  <c r="BD29" i="4"/>
  <c r="BE29" i="4"/>
  <c r="BF29" i="4"/>
  <c r="BJ29" i="4"/>
  <c r="BK29" i="4"/>
  <c r="BM29" i="4"/>
  <c r="BL29" i="4" s="1"/>
  <c r="BN29" i="4"/>
  <c r="BN30" i="4" s="1"/>
  <c r="X26" i="4" s="1"/>
  <c r="BR29" i="4"/>
  <c r="BS29" i="4"/>
  <c r="BU29" i="4"/>
  <c r="BT29" i="4" s="1"/>
  <c r="BV29" i="4"/>
  <c r="CA29" i="4"/>
  <c r="CC29" i="4"/>
  <c r="CD29" i="4"/>
  <c r="CI29" i="4"/>
  <c r="CI30" i="4" s="1"/>
  <c r="U29" i="4" s="1"/>
  <c r="CJ29" i="4"/>
  <c r="CK29" i="4"/>
  <c r="CL29" i="4"/>
  <c r="CH29" i="4" s="1"/>
  <c r="CQ29" i="4"/>
  <c r="CQ30" i="4" s="1"/>
  <c r="CS29" i="4"/>
  <c r="CR29" i="4" s="1"/>
  <c r="CT29" i="4"/>
  <c r="EF29" i="4"/>
  <c r="EV29" i="4"/>
  <c r="FV29" i="4"/>
  <c r="FW29" i="4"/>
  <c r="FX29" i="4"/>
  <c r="FY29" i="4"/>
  <c r="FZ29" i="4"/>
  <c r="GE29" i="4"/>
  <c r="GG29" i="4"/>
  <c r="GH29" i="4"/>
  <c r="GM29" i="4"/>
  <c r="GO29" i="4"/>
  <c r="GN29" i="4" s="1"/>
  <c r="GP29" i="4"/>
  <c r="GU29" i="4"/>
  <c r="GV29" i="4"/>
  <c r="GW29" i="4"/>
  <c r="GX29" i="4"/>
  <c r="HC29" i="4"/>
  <c r="HD29" i="4"/>
  <c r="HE29" i="4"/>
  <c r="HF29" i="4"/>
  <c r="HB29" i="4" s="1"/>
  <c r="HK29" i="4"/>
  <c r="HK30" i="4" s="1"/>
  <c r="EC30" i="4" s="1"/>
  <c r="HM29" i="4"/>
  <c r="HN29" i="4"/>
  <c r="HJ29" i="4" s="1"/>
  <c r="JU29" i="4"/>
  <c r="JW29" i="4"/>
  <c r="JX29" i="4"/>
  <c r="JX30" i="4" s="1"/>
  <c r="IP25" i="4" s="1"/>
  <c r="KC29" i="4"/>
  <c r="KD29" i="4"/>
  <c r="KE29" i="4"/>
  <c r="KB29" i="4" s="1"/>
  <c r="KF29" i="4"/>
  <c r="KJ29" i="4"/>
  <c r="KK29" i="4"/>
  <c r="KL29" i="4"/>
  <c r="KM29" i="4"/>
  <c r="KN29" i="4"/>
  <c r="KR29" i="4"/>
  <c r="KS29" i="4"/>
  <c r="KU29" i="4"/>
  <c r="KT29" i="4" s="1"/>
  <c r="KV29" i="4"/>
  <c r="LA29" i="4"/>
  <c r="LC29" i="4"/>
  <c r="LD29" i="4"/>
  <c r="LI29" i="4"/>
  <c r="LK29" i="4"/>
  <c r="LH29" i="4" s="1"/>
  <c r="LL29" i="4"/>
  <c r="MN29" i="4"/>
  <c r="NS29" i="4"/>
  <c r="NT29" i="4"/>
  <c r="NU29" i="4"/>
  <c r="NV29" i="4"/>
  <c r="NR29" i="4" s="1"/>
  <c r="OA29" i="4"/>
  <c r="OC29" i="4"/>
  <c r="OD29" i="4"/>
  <c r="OI29" i="4"/>
  <c r="OK29" i="4"/>
  <c r="OL29" i="4"/>
  <c r="OQ29" i="4"/>
  <c r="OR29" i="4"/>
  <c r="OS29" i="4"/>
  <c r="OP29" i="4" s="1"/>
  <c r="OT29" i="4"/>
  <c r="OX29" i="4"/>
  <c r="OY29" i="4"/>
  <c r="OZ29" i="4"/>
  <c r="PA29" i="4"/>
  <c r="PB29" i="4"/>
  <c r="PG29" i="4"/>
  <c r="PI29" i="4"/>
  <c r="PJ29" i="4"/>
  <c r="PR29" i="4"/>
  <c r="QB29" i="4"/>
  <c r="QB11" i="4" s="1"/>
  <c r="RQ29" i="4"/>
  <c r="RR29" i="4"/>
  <c r="RT29" i="4"/>
  <c r="RS29" i="4" s="1"/>
  <c r="RU29" i="4"/>
  <c r="RY29" i="4"/>
  <c r="RZ29" i="4"/>
  <c r="SB29" i="4"/>
  <c r="SA29" i="4" s="1"/>
  <c r="SC29" i="4"/>
  <c r="SH29" i="4"/>
  <c r="SJ29" i="4"/>
  <c r="SK29" i="4"/>
  <c r="SP29" i="4"/>
  <c r="SP30" i="4" s="1"/>
  <c r="QJ28" i="4" s="1"/>
  <c r="SQ29" i="4"/>
  <c r="SR29" i="4"/>
  <c r="SS29" i="4"/>
  <c r="SO29" i="4" s="1"/>
  <c r="SW29" i="4"/>
  <c r="SX29" i="4"/>
  <c r="SZ29" i="4"/>
  <c r="SY29" i="4" s="1"/>
  <c r="TA29" i="4"/>
  <c r="TE29" i="4"/>
  <c r="TF29" i="4"/>
  <c r="TH29" i="4"/>
  <c r="TG29" i="4" s="1"/>
  <c r="TI29" i="4"/>
  <c r="UA29" i="4"/>
  <c r="UA11" i="4" s="1"/>
  <c r="UI29" i="4"/>
  <c r="UM29" i="4"/>
  <c r="VQ29" i="4"/>
  <c r="VS29" i="4"/>
  <c r="VT29" i="4"/>
  <c r="VY29" i="4"/>
  <c r="VZ29" i="4"/>
  <c r="WA29" i="4"/>
  <c r="VX29" i="4" s="1"/>
  <c r="WB29" i="4"/>
  <c r="WF29" i="4"/>
  <c r="WG29" i="4"/>
  <c r="WH29" i="4"/>
  <c r="WI29" i="4"/>
  <c r="WJ29" i="4"/>
  <c r="WN29" i="4"/>
  <c r="WO29" i="4"/>
  <c r="WQ29" i="4"/>
  <c r="WP29" i="4" s="1"/>
  <c r="WR29" i="4"/>
  <c r="WW29" i="4"/>
  <c r="WY29" i="4"/>
  <c r="WX29" i="4" s="1"/>
  <c r="WZ29" i="4"/>
  <c r="XE29" i="4"/>
  <c r="XG29" i="4"/>
  <c r="XH29" i="4"/>
  <c r="ZO29" i="4"/>
  <c r="ZO30" i="4" s="1"/>
  <c r="YG25" i="4" s="1"/>
  <c r="ZP29" i="4"/>
  <c r="ZQ29" i="4"/>
  <c r="ZR29" i="4"/>
  <c r="ZN29" i="4" s="1"/>
  <c r="ZV29" i="4"/>
  <c r="ZW29" i="4"/>
  <c r="ZY29" i="4"/>
  <c r="ZX29" i="4" s="1"/>
  <c r="ZZ29" i="4"/>
  <c r="AAD29" i="4"/>
  <c r="AAE29" i="4"/>
  <c r="AAG29" i="4"/>
  <c r="AAH29" i="4"/>
  <c r="AAM29" i="4"/>
  <c r="AAO29" i="4"/>
  <c r="AAL29" i="4" s="1"/>
  <c r="AAP29" i="4"/>
  <c r="AAT29" i="4"/>
  <c r="AAU29" i="4"/>
  <c r="AAV29" i="4"/>
  <c r="AAW29" i="4"/>
  <c r="AAX29" i="4"/>
  <c r="ABC29" i="4"/>
  <c r="ABE29" i="4"/>
  <c r="ABF29" i="4"/>
  <c r="U30" i="4"/>
  <c r="BE30" i="4"/>
  <c r="W25" i="4" s="1"/>
  <c r="Y25" i="4" s="1"/>
  <c r="BF30" i="4"/>
  <c r="X25" i="4" s="1"/>
  <c r="BM30" i="4"/>
  <c r="W26" i="4" s="1"/>
  <c r="BS30" i="4"/>
  <c r="U27" i="4" s="1"/>
  <c r="BV30" i="4"/>
  <c r="CA30" i="4"/>
  <c r="U28" i="4" s="1"/>
  <c r="CD30" i="4"/>
  <c r="X28" i="4" s="1"/>
  <c r="CK30" i="4"/>
  <c r="W29" i="4" s="1"/>
  <c r="Y29" i="4" s="1"/>
  <c r="CL30" i="4"/>
  <c r="X29" i="4" s="1"/>
  <c r="DA30" i="4"/>
  <c r="EE30" i="4"/>
  <c r="FW30" i="4"/>
  <c r="EC25" i="4" s="1"/>
  <c r="FY30" i="4"/>
  <c r="EE25" i="4" s="1"/>
  <c r="FZ30" i="4"/>
  <c r="EF25" i="4" s="1"/>
  <c r="GG30" i="4"/>
  <c r="EE26" i="4" s="1"/>
  <c r="GM30" i="4"/>
  <c r="EC27" i="4" s="1"/>
  <c r="GO30" i="4"/>
  <c r="EE27" i="4" s="1"/>
  <c r="GU30" i="4"/>
  <c r="EC28" i="4" s="1"/>
  <c r="GX30" i="4"/>
  <c r="EF28" i="4" s="1"/>
  <c r="HC30" i="4"/>
  <c r="EC29" i="4" s="1"/>
  <c r="HE30" i="4"/>
  <c r="EE29" i="4" s="1"/>
  <c r="HF30" i="4"/>
  <c r="HM30" i="4"/>
  <c r="HN30" i="4"/>
  <c r="EF30" i="4" s="1"/>
  <c r="JU30" i="4"/>
  <c r="IM25" i="4" s="1"/>
  <c r="JW30" i="4"/>
  <c r="IO25" i="4" s="1"/>
  <c r="KF30" i="4"/>
  <c r="IP26" i="4" s="1"/>
  <c r="KK30" i="4"/>
  <c r="IM27" i="4" s="1"/>
  <c r="KM30" i="4"/>
  <c r="IO27" i="4" s="1"/>
  <c r="IQ27" i="4" s="1"/>
  <c r="KN30" i="4"/>
  <c r="IP27" i="4" s="1"/>
  <c r="KU30" i="4"/>
  <c r="IO28" i="4" s="1"/>
  <c r="KV30" i="4"/>
  <c r="IP28" i="4" s="1"/>
  <c r="LA30" i="4"/>
  <c r="IM29" i="4" s="1"/>
  <c r="LC30" i="4"/>
  <c r="IO29" i="4" s="1"/>
  <c r="IQ29" i="4" s="1"/>
  <c r="LI30" i="4"/>
  <c r="IM30" i="4" s="1"/>
  <c r="LL30" i="4"/>
  <c r="IP30" i="4" s="1"/>
  <c r="NS30" i="4"/>
  <c r="MK25" i="4" s="1"/>
  <c r="NU30" i="4"/>
  <c r="MM25" i="4" s="1"/>
  <c r="NV30" i="4"/>
  <c r="MN25" i="4" s="1"/>
  <c r="OC30" i="4"/>
  <c r="MM26" i="4" s="1"/>
  <c r="OI30" i="4"/>
  <c r="MK27" i="4" s="1"/>
  <c r="OL30" i="4"/>
  <c r="MN27" i="4" s="1"/>
  <c r="OQ30" i="4"/>
  <c r="MK28" i="4" s="1"/>
  <c r="OS30" i="4"/>
  <c r="MM28" i="4" s="1"/>
  <c r="MO28" i="4" s="1"/>
  <c r="OT30" i="4"/>
  <c r="MN28" i="4" s="1"/>
  <c r="OY30" i="4"/>
  <c r="MK29" i="4" s="1"/>
  <c r="PA30" i="4"/>
  <c r="MM29" i="4" s="1"/>
  <c r="MO29" i="4" s="1"/>
  <c r="PB30" i="4"/>
  <c r="PG30" i="4"/>
  <c r="MK30" i="4" s="1"/>
  <c r="PI30" i="4"/>
  <c r="MM30" i="4" s="1"/>
  <c r="PR30" i="4"/>
  <c r="QB30" i="4"/>
  <c r="QB12" i="4" s="1"/>
  <c r="QJ30" i="4"/>
  <c r="RR30" i="4"/>
  <c r="QJ25" i="4" s="1"/>
  <c r="RT30" i="4"/>
  <c r="QL25" i="4" s="1"/>
  <c r="QN25" i="4" s="1"/>
  <c r="RU30" i="4"/>
  <c r="QM25" i="4" s="1"/>
  <c r="RZ30" i="4"/>
  <c r="QJ26" i="4" s="1"/>
  <c r="SB30" i="4"/>
  <c r="QL26" i="4" s="1"/>
  <c r="SH30" i="4"/>
  <c r="QJ27" i="4" s="1"/>
  <c r="SK30" i="4"/>
  <c r="QM27" i="4" s="1"/>
  <c r="SR30" i="4"/>
  <c r="QL28" i="4" s="1"/>
  <c r="SS30" i="4"/>
  <c r="QM28" i="4" s="1"/>
  <c r="SX30" i="4"/>
  <c r="QJ29" i="4" s="1"/>
  <c r="SZ30" i="4"/>
  <c r="QL29" i="4" s="1"/>
  <c r="QN29" i="4" s="1"/>
  <c r="TA30" i="4"/>
  <c r="QM29" i="4" s="1"/>
  <c r="TF30" i="4"/>
  <c r="TI30" i="4"/>
  <c r="QM30" i="4" s="1"/>
  <c r="TQ30" i="4"/>
  <c r="TS30" i="4"/>
  <c r="TS31" i="4" s="1"/>
  <c r="UA30" i="4"/>
  <c r="UA12" i="4" s="1"/>
  <c r="UL30" i="4"/>
  <c r="VQ30" i="4"/>
  <c r="UI25" i="4" s="1"/>
  <c r="VS30" i="4"/>
  <c r="UK25" i="4" s="1"/>
  <c r="VT30" i="4"/>
  <c r="UL25" i="4" s="1"/>
  <c r="VY30" i="4"/>
  <c r="UI26" i="4" s="1"/>
  <c r="WB30" i="4"/>
  <c r="UL26" i="4" s="1"/>
  <c r="WG30" i="4"/>
  <c r="UI27" i="4" s="1"/>
  <c r="WI30" i="4"/>
  <c r="UK27" i="4" s="1"/>
  <c r="WJ30" i="4"/>
  <c r="UL27" i="4" s="1"/>
  <c r="WO30" i="4"/>
  <c r="UI28" i="4" s="1"/>
  <c r="WQ30" i="4"/>
  <c r="UK28" i="4" s="1"/>
  <c r="UM28" i="4" s="1"/>
  <c r="WR30" i="4"/>
  <c r="UL28" i="4" s="1"/>
  <c r="WW30" i="4"/>
  <c r="WY30" i="4"/>
  <c r="UK29" i="4" s="1"/>
  <c r="WZ30" i="4"/>
  <c r="UL29" i="4" s="1"/>
  <c r="XH30" i="4"/>
  <c r="ZQ30" i="4"/>
  <c r="YI25" i="4" s="1"/>
  <c r="ZR30" i="4"/>
  <c r="YJ25" i="4" s="1"/>
  <c r="ZW30" i="4"/>
  <c r="YG26" i="4" s="1"/>
  <c r="ZY30" i="4"/>
  <c r="YI26" i="4" s="1"/>
  <c r="YK26" i="4" s="1"/>
  <c r="ZZ30" i="4"/>
  <c r="YJ26" i="4" s="1"/>
  <c r="AAE30" i="4"/>
  <c r="YG27" i="4" s="1"/>
  <c r="AAH30" i="4"/>
  <c r="YJ27" i="4" s="1"/>
  <c r="AAM30" i="4"/>
  <c r="YG28" i="4" s="1"/>
  <c r="AAO30" i="4"/>
  <c r="YI28" i="4" s="1"/>
  <c r="YK28" i="4" s="1"/>
  <c r="AAP30" i="4"/>
  <c r="YJ28" i="4" s="1"/>
  <c r="AAU30" i="4"/>
  <c r="YG29" i="4" s="1"/>
  <c r="AAW30" i="4"/>
  <c r="YI29" i="4" s="1"/>
  <c r="YK29" i="4" s="1"/>
  <c r="ABC30" i="4"/>
  <c r="YG30" i="4" s="1"/>
  <c r="ABE30" i="4"/>
  <c r="YI30" i="4" s="1"/>
  <c r="DA31" i="4"/>
  <c r="DA32" i="4" s="1"/>
  <c r="PR31" i="4"/>
  <c r="QB31" i="4"/>
  <c r="QB13" i="4" s="1"/>
  <c r="TQ31" i="4"/>
  <c r="UA31" i="4"/>
  <c r="UA13" i="4" s="1"/>
  <c r="XY35" i="4"/>
  <c r="XY36" i="4" s="1"/>
  <c r="XY37" i="4" s="1"/>
  <c r="XY38" i="4" s="1"/>
  <c r="XY39" i="4" s="1"/>
  <c r="XY40" i="4" s="1"/>
  <c r="XY41" i="4" s="1"/>
  <c r="XY42" i="4" s="1"/>
  <c r="XY43" i="4" s="1"/>
  <c r="XY44" i="4" s="1"/>
  <c r="XY45" i="4" s="1"/>
  <c r="ZO35" i="4"/>
  <c r="ZP35" i="4"/>
  <c r="ZQ35" i="4"/>
  <c r="ZR35" i="4"/>
  <c r="ZW35" i="4"/>
  <c r="ZY35" i="4"/>
  <c r="ZV35" i="4" s="1"/>
  <c r="ZZ35" i="4"/>
  <c r="AAD35" i="4"/>
  <c r="AAE35" i="4"/>
  <c r="AAF35" i="4"/>
  <c r="AAG35" i="4"/>
  <c r="AAH35" i="4"/>
  <c r="AAM35" i="4"/>
  <c r="AAO35" i="4"/>
  <c r="AAP35" i="4"/>
  <c r="AAT35" i="4"/>
  <c r="AAU35" i="4"/>
  <c r="AAW35" i="4"/>
  <c r="AAX35" i="4"/>
  <c r="XU35" i="4" s="1"/>
  <c r="ABC35" i="4"/>
  <c r="ABE35" i="4"/>
  <c r="ABF35" i="4"/>
  <c r="XP36" i="4"/>
  <c r="XW36" i="4"/>
  <c r="ZN36" i="4"/>
  <c r="ZO36" i="4"/>
  <c r="ZP36" i="4"/>
  <c r="ZQ36" i="4"/>
  <c r="ZR36" i="4"/>
  <c r="ZW36" i="4"/>
  <c r="ZY36" i="4"/>
  <c r="ZZ36" i="4"/>
  <c r="AAD36" i="4"/>
  <c r="AAE36" i="4"/>
  <c r="AAG36" i="4"/>
  <c r="AAH36" i="4"/>
  <c r="AAF36" i="4" s="1"/>
  <c r="AAM36" i="4"/>
  <c r="AAO36" i="4"/>
  <c r="AAP36" i="4"/>
  <c r="AAU36" i="4"/>
  <c r="AAW36" i="4"/>
  <c r="AAX36" i="4"/>
  <c r="ABB36" i="4"/>
  <c r="ABC36" i="4"/>
  <c r="ABE36" i="4"/>
  <c r="ABD36" i="4" s="1"/>
  <c r="ABF36" i="4"/>
  <c r="XP37" i="4"/>
  <c r="XW37" i="4"/>
  <c r="XW38" i="4" s="1"/>
  <c r="XW39" i="4" s="1"/>
  <c r="XW40" i="4" s="1"/>
  <c r="XW41" i="4" s="1"/>
  <c r="XW42" i="4" s="1"/>
  <c r="XW43" i="4" s="1"/>
  <c r="XW44" i="4" s="1"/>
  <c r="ZN37" i="4"/>
  <c r="ZO37" i="4"/>
  <c r="ZQ37" i="4"/>
  <c r="ZR37" i="4"/>
  <c r="ZP37" i="4" s="1"/>
  <c r="ZW37" i="4"/>
  <c r="ZY37" i="4"/>
  <c r="ZZ37" i="4"/>
  <c r="AAE37" i="4"/>
  <c r="AAG37" i="4"/>
  <c r="AAH37" i="4"/>
  <c r="AAL37" i="4"/>
  <c r="AAM37" i="4"/>
  <c r="AAO37" i="4"/>
  <c r="AAN37" i="4" s="1"/>
  <c r="AAP37" i="4"/>
  <c r="AAU37" i="4"/>
  <c r="AAW37" i="4"/>
  <c r="AAX37" i="4"/>
  <c r="ABC37" i="4"/>
  <c r="ABE37" i="4"/>
  <c r="ABB37" i="4" s="1"/>
  <c r="ABF37" i="4"/>
  <c r="XP38" i="4"/>
  <c r="ZO38" i="4"/>
  <c r="ZQ38" i="4"/>
  <c r="ZR38" i="4"/>
  <c r="ZV38" i="4"/>
  <c r="ZW38" i="4"/>
  <c r="ZY38" i="4"/>
  <c r="ZX38" i="4" s="1"/>
  <c r="ZZ38" i="4"/>
  <c r="AAE38" i="4"/>
  <c r="AAG38" i="4"/>
  <c r="AAH38" i="4"/>
  <c r="AAD38" i="4" s="1"/>
  <c r="AAM38" i="4"/>
  <c r="AAO38" i="4"/>
  <c r="AAL38" i="4" s="1"/>
  <c r="AAP38" i="4"/>
  <c r="AAT38" i="4"/>
  <c r="AAU38" i="4"/>
  <c r="AAV38" i="4"/>
  <c r="AAW38" i="4"/>
  <c r="AAX38" i="4"/>
  <c r="XU38" i="4" s="1"/>
  <c r="ABC38" i="4"/>
  <c r="ABE38" i="4"/>
  <c r="ABF38" i="4"/>
  <c r="XP39" i="4"/>
  <c r="XP40" i="4" s="1"/>
  <c r="XP41" i="4" s="1"/>
  <c r="ZO39" i="4"/>
  <c r="ZQ39" i="4"/>
  <c r="ZR39" i="4"/>
  <c r="ZN39" i="4" s="1"/>
  <c r="ZW39" i="4"/>
  <c r="ZY39" i="4"/>
  <c r="ZV39" i="4" s="1"/>
  <c r="ZZ39" i="4"/>
  <c r="AAD39" i="4"/>
  <c r="AAE39" i="4"/>
  <c r="AAF39" i="4"/>
  <c r="AAG39" i="4"/>
  <c r="AAH39" i="4"/>
  <c r="AAM39" i="4"/>
  <c r="AAO39" i="4"/>
  <c r="AAP39" i="4"/>
  <c r="AAT39" i="4"/>
  <c r="AAU39" i="4"/>
  <c r="AAW39" i="4"/>
  <c r="AAX39" i="4"/>
  <c r="XU39" i="4" s="1"/>
  <c r="ABC39" i="4"/>
  <c r="ABE39" i="4"/>
  <c r="ABF39" i="4"/>
  <c r="ZN40" i="4"/>
  <c r="ZO40" i="4"/>
  <c r="ZP40" i="4"/>
  <c r="ZQ40" i="4"/>
  <c r="ZR40" i="4"/>
  <c r="ZW40" i="4"/>
  <c r="ZY40" i="4"/>
  <c r="ZZ40" i="4"/>
  <c r="AAD40" i="4"/>
  <c r="AAE40" i="4"/>
  <c r="AAG40" i="4"/>
  <c r="AAH40" i="4"/>
  <c r="AAF40" i="4" s="1"/>
  <c r="AAM40" i="4"/>
  <c r="AAM46" i="4" s="1"/>
  <c r="YG53" i="4" s="1"/>
  <c r="AAO40" i="4"/>
  <c r="AAP40" i="4"/>
  <c r="AAU40" i="4"/>
  <c r="AAW40" i="4"/>
  <c r="AAX40" i="4"/>
  <c r="ABB40" i="4"/>
  <c r="ABC40" i="4"/>
  <c r="ABE40" i="4"/>
  <c r="ABD40" i="4" s="1"/>
  <c r="ABF40" i="4"/>
  <c r="ZN41" i="4"/>
  <c r="ZO41" i="4"/>
  <c r="ZQ41" i="4"/>
  <c r="ZR41" i="4"/>
  <c r="ZP41" i="4" s="1"/>
  <c r="ZW41" i="4"/>
  <c r="ZY41" i="4"/>
  <c r="ZZ41" i="4"/>
  <c r="AAE41" i="4"/>
  <c r="AAG41" i="4"/>
  <c r="AAH41" i="4"/>
  <c r="AAL41" i="4"/>
  <c r="AAM41" i="4"/>
  <c r="AAO41" i="4"/>
  <c r="AAN41" i="4" s="1"/>
  <c r="AAP41" i="4"/>
  <c r="AAU41" i="4"/>
  <c r="AAV41" i="4"/>
  <c r="AAW41" i="4"/>
  <c r="AAX41" i="4"/>
  <c r="ABC41" i="4"/>
  <c r="ABE41" i="4"/>
  <c r="ABB41" i="4" s="1"/>
  <c r="ABF41" i="4"/>
  <c r="XP42" i="4"/>
  <c r="ZO42" i="4"/>
  <c r="ZQ42" i="4"/>
  <c r="ZR42" i="4"/>
  <c r="ZV42" i="4"/>
  <c r="ZW42" i="4"/>
  <c r="ZY42" i="4"/>
  <c r="ZX42" i="4" s="1"/>
  <c r="ZZ42" i="4"/>
  <c r="AAE42" i="4"/>
  <c r="AAF42" i="4"/>
  <c r="AAG42" i="4"/>
  <c r="AAH42" i="4"/>
  <c r="AAD42" i="4" s="1"/>
  <c r="AAM42" i="4"/>
  <c r="AAO42" i="4"/>
  <c r="AAL42" i="4" s="1"/>
  <c r="AAP42" i="4"/>
  <c r="AAT42" i="4"/>
  <c r="AAU42" i="4"/>
  <c r="AAV42" i="4"/>
  <c r="AAW42" i="4"/>
  <c r="AAX42" i="4"/>
  <c r="XU42" i="4" s="1"/>
  <c r="ABC42" i="4"/>
  <c r="ABE42" i="4"/>
  <c r="ABF42" i="4"/>
  <c r="XP43" i="4"/>
  <c r="XP44" i="4" s="1"/>
  <c r="XP45" i="4" s="1"/>
  <c r="ZO43" i="4"/>
  <c r="ZP43" i="4"/>
  <c r="ZQ43" i="4"/>
  <c r="ZR43" i="4"/>
  <c r="ZN43" i="4" s="1"/>
  <c r="ZW43" i="4"/>
  <c r="ZY43" i="4"/>
  <c r="ZV43" i="4" s="1"/>
  <c r="ZZ43" i="4"/>
  <c r="AAD43" i="4"/>
  <c r="AAE43" i="4"/>
  <c r="AAF43" i="4"/>
  <c r="AAG43" i="4"/>
  <c r="AAH43" i="4"/>
  <c r="AAM43" i="4"/>
  <c r="AAO43" i="4"/>
  <c r="AAP43" i="4"/>
  <c r="AAT43" i="4"/>
  <c r="AAU43" i="4"/>
  <c r="AAW43" i="4"/>
  <c r="AAX43" i="4"/>
  <c r="XU43" i="4" s="1"/>
  <c r="ABC43" i="4"/>
  <c r="ABE43" i="4"/>
  <c r="ABF43" i="4"/>
  <c r="ZN44" i="4"/>
  <c r="ZO44" i="4"/>
  <c r="ZP44" i="4"/>
  <c r="ZQ44" i="4"/>
  <c r="ZR44" i="4"/>
  <c r="ZW44" i="4"/>
  <c r="ZY44" i="4"/>
  <c r="ZZ44" i="4"/>
  <c r="ZZ46" i="4" s="1"/>
  <c r="YJ51" i="4" s="1"/>
  <c r="AAD44" i="4"/>
  <c r="AAE44" i="4"/>
  <c r="AAG44" i="4"/>
  <c r="AAH44" i="4"/>
  <c r="AAF44" i="4" s="1"/>
  <c r="AAM44" i="4"/>
  <c r="AAO44" i="4"/>
  <c r="AAP44" i="4"/>
  <c r="AAU44" i="4"/>
  <c r="AAW44" i="4"/>
  <c r="AAX44" i="4"/>
  <c r="ABB44" i="4"/>
  <c r="ABC44" i="4"/>
  <c r="ABE44" i="4"/>
  <c r="ABD44" i="4" s="1"/>
  <c r="ABF44" i="4"/>
  <c r="ZN45" i="4"/>
  <c r="ZO45" i="4"/>
  <c r="ZQ45" i="4"/>
  <c r="ZP45" i="4" s="1"/>
  <c r="ZR45" i="4"/>
  <c r="ZW45" i="4"/>
  <c r="ZY45" i="4"/>
  <c r="ZZ45" i="4"/>
  <c r="ZV45" i="4" s="1"/>
  <c r="AAE45" i="4"/>
  <c r="AAE46" i="4" s="1"/>
  <c r="YG52" i="4" s="1"/>
  <c r="AAG45" i="4"/>
  <c r="AAD45" i="4" s="1"/>
  <c r="AAH45" i="4"/>
  <c r="AAL45" i="4"/>
  <c r="AAM45" i="4"/>
  <c r="AAN45" i="4"/>
  <c r="AAO45" i="4"/>
  <c r="AAP45" i="4"/>
  <c r="AAU45" i="4"/>
  <c r="AAU46" i="4" s="1"/>
  <c r="YG54" i="4" s="1"/>
  <c r="AAW45" i="4"/>
  <c r="AAX45" i="4"/>
  <c r="XU45" i="4" s="1"/>
  <c r="ABB45" i="4"/>
  <c r="ABC45" i="4"/>
  <c r="ABE45" i="4"/>
  <c r="ABF45" i="4"/>
  <c r="ABD45" i="4" s="1"/>
  <c r="XS46" i="4"/>
  <c r="XX46" i="4"/>
  <c r="ZQ46" i="4"/>
  <c r="ZW46" i="4"/>
  <c r="YG51" i="4" s="1"/>
  <c r="AAP46" i="4"/>
  <c r="YI50" i="4"/>
  <c r="ZF50" i="4"/>
  <c r="ZH50" i="4"/>
  <c r="ZN50" i="4"/>
  <c r="ZO50" i="4"/>
  <c r="ZQ50" i="4"/>
  <c r="ZR50" i="4"/>
  <c r="ZP50" i="4" s="1"/>
  <c r="ZW50" i="4"/>
  <c r="ZW61" i="4" s="1"/>
  <c r="YG57" i="4" s="1"/>
  <c r="ZY50" i="4"/>
  <c r="ZZ50" i="4"/>
  <c r="AAE50" i="4"/>
  <c r="AAG50" i="4"/>
  <c r="AAH50" i="4"/>
  <c r="AAL50" i="4"/>
  <c r="AAM50" i="4"/>
  <c r="AAO50" i="4"/>
  <c r="AAN50" i="4" s="1"/>
  <c r="AAP50" i="4"/>
  <c r="AAU50" i="4"/>
  <c r="AAW50" i="4"/>
  <c r="AAX50" i="4"/>
  <c r="AAT50" i="4" s="1"/>
  <c r="ABC50" i="4"/>
  <c r="ABE50" i="4"/>
  <c r="ABB50" i="4" s="1"/>
  <c r="ABF50" i="4"/>
  <c r="ZF51" i="4"/>
  <c r="ZH51" i="4"/>
  <c r="ZN51" i="4"/>
  <c r="ZO51" i="4"/>
  <c r="ZQ51" i="4"/>
  <c r="ZR51" i="4"/>
  <c r="ZP51" i="4" s="1"/>
  <c r="ZW51" i="4"/>
  <c r="ZY51" i="4"/>
  <c r="ZZ51" i="4"/>
  <c r="AAE51" i="4"/>
  <c r="AAG51" i="4"/>
  <c r="AAH51" i="4"/>
  <c r="AAL51" i="4"/>
  <c r="AAM51" i="4"/>
  <c r="AAO51" i="4"/>
  <c r="AAN51" i="4" s="1"/>
  <c r="AAP51" i="4"/>
  <c r="AAU51" i="4"/>
  <c r="AAV51" i="4"/>
  <c r="AAW51" i="4"/>
  <c r="AAX51" i="4"/>
  <c r="AAT51" i="4" s="1"/>
  <c r="ABC51" i="4"/>
  <c r="ABE51" i="4"/>
  <c r="ABB51" i="4" s="1"/>
  <c r="ABF51" i="4"/>
  <c r="ZF52" i="4"/>
  <c r="ZH52" i="4"/>
  <c r="ZN52" i="4"/>
  <c r="ZO52" i="4"/>
  <c r="ZQ52" i="4"/>
  <c r="ZR52" i="4"/>
  <c r="ZP52" i="4" s="1"/>
  <c r="ZW52" i="4"/>
  <c r="ZY52" i="4"/>
  <c r="ZZ52" i="4"/>
  <c r="AAE52" i="4"/>
  <c r="AAG52" i="4"/>
  <c r="AAH52" i="4"/>
  <c r="AAL52" i="4"/>
  <c r="AAM52" i="4"/>
  <c r="AAO52" i="4"/>
  <c r="AAN52" i="4" s="1"/>
  <c r="AAP52" i="4"/>
  <c r="AAU52" i="4"/>
  <c r="AAW52" i="4"/>
  <c r="AAX52" i="4"/>
  <c r="AAT52" i="4" s="1"/>
  <c r="ABC52" i="4"/>
  <c r="ABE52" i="4"/>
  <c r="ABB52" i="4" s="1"/>
  <c r="ABF52" i="4"/>
  <c r="YJ53" i="4"/>
  <c r="ZF53" i="4"/>
  <c r="ZH53" i="4"/>
  <c r="ZN53" i="4"/>
  <c r="ZO53" i="4"/>
  <c r="ZQ53" i="4"/>
  <c r="ZR53" i="4"/>
  <c r="ZP53" i="4" s="1"/>
  <c r="ZW53" i="4"/>
  <c r="ZY53" i="4"/>
  <c r="ZZ53" i="4"/>
  <c r="AAE53" i="4"/>
  <c r="AAF53" i="4"/>
  <c r="AAG53" i="4"/>
  <c r="AAH53" i="4"/>
  <c r="AAD53" i="4" s="1"/>
  <c r="AAM53" i="4"/>
  <c r="AAO53" i="4"/>
  <c r="AAL53" i="4" s="1"/>
  <c r="AAP53" i="4"/>
  <c r="AAU53" i="4"/>
  <c r="AAV53" i="4"/>
  <c r="AAW53" i="4"/>
  <c r="AAX53" i="4"/>
  <c r="AAT53" i="4" s="1"/>
  <c r="ABC53" i="4"/>
  <c r="ABE53" i="4"/>
  <c r="ABF53" i="4"/>
  <c r="ZF54" i="4"/>
  <c r="ZH54" i="4"/>
  <c r="ZO54" i="4"/>
  <c r="ZQ54" i="4"/>
  <c r="ZR54" i="4"/>
  <c r="ZP54" i="4" s="1"/>
  <c r="ZW54" i="4"/>
  <c r="ZY54" i="4"/>
  <c r="ZZ54" i="4"/>
  <c r="AAE54" i="4"/>
  <c r="AAG54" i="4"/>
  <c r="AAH54" i="4"/>
  <c r="AAD54" i="4" s="1"/>
  <c r="AAM54" i="4"/>
  <c r="AAO54" i="4"/>
  <c r="AAL54" i="4" s="1"/>
  <c r="AAP54" i="4"/>
  <c r="AAU54" i="4"/>
  <c r="AAW54" i="4"/>
  <c r="AAX54" i="4"/>
  <c r="AAT54" i="4" s="1"/>
  <c r="ABC54" i="4"/>
  <c r="ABE54" i="4"/>
  <c r="ABF54" i="4"/>
  <c r="ZF55" i="4"/>
  <c r="ZH55" i="4"/>
  <c r="ZN55" i="4"/>
  <c r="ZO55" i="4"/>
  <c r="ZQ55" i="4"/>
  <c r="ZR55" i="4"/>
  <c r="ZP55" i="4" s="1"/>
  <c r="ZW55" i="4"/>
  <c r="ZY55" i="4"/>
  <c r="ZZ55" i="4"/>
  <c r="AAE55" i="4"/>
  <c r="AAG55" i="4"/>
  <c r="AAH55" i="4"/>
  <c r="AAD55" i="4" s="1"/>
  <c r="AAM55" i="4"/>
  <c r="AAO55" i="4"/>
  <c r="AAL55" i="4" s="1"/>
  <c r="AAP55" i="4"/>
  <c r="AAU55" i="4"/>
  <c r="AAW55" i="4"/>
  <c r="AAX55" i="4"/>
  <c r="AAT55" i="4" s="1"/>
  <c r="ABC55" i="4"/>
  <c r="ABE55" i="4"/>
  <c r="ABF55" i="4"/>
  <c r="ZN56" i="4"/>
  <c r="ZO56" i="4"/>
  <c r="ZP56" i="4"/>
  <c r="ZQ56" i="4"/>
  <c r="ZR56" i="4"/>
  <c r="ZW56" i="4"/>
  <c r="ZY56" i="4"/>
  <c r="ZZ56" i="4"/>
  <c r="AAD56" i="4"/>
  <c r="AAE56" i="4"/>
  <c r="AAG56" i="4"/>
  <c r="AAH56" i="4"/>
  <c r="AAF56" i="4" s="1"/>
  <c r="AAM56" i="4"/>
  <c r="AAO56" i="4"/>
  <c r="AAP56" i="4"/>
  <c r="AAU56" i="4"/>
  <c r="AAV56" i="4"/>
  <c r="AAW56" i="4"/>
  <c r="AAX56" i="4"/>
  <c r="AAT56" i="4" s="1"/>
  <c r="ABC56" i="4"/>
  <c r="ABE56" i="4"/>
  <c r="ABB56" i="4" s="1"/>
  <c r="ABF56" i="4"/>
  <c r="ZN57" i="4"/>
  <c r="ZO57" i="4"/>
  <c r="ZQ57" i="4"/>
  <c r="ZR57" i="4"/>
  <c r="ZP57" i="4" s="1"/>
  <c r="ZW57" i="4"/>
  <c r="ZY57" i="4"/>
  <c r="ZZ57" i="4"/>
  <c r="AAD57" i="4"/>
  <c r="AAE57" i="4"/>
  <c r="AAF57" i="4"/>
  <c r="AAG57" i="4"/>
  <c r="AAH57" i="4"/>
  <c r="AAM57" i="4"/>
  <c r="AAO57" i="4"/>
  <c r="AAP57" i="4"/>
  <c r="AAT57" i="4"/>
  <c r="AAU57" i="4"/>
  <c r="AAW57" i="4"/>
  <c r="AAX57" i="4"/>
  <c r="AAV57" i="4" s="1"/>
  <c r="ABC57" i="4"/>
  <c r="ABC61" i="4" s="1"/>
  <c r="YG61" i="4" s="1"/>
  <c r="ABE57" i="4"/>
  <c r="ABF57" i="4"/>
  <c r="ZO58" i="4"/>
  <c r="ZQ58" i="4"/>
  <c r="ZR58" i="4"/>
  <c r="ZN58" i="4" s="1"/>
  <c r="ZW58" i="4"/>
  <c r="ZY58" i="4"/>
  <c r="ZZ58" i="4"/>
  <c r="AAE58" i="4"/>
  <c r="AAG58" i="4"/>
  <c r="AAH58" i="4"/>
  <c r="AAD58" i="4" s="1"/>
  <c r="AAM58" i="4"/>
  <c r="AAO58" i="4"/>
  <c r="AAP58" i="4"/>
  <c r="AAU58" i="4"/>
  <c r="AAW58" i="4"/>
  <c r="AAX58" i="4"/>
  <c r="AAT58" i="4" s="1"/>
  <c r="ABC58" i="4"/>
  <c r="ABE58" i="4"/>
  <c r="ABF58" i="4"/>
  <c r="ZN59" i="4"/>
  <c r="ZO59" i="4"/>
  <c r="ZP59" i="4"/>
  <c r="ZQ59" i="4"/>
  <c r="ZR59" i="4"/>
  <c r="ZW59" i="4"/>
  <c r="ZY59" i="4"/>
  <c r="ZV59" i="4" s="1"/>
  <c r="ZZ59" i="4"/>
  <c r="AAD59" i="4"/>
  <c r="AAE59" i="4"/>
  <c r="AAF59" i="4"/>
  <c r="AAG59" i="4"/>
  <c r="AAH59" i="4"/>
  <c r="AAM59" i="4"/>
  <c r="AAO59" i="4"/>
  <c r="AAL59" i="4" s="1"/>
  <c r="AAP59" i="4"/>
  <c r="AAP61" i="4" s="1"/>
  <c r="YJ59" i="4" s="1"/>
  <c r="AAT59" i="4"/>
  <c r="AAU59" i="4"/>
  <c r="AAW59" i="4"/>
  <c r="AAX59" i="4"/>
  <c r="AAV59" i="4" s="1"/>
  <c r="ABC59" i="4"/>
  <c r="ABE59" i="4"/>
  <c r="ABB59" i="4" s="1"/>
  <c r="ABF59" i="4"/>
  <c r="ZO60" i="4"/>
  <c r="ZO61" i="4" s="1"/>
  <c r="YG56" i="4" s="1"/>
  <c r="ZP60" i="4"/>
  <c r="ZQ60" i="4"/>
  <c r="ZN60" i="4" s="1"/>
  <c r="ZR60" i="4"/>
  <c r="ZV60" i="4"/>
  <c r="ZW60" i="4"/>
  <c r="ZY60" i="4"/>
  <c r="ZX60" i="4" s="1"/>
  <c r="ZZ60" i="4"/>
  <c r="ZZ61" i="4" s="1"/>
  <c r="YJ57" i="4" s="1"/>
  <c r="AAE60" i="4"/>
  <c r="AAE61" i="4" s="1"/>
  <c r="YG58" i="4" s="1"/>
  <c r="AAG60" i="4"/>
  <c r="AAD60" i="4" s="1"/>
  <c r="AAH60" i="4"/>
  <c r="AAM60" i="4"/>
  <c r="AAO60" i="4"/>
  <c r="AAL60" i="4" s="1"/>
  <c r="AAP60" i="4"/>
  <c r="AAT60" i="4"/>
  <c r="AAU60" i="4"/>
  <c r="AAU61" i="4" s="1"/>
  <c r="YG60" i="4" s="1"/>
  <c r="AAV60" i="4"/>
  <c r="AAW60" i="4"/>
  <c r="AAX60" i="4"/>
  <c r="ABC60" i="4"/>
  <c r="ABE60" i="4"/>
  <c r="ABB60" i="4" s="1"/>
  <c r="ABF60" i="4"/>
  <c r="ABD60" i="4" s="1"/>
  <c r="ZR61" i="4"/>
  <c r="YJ56" i="4" s="1"/>
  <c r="ZY61" i="4"/>
  <c r="YI57" i="4" s="1"/>
  <c r="AAM61" i="4"/>
  <c r="YG59" i="4" s="1"/>
  <c r="AAW61" i="4"/>
  <c r="YI60" i="4" s="1"/>
  <c r="AAX61" i="4"/>
  <c r="YJ60" i="4" s="1"/>
  <c r="AW51" i="3"/>
  <c r="AW44" i="3"/>
  <c r="AL42" i="3"/>
  <c r="AK42" i="3"/>
  <c r="F42" i="3"/>
  <c r="E42" i="3"/>
  <c r="AL41" i="3"/>
  <c r="AK41" i="3"/>
  <c r="F41" i="3"/>
  <c r="E41" i="3"/>
  <c r="AL40" i="3"/>
  <c r="AK40" i="3"/>
  <c r="F40" i="3"/>
  <c r="E40" i="3"/>
  <c r="AX39" i="3"/>
  <c r="AW39" i="3"/>
  <c r="AL39" i="3"/>
  <c r="AK39" i="3"/>
  <c r="F39" i="3"/>
  <c r="E39" i="3"/>
  <c r="AX38" i="3"/>
  <c r="AW38" i="3"/>
  <c r="AW50" i="3" s="1"/>
  <c r="AL38" i="3"/>
  <c r="AK38" i="3"/>
  <c r="F38" i="3"/>
  <c r="E38" i="3"/>
  <c r="AX37" i="3"/>
  <c r="AW37" i="3"/>
  <c r="AW49" i="3" s="1"/>
  <c r="AL37" i="3"/>
  <c r="AK37" i="3"/>
  <c r="F37" i="3"/>
  <c r="E37" i="3"/>
  <c r="AX36" i="3"/>
  <c r="AW36" i="3"/>
  <c r="AW48" i="3" s="1"/>
  <c r="AL36" i="3"/>
  <c r="AK36" i="3"/>
  <c r="F36" i="3"/>
  <c r="E36" i="3"/>
  <c r="AX35" i="3"/>
  <c r="AW35" i="3"/>
  <c r="AW47" i="3" s="1"/>
  <c r="AL35" i="3"/>
  <c r="AK35" i="3"/>
  <c r="F35" i="3"/>
  <c r="E35" i="3"/>
  <c r="BB34" i="3"/>
  <c r="BB35" i="3" s="1"/>
  <c r="BB36" i="3" s="1"/>
  <c r="BB37" i="3" s="1"/>
  <c r="BB38" i="3" s="1"/>
  <c r="BB39" i="3" s="1"/>
  <c r="AX34" i="3"/>
  <c r="AW34" i="3"/>
  <c r="AW46" i="3" s="1"/>
  <c r="AL34" i="3"/>
  <c r="AK34" i="3"/>
  <c r="F34" i="3"/>
  <c r="E34" i="3"/>
  <c r="BB33" i="3"/>
  <c r="AX33" i="3"/>
  <c r="AW33" i="3"/>
  <c r="AW45" i="3" s="1"/>
  <c r="AP33" i="3"/>
  <c r="AP34" i="3" s="1"/>
  <c r="AP35" i="3" s="1"/>
  <c r="AP36" i="3" s="1"/>
  <c r="AP37" i="3" s="1"/>
  <c r="AP38" i="3" s="1"/>
  <c r="AP39" i="3" s="1"/>
  <c r="AP40" i="3" s="1"/>
  <c r="AP41" i="3" s="1"/>
  <c r="AP42" i="3" s="1"/>
  <c r="AL33" i="3"/>
  <c r="AK33" i="3"/>
  <c r="J33" i="3"/>
  <c r="J34" i="3" s="1"/>
  <c r="J35" i="3" s="1"/>
  <c r="J36" i="3" s="1"/>
  <c r="J37" i="3" s="1"/>
  <c r="J38" i="3" s="1"/>
  <c r="J39" i="3" s="1"/>
  <c r="J40" i="3" s="1"/>
  <c r="J41" i="3" s="1"/>
  <c r="J42" i="3" s="1"/>
  <c r="F33" i="3"/>
  <c r="E33" i="3"/>
  <c r="AX32" i="3"/>
  <c r="AW32" i="3"/>
  <c r="AL32" i="3"/>
  <c r="AK32" i="3"/>
  <c r="F32" i="3"/>
  <c r="E32" i="3"/>
  <c r="AK28" i="3"/>
  <c r="AK27" i="3"/>
  <c r="E27" i="3"/>
  <c r="AK26" i="3"/>
  <c r="E26" i="3"/>
  <c r="AW25" i="3"/>
  <c r="AK25" i="3"/>
  <c r="E25" i="3"/>
  <c r="AW24" i="3"/>
  <c r="AK24" i="3"/>
  <c r="E24" i="3"/>
  <c r="AW23" i="3"/>
  <c r="AK23" i="3"/>
  <c r="X23" i="3"/>
  <c r="V23" i="3"/>
  <c r="T23" i="3"/>
  <c r="E23" i="3"/>
  <c r="AW22" i="3"/>
  <c r="AK22" i="3"/>
  <c r="E22" i="3"/>
  <c r="AW21" i="3"/>
  <c r="AK21" i="3"/>
  <c r="E21" i="3"/>
  <c r="AW20" i="3"/>
  <c r="AK20" i="3"/>
  <c r="E20" i="3"/>
  <c r="AW19" i="3"/>
  <c r="AK19" i="3"/>
  <c r="E19" i="3"/>
  <c r="AW18" i="3"/>
  <c r="AK18" i="3"/>
  <c r="E18" i="3"/>
  <c r="AL16" i="3"/>
  <c r="AK16" i="3"/>
  <c r="F16" i="3"/>
  <c r="E16" i="3"/>
  <c r="AL15" i="3"/>
  <c r="AK15" i="3"/>
  <c r="F15" i="3"/>
  <c r="E15" i="3"/>
  <c r="AL14" i="3"/>
  <c r="AK14" i="3"/>
  <c r="F14" i="3"/>
  <c r="E14" i="3"/>
  <c r="BC13" i="3"/>
  <c r="AX13" i="3"/>
  <c r="AW13" i="3"/>
  <c r="AL13" i="3"/>
  <c r="AK13" i="3"/>
  <c r="F13" i="3"/>
  <c r="E13" i="3"/>
  <c r="AX12" i="3"/>
  <c r="AW12" i="3"/>
  <c r="BC12" i="3" s="1"/>
  <c r="AL12" i="3"/>
  <c r="AK12" i="3"/>
  <c r="F12" i="3"/>
  <c r="E12" i="3"/>
  <c r="AX11" i="3"/>
  <c r="AW11" i="3"/>
  <c r="BC11" i="3" s="1"/>
  <c r="AL11" i="3"/>
  <c r="AK11" i="3"/>
  <c r="F11" i="3"/>
  <c r="E11" i="3"/>
  <c r="BC10" i="3"/>
  <c r="AX10" i="3"/>
  <c r="AW10" i="3"/>
  <c r="AL10" i="3"/>
  <c r="AK10" i="3"/>
  <c r="F10" i="3"/>
  <c r="E10" i="3"/>
  <c r="BC9" i="3"/>
  <c r="AX9" i="3"/>
  <c r="AW9" i="3"/>
  <c r="AL9" i="3"/>
  <c r="AK9" i="3"/>
  <c r="F9" i="3"/>
  <c r="E9" i="3"/>
  <c r="AX8" i="3"/>
  <c r="AW8" i="3"/>
  <c r="BC8" i="3" s="1"/>
  <c r="AL8" i="3"/>
  <c r="AK8" i="3"/>
  <c r="W8" i="3"/>
  <c r="W9" i="3" s="1"/>
  <c r="W10" i="3" s="1"/>
  <c r="W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F8" i="3"/>
  <c r="E8" i="3"/>
  <c r="AX7" i="3"/>
  <c r="AW7" i="3"/>
  <c r="BC7" i="3" s="1"/>
  <c r="AL7" i="3"/>
  <c r="AK7" i="3"/>
  <c r="F7" i="3"/>
  <c r="E7" i="3"/>
  <c r="BC6" i="3"/>
  <c r="AX6" i="3"/>
  <c r="AW6" i="3"/>
  <c r="AL6" i="3"/>
  <c r="AK6" i="3"/>
  <c r="F6" i="3"/>
  <c r="E6" i="3"/>
  <c r="W5" i="3"/>
  <c r="W6" i="3" s="1"/>
  <c r="W4" i="3"/>
  <c r="P4" i="3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Y3" i="3"/>
  <c r="Y4" i="3" s="1"/>
  <c r="M3" i="3"/>
  <c r="BO53" i="2"/>
  <c r="BN53" i="2"/>
  <c r="BO52" i="2"/>
  <c r="BN52" i="2"/>
  <c r="AZ52" i="2"/>
  <c r="BO51" i="2"/>
  <c r="BN51" i="2"/>
  <c r="AZ51" i="2"/>
  <c r="BO50" i="2"/>
  <c r="BN50" i="2"/>
  <c r="AZ50" i="2"/>
  <c r="BO49" i="2"/>
  <c r="BN49" i="2"/>
  <c r="AZ49" i="2"/>
  <c r="BO48" i="2"/>
  <c r="BN48" i="2"/>
  <c r="AZ48" i="2"/>
  <c r="BO47" i="2"/>
  <c r="BN47" i="2"/>
  <c r="AZ47" i="2"/>
  <c r="BO46" i="2"/>
  <c r="BN46" i="2"/>
  <c r="AZ46" i="2"/>
  <c r="BO45" i="2"/>
  <c r="BN45" i="2"/>
  <c r="AZ45" i="2"/>
  <c r="BO44" i="2"/>
  <c r="BN44" i="2"/>
  <c r="AZ44" i="2"/>
  <c r="BO43" i="2"/>
  <c r="BN43" i="2"/>
  <c r="AZ43" i="2"/>
  <c r="BO42" i="2"/>
  <c r="BN42" i="2"/>
  <c r="AZ42" i="2"/>
  <c r="BO41" i="2"/>
  <c r="BN41" i="2"/>
  <c r="AZ41" i="2"/>
  <c r="BO40" i="2"/>
  <c r="BN40" i="2"/>
  <c r="AZ40" i="2"/>
  <c r="BO39" i="2"/>
  <c r="BN39" i="2"/>
  <c r="AZ39" i="2"/>
  <c r="BO38" i="2"/>
  <c r="BN38" i="2"/>
  <c r="AZ38" i="2"/>
  <c r="ES37" i="2"/>
  <c r="ER37" i="2"/>
  <c r="BO37" i="2"/>
  <c r="BN37" i="2"/>
  <c r="AZ37" i="2"/>
  <c r="W37" i="2"/>
  <c r="B20" i="2" s="1"/>
  <c r="V37" i="2"/>
  <c r="ES36" i="2"/>
  <c r="ER36" i="2"/>
  <c r="ED36" i="2"/>
  <c r="BO36" i="2"/>
  <c r="BN36" i="2"/>
  <c r="AZ36" i="2"/>
  <c r="W36" i="2"/>
  <c r="V36" i="2"/>
  <c r="H36" i="2"/>
  <c r="ES35" i="2"/>
  <c r="ER35" i="2"/>
  <c r="ED35" i="2"/>
  <c r="BO35" i="2"/>
  <c r="BN35" i="2"/>
  <c r="AZ35" i="2"/>
  <c r="W35" i="2"/>
  <c r="V35" i="2"/>
  <c r="H35" i="2"/>
  <c r="ES34" i="2"/>
  <c r="ER34" i="2"/>
  <c r="ED34" i="2"/>
  <c r="BO34" i="2"/>
  <c r="BN34" i="2"/>
  <c r="AZ34" i="2"/>
  <c r="W34" i="2"/>
  <c r="V34" i="2"/>
  <c r="H34" i="2"/>
  <c r="ES33" i="2"/>
  <c r="ER33" i="2"/>
  <c r="ED33" i="2"/>
  <c r="BO33" i="2"/>
  <c r="BN33" i="2"/>
  <c r="AZ33" i="2"/>
  <c r="W33" i="2"/>
  <c r="V33" i="2"/>
  <c r="H33" i="2"/>
  <c r="ES32" i="2"/>
  <c r="ER32" i="2"/>
  <c r="ED32" i="2"/>
  <c r="BS32" i="2"/>
  <c r="BS33" i="2" s="1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S53" i="2" s="1"/>
  <c r="BO32" i="2"/>
  <c r="BN32" i="2"/>
  <c r="AZ32" i="2"/>
  <c r="W32" i="2"/>
  <c r="V32" i="2"/>
  <c r="H32" i="2"/>
  <c r="ES31" i="2"/>
  <c r="ER31" i="2"/>
  <c r="ED31" i="2"/>
  <c r="BS31" i="2"/>
  <c r="BO31" i="2"/>
  <c r="BN31" i="2"/>
  <c r="AZ31" i="2"/>
  <c r="W31" i="2"/>
  <c r="V31" i="2"/>
  <c r="H31" i="2"/>
  <c r="ES30" i="2"/>
  <c r="ER30" i="2"/>
  <c r="ED30" i="2"/>
  <c r="BO30" i="2"/>
  <c r="BN30" i="2"/>
  <c r="AZ30" i="2"/>
  <c r="W30" i="2"/>
  <c r="V30" i="2"/>
  <c r="H30" i="2"/>
  <c r="ES29" i="2"/>
  <c r="ER29" i="2"/>
  <c r="ED29" i="2"/>
  <c r="DD29" i="2"/>
  <c r="DC29" i="2"/>
  <c r="W29" i="2"/>
  <c r="V29" i="2"/>
  <c r="H29" i="2"/>
  <c r="ES28" i="2"/>
  <c r="ER28" i="2"/>
  <c r="ED28" i="2"/>
  <c r="DD28" i="2"/>
  <c r="DC28" i="2"/>
  <c r="CO28" i="2"/>
  <c r="AA28" i="2"/>
  <c r="AA29" i="2" s="1"/>
  <c r="AA30" i="2" s="1"/>
  <c r="AA31" i="2" s="1"/>
  <c r="AA32" i="2" s="1"/>
  <c r="AA33" i="2" s="1"/>
  <c r="AA34" i="2" s="1"/>
  <c r="AA35" i="2" s="1"/>
  <c r="AA36" i="2" s="1"/>
  <c r="AA37" i="2" s="1"/>
  <c r="W28" i="2"/>
  <c r="V28" i="2"/>
  <c r="H28" i="2"/>
  <c r="GH27" i="2"/>
  <c r="GG27" i="2"/>
  <c r="EW27" i="2"/>
  <c r="EW28" i="2" s="1"/>
  <c r="EW29" i="2" s="1"/>
  <c r="EW30" i="2" s="1"/>
  <c r="EW31" i="2" s="1"/>
  <c r="EW32" i="2" s="1"/>
  <c r="EW33" i="2" s="1"/>
  <c r="ES27" i="2"/>
  <c r="ER27" i="2"/>
  <c r="ED27" i="2"/>
  <c r="DD27" i="2"/>
  <c r="DC27" i="2"/>
  <c r="CO27" i="2"/>
  <c r="BA27" i="2"/>
  <c r="AZ27" i="2"/>
  <c r="W27" i="2"/>
  <c r="V27" i="2"/>
  <c r="H27" i="2"/>
  <c r="GH26" i="2"/>
  <c r="GG26" i="2"/>
  <c r="FS26" i="2"/>
  <c r="ES26" i="2"/>
  <c r="ER26" i="2"/>
  <c r="ED26" i="2"/>
  <c r="DD26" i="2"/>
  <c r="DC26" i="2"/>
  <c r="CO26" i="2"/>
  <c r="CE26" i="2"/>
  <c r="CC26" i="2"/>
  <c r="CB26" i="2"/>
  <c r="CA26" i="2"/>
  <c r="BR26" i="2"/>
  <c r="CE30" i="2" s="1"/>
  <c r="BP26" i="2"/>
  <c r="CD30" i="2" s="1"/>
  <c r="BO26" i="2"/>
  <c r="CB30" i="2" s="1"/>
  <c r="BN26" i="2"/>
  <c r="CA30" i="2" s="1"/>
  <c r="BA26" i="2"/>
  <c r="AZ26" i="2"/>
  <c r="W26" i="2"/>
  <c r="V26" i="2"/>
  <c r="H26" i="2"/>
  <c r="GH25" i="2"/>
  <c r="GG25" i="2"/>
  <c r="FS25" i="2"/>
  <c r="ES25" i="2"/>
  <c r="ER25" i="2"/>
  <c r="ED25" i="2"/>
  <c r="DD25" i="2"/>
  <c r="DC25" i="2"/>
  <c r="CO25" i="2"/>
  <c r="BA25" i="2"/>
  <c r="AZ25" i="2"/>
  <c r="W25" i="2"/>
  <c r="V25" i="2"/>
  <c r="H25" i="2"/>
  <c r="GH24" i="2"/>
  <c r="GG24" i="2"/>
  <c r="FS24" i="2"/>
  <c r="ES24" i="2"/>
  <c r="ER24" i="2"/>
  <c r="ED24" i="2"/>
  <c r="DD24" i="2"/>
  <c r="DC24" i="2"/>
  <c r="CO24" i="2"/>
  <c r="BA24" i="2"/>
  <c r="AZ24" i="2"/>
  <c r="AA24" i="2"/>
  <c r="AA25" i="2" s="1"/>
  <c r="AA26" i="2" s="1"/>
  <c r="AA27" i="2" s="1"/>
  <c r="W24" i="2"/>
  <c r="V24" i="2"/>
  <c r="H24" i="2"/>
  <c r="GH23" i="2"/>
  <c r="GG23" i="2"/>
  <c r="FS23" i="2"/>
  <c r="EW23" i="2"/>
  <c r="EW24" i="2" s="1"/>
  <c r="EW25" i="2" s="1"/>
  <c r="EW26" i="2" s="1"/>
  <c r="ES23" i="2"/>
  <c r="ER23" i="2"/>
  <c r="ED23" i="2"/>
  <c r="DD23" i="2"/>
  <c r="DC23" i="2"/>
  <c r="CO23" i="2"/>
  <c r="BA23" i="2"/>
  <c r="AZ23" i="2"/>
  <c r="AA23" i="2"/>
  <c r="W23" i="2"/>
  <c r="V23" i="2"/>
  <c r="H23" i="2"/>
  <c r="GH22" i="2"/>
  <c r="GG22" i="2"/>
  <c r="FS22" i="2"/>
  <c r="FH22" i="2"/>
  <c r="ES22" i="2"/>
  <c r="ER22" i="2"/>
  <c r="ED22" i="2"/>
  <c r="DD22" i="2"/>
  <c r="DC22" i="2"/>
  <c r="CO22" i="2"/>
  <c r="BA22" i="2"/>
  <c r="AZ22" i="2"/>
  <c r="AJ22" i="2"/>
  <c r="W22" i="2"/>
  <c r="V22" i="2"/>
  <c r="H22" i="2"/>
  <c r="GL21" i="2"/>
  <c r="GL22" i="2" s="1"/>
  <c r="GL23" i="2" s="1"/>
  <c r="GL24" i="2" s="1"/>
  <c r="GL25" i="2" s="1"/>
  <c r="GL26" i="2" s="1"/>
  <c r="GL27" i="2" s="1"/>
  <c r="GH21" i="2"/>
  <c r="GG21" i="2"/>
  <c r="FS21" i="2"/>
  <c r="DD21" i="2"/>
  <c r="DC21" i="2"/>
  <c r="CO21" i="2"/>
  <c r="BA21" i="2"/>
  <c r="AZ21" i="2"/>
  <c r="GL20" i="2"/>
  <c r="GH20" i="2"/>
  <c r="GG20" i="2"/>
  <c r="FS20" i="2"/>
  <c r="DD20" i="2"/>
  <c r="DC20" i="2"/>
  <c r="CO20" i="2"/>
  <c r="BA20" i="2"/>
  <c r="AZ20" i="2"/>
  <c r="GL19" i="2"/>
  <c r="GH19" i="2"/>
  <c r="GG19" i="2"/>
  <c r="FS19" i="2"/>
  <c r="EE19" i="2"/>
  <c r="ED19" i="2"/>
  <c r="DH19" i="2"/>
  <c r="DH20" i="2" s="1"/>
  <c r="DH21" i="2" s="1"/>
  <c r="DH22" i="2" s="1"/>
  <c r="DH23" i="2" s="1"/>
  <c r="DH24" i="2" s="1"/>
  <c r="DH25" i="2" s="1"/>
  <c r="DH26" i="2" s="1"/>
  <c r="DH27" i="2" s="1"/>
  <c r="DH28" i="2" s="1"/>
  <c r="DH29" i="2" s="1"/>
  <c r="DD19" i="2"/>
  <c r="DC19" i="2"/>
  <c r="CO19" i="2"/>
  <c r="BA19" i="2"/>
  <c r="AZ19" i="2"/>
  <c r="I19" i="2"/>
  <c r="H19" i="2"/>
  <c r="GT18" i="2"/>
  <c r="GL18" i="2"/>
  <c r="GH18" i="2"/>
  <c r="GG18" i="2"/>
  <c r="FS18" i="2"/>
  <c r="FI18" i="2"/>
  <c r="FG18" i="2"/>
  <c r="FF18" i="2"/>
  <c r="FE18" i="2"/>
  <c r="EV18" i="2"/>
  <c r="FI22" i="2" s="1"/>
  <c r="ET18" i="2"/>
  <c r="ES18" i="2"/>
  <c r="FF22" i="2" s="1"/>
  <c r="HF7" i="2" s="1"/>
  <c r="ER18" i="2"/>
  <c r="FE22" i="2" s="1"/>
  <c r="HE7" i="2" s="1"/>
  <c r="EE18" i="2"/>
  <c r="ED18" i="2"/>
  <c r="DT18" i="2"/>
  <c r="DP18" i="2"/>
  <c r="DD18" i="2"/>
  <c r="DC18" i="2"/>
  <c r="CO18" i="2"/>
  <c r="BA18" i="2"/>
  <c r="AZ18" i="2"/>
  <c r="AM18" i="2"/>
  <c r="AK18" i="2"/>
  <c r="AJ18" i="2"/>
  <c r="AI18" i="2"/>
  <c r="Z18" i="2"/>
  <c r="AM22" i="2" s="1"/>
  <c r="X18" i="2"/>
  <c r="AL22" i="2" s="1"/>
  <c r="W18" i="2"/>
  <c r="V18" i="2"/>
  <c r="AI22" i="2" s="1"/>
  <c r="I18" i="2"/>
  <c r="H18" i="2"/>
  <c r="GH17" i="2"/>
  <c r="GG17" i="2"/>
  <c r="FS17" i="2"/>
  <c r="EE17" i="2"/>
  <c r="ED17" i="2"/>
  <c r="BA17" i="2"/>
  <c r="AZ17" i="2"/>
  <c r="I17" i="2"/>
  <c r="H17" i="2"/>
  <c r="C17" i="2" s="1"/>
  <c r="EE16" i="2"/>
  <c r="ED16" i="2"/>
  <c r="BA16" i="2"/>
  <c r="AZ16" i="2"/>
  <c r="I16" i="2"/>
  <c r="H16" i="2"/>
  <c r="C16" i="2"/>
  <c r="EE15" i="2"/>
  <c r="ED15" i="2"/>
  <c r="CP15" i="2"/>
  <c r="CO15" i="2"/>
  <c r="BA15" i="2"/>
  <c r="AZ15" i="2"/>
  <c r="I15" i="2"/>
  <c r="H15" i="2"/>
  <c r="C15" i="2" s="1"/>
  <c r="FT14" i="2"/>
  <c r="FS14" i="2"/>
  <c r="EE14" i="2"/>
  <c r="ED14" i="2"/>
  <c r="DT14" i="2"/>
  <c r="DR14" i="2"/>
  <c r="DQ14" i="2"/>
  <c r="DP14" i="2"/>
  <c r="DG14" i="2"/>
  <c r="DE14" i="2"/>
  <c r="DS18" i="2" s="1"/>
  <c r="DD14" i="2"/>
  <c r="DQ18" i="2" s="1"/>
  <c r="DC14" i="2"/>
  <c r="CP14" i="2"/>
  <c r="CO14" i="2"/>
  <c r="BA14" i="2"/>
  <c r="AZ14" i="2"/>
  <c r="I14" i="2"/>
  <c r="H14" i="2"/>
  <c r="C14" i="2" s="1"/>
  <c r="GW13" i="2"/>
  <c r="GW18" i="2" s="1"/>
  <c r="GU13" i="2"/>
  <c r="GT13" i="2"/>
  <c r="GS13" i="2"/>
  <c r="GK13" i="2"/>
  <c r="GI13" i="2"/>
  <c r="GV18" i="2" s="1"/>
  <c r="GH13" i="2"/>
  <c r="GG13" i="2"/>
  <c r="FT13" i="2"/>
  <c r="FS13" i="2"/>
  <c r="EE13" i="2"/>
  <c r="ED13" i="2"/>
  <c r="CP13" i="2"/>
  <c r="CO13" i="2"/>
  <c r="BA13" i="2"/>
  <c r="AZ13" i="2"/>
  <c r="I13" i="2"/>
  <c r="H13" i="2"/>
  <c r="C13" i="2" s="1"/>
  <c r="FT12" i="2"/>
  <c r="FS12" i="2"/>
  <c r="EE12" i="2"/>
  <c r="ED12" i="2"/>
  <c r="CP12" i="2"/>
  <c r="CO12" i="2"/>
  <c r="BA12" i="2"/>
  <c r="AZ12" i="2"/>
  <c r="I12" i="2"/>
  <c r="H12" i="2"/>
  <c r="C12" i="2"/>
  <c r="FT11" i="2"/>
  <c r="FS11" i="2"/>
  <c r="EE11" i="2"/>
  <c r="ED11" i="2"/>
  <c r="CP11" i="2"/>
  <c r="CO11" i="2"/>
  <c r="BA11" i="2"/>
  <c r="AZ11" i="2"/>
  <c r="I11" i="2"/>
  <c r="H11" i="2"/>
  <c r="C11" i="2"/>
  <c r="FT10" i="2"/>
  <c r="FS10" i="2"/>
  <c r="EE10" i="2"/>
  <c r="ED10" i="2"/>
  <c r="CP10" i="2"/>
  <c r="CO10" i="2"/>
  <c r="BA10" i="2"/>
  <c r="AZ10" i="2"/>
  <c r="I10" i="2"/>
  <c r="H10" i="2"/>
  <c r="C10" i="2"/>
  <c r="FT9" i="2"/>
  <c r="FS9" i="2"/>
  <c r="EE9" i="2"/>
  <c r="ED9" i="2"/>
  <c r="CP9" i="2"/>
  <c r="CO9" i="2"/>
  <c r="BA9" i="2"/>
  <c r="AZ9" i="2"/>
  <c r="I9" i="2"/>
  <c r="H9" i="2"/>
  <c r="C9" i="2"/>
  <c r="HF8" i="2"/>
  <c r="HD8" i="2"/>
  <c r="HG8" i="2" s="1"/>
  <c r="FT8" i="2"/>
  <c r="FS8" i="2"/>
  <c r="EE8" i="2"/>
  <c r="ED8" i="2"/>
  <c r="CP8" i="2"/>
  <c r="CO8" i="2"/>
  <c r="BA8" i="2"/>
  <c r="AZ8" i="2"/>
  <c r="I8" i="2"/>
  <c r="H8" i="2"/>
  <c r="C8" i="2"/>
  <c r="HD7" i="2"/>
  <c r="HH7" i="2" s="1"/>
  <c r="FT7" i="2"/>
  <c r="FS7" i="2"/>
  <c r="EE7" i="2"/>
  <c r="ED7" i="2"/>
  <c r="CP7" i="2"/>
  <c r="CO7" i="2"/>
  <c r="BS7" i="2"/>
  <c r="BS8" i="2" s="1"/>
  <c r="BS9" i="2" s="1"/>
  <c r="BS10" i="2" s="1"/>
  <c r="BS11" i="2" s="1"/>
  <c r="BS12" i="2" s="1"/>
  <c r="BS13" i="2" s="1"/>
  <c r="BS14" i="2" s="1"/>
  <c r="BS15" i="2" s="1"/>
  <c r="BS16" i="2" s="1"/>
  <c r="BS17" i="2" s="1"/>
  <c r="BS18" i="2" s="1"/>
  <c r="BS19" i="2" s="1"/>
  <c r="BS20" i="2" s="1"/>
  <c r="BS21" i="2" s="1"/>
  <c r="BS22" i="2" s="1"/>
  <c r="BS23" i="2" s="1"/>
  <c r="BS24" i="2" s="1"/>
  <c r="BS25" i="2" s="1"/>
  <c r="BA7" i="2"/>
  <c r="AZ7" i="2"/>
  <c r="I7" i="2"/>
  <c r="H7" i="2"/>
  <c r="C7" i="2"/>
  <c r="HH6" i="2"/>
  <c r="HG6" i="2"/>
  <c r="GD6" i="2"/>
  <c r="GD7" i="2" s="1"/>
  <c r="GD8" i="2" s="1"/>
  <c r="GD9" i="2" s="1"/>
  <c r="GD10" i="2" s="1"/>
  <c r="GD11" i="2" s="1"/>
  <c r="GD12" i="2" s="1"/>
  <c r="FT6" i="2"/>
  <c r="FS6" i="2"/>
  <c r="EE6" i="2"/>
  <c r="ED6" i="2"/>
  <c r="CP6" i="2"/>
  <c r="CO6" i="2"/>
  <c r="BA6" i="2"/>
  <c r="AZ6" i="2"/>
  <c r="S6" i="2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I6" i="2"/>
  <c r="H6" i="2"/>
  <c r="C6" i="2"/>
  <c r="HH5" i="2"/>
  <c r="HG5" i="2"/>
  <c r="FT5" i="2"/>
  <c r="FS5" i="2"/>
  <c r="EE5" i="2"/>
  <c r="ED5" i="2"/>
  <c r="DH5" i="2"/>
  <c r="DH6" i="2" s="1"/>
  <c r="DH7" i="2" s="1"/>
  <c r="DH8" i="2" s="1"/>
  <c r="DH9" i="2" s="1"/>
  <c r="DH10" i="2" s="1"/>
  <c r="DH11" i="2" s="1"/>
  <c r="DH12" i="2" s="1"/>
  <c r="DH13" i="2" s="1"/>
  <c r="DU3" i="2" s="1"/>
  <c r="DU4" i="2" s="1"/>
  <c r="DU5" i="2" s="1"/>
  <c r="DU6" i="2" s="1"/>
  <c r="DU7" i="2" s="1"/>
  <c r="DU8" i="2" s="1"/>
  <c r="DU9" i="2" s="1"/>
  <c r="DU10" i="2" s="1"/>
  <c r="DU11" i="2" s="1"/>
  <c r="DU12" i="2" s="1"/>
  <c r="DU13" i="2" s="1"/>
  <c r="CP5" i="2"/>
  <c r="CO5" i="2"/>
  <c r="BU5" i="2"/>
  <c r="BU6" i="2" s="1"/>
  <c r="BU7" i="2" s="1"/>
  <c r="BU8" i="2" s="1"/>
  <c r="BU9" i="2" s="1"/>
  <c r="BU10" i="2" s="1"/>
  <c r="BU11" i="2" s="1"/>
  <c r="BU12" i="2" s="1"/>
  <c r="BU13" i="2" s="1"/>
  <c r="BU14" i="2" s="1"/>
  <c r="BU15" i="2" s="1"/>
  <c r="BU16" i="2" s="1"/>
  <c r="BK5" i="2"/>
  <c r="BK6" i="2" s="1"/>
  <c r="BK7" i="2" s="1"/>
  <c r="BK8" i="2" s="1"/>
  <c r="BK9" i="2" s="1"/>
  <c r="BK10" i="2" s="1"/>
  <c r="BK11" i="2" s="1"/>
  <c r="BK12" i="2" s="1"/>
  <c r="BK13" i="2" s="1"/>
  <c r="BK14" i="2" s="1"/>
  <c r="BK15" i="2" s="1"/>
  <c r="BK16" i="2" s="1"/>
  <c r="BK17" i="2" s="1"/>
  <c r="BK18" i="2" s="1"/>
  <c r="BK19" i="2" s="1"/>
  <c r="BK20" i="2" s="1"/>
  <c r="BK21" i="2" s="1"/>
  <c r="BK22" i="2" s="1"/>
  <c r="BK23" i="2" s="1"/>
  <c r="BK24" i="2" s="1"/>
  <c r="BK25" i="2" s="1"/>
  <c r="BA5" i="2"/>
  <c r="AZ5" i="2"/>
  <c r="AF5" i="2"/>
  <c r="AF6" i="2" s="1"/>
  <c r="AF7" i="2" s="1"/>
  <c r="AF8" i="2" s="1"/>
  <c r="AF9" i="2" s="1"/>
  <c r="AF10" i="2" s="1"/>
  <c r="AF11" i="2" s="1"/>
  <c r="AF12" i="2" s="1"/>
  <c r="AF13" i="2" s="1"/>
  <c r="AF14" i="2" s="1"/>
  <c r="AF15" i="2" s="1"/>
  <c r="AF16" i="2" s="1"/>
  <c r="AF17" i="2" s="1"/>
  <c r="I5" i="2"/>
  <c r="H5" i="2"/>
  <c r="C5" i="2"/>
  <c r="HH4" i="2"/>
  <c r="HG4" i="2"/>
  <c r="GP4" i="2"/>
  <c r="GP5" i="2" s="1"/>
  <c r="GP6" i="2" s="1"/>
  <c r="GP7" i="2" s="1"/>
  <c r="GP8" i="2" s="1"/>
  <c r="GP9" i="2" s="1"/>
  <c r="GP10" i="2" s="1"/>
  <c r="GP11" i="2" s="1"/>
  <c r="GP12" i="2" s="1"/>
  <c r="GN4" i="2"/>
  <c r="GN5" i="2" s="1"/>
  <c r="GN6" i="2" s="1"/>
  <c r="GN7" i="2" s="1"/>
  <c r="GN8" i="2" s="1"/>
  <c r="GN9" i="2" s="1"/>
  <c r="GN10" i="2" s="1"/>
  <c r="GN11" i="2" s="1"/>
  <c r="GN12" i="2" s="1"/>
  <c r="GL4" i="2"/>
  <c r="GL5" i="2" s="1"/>
  <c r="GL6" i="2" s="1"/>
  <c r="GL7" i="2" s="1"/>
  <c r="GL8" i="2" s="1"/>
  <c r="GL9" i="2" s="1"/>
  <c r="GL10" i="2" s="1"/>
  <c r="GL11" i="2" s="1"/>
  <c r="GL12" i="2" s="1"/>
  <c r="GD4" i="2"/>
  <c r="GD5" i="2" s="1"/>
  <c r="FT4" i="2"/>
  <c r="FS4" i="2"/>
  <c r="FB4" i="2"/>
  <c r="FB5" i="2" s="1"/>
  <c r="FB6" i="2" s="1"/>
  <c r="FB7" i="2" s="1"/>
  <c r="FB8" i="2" s="1"/>
  <c r="FB9" i="2" s="1"/>
  <c r="FB10" i="2" s="1"/>
  <c r="FB11" i="2" s="1"/>
  <c r="FB12" i="2" s="1"/>
  <c r="FB13" i="2" s="1"/>
  <c r="FB14" i="2" s="1"/>
  <c r="FB15" i="2" s="1"/>
  <c r="FB16" i="2" s="1"/>
  <c r="FB17" i="2" s="1"/>
  <c r="EW4" i="2"/>
  <c r="EW5" i="2" s="1"/>
  <c r="EW6" i="2" s="1"/>
  <c r="EW7" i="2" s="1"/>
  <c r="EW8" i="2" s="1"/>
  <c r="EW9" i="2" s="1"/>
  <c r="EW10" i="2" s="1"/>
  <c r="EW11" i="2" s="1"/>
  <c r="EW12" i="2" s="1"/>
  <c r="EW13" i="2" s="1"/>
  <c r="EW14" i="2" s="1"/>
  <c r="EW15" i="2" s="1"/>
  <c r="EW16" i="2" s="1"/>
  <c r="EW17" i="2" s="1"/>
  <c r="FJ3" i="2" s="1"/>
  <c r="FJ4" i="2" s="1"/>
  <c r="FJ5" i="2" s="1"/>
  <c r="FJ6" i="2" s="1"/>
  <c r="FJ7" i="2" s="1"/>
  <c r="FJ8" i="2" s="1"/>
  <c r="FJ9" i="2" s="1"/>
  <c r="FJ10" i="2" s="1"/>
  <c r="FJ11" i="2" s="1"/>
  <c r="FJ12" i="2" s="1"/>
  <c r="FJ13" i="2" s="1"/>
  <c r="FJ14" i="2" s="1"/>
  <c r="FJ15" i="2" s="1"/>
  <c r="FJ16" i="2" s="1"/>
  <c r="FJ17" i="2" s="1"/>
  <c r="EO4" i="2"/>
  <c r="EO5" i="2" s="1"/>
  <c r="EO6" i="2" s="1"/>
  <c r="EO7" i="2" s="1"/>
  <c r="EO8" i="2" s="1"/>
  <c r="EO9" i="2" s="1"/>
  <c r="EO10" i="2" s="1"/>
  <c r="EO11" i="2" s="1"/>
  <c r="EO12" i="2" s="1"/>
  <c r="EO13" i="2" s="1"/>
  <c r="EO14" i="2" s="1"/>
  <c r="EO15" i="2" s="1"/>
  <c r="EO16" i="2" s="1"/>
  <c r="EO17" i="2" s="1"/>
  <c r="EE4" i="2"/>
  <c r="ED4" i="2"/>
  <c r="DM4" i="2"/>
  <c r="DM5" i="2" s="1"/>
  <c r="DM6" i="2" s="1"/>
  <c r="DM7" i="2" s="1"/>
  <c r="DM8" i="2" s="1"/>
  <c r="DM9" i="2" s="1"/>
  <c r="DM10" i="2" s="1"/>
  <c r="DM11" i="2" s="1"/>
  <c r="DM12" i="2" s="1"/>
  <c r="DM13" i="2" s="1"/>
  <c r="DJ4" i="2"/>
  <c r="DJ5" i="2" s="1"/>
  <c r="DJ6" i="2" s="1"/>
  <c r="DJ7" i="2" s="1"/>
  <c r="DJ8" i="2" s="1"/>
  <c r="DJ9" i="2" s="1"/>
  <c r="DJ10" i="2" s="1"/>
  <c r="DJ11" i="2" s="1"/>
  <c r="DJ12" i="2" s="1"/>
  <c r="DJ13" i="2" s="1"/>
  <c r="DH4" i="2"/>
  <c r="CZ4" i="2"/>
  <c r="CZ5" i="2" s="1"/>
  <c r="CZ6" i="2" s="1"/>
  <c r="CZ7" i="2" s="1"/>
  <c r="CZ8" i="2" s="1"/>
  <c r="CZ9" i="2" s="1"/>
  <c r="CZ10" i="2" s="1"/>
  <c r="CZ11" i="2" s="1"/>
  <c r="CZ12" i="2" s="1"/>
  <c r="CZ13" i="2" s="1"/>
  <c r="CP4" i="2"/>
  <c r="CO4" i="2"/>
  <c r="CH4" i="2"/>
  <c r="CH5" i="2" s="1"/>
  <c r="CH6" i="2" s="1"/>
  <c r="CH7" i="2" s="1"/>
  <c r="CH8" i="2" s="1"/>
  <c r="CH9" i="2" s="1"/>
  <c r="CH10" i="2" s="1"/>
  <c r="CH11" i="2" s="1"/>
  <c r="CH12" i="2" s="1"/>
  <c r="CH13" i="2" s="1"/>
  <c r="CH14" i="2" s="1"/>
  <c r="CH15" i="2" s="1"/>
  <c r="CH16" i="2" s="1"/>
  <c r="CF4" i="2"/>
  <c r="CF5" i="2" s="1"/>
  <c r="CF6" i="2" s="1"/>
  <c r="CF7" i="2" s="1"/>
  <c r="CF8" i="2" s="1"/>
  <c r="CF9" i="2" s="1"/>
  <c r="CF10" i="2" s="1"/>
  <c r="CF11" i="2" s="1"/>
  <c r="CF12" i="2" s="1"/>
  <c r="CF13" i="2" s="1"/>
  <c r="CF14" i="2" s="1"/>
  <c r="CF15" i="2" s="1"/>
  <c r="CF16" i="2" s="1"/>
  <c r="CF17" i="2" s="1"/>
  <c r="CF18" i="2" s="1"/>
  <c r="CF19" i="2" s="1"/>
  <c r="CF20" i="2" s="1"/>
  <c r="CF21" i="2" s="1"/>
  <c r="CF22" i="2" s="1"/>
  <c r="CF23" i="2" s="1"/>
  <c r="CF24" i="2" s="1"/>
  <c r="CF25" i="2" s="1"/>
  <c r="BX4" i="2"/>
  <c r="BX5" i="2" s="1"/>
  <c r="BX6" i="2" s="1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S4" i="2"/>
  <c r="BS5" i="2" s="1"/>
  <c r="BS6" i="2" s="1"/>
  <c r="BK4" i="2"/>
  <c r="BA4" i="2"/>
  <c r="AZ4" i="2"/>
  <c r="AF4" i="2"/>
  <c r="AC4" i="2"/>
  <c r="AC5" i="2" s="1"/>
  <c r="AC6" i="2" s="1"/>
  <c r="AC7" i="2" s="1"/>
  <c r="AC8" i="2" s="1"/>
  <c r="AC9" i="2" s="1"/>
  <c r="AC10" i="2" s="1"/>
  <c r="AC11" i="2" s="1"/>
  <c r="AC12" i="2" s="1"/>
  <c r="AC13" i="2" s="1"/>
  <c r="AC14" i="2" s="1"/>
  <c r="AC15" i="2" s="1"/>
  <c r="AC16" i="2" s="1"/>
  <c r="AC17" i="2" s="1"/>
  <c r="AP3" i="2" s="1"/>
  <c r="AP4" i="2" s="1"/>
  <c r="AP5" i="2" s="1"/>
  <c r="AP6" i="2" s="1"/>
  <c r="AP7" i="2" s="1"/>
  <c r="AP8" i="2" s="1"/>
  <c r="AP9" i="2" s="1"/>
  <c r="AP10" i="2" s="1"/>
  <c r="AP11" i="2" s="1"/>
  <c r="AP12" i="2" s="1"/>
  <c r="AP13" i="2" s="1"/>
  <c r="AP14" i="2" s="1"/>
  <c r="AP15" i="2" s="1"/>
  <c r="AP16" i="2" s="1"/>
  <c r="AP17" i="2" s="1"/>
  <c r="AA4" i="2"/>
  <c r="AA5" i="2" s="1"/>
  <c r="AA6" i="2" s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N3" i="2" s="1"/>
  <c r="AN4" i="2" s="1"/>
  <c r="AN5" i="2" s="1"/>
  <c r="AN6" i="2" s="1"/>
  <c r="AN7" i="2" s="1"/>
  <c r="AN8" i="2" s="1"/>
  <c r="AN9" i="2" s="1"/>
  <c r="AN10" i="2" s="1"/>
  <c r="AN11" i="2" s="1"/>
  <c r="AN12" i="2" s="1"/>
  <c r="AN13" i="2" s="1"/>
  <c r="AN14" i="2" s="1"/>
  <c r="AN15" i="2" s="1"/>
  <c r="AN16" i="2" s="1"/>
  <c r="AN17" i="2" s="1"/>
  <c r="S4" i="2"/>
  <c r="S5" i="2" s="1"/>
  <c r="I4" i="2"/>
  <c r="H4" i="2"/>
  <c r="C4" i="2" s="1"/>
  <c r="GZ3" i="2"/>
  <c r="GZ4" i="2" s="1"/>
  <c r="GZ5" i="2" s="1"/>
  <c r="GZ6" i="2" s="1"/>
  <c r="GZ7" i="2" s="1"/>
  <c r="GZ8" i="2" s="1"/>
  <c r="GZ9" i="2" s="1"/>
  <c r="GZ10" i="2" s="1"/>
  <c r="GZ11" i="2" s="1"/>
  <c r="GZ12" i="2" s="1"/>
  <c r="GY3" i="2"/>
  <c r="GY4" i="2" s="1"/>
  <c r="GY5" i="2" s="1"/>
  <c r="GY6" i="2" s="1"/>
  <c r="GY7" i="2" s="1"/>
  <c r="GY8" i="2" s="1"/>
  <c r="GY9" i="2" s="1"/>
  <c r="GY10" i="2" s="1"/>
  <c r="GY11" i="2" s="1"/>
  <c r="GY12" i="2" s="1"/>
  <c r="GX3" i="2"/>
  <c r="GX4" i="2" s="1"/>
  <c r="GX5" i="2" s="1"/>
  <c r="GX6" i="2" s="1"/>
  <c r="GX7" i="2" s="1"/>
  <c r="GX8" i="2" s="1"/>
  <c r="GX9" i="2" s="1"/>
  <c r="GX10" i="2" s="1"/>
  <c r="GX11" i="2" s="1"/>
  <c r="GX12" i="2" s="1"/>
  <c r="GN3" i="2"/>
  <c r="GM3" i="2"/>
  <c r="GM4" i="2" s="1"/>
  <c r="GM5" i="2" s="1"/>
  <c r="GM6" i="2" s="1"/>
  <c r="GM7" i="2" s="1"/>
  <c r="GM8" i="2" s="1"/>
  <c r="GM9" i="2" s="1"/>
  <c r="GM10" i="2" s="1"/>
  <c r="GM11" i="2" s="1"/>
  <c r="GM12" i="2" s="1"/>
  <c r="GA3" i="2"/>
  <c r="FY3" i="2"/>
  <c r="FL3" i="2"/>
  <c r="FL4" i="2" s="1"/>
  <c r="FL5" i="2" s="1"/>
  <c r="FL6" i="2" s="1"/>
  <c r="FL7" i="2" s="1"/>
  <c r="FL8" i="2" s="1"/>
  <c r="FL9" i="2" s="1"/>
  <c r="FL10" i="2" s="1"/>
  <c r="FL11" i="2" s="1"/>
  <c r="FL12" i="2" s="1"/>
  <c r="FK3" i="2"/>
  <c r="FK4" i="2" s="1"/>
  <c r="FK5" i="2" s="1"/>
  <c r="FK6" i="2" s="1"/>
  <c r="FK7" i="2" s="1"/>
  <c r="FK8" i="2" s="1"/>
  <c r="FK9" i="2" s="1"/>
  <c r="FK10" i="2" s="1"/>
  <c r="FK11" i="2" s="1"/>
  <c r="FK12" i="2" s="1"/>
  <c r="EY3" i="2"/>
  <c r="EY4" i="2" s="1"/>
  <c r="EY5" i="2" s="1"/>
  <c r="EY6" i="2" s="1"/>
  <c r="EY7" i="2" s="1"/>
  <c r="EY8" i="2" s="1"/>
  <c r="EY9" i="2" s="1"/>
  <c r="EY10" i="2" s="1"/>
  <c r="EY11" i="2" s="1"/>
  <c r="EY12" i="2" s="1"/>
  <c r="EX3" i="2"/>
  <c r="EX4" i="2" s="1"/>
  <c r="EX5" i="2" s="1"/>
  <c r="EX6" i="2" s="1"/>
  <c r="EX7" i="2" s="1"/>
  <c r="EX8" i="2" s="1"/>
  <c r="EX9" i="2" s="1"/>
  <c r="EX10" i="2" s="1"/>
  <c r="EX11" i="2" s="1"/>
  <c r="EX12" i="2" s="1"/>
  <c r="EL3" i="2"/>
  <c r="EJ3" i="2"/>
  <c r="DW3" i="2"/>
  <c r="DW4" i="2" s="1"/>
  <c r="DW5" i="2" s="1"/>
  <c r="DW6" i="2" s="1"/>
  <c r="DW7" i="2" s="1"/>
  <c r="DW8" i="2" s="1"/>
  <c r="DW9" i="2" s="1"/>
  <c r="DW10" i="2" s="1"/>
  <c r="DW11" i="2" s="1"/>
  <c r="DW12" i="2" s="1"/>
  <c r="DW13" i="2" s="1"/>
  <c r="DV3" i="2"/>
  <c r="DV4" i="2" s="1"/>
  <c r="DV5" i="2" s="1"/>
  <c r="DV6" i="2" s="1"/>
  <c r="DV7" i="2" s="1"/>
  <c r="DV8" i="2" s="1"/>
  <c r="DV9" i="2" s="1"/>
  <c r="DV10" i="2" s="1"/>
  <c r="DV11" i="2" s="1"/>
  <c r="DV12" i="2" s="1"/>
  <c r="DV13" i="2" s="1"/>
  <c r="DJ3" i="2"/>
  <c r="DI3" i="2"/>
  <c r="DI4" i="2" s="1"/>
  <c r="DI5" i="2" s="1"/>
  <c r="DI6" i="2" s="1"/>
  <c r="DI7" i="2" s="1"/>
  <c r="DI8" i="2" s="1"/>
  <c r="DI9" i="2" s="1"/>
  <c r="DI10" i="2" s="1"/>
  <c r="DI11" i="2" s="1"/>
  <c r="DI12" i="2" s="1"/>
  <c r="DI13" i="2" s="1"/>
  <c r="CW3" i="2"/>
  <c r="CU3" i="2"/>
  <c r="CH3" i="2"/>
  <c r="CG3" i="2"/>
  <c r="CG4" i="2" s="1"/>
  <c r="CG5" i="2" s="1"/>
  <c r="CG6" i="2" s="1"/>
  <c r="CG7" i="2" s="1"/>
  <c r="CG8" i="2" s="1"/>
  <c r="CG9" i="2" s="1"/>
  <c r="CG10" i="2" s="1"/>
  <c r="CG11" i="2" s="1"/>
  <c r="CG12" i="2" s="1"/>
  <c r="CG13" i="2" s="1"/>
  <c r="CG14" i="2" s="1"/>
  <c r="CG15" i="2" s="1"/>
  <c r="CG16" i="2" s="1"/>
  <c r="BU3" i="2"/>
  <c r="BU4" i="2" s="1"/>
  <c r="BT3" i="2"/>
  <c r="BT4" i="2" s="1"/>
  <c r="BT5" i="2" s="1"/>
  <c r="BT6" i="2" s="1"/>
  <c r="BT7" i="2" s="1"/>
  <c r="BT8" i="2" s="1"/>
  <c r="BT9" i="2" s="1"/>
  <c r="BT10" i="2" s="1"/>
  <c r="BT11" i="2" s="1"/>
  <c r="BT12" i="2" s="1"/>
  <c r="BT13" i="2" s="1"/>
  <c r="BT14" i="2" s="1"/>
  <c r="BT15" i="2" s="1"/>
  <c r="BT16" i="2" s="1"/>
  <c r="BH3" i="2"/>
  <c r="BF3" i="2"/>
  <c r="AC3" i="2"/>
  <c r="AB3" i="2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O3" i="2" s="1"/>
  <c r="AO4" i="2" s="1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O16" i="2" s="1"/>
  <c r="AO17" i="2" s="1"/>
  <c r="P3" i="2"/>
  <c r="N3" i="2"/>
  <c r="DJ7" i="7" l="1"/>
  <c r="DK6" i="7"/>
  <c r="T48" i="7"/>
  <c r="S48" i="7"/>
  <c r="AR27" i="7"/>
  <c r="AS5" i="7"/>
  <c r="CR8" i="7"/>
  <c r="CS7" i="7"/>
  <c r="AT27" i="7"/>
  <c r="CK48" i="7"/>
  <c r="CJ48" i="7"/>
  <c r="AA7" i="7"/>
  <c r="AAT61" i="4"/>
  <c r="YF60" i="4" s="1"/>
  <c r="YK60" i="4"/>
  <c r="YK57" i="4"/>
  <c r="ZV40" i="4"/>
  <c r="ZV46" i="4" s="1"/>
  <c r="YF51" i="4" s="1"/>
  <c r="ZX40" i="4"/>
  <c r="VX27" i="4"/>
  <c r="VZ27" i="4"/>
  <c r="ABD59" i="4"/>
  <c r="ABB58" i="4"/>
  <c r="ABD58" i="4"/>
  <c r="AAL58" i="4"/>
  <c r="AAN58" i="4"/>
  <c r="ZV58" i="4"/>
  <c r="ZX58" i="4"/>
  <c r="ABB54" i="4"/>
  <c r="ABD54" i="4"/>
  <c r="AAD52" i="4"/>
  <c r="AAF52" i="4"/>
  <c r="AAN40" i="4"/>
  <c r="AAL40" i="4"/>
  <c r="ZN38" i="4"/>
  <c r="ZP38" i="4"/>
  <c r="AAT37" i="4"/>
  <c r="XU37" i="4"/>
  <c r="AAD37" i="4"/>
  <c r="AAF37" i="4"/>
  <c r="AAF46" i="4" s="1"/>
  <c r="YH52" i="4" s="1"/>
  <c r="AAT36" i="4"/>
  <c r="AAT46" i="4" s="1"/>
  <c r="YF54" i="4" s="1"/>
  <c r="XU36" i="4"/>
  <c r="XU46" i="4" s="1"/>
  <c r="AAV36" i="4"/>
  <c r="KB27" i="4"/>
  <c r="KE30" i="4"/>
  <c r="IO26" i="4" s="1"/>
  <c r="IQ26" i="4" s="1"/>
  <c r="KD27" i="4"/>
  <c r="ABB26" i="4"/>
  <c r="ABD26" i="4"/>
  <c r="ABD39" i="4"/>
  <c r="ABB39" i="4"/>
  <c r="AAH61" i="4"/>
  <c r="YJ58" i="4" s="1"/>
  <c r="AAF60" i="4"/>
  <c r="AAL57" i="4"/>
  <c r="AAN57" i="4"/>
  <c r="ZV57" i="4"/>
  <c r="ZX57" i="4"/>
  <c r="AAV55" i="4"/>
  <c r="AAF55" i="4"/>
  <c r="AAD51" i="4"/>
  <c r="AAF51" i="4"/>
  <c r="AAX46" i="4"/>
  <c r="YJ54" i="4" s="1"/>
  <c r="AAT44" i="4"/>
  <c r="XU44" i="4"/>
  <c r="AAV44" i="4"/>
  <c r="ZO46" i="4"/>
  <c r="YG50" i="4" s="1"/>
  <c r="ZX41" i="4"/>
  <c r="ZV41" i="4"/>
  <c r="WA30" i="4"/>
  <c r="UK26" i="4" s="1"/>
  <c r="UM26" i="4" s="1"/>
  <c r="EG26" i="4"/>
  <c r="AAF29" i="4"/>
  <c r="AAF30" i="4" s="1"/>
  <c r="YH27" i="4" s="1"/>
  <c r="AAG30" i="4"/>
  <c r="YI27" i="4" s="1"/>
  <c r="YK27" i="4" s="1"/>
  <c r="LB29" i="4"/>
  <c r="KZ29" i="4"/>
  <c r="GH30" i="4"/>
  <c r="EF26" i="4" s="1"/>
  <c r="GD29" i="4"/>
  <c r="CP28" i="4"/>
  <c r="CR28" i="4"/>
  <c r="CS30" i="4"/>
  <c r="W30" i="4" s="1"/>
  <c r="GL30" i="4"/>
  <c r="EB27" i="4" s="1"/>
  <c r="ZV12" i="4"/>
  <c r="ZX12" i="4"/>
  <c r="ABF61" i="4"/>
  <c r="YJ61" i="4" s="1"/>
  <c r="AAG61" i="4"/>
  <c r="YI58" i="4" s="1"/>
  <c r="YK58" i="4" s="1"/>
  <c r="AAN59" i="4"/>
  <c r="ABD57" i="4"/>
  <c r="ABB57" i="4"/>
  <c r="ZV56" i="4"/>
  <c r="ZX56" i="4"/>
  <c r="ZX53" i="4"/>
  <c r="ZV53" i="4"/>
  <c r="AAV52" i="4"/>
  <c r="AAD50" i="4"/>
  <c r="AAF50" i="4"/>
  <c r="AAW46" i="4"/>
  <c r="YI54" i="4" s="1"/>
  <c r="YK54" i="4" s="1"/>
  <c r="AAT45" i="4"/>
  <c r="AAV45" i="4"/>
  <c r="ZP39" i="4"/>
  <c r="ZP46" i="4" s="1"/>
  <c r="YH50" i="4" s="1"/>
  <c r="AAF38" i="4"/>
  <c r="AAV37" i="4"/>
  <c r="SG29" i="4"/>
  <c r="SG30" i="4" s="1"/>
  <c r="QI27" i="4" s="1"/>
  <c r="SJ30" i="4"/>
  <c r="QL27" i="4" s="1"/>
  <c r="QN27" i="4" s="1"/>
  <c r="SI29" i="4"/>
  <c r="OP24" i="4"/>
  <c r="OR24" i="4"/>
  <c r="ABE61" i="4"/>
  <c r="YI61" i="4" s="1"/>
  <c r="YK61" i="4" s="1"/>
  <c r="AAN56" i="4"/>
  <c r="AAL56" i="4"/>
  <c r="AAL61" i="4" s="1"/>
  <c r="YF59" i="4" s="1"/>
  <c r="ABB53" i="4"/>
  <c r="ABB61" i="4" s="1"/>
  <c r="YF61" i="4" s="1"/>
  <c r="ABD53" i="4"/>
  <c r="AAL43" i="4"/>
  <c r="AAN43" i="4"/>
  <c r="ABB42" i="4"/>
  <c r="ABD42" i="4"/>
  <c r="ZV36" i="4"/>
  <c r="ZX36" i="4"/>
  <c r="OH29" i="4"/>
  <c r="OH30" i="4" s="1"/>
  <c r="MJ27" i="4" s="1"/>
  <c r="OJ29" i="4"/>
  <c r="OK30" i="4"/>
  <c r="MM27" i="4" s="1"/>
  <c r="MO27" i="4" s="1"/>
  <c r="ZQ61" i="4"/>
  <c r="YI56" i="4" s="1"/>
  <c r="YK56" i="4" s="1"/>
  <c r="AAN60" i="4"/>
  <c r="ZX59" i="4"/>
  <c r="AAV58" i="4"/>
  <c r="AAF58" i="4"/>
  <c r="ZP58" i="4"/>
  <c r="ZP61" i="4" s="1"/>
  <c r="YH56" i="4" s="1"/>
  <c r="ZX55" i="4"/>
  <c r="ZV55" i="4"/>
  <c r="AAV54" i="4"/>
  <c r="AAF54" i="4"/>
  <c r="ZN54" i="4"/>
  <c r="ZN61" i="4" s="1"/>
  <c r="YF56" i="4" s="1"/>
  <c r="ZX52" i="4"/>
  <c r="ZV52" i="4"/>
  <c r="AAV50" i="4"/>
  <c r="AAV61" i="4" s="1"/>
  <c r="YH60" i="4" s="1"/>
  <c r="ZV44" i="4"/>
  <c r="ZX44" i="4"/>
  <c r="ABD43" i="4"/>
  <c r="ABB43" i="4"/>
  <c r="AAT40" i="4"/>
  <c r="XU40" i="4"/>
  <c r="AAV40" i="4"/>
  <c r="ZX37" i="4"/>
  <c r="ZV37" i="4"/>
  <c r="AAN36" i="4"/>
  <c r="AAL36" i="4"/>
  <c r="AAO46" i="4"/>
  <c r="YI53" i="4" s="1"/>
  <c r="YK53" i="4" s="1"/>
  <c r="AAL35" i="4"/>
  <c r="AAN35" i="4"/>
  <c r="MO30" i="4"/>
  <c r="ZX54" i="4"/>
  <c r="ZV54" i="4"/>
  <c r="AAO61" i="4"/>
  <c r="YI59" i="4" s="1"/>
  <c r="YK59" i="4" s="1"/>
  <c r="ABB55" i="4"/>
  <c r="ABD55" i="4"/>
  <c r="ZX51" i="4"/>
  <c r="ZV51" i="4"/>
  <c r="AAH46" i="4"/>
  <c r="YJ52" i="4" s="1"/>
  <c r="AAN44" i="4"/>
  <c r="AAL44" i="4"/>
  <c r="ZN42" i="4"/>
  <c r="ZP42" i="4"/>
  <c r="AAT41" i="4"/>
  <c r="XU41" i="4"/>
  <c r="AAD41" i="4"/>
  <c r="AAD46" i="4" s="1"/>
  <c r="YF52" i="4" s="1"/>
  <c r="AAF41" i="4"/>
  <c r="ABD35" i="4"/>
  <c r="ABE46" i="4"/>
  <c r="YI55" i="4" s="1"/>
  <c r="ABB35" i="4"/>
  <c r="ABF30" i="4"/>
  <c r="YJ30" i="4" s="1"/>
  <c r="YK30" i="4" s="1"/>
  <c r="ABB29" i="4"/>
  <c r="XD29" i="4"/>
  <c r="XF29" i="4"/>
  <c r="XG30" i="4"/>
  <c r="UK30" i="4" s="1"/>
  <c r="UM30" i="4" s="1"/>
  <c r="NZ29" i="4"/>
  <c r="OD30" i="4"/>
  <c r="MN26" i="4" s="1"/>
  <c r="WN26" i="4"/>
  <c r="WP26" i="4"/>
  <c r="TE23" i="4"/>
  <c r="TE30" i="4" s="1"/>
  <c r="QI30" i="4" s="1"/>
  <c r="TG23" i="4"/>
  <c r="TG30" i="4" s="1"/>
  <c r="QK30" i="4" s="1"/>
  <c r="TH30" i="4"/>
  <c r="QL30" i="4" s="1"/>
  <c r="QN30" i="4" s="1"/>
  <c r="ZX50" i="4"/>
  <c r="ZX61" i="4" s="1"/>
  <c r="YH57" i="4" s="1"/>
  <c r="ZV50" i="4"/>
  <c r="ZY46" i="4"/>
  <c r="YI51" i="4" s="1"/>
  <c r="YK51" i="4" s="1"/>
  <c r="ZX45" i="4"/>
  <c r="AAL39" i="4"/>
  <c r="AAN39" i="4"/>
  <c r="ABB38" i="4"/>
  <c r="ABD38" i="4"/>
  <c r="ABC46" i="4"/>
  <c r="YG55" i="4" s="1"/>
  <c r="ZN35" i="4"/>
  <c r="ZR46" i="4"/>
  <c r="YJ50" i="4" s="1"/>
  <c r="YK50" i="4" s="1"/>
  <c r="QN28" i="4"/>
  <c r="EG30" i="4"/>
  <c r="PJ30" i="4"/>
  <c r="MN30" i="4" s="1"/>
  <c r="PF29" i="4"/>
  <c r="ABF46" i="4"/>
  <c r="YJ55" i="4" s="1"/>
  <c r="AAG46" i="4"/>
  <c r="YI52" i="4" s="1"/>
  <c r="QN26" i="4"/>
  <c r="ABD29" i="4"/>
  <c r="PH29" i="4"/>
  <c r="OB29" i="4"/>
  <c r="JT29" i="4"/>
  <c r="JV29" i="4"/>
  <c r="AAT28" i="4"/>
  <c r="SW28" i="4"/>
  <c r="SY28" i="4"/>
  <c r="RY27" i="4"/>
  <c r="BT24" i="4"/>
  <c r="BU30" i="4"/>
  <c r="W27" i="4" s="1"/>
  <c r="Y27" i="4" s="1"/>
  <c r="BR24" i="4"/>
  <c r="MO26" i="4"/>
  <c r="IQ28" i="4"/>
  <c r="OP27" i="4"/>
  <c r="OR27" i="4"/>
  <c r="ZX23" i="4"/>
  <c r="ZV23" i="4"/>
  <c r="YK22" i="4"/>
  <c r="ABD52" i="4"/>
  <c r="ABD51" i="4"/>
  <c r="ABD50" i="4"/>
  <c r="AAF45" i="4"/>
  <c r="ZX43" i="4"/>
  <c r="AAN42" i="4"/>
  <c r="ABD41" i="4"/>
  <c r="ZX39" i="4"/>
  <c r="AAN38" i="4"/>
  <c r="ABD37" i="4"/>
  <c r="ZX35" i="4"/>
  <c r="UM27" i="4"/>
  <c r="EG29" i="4"/>
  <c r="AAN29" i="4"/>
  <c r="VR29" i="4"/>
  <c r="CT30" i="4"/>
  <c r="X30" i="4" s="1"/>
  <c r="CP29" i="4"/>
  <c r="CP30" i="4" s="1"/>
  <c r="T30" i="4" s="1"/>
  <c r="CC30" i="4"/>
  <c r="W28" i="4" s="1"/>
  <c r="Y28" i="4" s="1"/>
  <c r="BZ29" i="4"/>
  <c r="CB29" i="4"/>
  <c r="ZV28" i="4"/>
  <c r="ZX28" i="4"/>
  <c r="FV28" i="4"/>
  <c r="ZN26" i="4"/>
  <c r="ZN25" i="4"/>
  <c r="ZP25" i="4"/>
  <c r="AAV43" i="4"/>
  <c r="AAV39" i="4"/>
  <c r="AAV35" i="4"/>
  <c r="WV29" i="4"/>
  <c r="KJ28" i="4"/>
  <c r="KJ30" i="4" s="1"/>
  <c r="IL27" i="4" s="1"/>
  <c r="BB28" i="4"/>
  <c r="WV27" i="4"/>
  <c r="GL27" i="4"/>
  <c r="ABD56" i="4"/>
  <c r="AAN55" i="4"/>
  <c r="AAN54" i="4"/>
  <c r="AAN53" i="4"/>
  <c r="AAN61" i="4" s="1"/>
  <c r="YH59" i="4" s="1"/>
  <c r="UM25" i="4"/>
  <c r="IQ25" i="4"/>
  <c r="VP29" i="4"/>
  <c r="LJ29" i="4"/>
  <c r="GL29" i="4"/>
  <c r="OX28" i="4"/>
  <c r="BR27" i="4"/>
  <c r="LJ26" i="4"/>
  <c r="LK30" i="4"/>
  <c r="IO30" i="4" s="1"/>
  <c r="IQ30" i="4" s="1"/>
  <c r="LH26" i="4"/>
  <c r="AAV25" i="4"/>
  <c r="AAT25" i="4"/>
  <c r="YK25" i="4"/>
  <c r="MO25" i="4"/>
  <c r="Y26" i="4"/>
  <c r="HL29" i="4"/>
  <c r="GW30" i="4"/>
  <c r="EE28" i="4" s="1"/>
  <c r="EG28" i="4" s="1"/>
  <c r="GT29" i="4"/>
  <c r="GF29" i="4"/>
  <c r="NZ28" i="4"/>
  <c r="OB28" i="4"/>
  <c r="HJ28" i="4"/>
  <c r="HL28" i="4"/>
  <c r="AAL27" i="4"/>
  <c r="AAN27" i="4"/>
  <c r="KZ30" i="4"/>
  <c r="IL29" i="4" s="1"/>
  <c r="BB21" i="4"/>
  <c r="BD21" i="4"/>
  <c r="ABB27" i="4"/>
  <c r="WN27" i="4"/>
  <c r="RQ27" i="4"/>
  <c r="PF27" i="4"/>
  <c r="GD27" i="4"/>
  <c r="BJ27" i="4"/>
  <c r="XD26" i="4"/>
  <c r="VX26" i="4"/>
  <c r="VZ26" i="4"/>
  <c r="OX26" i="4"/>
  <c r="KB26" i="4"/>
  <c r="KD26" i="4"/>
  <c r="FV26" i="4"/>
  <c r="NR25" i="4"/>
  <c r="NT25" i="4"/>
  <c r="XD24" i="4"/>
  <c r="XD30" i="4" s="1"/>
  <c r="UH30" i="4" s="1"/>
  <c r="XF24" i="4"/>
  <c r="VX14" i="4"/>
  <c r="VZ14" i="4"/>
  <c r="WB15" i="4"/>
  <c r="UL20" i="4" s="1"/>
  <c r="AAV28" i="4"/>
  <c r="WH28" i="4"/>
  <c r="OZ28" i="4"/>
  <c r="KL28" i="4"/>
  <c r="KL30" i="4" s="1"/>
  <c r="IN27" i="4" s="1"/>
  <c r="FX28" i="4"/>
  <c r="BD28" i="4"/>
  <c r="WX27" i="4"/>
  <c r="SA27" i="4"/>
  <c r="LB27" i="4"/>
  <c r="GN27" i="4"/>
  <c r="BT27" i="4"/>
  <c r="ZP26" i="4"/>
  <c r="SW26" i="4"/>
  <c r="SY26" i="4"/>
  <c r="BL26" i="4"/>
  <c r="SO25" i="4"/>
  <c r="SQ25" i="4"/>
  <c r="GT24" i="4"/>
  <c r="GV24" i="4"/>
  <c r="ABD23" i="4"/>
  <c r="AAN23" i="4"/>
  <c r="CH23" i="4"/>
  <c r="CH30" i="4" s="1"/>
  <c r="T29" i="4" s="1"/>
  <c r="CJ23" i="4"/>
  <c r="CR26" i="4"/>
  <c r="WF25" i="4"/>
  <c r="WF30" i="4" s="1"/>
  <c r="UH27" i="4" s="1"/>
  <c r="OX25" i="4"/>
  <c r="OX30" i="4" s="1"/>
  <c r="MJ29" i="4" s="1"/>
  <c r="OJ24" i="4"/>
  <c r="NT24" i="4"/>
  <c r="SI23" i="4"/>
  <c r="NZ26" i="4"/>
  <c r="OB26" i="4"/>
  <c r="HJ26" i="4"/>
  <c r="HL26" i="4"/>
  <c r="UA15" i="4"/>
  <c r="OP26" i="4"/>
  <c r="OR26" i="4"/>
  <c r="HB25" i="4"/>
  <c r="HD25" i="4"/>
  <c r="ABB24" i="4"/>
  <c r="ABB30" i="4" s="1"/>
  <c r="YF30" i="4" s="1"/>
  <c r="ABD24" i="4"/>
  <c r="SW24" i="4"/>
  <c r="SY24" i="4"/>
  <c r="KR24" i="4"/>
  <c r="KT24" i="4"/>
  <c r="ZV19" i="4"/>
  <c r="ZX19" i="4"/>
  <c r="ZX30" i="4" s="1"/>
  <c r="YH26" i="4" s="1"/>
  <c r="GD19" i="4"/>
  <c r="GD30" i="4" s="1"/>
  <c r="EB26" i="4" s="1"/>
  <c r="GF19" i="4"/>
  <c r="GF30" i="4" s="1"/>
  <c r="ED26" i="4" s="1"/>
  <c r="EG25" i="4"/>
  <c r="WH26" i="4"/>
  <c r="TG26" i="4"/>
  <c r="GT26" i="4"/>
  <c r="AAL25" i="4"/>
  <c r="XF25" i="4"/>
  <c r="WP25" i="4"/>
  <c r="PH25" i="4"/>
  <c r="BJ24" i="4"/>
  <c r="KR23" i="4"/>
  <c r="KT23" i="4"/>
  <c r="BR26" i="4"/>
  <c r="BT26" i="4"/>
  <c r="VX25" i="4"/>
  <c r="OP25" i="4"/>
  <c r="LJ25" i="4"/>
  <c r="KT25" i="4"/>
  <c r="CJ25" i="4"/>
  <c r="AAD23" i="4"/>
  <c r="AAD30" i="4" s="1"/>
  <c r="YF27" i="4" s="1"/>
  <c r="XF23" i="4"/>
  <c r="WP23" i="4"/>
  <c r="QN23" i="4"/>
  <c r="NR23" i="4"/>
  <c r="NT23" i="4"/>
  <c r="RS23" i="4"/>
  <c r="OJ23" i="4"/>
  <c r="GD23" i="4"/>
  <c r="BT23" i="4"/>
  <c r="SO22" i="4"/>
  <c r="SQ22" i="4"/>
  <c r="FV22" i="4"/>
  <c r="FX22" i="4"/>
  <c r="BZ22" i="4"/>
  <c r="CB22" i="4"/>
  <c r="ZN21" i="4"/>
  <c r="JT21" i="4"/>
  <c r="NR20" i="4"/>
  <c r="NT20" i="4"/>
  <c r="NT30" i="4" s="1"/>
  <c r="ML25" i="4" s="1"/>
  <c r="AAL19" i="4"/>
  <c r="AAL30" i="4" s="1"/>
  <c r="YF28" i="4" s="1"/>
  <c r="AAN19" i="4"/>
  <c r="WV19" i="4"/>
  <c r="NZ19" i="4"/>
  <c r="OB19" i="4"/>
  <c r="GT19" i="4"/>
  <c r="GV19" i="4"/>
  <c r="HD13" i="4"/>
  <c r="HB13" i="4"/>
  <c r="HB15" i="4" s="1"/>
  <c r="EB23" i="4" s="1"/>
  <c r="GL13" i="4"/>
  <c r="GN13" i="4"/>
  <c r="NR22" i="4"/>
  <c r="NT22" i="4"/>
  <c r="GT21" i="4"/>
  <c r="GV21" i="4"/>
  <c r="OP19" i="4"/>
  <c r="OR19" i="4"/>
  <c r="OR30" i="4" s="1"/>
  <c r="ML28" i="4" s="1"/>
  <c r="KJ13" i="4"/>
  <c r="KL13" i="4"/>
  <c r="CL15" i="4"/>
  <c r="X23" i="4" s="1"/>
  <c r="CH11" i="4"/>
  <c r="I11" i="4"/>
  <c r="RQ8" i="4"/>
  <c r="RS8" i="4"/>
  <c r="RT15" i="4"/>
  <c r="QL19" i="4" s="1"/>
  <c r="QN19" i="4" s="1"/>
  <c r="AAN7" i="4"/>
  <c r="AAP15" i="4"/>
  <c r="YJ22" i="4" s="1"/>
  <c r="ZZ15" i="4"/>
  <c r="YJ20" i="4" s="1"/>
  <c r="BD26" i="4"/>
  <c r="WX25" i="4"/>
  <c r="SA25" i="4"/>
  <c r="LB25" i="4"/>
  <c r="GN25" i="4"/>
  <c r="CR25" i="4"/>
  <c r="AAN24" i="4"/>
  <c r="WP24" i="4"/>
  <c r="SI24" i="4"/>
  <c r="OB24" i="4"/>
  <c r="KD24" i="4"/>
  <c r="GF24" i="4"/>
  <c r="CJ24" i="4"/>
  <c r="AAV23" i="4"/>
  <c r="WX23" i="4"/>
  <c r="SQ23" i="4"/>
  <c r="KB23" i="4"/>
  <c r="HD23" i="4"/>
  <c r="AAT22" i="4"/>
  <c r="ZP22" i="4"/>
  <c r="OJ22" i="4"/>
  <c r="LH22" i="4"/>
  <c r="KR22" i="4"/>
  <c r="WN21" i="4"/>
  <c r="WP21" i="4"/>
  <c r="RS21" i="4"/>
  <c r="OP21" i="4"/>
  <c r="OR21" i="4"/>
  <c r="HJ21" i="4"/>
  <c r="HL21" i="4"/>
  <c r="ZN20" i="4"/>
  <c r="ZP20" i="4"/>
  <c r="ZP30" i="4" s="1"/>
  <c r="YH25" i="4" s="1"/>
  <c r="JT20" i="4"/>
  <c r="JV20" i="4"/>
  <c r="JV30" i="4" s="1"/>
  <c r="IN25" i="4" s="1"/>
  <c r="GT20" i="4"/>
  <c r="GD20" i="4"/>
  <c r="VX19" i="4"/>
  <c r="VZ19" i="4"/>
  <c r="HE15" i="4"/>
  <c r="EE23" i="4" s="1"/>
  <c r="EG23" i="4" s="1"/>
  <c r="HB11" i="4"/>
  <c r="HD11" i="4"/>
  <c r="UM22" i="4"/>
  <c r="PF21" i="4"/>
  <c r="PH21" i="4"/>
  <c r="MO21" i="4"/>
  <c r="BJ20" i="4"/>
  <c r="BL20" i="4"/>
  <c r="WN19" i="4"/>
  <c r="WP19" i="4"/>
  <c r="KB19" i="4"/>
  <c r="KB30" i="4" s="1"/>
  <c r="IL26" i="4" s="1"/>
  <c r="KD19" i="4"/>
  <c r="VZ11" i="4"/>
  <c r="VX11" i="4"/>
  <c r="WA15" i="4"/>
  <c r="UK20" i="4" s="1"/>
  <c r="NZ23" i="4"/>
  <c r="CB23" i="4"/>
  <c r="BJ23" i="4"/>
  <c r="WP22" i="4"/>
  <c r="RS22" i="4"/>
  <c r="QB15" i="4"/>
  <c r="BD22" i="4"/>
  <c r="FV21" i="4"/>
  <c r="BZ21" i="4"/>
  <c r="BJ21" i="4"/>
  <c r="VP20" i="4"/>
  <c r="VP30" i="4" s="1"/>
  <c r="UH25" i="4" s="1"/>
  <c r="VR20" i="4"/>
  <c r="VR30" i="4" s="1"/>
  <c r="UJ25" i="4" s="1"/>
  <c r="BZ20" i="4"/>
  <c r="CB20" i="4"/>
  <c r="KR19" i="4"/>
  <c r="KT19" i="4"/>
  <c r="OB23" i="4"/>
  <c r="BL23" i="4"/>
  <c r="JT22" i="4"/>
  <c r="JV22" i="4"/>
  <c r="HJ22" i="4"/>
  <c r="GT22" i="4"/>
  <c r="AAL21" i="4"/>
  <c r="AAN21" i="4"/>
  <c r="VP21" i="4"/>
  <c r="NR21" i="4"/>
  <c r="KR21" i="4"/>
  <c r="KT21" i="4"/>
  <c r="OP20" i="4"/>
  <c r="NZ20" i="4"/>
  <c r="FV20" i="4"/>
  <c r="FX20" i="4"/>
  <c r="FX30" i="4" s="1"/>
  <c r="ED25" i="4" s="1"/>
  <c r="AAT19" i="4"/>
  <c r="RY19" i="4"/>
  <c r="RY30" i="4" s="1"/>
  <c r="QI26" i="4" s="1"/>
  <c r="SA19" i="4"/>
  <c r="HB19" i="4"/>
  <c r="HB30" i="4" s="1"/>
  <c r="EB29" i="4" s="1"/>
  <c r="NZ14" i="4"/>
  <c r="OD15" i="4"/>
  <c r="MN20" i="4" s="1"/>
  <c r="HL14" i="4"/>
  <c r="HM15" i="4"/>
  <c r="EE24" i="4" s="1"/>
  <c r="EG24" i="4" s="1"/>
  <c r="HJ14" i="4"/>
  <c r="GT14" i="4"/>
  <c r="GV14" i="4"/>
  <c r="GW15" i="4"/>
  <c r="EE22" i="4" s="1"/>
  <c r="Y23" i="4"/>
  <c r="ZV22" i="4"/>
  <c r="ZX22" i="4"/>
  <c r="SO21" i="4"/>
  <c r="SQ21" i="4"/>
  <c r="LH21" i="4"/>
  <c r="LJ21" i="4"/>
  <c r="LJ30" i="4" s="1"/>
  <c r="IN30" i="4" s="1"/>
  <c r="YK20" i="4"/>
  <c r="RQ20" i="4"/>
  <c r="RQ30" i="4" s="1"/>
  <c r="QI25" i="4" s="1"/>
  <c r="RS20" i="4"/>
  <c r="SO19" i="4"/>
  <c r="SQ19" i="4"/>
  <c r="VQ15" i="4"/>
  <c r="UI19" i="4" s="1"/>
  <c r="KT12" i="4"/>
  <c r="KR12" i="4"/>
  <c r="KB12" i="4"/>
  <c r="KD12" i="4"/>
  <c r="RS11" i="4"/>
  <c r="RQ11" i="4"/>
  <c r="OL15" i="4"/>
  <c r="MN21" i="4" s="1"/>
  <c r="OH11" i="4"/>
  <c r="OH15" i="4" s="1"/>
  <c r="MJ21" i="4" s="1"/>
  <c r="ABD10" i="4"/>
  <c r="ABB10" i="4"/>
  <c r="LD15" i="4"/>
  <c r="IP23" i="4" s="1"/>
  <c r="IQ23" i="4" s="1"/>
  <c r="NR7" i="4"/>
  <c r="NT7" i="4"/>
  <c r="WF4" i="4"/>
  <c r="WF15" i="4" s="1"/>
  <c r="UH21" i="4" s="1"/>
  <c r="WH4" i="4"/>
  <c r="ZX14" i="4"/>
  <c r="ZV14" i="4"/>
  <c r="LJ14" i="4"/>
  <c r="LH14" i="4"/>
  <c r="KR14" i="4"/>
  <c r="KT14" i="4"/>
  <c r="SW13" i="4"/>
  <c r="SY13" i="4"/>
  <c r="OB12" i="4"/>
  <c r="NZ12" i="4"/>
  <c r="OC15" i="4"/>
  <c r="MM20" i="4" s="1"/>
  <c r="MO20" i="4" s="1"/>
  <c r="GF12" i="4"/>
  <c r="CR12" i="4"/>
  <c r="CP12" i="4"/>
  <c r="CS15" i="4"/>
  <c r="W24" i="4" s="1"/>
  <c r="Y24" i="4" s="1"/>
  <c r="BZ12" i="4"/>
  <c r="CB12" i="4"/>
  <c r="PW15" i="4"/>
  <c r="CQ15" i="4"/>
  <c r="U24" i="4" s="1"/>
  <c r="ZX10" i="4"/>
  <c r="BR6" i="4"/>
  <c r="BT6" i="4"/>
  <c r="WI15" i="4"/>
  <c r="UK21" i="4" s="1"/>
  <c r="UM21" i="4" s="1"/>
  <c r="SQ14" i="4"/>
  <c r="SO14" i="4"/>
  <c r="SB15" i="4"/>
  <c r="QL20" i="4" s="1"/>
  <c r="QN20" i="4" s="1"/>
  <c r="RY14" i="4"/>
  <c r="SA14" i="4"/>
  <c r="OB14" i="4"/>
  <c r="CR14" i="4"/>
  <c r="CP14" i="4"/>
  <c r="BZ14" i="4"/>
  <c r="CB14" i="4"/>
  <c r="ABF15" i="4"/>
  <c r="YJ24" i="4" s="1"/>
  <c r="ABB13" i="4"/>
  <c r="AAN13" i="4"/>
  <c r="NT13" i="4"/>
  <c r="CJ13" i="4"/>
  <c r="CH13" i="4"/>
  <c r="BR13" i="4"/>
  <c r="BT13" i="4"/>
  <c r="TE12" i="4"/>
  <c r="TI15" i="4"/>
  <c r="QM24" i="4" s="1"/>
  <c r="QN24" i="4" s="1"/>
  <c r="SQ12" i="4"/>
  <c r="GV12" i="4"/>
  <c r="ABB11" i="4"/>
  <c r="ABD11" i="4"/>
  <c r="KD11" i="4"/>
  <c r="KE15" i="4"/>
  <c r="IO20" i="4" s="1"/>
  <c r="IQ20" i="4" s="1"/>
  <c r="KB11" i="4"/>
  <c r="CJ11" i="4"/>
  <c r="KC15" i="4"/>
  <c r="IM20" i="4" s="1"/>
  <c r="VZ22" i="4"/>
  <c r="OR22" i="4"/>
  <c r="BT19" i="4"/>
  <c r="BT30" i="4" s="1"/>
  <c r="V27" i="4" s="1"/>
  <c r="BR19" i="4"/>
  <c r="BB19" i="4"/>
  <c r="BD19" i="4"/>
  <c r="BD30" i="4" s="1"/>
  <c r="V25" i="4" s="1"/>
  <c r="NU15" i="4"/>
  <c r="MM19" i="4" s="1"/>
  <c r="MO19" i="4" s="1"/>
  <c r="JX15" i="4"/>
  <c r="IP19" i="4" s="1"/>
  <c r="IQ19" i="4" s="1"/>
  <c r="OP14" i="4"/>
  <c r="WN12" i="4"/>
  <c r="WR15" i="4"/>
  <c r="UL22" i="4" s="1"/>
  <c r="VZ12" i="4"/>
  <c r="FX12" i="4"/>
  <c r="FV12" i="4"/>
  <c r="BB12" i="4"/>
  <c r="BF15" i="4"/>
  <c r="X19" i="4" s="1"/>
  <c r="Y19" i="4" s="1"/>
  <c r="WX22" i="4"/>
  <c r="SA22" i="4"/>
  <c r="BL22" i="4"/>
  <c r="ZX21" i="4"/>
  <c r="VZ21" i="4"/>
  <c r="SA21" i="4"/>
  <c r="OB21" i="4"/>
  <c r="KD21" i="4"/>
  <c r="GF21" i="4"/>
  <c r="CJ21" i="4"/>
  <c r="AAV20" i="4"/>
  <c r="WX20" i="4"/>
  <c r="SY20" i="4"/>
  <c r="SY30" i="4" s="1"/>
  <c r="QK29" i="4" s="1"/>
  <c r="OZ20" i="4"/>
  <c r="OZ30" i="4" s="1"/>
  <c r="ML29" i="4" s="1"/>
  <c r="LB20" i="4"/>
  <c r="HD20" i="4"/>
  <c r="CJ19" i="4"/>
  <c r="ABE15" i="4"/>
  <c r="YI24" i="4" s="1"/>
  <c r="OR14" i="4"/>
  <c r="FZ15" i="4"/>
  <c r="EF19" i="4" s="1"/>
  <c r="FV14" i="4"/>
  <c r="ABD13" i="4"/>
  <c r="WX13" i="4"/>
  <c r="WV13" i="4"/>
  <c r="WF13" i="4"/>
  <c r="WH13" i="4"/>
  <c r="TG12" i="4"/>
  <c r="SS15" i="4"/>
  <c r="QM22" i="4" s="1"/>
  <c r="QN22" i="4" s="1"/>
  <c r="SO11" i="4"/>
  <c r="SO15" i="4" s="1"/>
  <c r="QI22" i="4" s="1"/>
  <c r="PF11" i="4"/>
  <c r="PF15" i="4" s="1"/>
  <c r="MJ24" i="4" s="1"/>
  <c r="PH11" i="4"/>
  <c r="GD11" i="4"/>
  <c r="GH15" i="4"/>
  <c r="EF20" i="4" s="1"/>
  <c r="EG20" i="4" s="1"/>
  <c r="WV10" i="4"/>
  <c r="WX10" i="4"/>
  <c r="KU15" i="4"/>
  <c r="IO22" i="4" s="1"/>
  <c r="IQ22" i="4" s="1"/>
  <c r="NT14" i="4"/>
  <c r="NR14" i="4"/>
  <c r="AAF13" i="4"/>
  <c r="AAG15" i="4"/>
  <c r="YI21" i="4" s="1"/>
  <c r="YK21" i="4" s="1"/>
  <c r="AAD13" i="4"/>
  <c r="ZN13" i="4"/>
  <c r="ZP13" i="4"/>
  <c r="ZQ15" i="4"/>
  <c r="YI19" i="4" s="1"/>
  <c r="YK19" i="4" s="1"/>
  <c r="PH13" i="4"/>
  <c r="PF13" i="4"/>
  <c r="OS15" i="4"/>
  <c r="MM22" i="4" s="1"/>
  <c r="MO22" i="4" s="1"/>
  <c r="OP13" i="4"/>
  <c r="OR13" i="4"/>
  <c r="SI12" i="4"/>
  <c r="SJ15" i="4"/>
  <c r="QL21" i="4" s="1"/>
  <c r="QN21" i="4" s="1"/>
  <c r="SG12" i="4"/>
  <c r="RQ12" i="4"/>
  <c r="RS12" i="4"/>
  <c r="OX12" i="4"/>
  <c r="LY12" i="4"/>
  <c r="LY15" i="4" s="1"/>
  <c r="PB15" i="4"/>
  <c r="MN23" i="4" s="1"/>
  <c r="MO23" i="4" s="1"/>
  <c r="WJ15" i="4"/>
  <c r="UL21" i="4" s="1"/>
  <c r="WF11" i="4"/>
  <c r="OA15" i="4"/>
  <c r="MK20" i="4" s="1"/>
  <c r="KS15" i="4"/>
  <c r="IM22" i="4" s="1"/>
  <c r="CB11" i="4"/>
  <c r="CC15" i="4"/>
  <c r="W22" i="4" s="1"/>
  <c r="Y22" i="4" s="1"/>
  <c r="BZ11" i="4"/>
  <c r="BM15" i="4"/>
  <c r="W20" i="4" s="1"/>
  <c r="Y20" i="4" s="1"/>
  <c r="BJ11" i="4"/>
  <c r="BL11" i="4"/>
  <c r="SC15" i="4"/>
  <c r="QM20" i="4" s="1"/>
  <c r="GX15" i="4"/>
  <c r="EF22" i="4" s="1"/>
  <c r="FY15" i="4"/>
  <c r="EE19" i="4" s="1"/>
  <c r="EG19" i="4" s="1"/>
  <c r="AAT14" i="4"/>
  <c r="WV14" i="4"/>
  <c r="WX14" i="4"/>
  <c r="TA15" i="4"/>
  <c r="QM23" i="4" s="1"/>
  <c r="SW14" i="4"/>
  <c r="PW14" i="4"/>
  <c r="FX14" i="4"/>
  <c r="LH13" i="4"/>
  <c r="LJ13" i="4"/>
  <c r="HL13" i="4"/>
  <c r="AAT12" i="4"/>
  <c r="AAV12" i="4"/>
  <c r="VR12" i="4"/>
  <c r="VS15" i="4"/>
  <c r="UK19" i="4" s="1"/>
  <c r="UM19" i="4" s="1"/>
  <c r="VP12" i="4"/>
  <c r="TV11" i="4"/>
  <c r="TV15" i="4" s="1"/>
  <c r="WV11" i="4"/>
  <c r="WH11" i="4"/>
  <c r="SQ11" i="4"/>
  <c r="NV15" i="4"/>
  <c r="MN19" i="4" s="1"/>
  <c r="NR11" i="4"/>
  <c r="KJ11" i="4"/>
  <c r="KN15" i="4"/>
  <c r="IP21" i="4" s="1"/>
  <c r="IQ21" i="4" s="1"/>
  <c r="GF11" i="4"/>
  <c r="CH10" i="4"/>
  <c r="I10" i="4"/>
  <c r="I15" i="4" s="1"/>
  <c r="CJ10" i="4"/>
  <c r="GT9" i="4"/>
  <c r="GV9" i="4"/>
  <c r="KB8" i="4"/>
  <c r="KD8" i="4"/>
  <c r="AAL7" i="4"/>
  <c r="ZV6" i="4"/>
  <c r="VP6" i="4"/>
  <c r="VR6" i="4"/>
  <c r="JT6" i="4"/>
  <c r="JV6" i="4"/>
  <c r="TE5" i="4"/>
  <c r="TG5" i="4"/>
  <c r="GT5" i="4"/>
  <c r="GT15" i="4" s="1"/>
  <c r="EB22" i="4" s="1"/>
  <c r="GV5" i="4"/>
  <c r="GL4" i="4"/>
  <c r="GN4" i="4"/>
  <c r="RY10" i="4"/>
  <c r="SA10" i="4"/>
  <c r="LH10" i="4"/>
  <c r="CP9" i="4"/>
  <c r="CR9" i="4"/>
  <c r="GD8" i="4"/>
  <c r="BJ8" i="4"/>
  <c r="WF7" i="4"/>
  <c r="WH7" i="4"/>
  <c r="SW7" i="4"/>
  <c r="SW15" i="4" s="1"/>
  <c r="QI23" i="4" s="1"/>
  <c r="SG6" i="4"/>
  <c r="AAT5" i="4"/>
  <c r="AAV5" i="4"/>
  <c r="KB5" i="4"/>
  <c r="KD5" i="4"/>
  <c r="ABB4" i="4"/>
  <c r="ABD4" i="4"/>
  <c r="OZ14" i="4"/>
  <c r="HB10" i="4"/>
  <c r="HD10" i="4"/>
  <c r="AAL9" i="4"/>
  <c r="AAN9" i="4"/>
  <c r="XD9" i="4"/>
  <c r="XF9" i="4"/>
  <c r="ZN7" i="4"/>
  <c r="ZP7" i="4"/>
  <c r="OP7" i="4"/>
  <c r="OP15" i="4" s="1"/>
  <c r="MJ22" i="4" s="1"/>
  <c r="OR7" i="4"/>
  <c r="OR15" i="4" s="1"/>
  <c r="ML22" i="4" s="1"/>
  <c r="LJ7" i="4"/>
  <c r="LJ15" i="4" s="1"/>
  <c r="IN24" i="4" s="1"/>
  <c r="RQ5" i="4"/>
  <c r="RS5" i="4"/>
  <c r="BZ5" i="4"/>
  <c r="CB5" i="4"/>
  <c r="KZ4" i="4"/>
  <c r="KZ15" i="4" s="1"/>
  <c r="IL23" i="4" s="1"/>
  <c r="LB4" i="4"/>
  <c r="CP4" i="4"/>
  <c r="CP15" i="4" s="1"/>
  <c r="T24" i="4" s="1"/>
  <c r="CR4" i="4"/>
  <c r="BJ10" i="4"/>
  <c r="BJ15" i="4" s="1"/>
  <c r="T20" i="4" s="1"/>
  <c r="BL10" i="4"/>
  <c r="KR9" i="4"/>
  <c r="KT9" i="4"/>
  <c r="FV9" i="4"/>
  <c r="FX9" i="4"/>
  <c r="RY7" i="4"/>
  <c r="SA7" i="4"/>
  <c r="SA15" i="4" s="1"/>
  <c r="QK20" i="4" s="1"/>
  <c r="AAD4" i="4"/>
  <c r="AAF4" i="4"/>
  <c r="AAN14" i="4"/>
  <c r="VR14" i="4"/>
  <c r="TG14" i="4"/>
  <c r="OJ14" i="4"/>
  <c r="AAV13" i="4"/>
  <c r="RS13" i="4"/>
  <c r="KD13" i="4"/>
  <c r="ZP12" i="4"/>
  <c r="WH12" i="4"/>
  <c r="SY12" i="4"/>
  <c r="OR12" i="4"/>
  <c r="LJ12" i="4"/>
  <c r="GN12" i="4"/>
  <c r="ZX11" i="4"/>
  <c r="WP11" i="4"/>
  <c r="SI11" i="4"/>
  <c r="OB11" i="4"/>
  <c r="KT11" i="4"/>
  <c r="FX11" i="4"/>
  <c r="CR11" i="4"/>
  <c r="AAD10" i="4"/>
  <c r="NR10" i="4"/>
  <c r="NT10" i="4"/>
  <c r="NZ9" i="4"/>
  <c r="OB9" i="4"/>
  <c r="VX8" i="4"/>
  <c r="VZ8" i="4"/>
  <c r="SQ8" i="4"/>
  <c r="KJ7" i="4"/>
  <c r="KJ15" i="4" s="1"/>
  <c r="IL21" i="4" s="1"/>
  <c r="KL7" i="4"/>
  <c r="GL7" i="4"/>
  <c r="CH7" i="4"/>
  <c r="CJ7" i="4"/>
  <c r="CP6" i="4"/>
  <c r="CR6" i="4"/>
  <c r="OX5" i="4"/>
  <c r="OZ5" i="4"/>
  <c r="BB5" i="4"/>
  <c r="BD5" i="4"/>
  <c r="OX4" i="4"/>
  <c r="OZ4" i="4"/>
  <c r="KR6" i="4"/>
  <c r="KR15" i="4" s="1"/>
  <c r="IL22" i="4" s="1"/>
  <c r="KT6" i="4"/>
  <c r="HJ6" i="4"/>
  <c r="HL6" i="4"/>
  <c r="VX5" i="4"/>
  <c r="VX15" i="4" s="1"/>
  <c r="UH20" i="4" s="1"/>
  <c r="VZ5" i="4"/>
  <c r="VZ15" i="4" s="1"/>
  <c r="UJ20" i="4" s="1"/>
  <c r="XD4" i="4"/>
  <c r="XD15" i="4" s="1"/>
  <c r="UH24" i="4" s="1"/>
  <c r="XF4" i="4"/>
  <c r="XF15" i="4" s="1"/>
  <c r="UJ24" i="4" s="1"/>
  <c r="BR4" i="4"/>
  <c r="BT4" i="4"/>
  <c r="KZ8" i="4"/>
  <c r="NZ6" i="4"/>
  <c r="NZ15" i="4" s="1"/>
  <c r="MJ20" i="4" s="1"/>
  <c r="FV6" i="4"/>
  <c r="FV15" i="4" s="1"/>
  <c r="EB19" i="4" s="1"/>
  <c r="FX6" i="4"/>
  <c r="SG4" i="4"/>
  <c r="SI4" i="4"/>
  <c r="KB10" i="4"/>
  <c r="ABB9" i="4"/>
  <c r="RY9" i="4"/>
  <c r="NR9" i="4"/>
  <c r="LH9" i="4"/>
  <c r="LH15" i="4" s="1"/>
  <c r="IL24" i="4" s="1"/>
  <c r="GL9" i="4"/>
  <c r="ZV8" i="4"/>
  <c r="WN8" i="4"/>
  <c r="WN15" i="4" s="1"/>
  <c r="UH22" i="4" s="1"/>
  <c r="SG8" i="4"/>
  <c r="NZ8" i="4"/>
  <c r="KR8" i="4"/>
  <c r="FV8" i="4"/>
  <c r="BB8" i="4"/>
  <c r="ZN6" i="4"/>
  <c r="ZN15" i="4" s="1"/>
  <c r="YF19" i="4" s="1"/>
  <c r="WF6" i="4"/>
  <c r="JT5" i="4"/>
  <c r="JT15" i="4" s="1"/>
  <c r="IL19" i="4" s="1"/>
  <c r="HJ5" i="4"/>
  <c r="HJ15" i="4" s="1"/>
  <c r="EB24" i="4" s="1"/>
  <c r="BR5" i="4"/>
  <c r="AAT4" i="4"/>
  <c r="WV4" i="4"/>
  <c r="WV15" i="4" s="1"/>
  <c r="UH23" i="4" s="1"/>
  <c r="RY4" i="4"/>
  <c r="RY15" i="4" s="1"/>
  <c r="QI20" i="4" s="1"/>
  <c r="GD4" i="4"/>
  <c r="GD15" i="4" s="1"/>
  <c r="EB20" i="4" s="1"/>
  <c r="CH4" i="4"/>
  <c r="BD9" i="4"/>
  <c r="AAF8" i="4"/>
  <c r="WX8" i="4"/>
  <c r="OJ8" i="4"/>
  <c r="LB8" i="4"/>
  <c r="GF8" i="4"/>
  <c r="BL8" i="4"/>
  <c r="XF7" i="4"/>
  <c r="SY7" i="4"/>
  <c r="GN7" i="4"/>
  <c r="ZX6" i="4"/>
  <c r="SI6" i="4"/>
  <c r="ZP10" i="4"/>
  <c r="WH10" i="4"/>
  <c r="SY10" i="4"/>
  <c r="SY15" i="4" s="1"/>
  <c r="QK23" i="4" s="1"/>
  <c r="OR10" i="4"/>
  <c r="LJ10" i="4"/>
  <c r="GN10" i="4"/>
  <c r="ZX9" i="4"/>
  <c r="WP9" i="4"/>
  <c r="TG9" i="4"/>
  <c r="OZ9" i="4"/>
  <c r="KD9" i="4"/>
  <c r="CB9" i="4"/>
  <c r="ZP4" i="4"/>
  <c r="VR4" i="4"/>
  <c r="TG4" i="4"/>
  <c r="OJ4" i="4"/>
  <c r="KL4" i="4"/>
  <c r="HL4" i="4"/>
  <c r="HL15" i="4" s="1"/>
  <c r="ED24" i="4" s="1"/>
  <c r="BD4" i="4"/>
  <c r="BD15" i="4" s="1"/>
  <c r="V19" i="4" s="1"/>
  <c r="ZX7" i="4"/>
  <c r="WP7" i="4"/>
  <c r="SI7" i="4"/>
  <c r="OB7" i="4"/>
  <c r="OB15" i="4" s="1"/>
  <c r="ML20" i="4" s="1"/>
  <c r="KT7" i="4"/>
  <c r="FX7" i="4"/>
  <c r="CR7" i="4"/>
  <c r="XU6" i="4"/>
  <c r="XU15" i="4" s="1"/>
  <c r="VZ6" i="4"/>
  <c r="RS6" i="4"/>
  <c r="KD6" i="4"/>
  <c r="CB6" i="4"/>
  <c r="ABD5" i="4"/>
  <c r="PH5" i="4"/>
  <c r="HD5" i="4"/>
  <c r="BL5" i="4"/>
  <c r="AAN4" i="4"/>
  <c r="WP4" i="4"/>
  <c r="RS4" i="4"/>
  <c r="PH4" i="4"/>
  <c r="VR10" i="4"/>
  <c r="SI10" i="4"/>
  <c r="OB10" i="4"/>
  <c r="KT10" i="4"/>
  <c r="FX10" i="4"/>
  <c r="CR10" i="4"/>
  <c r="XU9" i="4"/>
  <c r="VZ9" i="4"/>
  <c r="SQ9" i="4"/>
  <c r="OJ9" i="4"/>
  <c r="HD9" i="4"/>
  <c r="BL9" i="4"/>
  <c r="XF8" i="4"/>
  <c r="SY8" i="4"/>
  <c r="OR8" i="4"/>
  <c r="LJ8" i="4"/>
  <c r="GN8" i="4"/>
  <c r="BT8" i="4"/>
  <c r="AAV7" i="4"/>
  <c r="OZ7" i="4"/>
  <c r="GV7" i="4"/>
  <c r="BD7" i="4"/>
  <c r="AAF6" i="4"/>
  <c r="WX6" i="4"/>
  <c r="OJ6" i="4"/>
  <c r="LB6" i="4"/>
  <c r="GF6" i="4"/>
  <c r="GF15" i="4" s="1"/>
  <c r="ED20" i="4" s="1"/>
  <c r="WH5" i="4"/>
  <c r="NT5" i="4"/>
  <c r="CJ5" i="4"/>
  <c r="NT4" i="4"/>
  <c r="JV4" i="4"/>
  <c r="JV15" i="4" s="1"/>
  <c r="IN19" i="4" s="1"/>
  <c r="OZ10" i="4"/>
  <c r="WX9" i="4"/>
  <c r="AAV4" i="4"/>
  <c r="AAV15" i="4" s="1"/>
  <c r="YH23" i="4" s="1"/>
  <c r="Z4" i="3"/>
  <c r="Y5" i="3"/>
  <c r="Z3" i="3"/>
  <c r="EX13" i="2"/>
  <c r="EX14" i="2" s="1"/>
  <c r="EX15" i="2" s="1"/>
  <c r="EX16" i="2" s="1"/>
  <c r="EX17" i="2"/>
  <c r="EY17" i="2"/>
  <c r="EY13" i="2"/>
  <c r="EY14" i="2" s="1"/>
  <c r="EY15" i="2" s="1"/>
  <c r="EY16" i="2" s="1"/>
  <c r="HG7" i="2"/>
  <c r="HF9" i="2"/>
  <c r="FL13" i="2"/>
  <c r="FL14" i="2" s="1"/>
  <c r="FL15" i="2" s="1"/>
  <c r="FL16" i="2" s="1"/>
  <c r="FL17" i="2"/>
  <c r="FK17" i="2"/>
  <c r="FK13" i="2"/>
  <c r="FK14" i="2" s="1"/>
  <c r="FK15" i="2" s="1"/>
  <c r="FK16" i="2" s="1"/>
  <c r="BU17" i="2"/>
  <c r="BU18" i="2" s="1"/>
  <c r="BU19" i="2" s="1"/>
  <c r="BU20" i="2" s="1"/>
  <c r="BU21" i="2" s="1"/>
  <c r="BU22" i="2" s="1"/>
  <c r="BU23" i="2" s="1"/>
  <c r="BU24" i="2" s="1"/>
  <c r="BU25" i="2"/>
  <c r="BT25" i="2"/>
  <c r="BT17" i="2"/>
  <c r="BT18" i="2" s="1"/>
  <c r="BT19" i="2" s="1"/>
  <c r="BT20" i="2" s="1"/>
  <c r="BT21" i="2" s="1"/>
  <c r="BT22" i="2" s="1"/>
  <c r="BT23" i="2" s="1"/>
  <c r="BT24" i="2" s="1"/>
  <c r="CH25" i="2"/>
  <c r="CH17" i="2"/>
  <c r="CH18" i="2" s="1"/>
  <c r="CH19" i="2" s="1"/>
  <c r="CH20" i="2" s="1"/>
  <c r="CH21" i="2" s="1"/>
  <c r="CH22" i="2" s="1"/>
  <c r="CH23" i="2" s="1"/>
  <c r="CH24" i="2" s="1"/>
  <c r="CG17" i="2"/>
  <c r="CG18" i="2" s="1"/>
  <c r="CG19" i="2" s="1"/>
  <c r="CG20" i="2" s="1"/>
  <c r="CG21" i="2" s="1"/>
  <c r="CG22" i="2" s="1"/>
  <c r="CG23" i="2" s="1"/>
  <c r="CG24" i="2" s="1"/>
  <c r="CG25" i="2"/>
  <c r="HD9" i="2"/>
  <c r="GS18" i="2"/>
  <c r="HE8" i="2" s="1"/>
  <c r="HH8" i="2"/>
  <c r="HE9" i="2"/>
  <c r="AQ4" i="1"/>
  <c r="H5" i="1"/>
  <c r="AG5" i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J5" i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Q5" i="1"/>
  <c r="AZ5" i="1"/>
  <c r="CE5" i="1"/>
  <c r="H6" i="1"/>
  <c r="AQ6" i="1"/>
  <c r="AZ6" i="1"/>
  <c r="CE6" i="1"/>
  <c r="H7" i="1"/>
  <c r="AQ7" i="1"/>
  <c r="AZ7" i="1"/>
  <c r="CE7" i="1"/>
  <c r="H8" i="1"/>
  <c r="AQ8" i="1"/>
  <c r="AQ27" i="1" s="1"/>
  <c r="AZ8" i="1"/>
  <c r="CE8" i="1"/>
  <c r="H9" i="1"/>
  <c r="AQ9" i="1"/>
  <c r="AZ9" i="1"/>
  <c r="CE9" i="1"/>
  <c r="H10" i="1"/>
  <c r="AQ10" i="1"/>
  <c r="AZ10" i="1"/>
  <c r="CE10" i="1"/>
  <c r="H11" i="1"/>
  <c r="AQ11" i="1"/>
  <c r="AZ11" i="1"/>
  <c r="CE11" i="1"/>
  <c r="H12" i="1"/>
  <c r="AQ12" i="1"/>
  <c r="AZ12" i="1"/>
  <c r="CE12" i="1"/>
  <c r="H13" i="1"/>
  <c r="AQ13" i="1"/>
  <c r="AZ13" i="1"/>
  <c r="CE13" i="1"/>
  <c r="H14" i="1"/>
  <c r="AQ14" i="1"/>
  <c r="AZ14" i="1"/>
  <c r="CE14" i="1"/>
  <c r="H15" i="1"/>
  <c r="AQ15" i="1"/>
  <c r="AZ15" i="1"/>
  <c r="H16" i="1"/>
  <c r="AQ16" i="1"/>
  <c r="AZ16" i="1"/>
  <c r="H17" i="1"/>
  <c r="AJ17" i="1"/>
  <c r="AQ17" i="1"/>
  <c r="AZ17" i="1"/>
  <c r="H18" i="1"/>
  <c r="AJ18" i="1"/>
  <c r="AJ19" i="1" s="1"/>
  <c r="AJ20" i="1" s="1"/>
  <c r="AJ21" i="1" s="1"/>
  <c r="AJ22" i="1" s="1"/>
  <c r="AJ23" i="1" s="1"/>
  <c r="AJ24" i="1" s="1"/>
  <c r="AJ25" i="1" s="1"/>
  <c r="AJ26" i="1" s="1"/>
  <c r="AQ18" i="1"/>
  <c r="AZ18" i="1"/>
  <c r="H19" i="1"/>
  <c r="AQ19" i="1"/>
  <c r="AZ19" i="1"/>
  <c r="H20" i="1"/>
  <c r="AQ20" i="1"/>
  <c r="AZ20" i="1"/>
  <c r="H21" i="1"/>
  <c r="AQ21" i="1"/>
  <c r="AZ21" i="1"/>
  <c r="H22" i="1"/>
  <c r="AQ22" i="1"/>
  <c r="AZ22" i="1"/>
  <c r="H23" i="1"/>
  <c r="AQ23" i="1"/>
  <c r="AZ23" i="1"/>
  <c r="H24" i="1"/>
  <c r="AQ24" i="1"/>
  <c r="AZ24" i="1"/>
  <c r="AQ25" i="1"/>
  <c r="H26" i="1"/>
  <c r="AQ26" i="1"/>
  <c r="H27" i="1"/>
  <c r="AK27" i="1"/>
  <c r="AL27" i="1"/>
  <c r="AM27" i="1"/>
  <c r="AN27" i="1"/>
  <c r="AO27" i="1"/>
  <c r="AP27" i="1"/>
  <c r="H28" i="1"/>
  <c r="AZ28" i="1"/>
  <c r="H29" i="1"/>
  <c r="L29" i="1"/>
  <c r="L28" i="1" s="1"/>
  <c r="L27" i="1" s="1"/>
  <c r="L26" i="1" s="1"/>
  <c r="M29" i="1"/>
  <c r="M28" i="1" s="1"/>
  <c r="M27" i="1" s="1"/>
  <c r="M26" i="1" s="1"/>
  <c r="AZ29" i="1"/>
  <c r="H30" i="1"/>
  <c r="AZ30" i="1"/>
  <c r="H31" i="1"/>
  <c r="AK31" i="1"/>
  <c r="AL31" i="1"/>
  <c r="AQ31" i="1" s="1"/>
  <c r="AM31" i="1"/>
  <c r="AN31" i="1"/>
  <c r="AO31" i="1"/>
  <c r="AP31" i="1"/>
  <c r="AZ31" i="1"/>
  <c r="H32" i="1"/>
  <c r="AG32" i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J32" i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K32" i="1"/>
  <c r="AQ32" i="1" s="1"/>
  <c r="AL32" i="1"/>
  <c r="AM32" i="1"/>
  <c r="AN32" i="1"/>
  <c r="AO32" i="1"/>
  <c r="AP32" i="1"/>
  <c r="AZ32" i="1"/>
  <c r="H33" i="1"/>
  <c r="AK33" i="1"/>
  <c r="AQ33" i="1" s="1"/>
  <c r="AL33" i="1"/>
  <c r="AM33" i="1"/>
  <c r="AN33" i="1"/>
  <c r="AO33" i="1"/>
  <c r="AP33" i="1"/>
  <c r="AZ33" i="1"/>
  <c r="H34" i="1"/>
  <c r="AK34" i="1"/>
  <c r="AQ34" i="1" s="1"/>
  <c r="AL34" i="1"/>
  <c r="AM34" i="1"/>
  <c r="AN34" i="1"/>
  <c r="AO34" i="1"/>
  <c r="AP34" i="1"/>
  <c r="AZ34" i="1"/>
  <c r="H35" i="1"/>
  <c r="AK35" i="1"/>
  <c r="AL35" i="1"/>
  <c r="AM35" i="1"/>
  <c r="AN35" i="1"/>
  <c r="AO35" i="1"/>
  <c r="AP35" i="1"/>
  <c r="AQ35" i="1"/>
  <c r="AZ35" i="1"/>
  <c r="H36" i="1"/>
  <c r="AK36" i="1"/>
  <c r="AQ36" i="1" s="1"/>
  <c r="AL36" i="1"/>
  <c r="AM36" i="1"/>
  <c r="AN36" i="1"/>
  <c r="AO36" i="1"/>
  <c r="AP36" i="1"/>
  <c r="AZ36" i="1"/>
  <c r="H37" i="1"/>
  <c r="AK37" i="1"/>
  <c r="AQ37" i="1" s="1"/>
  <c r="AL37" i="1"/>
  <c r="AM37" i="1"/>
  <c r="AN37" i="1"/>
  <c r="AO37" i="1"/>
  <c r="AP37" i="1"/>
  <c r="AZ37" i="1"/>
  <c r="H38" i="1"/>
  <c r="AK38" i="1"/>
  <c r="AL38" i="1"/>
  <c r="AM38" i="1"/>
  <c r="AN38" i="1"/>
  <c r="AO38" i="1"/>
  <c r="AP38" i="1"/>
  <c r="AQ38" i="1"/>
  <c r="AZ38" i="1"/>
  <c r="H39" i="1"/>
  <c r="AK39" i="1"/>
  <c r="AL39" i="1"/>
  <c r="AQ39" i="1" s="1"/>
  <c r="AM39" i="1"/>
  <c r="AN39" i="1"/>
  <c r="AO39" i="1"/>
  <c r="AP39" i="1"/>
  <c r="AZ39" i="1"/>
  <c r="H40" i="1"/>
  <c r="AK40" i="1"/>
  <c r="AQ40" i="1" s="1"/>
  <c r="AL40" i="1"/>
  <c r="AM40" i="1"/>
  <c r="AN40" i="1"/>
  <c r="AO40" i="1"/>
  <c r="AP40" i="1"/>
  <c r="AZ40" i="1"/>
  <c r="H41" i="1"/>
  <c r="AK41" i="1"/>
  <c r="AQ41" i="1" s="1"/>
  <c r="AL41" i="1"/>
  <c r="AM41" i="1"/>
  <c r="AN41" i="1"/>
  <c r="AO41" i="1"/>
  <c r="AP41" i="1"/>
  <c r="AZ41" i="1"/>
  <c r="H42" i="1"/>
  <c r="AK42" i="1"/>
  <c r="AQ42" i="1" s="1"/>
  <c r="AL42" i="1"/>
  <c r="AM42" i="1"/>
  <c r="AN42" i="1"/>
  <c r="AO42" i="1"/>
  <c r="AP42" i="1"/>
  <c r="AZ42" i="1"/>
  <c r="H43" i="1"/>
  <c r="AK43" i="1"/>
  <c r="AL43" i="1"/>
  <c r="AM43" i="1"/>
  <c r="AN43" i="1"/>
  <c r="AO43" i="1"/>
  <c r="AP43" i="1"/>
  <c r="AQ43" i="1"/>
  <c r="AZ43" i="1"/>
  <c r="H44" i="1"/>
  <c r="AK44" i="1"/>
  <c r="AQ44" i="1" s="1"/>
  <c r="AL44" i="1"/>
  <c r="AM44" i="1"/>
  <c r="AN44" i="1"/>
  <c r="AO44" i="1"/>
  <c r="AP44" i="1"/>
  <c r="AZ44" i="1"/>
  <c r="H45" i="1"/>
  <c r="I45" i="1"/>
  <c r="J45" i="1"/>
  <c r="K45" i="1"/>
  <c r="L45" i="1"/>
  <c r="AK45" i="1"/>
  <c r="AQ45" i="1" s="1"/>
  <c r="AL45" i="1"/>
  <c r="AM45" i="1"/>
  <c r="AN45" i="1"/>
  <c r="AO45" i="1"/>
  <c r="AP45" i="1"/>
  <c r="AZ45" i="1"/>
  <c r="AK46" i="1"/>
  <c r="AL46" i="1"/>
  <c r="AQ46" i="1" s="1"/>
  <c r="AM46" i="1"/>
  <c r="AN46" i="1"/>
  <c r="AO46" i="1"/>
  <c r="AP46" i="1"/>
  <c r="AZ46" i="1"/>
  <c r="AK47" i="1"/>
  <c r="AQ47" i="1" s="1"/>
  <c r="AL47" i="1"/>
  <c r="AM47" i="1"/>
  <c r="AN47" i="1"/>
  <c r="AO47" i="1"/>
  <c r="AP47" i="1"/>
  <c r="AZ47" i="1"/>
  <c r="AK48" i="1"/>
  <c r="AL48" i="1"/>
  <c r="AM48" i="1"/>
  <c r="AN48" i="1"/>
  <c r="AO48" i="1"/>
  <c r="AP48" i="1"/>
  <c r="AQ48" i="1"/>
  <c r="AK49" i="1"/>
  <c r="AL49" i="1"/>
  <c r="AM49" i="1"/>
  <c r="AN49" i="1"/>
  <c r="AO49" i="1"/>
  <c r="AP49" i="1"/>
  <c r="AQ49" i="1"/>
  <c r="AK50" i="1"/>
  <c r="AQ50" i="1" s="1"/>
  <c r="AL50" i="1"/>
  <c r="AM50" i="1"/>
  <c r="AN50" i="1"/>
  <c r="AO50" i="1"/>
  <c r="AP50" i="1"/>
  <c r="AK51" i="1"/>
  <c r="AQ51" i="1" s="1"/>
  <c r="AL51" i="1"/>
  <c r="AM51" i="1"/>
  <c r="AN51" i="1"/>
  <c r="AO51" i="1"/>
  <c r="AP51" i="1"/>
  <c r="AK52" i="1"/>
  <c r="AL52" i="1"/>
  <c r="AM52" i="1"/>
  <c r="AQ52" i="1" s="1"/>
  <c r="AN52" i="1"/>
  <c r="AO52" i="1"/>
  <c r="AP52" i="1"/>
  <c r="AK53" i="1"/>
  <c r="AL53" i="1"/>
  <c r="AQ53" i="1" s="1"/>
  <c r="AM53" i="1"/>
  <c r="AN53" i="1"/>
  <c r="AO53" i="1"/>
  <c r="AP53" i="1"/>
  <c r="CR9" i="7" l="1"/>
  <c r="CS8" i="7"/>
  <c r="AT5" i="7"/>
  <c r="AS6" i="7"/>
  <c r="AS7" i="7" s="1"/>
  <c r="AA8" i="7"/>
  <c r="AB7" i="7"/>
  <c r="DJ8" i="7"/>
  <c r="DK7" i="7"/>
  <c r="MH21" i="4"/>
  <c r="MH22" i="4"/>
  <c r="MI22" i="4"/>
  <c r="DZ23" i="4"/>
  <c r="YD30" i="4"/>
  <c r="YD61" i="4"/>
  <c r="QG27" i="4"/>
  <c r="YE52" i="4"/>
  <c r="YD52" i="4"/>
  <c r="YD51" i="4"/>
  <c r="YD54" i="4"/>
  <c r="IJ22" i="4"/>
  <c r="IK22" i="4"/>
  <c r="R20" i="4"/>
  <c r="R30" i="4"/>
  <c r="IK24" i="4"/>
  <c r="IJ24" i="4"/>
  <c r="DZ19" i="4"/>
  <c r="IJ21" i="4"/>
  <c r="IK21" i="4"/>
  <c r="BB30" i="4"/>
  <c r="T25" i="4" s="1"/>
  <c r="UF25" i="4"/>
  <c r="UG25" i="4"/>
  <c r="IK27" i="4"/>
  <c r="IJ27" i="4"/>
  <c r="YE59" i="4"/>
  <c r="YD59" i="4"/>
  <c r="AAF61" i="4"/>
  <c r="YH58" i="4" s="1"/>
  <c r="Y30" i="4"/>
  <c r="OJ15" i="4"/>
  <c r="ML21" i="4" s="1"/>
  <c r="MI21" i="4" s="1"/>
  <c r="AAT15" i="4"/>
  <c r="YF23" i="4" s="1"/>
  <c r="SQ15" i="4"/>
  <c r="QK22" i="4" s="1"/>
  <c r="QH22" i="4" s="1"/>
  <c r="LB15" i="4"/>
  <c r="IN23" i="4" s="1"/>
  <c r="TE15" i="4"/>
  <c r="QI24" i="4" s="1"/>
  <c r="WX30" i="4"/>
  <c r="UJ29" i="4" s="1"/>
  <c r="BR30" i="4"/>
  <c r="T27" i="4" s="1"/>
  <c r="SQ30" i="4"/>
  <c r="QK28" i="4" s="1"/>
  <c r="AAT30" i="4"/>
  <c r="YF29" i="4" s="1"/>
  <c r="WN30" i="4"/>
  <c r="UH28" i="4" s="1"/>
  <c r="GV30" i="4"/>
  <c r="ED28" i="4" s="1"/>
  <c r="NR30" i="4"/>
  <c r="MJ25" i="4" s="1"/>
  <c r="ZV30" i="4"/>
  <c r="YF26" i="4" s="1"/>
  <c r="QG30" i="4"/>
  <c r="QH30" i="4"/>
  <c r="AAN46" i="4"/>
  <c r="YH53" i="4" s="1"/>
  <c r="AAD61" i="4"/>
  <c r="YF58" i="4" s="1"/>
  <c r="QG20" i="4"/>
  <c r="QH20" i="4"/>
  <c r="BB15" i="4"/>
  <c r="T19" i="4" s="1"/>
  <c r="YE28" i="4"/>
  <c r="YD28" i="4"/>
  <c r="UF21" i="4"/>
  <c r="QG23" i="4"/>
  <c r="QH23" i="4"/>
  <c r="AAV30" i="4"/>
  <c r="YH29" i="4" s="1"/>
  <c r="SO30" i="4"/>
  <c r="QI28" i="4" s="1"/>
  <c r="BL30" i="4"/>
  <c r="V26" i="4" s="1"/>
  <c r="ZN30" i="4"/>
  <c r="YF25" i="4" s="1"/>
  <c r="GT30" i="4"/>
  <c r="EB28" i="4" s="1"/>
  <c r="XF30" i="4"/>
  <c r="UJ30" i="4" s="1"/>
  <c r="UG30" i="4" s="1"/>
  <c r="R29" i="4"/>
  <c r="AAV46" i="4"/>
  <c r="YH54" i="4" s="1"/>
  <c r="YE54" i="4" s="1"/>
  <c r="AAL46" i="4"/>
  <c r="YF53" i="4" s="1"/>
  <c r="YE56" i="4"/>
  <c r="YD56" i="4"/>
  <c r="MH24" i="4"/>
  <c r="IJ26" i="4"/>
  <c r="QG22" i="4"/>
  <c r="QG26" i="4"/>
  <c r="ZX15" i="4"/>
  <c r="YH20" i="4" s="1"/>
  <c r="KT15" i="4"/>
  <c r="IN22" i="4" s="1"/>
  <c r="NT15" i="4"/>
  <c r="ML19" i="4" s="1"/>
  <c r="RS15" i="4"/>
  <c r="QK19" i="4" s="1"/>
  <c r="VR15" i="4"/>
  <c r="UJ19" i="4" s="1"/>
  <c r="DZ24" i="4"/>
  <c r="EA24" i="4"/>
  <c r="BR15" i="4"/>
  <c r="T21" i="4" s="1"/>
  <c r="CB15" i="4"/>
  <c r="V22" i="4" s="1"/>
  <c r="ABD15" i="4"/>
  <c r="YH24" i="4" s="1"/>
  <c r="YK24" i="4"/>
  <c r="RS30" i="4"/>
  <c r="QK25" i="4" s="1"/>
  <c r="FV30" i="4"/>
  <c r="EB25" i="4" s="1"/>
  <c r="KT30" i="4"/>
  <c r="IN28" i="4" s="1"/>
  <c r="UM20" i="4"/>
  <c r="BJ30" i="4"/>
  <c r="T26" i="4" s="1"/>
  <c r="VZ30" i="4"/>
  <c r="UJ26" i="4" s="1"/>
  <c r="HL30" i="4"/>
  <c r="ED30" i="4" s="1"/>
  <c r="CR30" i="4"/>
  <c r="V30" i="4" s="1"/>
  <c r="S30" i="4" s="1"/>
  <c r="OB30" i="4"/>
  <c r="ML26" i="4" s="1"/>
  <c r="YD27" i="4"/>
  <c r="YE27" i="4"/>
  <c r="SI30" i="4"/>
  <c r="QK27" i="4" s="1"/>
  <c r="QH27" i="4" s="1"/>
  <c r="UF20" i="4"/>
  <c r="UG20" i="4"/>
  <c r="DZ22" i="4"/>
  <c r="EA22" i="4"/>
  <c r="KL15" i="4"/>
  <c r="IN21" i="4" s="1"/>
  <c r="MH20" i="4"/>
  <c r="MI20" i="4"/>
  <c r="JT30" i="4"/>
  <c r="IL25" i="4" s="1"/>
  <c r="TG15" i="4"/>
  <c r="QK24" i="4" s="1"/>
  <c r="BT15" i="4"/>
  <c r="V21" i="4" s="1"/>
  <c r="IJ23" i="4"/>
  <c r="IK23" i="4"/>
  <c r="CJ15" i="4"/>
  <c r="V23" i="4" s="1"/>
  <c r="WP15" i="4"/>
  <c r="UJ22" i="4" s="1"/>
  <c r="UG22" i="4" s="1"/>
  <c r="ZP15" i="4"/>
  <c r="YH19" i="4" s="1"/>
  <c r="YE19" i="4" s="1"/>
  <c r="IJ19" i="4"/>
  <c r="IK19" i="4"/>
  <c r="UF22" i="4"/>
  <c r="SI15" i="4"/>
  <c r="QK21" i="4" s="1"/>
  <c r="OZ15" i="4"/>
  <c r="ML23" i="4" s="1"/>
  <c r="BZ15" i="4"/>
  <c r="T22" i="4" s="1"/>
  <c r="ABB15" i="4"/>
  <c r="YF24" i="4" s="1"/>
  <c r="GN15" i="4"/>
  <c r="ED21" i="4" s="1"/>
  <c r="CJ30" i="4"/>
  <c r="V29" i="4" s="1"/>
  <c r="S29" i="4" s="1"/>
  <c r="NR15" i="4"/>
  <c r="MJ19" i="4" s="1"/>
  <c r="QG25" i="4"/>
  <c r="QH25" i="4"/>
  <c r="KR30" i="4"/>
  <c r="IL28" i="4" s="1"/>
  <c r="VX30" i="4"/>
  <c r="UH26" i="4" s="1"/>
  <c r="HJ30" i="4"/>
  <c r="EB30" i="4" s="1"/>
  <c r="OJ30" i="4"/>
  <c r="ML27" i="4" s="1"/>
  <c r="GN30" i="4"/>
  <c r="ED27" i="4" s="1"/>
  <c r="NZ30" i="4"/>
  <c r="MJ26" i="4" s="1"/>
  <c r="WH30" i="4"/>
  <c r="UJ27" i="4" s="1"/>
  <c r="UG27" i="4" s="1"/>
  <c r="ABD30" i="4"/>
  <c r="YH30" i="4" s="1"/>
  <c r="YE30" i="4" s="1"/>
  <c r="UF30" i="4"/>
  <c r="ZX46" i="4"/>
  <c r="YH51" i="4" s="1"/>
  <c r="YE51" i="4" s="1"/>
  <c r="ABD61" i="4"/>
  <c r="YH61" i="4" s="1"/>
  <c r="YE61" i="4" s="1"/>
  <c r="YK52" i="4"/>
  <c r="ZN46" i="4"/>
  <c r="YF50" i="4" s="1"/>
  <c r="ABB46" i="4"/>
  <c r="YF55" i="4" s="1"/>
  <c r="CR15" i="4"/>
  <c r="V24" i="4" s="1"/>
  <c r="S24" i="4" s="1"/>
  <c r="AAL15" i="4"/>
  <c r="YF22" i="4" s="1"/>
  <c r="WH15" i="4"/>
  <c r="UJ21" i="4" s="1"/>
  <c r="UG21" i="4" s="1"/>
  <c r="SA30" i="4"/>
  <c r="QK26" i="4" s="1"/>
  <c r="QH26" i="4" s="1"/>
  <c r="EA26" i="4"/>
  <c r="DZ26" i="4"/>
  <c r="UF23" i="4"/>
  <c r="UG23" i="4"/>
  <c r="R24" i="4"/>
  <c r="LH30" i="4"/>
  <c r="IL30" i="4" s="1"/>
  <c r="WP30" i="4"/>
  <c r="UJ28" i="4" s="1"/>
  <c r="OP30" i="4"/>
  <c r="MJ28" i="4" s="1"/>
  <c r="WX15" i="4"/>
  <c r="UJ23" i="4" s="1"/>
  <c r="PH15" i="4"/>
  <c r="ML24" i="4" s="1"/>
  <c r="MI24" i="4" s="1"/>
  <c r="AAN15" i="4"/>
  <c r="YH22" i="4" s="1"/>
  <c r="CH15" i="4"/>
  <c r="T23" i="4" s="1"/>
  <c r="SG15" i="4"/>
  <c r="QI21" i="4" s="1"/>
  <c r="UF24" i="4"/>
  <c r="UG24" i="4"/>
  <c r="OX15" i="4"/>
  <c r="MJ23" i="4" s="1"/>
  <c r="AAF15" i="4"/>
  <c r="YH21" i="4" s="1"/>
  <c r="KD15" i="4"/>
  <c r="IN20" i="4" s="1"/>
  <c r="GL15" i="4"/>
  <c r="EB21" i="4" s="1"/>
  <c r="VP15" i="4"/>
  <c r="UH19" i="4" s="1"/>
  <c r="HD30" i="4"/>
  <c r="ED29" i="4" s="1"/>
  <c r="CB30" i="4"/>
  <c r="V28" i="4" s="1"/>
  <c r="PH30" i="4"/>
  <c r="ML30" i="4" s="1"/>
  <c r="WV30" i="4"/>
  <c r="UH29" i="4" s="1"/>
  <c r="SW30" i="4"/>
  <c r="QI29" i="4" s="1"/>
  <c r="ZV61" i="4"/>
  <c r="YF57" i="4" s="1"/>
  <c r="YK55" i="4"/>
  <c r="HD15" i="4"/>
  <c r="ED23" i="4" s="1"/>
  <c r="EA23" i="4" s="1"/>
  <c r="UF27" i="4"/>
  <c r="MH27" i="4"/>
  <c r="MI27" i="4"/>
  <c r="BL15" i="4"/>
  <c r="V20" i="4" s="1"/>
  <c r="S20" i="4" s="1"/>
  <c r="DZ20" i="4"/>
  <c r="EA20" i="4"/>
  <c r="YD19" i="4"/>
  <c r="FX15" i="4"/>
  <c r="ED19" i="4" s="1"/>
  <c r="EA19" i="4" s="1"/>
  <c r="AAD15" i="4"/>
  <c r="YF21" i="4" s="1"/>
  <c r="RQ15" i="4"/>
  <c r="QI19" i="4" s="1"/>
  <c r="KB15" i="4"/>
  <c r="IL20" i="4" s="1"/>
  <c r="GV15" i="4"/>
  <c r="ED22" i="4" s="1"/>
  <c r="ZV15" i="4"/>
  <c r="YF20" i="4" s="1"/>
  <c r="LB30" i="4"/>
  <c r="IN29" i="4" s="1"/>
  <c r="IK29" i="4" s="1"/>
  <c r="EG22" i="4"/>
  <c r="DZ29" i="4"/>
  <c r="EA29" i="4"/>
  <c r="BZ30" i="4"/>
  <c r="T28" i="4" s="1"/>
  <c r="KD30" i="4"/>
  <c r="IN26" i="4" s="1"/>
  <c r="IK26" i="4" s="1"/>
  <c r="PF30" i="4"/>
  <c r="MJ30" i="4" s="1"/>
  <c r="AAN30" i="4"/>
  <c r="YH28" i="4" s="1"/>
  <c r="MH29" i="4"/>
  <c r="MI29" i="4"/>
  <c r="IJ29" i="4"/>
  <c r="ABD46" i="4"/>
  <c r="YH55" i="4" s="1"/>
  <c r="DZ27" i="4"/>
  <c r="EA27" i="4"/>
  <c r="YD60" i="4"/>
  <c r="YE60" i="4"/>
  <c r="Y6" i="3"/>
  <c r="Z5" i="3"/>
  <c r="HH9" i="2"/>
  <c r="HG9" i="2"/>
  <c r="AQ54" i="1"/>
  <c r="DK8" i="7" l="1"/>
  <c r="DJ9" i="7"/>
  <c r="AB8" i="7"/>
  <c r="AA9" i="7"/>
  <c r="AT6" i="7"/>
  <c r="AS8" i="7"/>
  <c r="AS9" i="7" s="1"/>
  <c r="CS9" i="7"/>
  <c r="CR10" i="7"/>
  <c r="UF19" i="4"/>
  <c r="UG19" i="4"/>
  <c r="YD29" i="4"/>
  <c r="YE29" i="4"/>
  <c r="YD20" i="4"/>
  <c r="YE20" i="4"/>
  <c r="DZ21" i="4"/>
  <c r="EA21" i="4"/>
  <c r="YE55" i="4"/>
  <c r="YD55" i="4"/>
  <c r="R25" i="4"/>
  <c r="S25" i="4"/>
  <c r="MH30" i="4"/>
  <c r="MI30" i="4"/>
  <c r="YE57" i="4"/>
  <c r="YD57" i="4"/>
  <c r="YE50" i="4"/>
  <c r="YD50" i="4"/>
  <c r="MI26" i="4"/>
  <c r="MH26" i="4"/>
  <c r="MH19" i="4"/>
  <c r="MI19" i="4"/>
  <c r="DZ28" i="4"/>
  <c r="EA28" i="4"/>
  <c r="R27" i="4"/>
  <c r="S27" i="4"/>
  <c r="R23" i="4"/>
  <c r="S23" i="4"/>
  <c r="YD58" i="4"/>
  <c r="YE58" i="4"/>
  <c r="IJ20" i="4"/>
  <c r="IK20" i="4"/>
  <c r="QH29" i="4"/>
  <c r="QG29" i="4"/>
  <c r="R26" i="4"/>
  <c r="S26" i="4"/>
  <c r="R21" i="4"/>
  <c r="S21" i="4"/>
  <c r="YD25" i="4"/>
  <c r="YE25" i="4"/>
  <c r="R28" i="4"/>
  <c r="S28" i="4"/>
  <c r="QG19" i="4"/>
  <c r="QH19" i="4"/>
  <c r="UG29" i="4"/>
  <c r="UF29" i="4"/>
  <c r="MH23" i="4"/>
  <c r="MI23" i="4"/>
  <c r="MI28" i="4"/>
  <c r="MH28" i="4"/>
  <c r="IJ25" i="4"/>
  <c r="IK25" i="4"/>
  <c r="YD26" i="4"/>
  <c r="YE26" i="4"/>
  <c r="QG24" i="4"/>
  <c r="QH24" i="4"/>
  <c r="YD21" i="4"/>
  <c r="YE21" i="4"/>
  <c r="DZ30" i="4"/>
  <c r="EA30" i="4"/>
  <c r="YD24" i="4"/>
  <c r="YE24" i="4"/>
  <c r="YE53" i="4"/>
  <c r="YD53" i="4"/>
  <c r="QG28" i="4"/>
  <c r="QH28" i="4"/>
  <c r="R19" i="4"/>
  <c r="S19" i="4"/>
  <c r="MH25" i="4"/>
  <c r="MI25" i="4"/>
  <c r="IJ30" i="4"/>
  <c r="IK30" i="4"/>
  <c r="R22" i="4"/>
  <c r="S22" i="4"/>
  <c r="DZ25" i="4"/>
  <c r="EA25" i="4"/>
  <c r="UF26" i="4"/>
  <c r="UG26" i="4"/>
  <c r="QG21" i="4"/>
  <c r="QH21" i="4"/>
  <c r="YD22" i="4"/>
  <c r="YE22" i="4"/>
  <c r="IJ28" i="4"/>
  <c r="IK28" i="4"/>
  <c r="UF28" i="4"/>
  <c r="UG28" i="4"/>
  <c r="YD23" i="4"/>
  <c r="YE23" i="4"/>
  <c r="Z6" i="3"/>
  <c r="Y7" i="3"/>
  <c r="DJ10" i="7" l="1"/>
  <c r="DK9" i="7"/>
  <c r="CR11" i="7"/>
  <c r="CS10" i="7"/>
  <c r="AS10" i="7"/>
  <c r="AT8" i="7"/>
  <c r="AA10" i="7"/>
  <c r="AB9" i="7"/>
  <c r="Y8" i="3"/>
  <c r="Z7" i="3"/>
  <c r="AB10" i="7" l="1"/>
  <c r="AA11" i="7"/>
  <c r="AS11" i="7"/>
  <c r="AT10" i="7"/>
  <c r="CR12" i="7"/>
  <c r="CS11" i="7"/>
  <c r="DJ11" i="7"/>
  <c r="DK10" i="7"/>
  <c r="Y9" i="3"/>
  <c r="Z8" i="3"/>
  <c r="DJ12" i="7" l="1"/>
  <c r="DK11" i="7"/>
  <c r="CS12" i="7"/>
  <c r="CR13" i="7"/>
  <c r="AT11" i="7"/>
  <c r="AS12" i="7"/>
  <c r="AA12" i="7"/>
  <c r="AB11" i="7"/>
  <c r="Z9" i="3"/>
  <c r="Y10" i="3"/>
  <c r="AB12" i="7" l="1"/>
  <c r="AA13" i="7"/>
  <c r="AS13" i="7"/>
  <c r="AT12" i="7"/>
  <c r="CR14" i="7"/>
  <c r="CS13" i="7"/>
  <c r="DJ13" i="7"/>
  <c r="DK12" i="7"/>
  <c r="Y11" i="3"/>
  <c r="Z10" i="3"/>
  <c r="DJ14" i="7" l="1"/>
  <c r="DK13" i="7"/>
  <c r="CS14" i="7"/>
  <c r="CR15" i="7"/>
  <c r="AT13" i="7"/>
  <c r="AS14" i="7"/>
  <c r="AA14" i="7"/>
  <c r="AB13" i="7"/>
  <c r="Y12" i="3"/>
  <c r="Z11" i="3"/>
  <c r="AB14" i="7" l="1"/>
  <c r="AA15" i="7"/>
  <c r="AS15" i="7"/>
  <c r="AT14" i="7"/>
  <c r="CS15" i="7"/>
  <c r="CR16" i="7"/>
  <c r="DJ15" i="7"/>
  <c r="DK14" i="7"/>
  <c r="Z12" i="3"/>
  <c r="Y13" i="3"/>
  <c r="DJ16" i="7" l="1"/>
  <c r="DK15" i="7"/>
  <c r="CR17" i="7"/>
  <c r="CS16" i="7"/>
  <c r="AT15" i="7"/>
  <c r="AS16" i="7"/>
  <c r="AA16" i="7"/>
  <c r="AB15" i="7"/>
  <c r="Y14" i="3"/>
  <c r="Z13" i="3"/>
  <c r="AS17" i="7" l="1"/>
  <c r="AT16" i="7"/>
  <c r="AB16" i="7"/>
  <c r="AA17" i="7"/>
  <c r="CR18" i="7"/>
  <c r="CS17" i="7"/>
  <c r="DK16" i="7"/>
  <c r="DJ17" i="7"/>
  <c r="Z14" i="3"/>
  <c r="Y15" i="3"/>
  <c r="DJ18" i="7" l="1"/>
  <c r="DK17" i="7"/>
  <c r="CR19" i="7"/>
  <c r="CS18" i="7"/>
  <c r="AA18" i="7"/>
  <c r="AB17" i="7"/>
  <c r="AT17" i="7"/>
  <c r="AS18" i="7"/>
  <c r="Z15" i="3"/>
  <c r="Y16" i="3"/>
  <c r="AS19" i="7" l="1"/>
  <c r="AT18" i="7"/>
  <c r="AB18" i="7"/>
  <c r="AA19" i="7"/>
  <c r="CR20" i="7"/>
  <c r="CS19" i="7"/>
  <c r="DK18" i="7"/>
  <c r="DJ19" i="7"/>
  <c r="Z16" i="3"/>
  <c r="Y17" i="3"/>
  <c r="DJ20" i="7" l="1"/>
  <c r="DK19" i="7"/>
  <c r="CS20" i="7"/>
  <c r="CR21" i="7"/>
  <c r="AA20" i="7"/>
  <c r="AB19" i="7"/>
  <c r="AT19" i="7"/>
  <c r="AS20" i="7"/>
  <c r="Z17" i="3"/>
  <c r="Y18" i="3"/>
  <c r="AS21" i="7" l="1"/>
  <c r="AT20" i="7"/>
  <c r="AA21" i="7"/>
  <c r="AB20" i="7"/>
  <c r="CR22" i="7"/>
  <c r="CS21" i="7"/>
  <c r="DJ21" i="7"/>
  <c r="DK20" i="7"/>
  <c r="Y19" i="3"/>
  <c r="Z18" i="3"/>
  <c r="DK21" i="7" l="1"/>
  <c r="DJ22" i="7"/>
  <c r="CS22" i="7"/>
  <c r="CR23" i="7"/>
  <c r="CS23" i="7" s="1"/>
  <c r="AB21" i="7"/>
  <c r="AA22" i="7"/>
  <c r="AT21" i="7"/>
  <c r="AS22" i="7"/>
  <c r="Z19" i="3"/>
  <c r="Y20" i="3"/>
  <c r="AS23" i="7" l="1"/>
  <c r="AT23" i="7" s="1"/>
  <c r="AT22" i="7"/>
  <c r="DJ23" i="7"/>
  <c r="DK23" i="7" s="1"/>
  <c r="DK22" i="7"/>
  <c r="AA23" i="7"/>
  <c r="AB23" i="7" s="1"/>
  <c r="AB22" i="7"/>
  <c r="Z20" i="3"/>
  <c r="Y21" i="3"/>
  <c r="Z21" i="3" l="1"/>
  <c r="Y22" i="3"/>
  <c r="Z22" i="3" s="1"/>
</calcChain>
</file>

<file path=xl/sharedStrings.xml><?xml version="1.0" encoding="utf-8"?>
<sst xmlns="http://schemas.openxmlformats.org/spreadsheetml/2006/main" count="7807" uniqueCount="908">
  <si>
    <t>ZHO</t>
  </si>
  <si>
    <t>MAG</t>
  </si>
  <si>
    <t>BOT</t>
  </si>
  <si>
    <t>MSC</t>
  </si>
  <si>
    <t>TSU</t>
  </si>
  <si>
    <t>ALB</t>
  </si>
  <si>
    <t>LAT</t>
  </si>
  <si>
    <t>NOR</t>
  </si>
  <si>
    <t>GAS</t>
  </si>
  <si>
    <t>STR</t>
  </si>
  <si>
    <t>ALO</t>
  </si>
  <si>
    <t>OCO</t>
  </si>
  <si>
    <t>LEC</t>
  </si>
  <si>
    <t>VET</t>
  </si>
  <si>
    <t>RIC</t>
  </si>
  <si>
    <t>SAI</t>
  </si>
  <si>
    <t>PER</t>
  </si>
  <si>
    <t>RUS</t>
  </si>
  <si>
    <t>Abu Dhabi</t>
  </si>
  <si>
    <t>VER</t>
  </si>
  <si>
    <t>Interlagos</t>
  </si>
  <si>
    <t>México</t>
  </si>
  <si>
    <t>HAM</t>
  </si>
  <si>
    <t>Austin</t>
  </si>
  <si>
    <t>Suzuka</t>
  </si>
  <si>
    <t>Singapur</t>
  </si>
  <si>
    <t>EAU</t>
  </si>
  <si>
    <t>BRA</t>
  </si>
  <si>
    <t>MEX</t>
  </si>
  <si>
    <t>USAA</t>
  </si>
  <si>
    <t>JAP</t>
  </si>
  <si>
    <t>SIN</t>
  </si>
  <si>
    <t>ITAM</t>
  </si>
  <si>
    <t>HOL</t>
  </si>
  <si>
    <t>BEL</t>
  </si>
  <si>
    <t>HUN</t>
  </si>
  <si>
    <t>FRA</t>
  </si>
  <si>
    <t>AUT</t>
  </si>
  <si>
    <t>GBR</t>
  </si>
  <si>
    <t>CAN</t>
  </si>
  <si>
    <t>AZE</t>
  </si>
  <si>
    <t>MON</t>
  </si>
  <si>
    <t>ESP</t>
  </si>
  <si>
    <t>USAM</t>
  </si>
  <si>
    <t>ITAE</t>
  </si>
  <si>
    <t>AUS</t>
  </si>
  <si>
    <t>KSA</t>
  </si>
  <si>
    <t>BAH</t>
  </si>
  <si>
    <t>V. BOTTAS</t>
  </si>
  <si>
    <t>Sochi</t>
  </si>
  <si>
    <t>K. MAGNUSSEN</t>
  </si>
  <si>
    <t>Monza</t>
  </si>
  <si>
    <t>M. SCHUMACHER</t>
  </si>
  <si>
    <t>Zandvoort</t>
  </si>
  <si>
    <t>G. ZHOU</t>
  </si>
  <si>
    <t>Spa</t>
  </si>
  <si>
    <t>Y. TSUNODA</t>
  </si>
  <si>
    <t>Hungaroring</t>
  </si>
  <si>
    <t>A. ALBON</t>
  </si>
  <si>
    <t>Francia</t>
  </si>
  <si>
    <t>N. LATIFI</t>
  </si>
  <si>
    <t>Austria</t>
  </si>
  <si>
    <t>L. STROLL</t>
  </si>
  <si>
    <t>Silverstone</t>
  </si>
  <si>
    <t>P. GASLY</t>
  </si>
  <si>
    <t>Canadá</t>
  </si>
  <si>
    <t>E. OCON</t>
  </si>
  <si>
    <t>Bakú</t>
  </si>
  <si>
    <t>F. ALONSO</t>
  </si>
  <si>
    <t>Mónaco</t>
  </si>
  <si>
    <t>S. VETTEL</t>
  </si>
  <si>
    <t>Cataluña</t>
  </si>
  <si>
    <t>L. NORRIS</t>
  </si>
  <si>
    <t>Miami</t>
  </si>
  <si>
    <t>D. RICCIARDO</t>
  </si>
  <si>
    <t>Emilia Romagna</t>
  </si>
  <si>
    <t>C. SAINZ</t>
  </si>
  <si>
    <t>Melbourne</t>
  </si>
  <si>
    <t>(60 metros)</t>
  </si>
  <si>
    <t>C. LECLERC</t>
  </si>
  <si>
    <t>Yeddah</t>
  </si>
  <si>
    <t>0,06 km por minuto</t>
  </si>
  <si>
    <t>S. PÉREZ</t>
  </si>
  <si>
    <t>Bahrein</t>
  </si>
  <si>
    <t>G. RUSSELL</t>
  </si>
  <si>
    <t>Tot</t>
  </si>
  <si>
    <t>L6</t>
  </si>
  <si>
    <t>L5</t>
  </si>
  <si>
    <t>L4</t>
  </si>
  <si>
    <t>L3</t>
  </si>
  <si>
    <t>L2</t>
  </si>
  <si>
    <t>L1</t>
  </si>
  <si>
    <t>Fecha</t>
  </si>
  <si>
    <t>Circuito</t>
  </si>
  <si>
    <t>F</t>
  </si>
  <si>
    <t>M. VERSTAPPEN</t>
  </si>
  <si>
    <t>Distancias</t>
  </si>
  <si>
    <t>L. HAMILTON</t>
  </si>
  <si>
    <t>Torneo parado por lesión en el pie (hasta Francia)</t>
  </si>
  <si>
    <t>Gral</t>
  </si>
  <si>
    <t>Piloto</t>
  </si>
  <si>
    <t>P</t>
  </si>
  <si>
    <t>FORMULA 1 2021 - PUNTOS GRAL</t>
  </si>
  <si>
    <t>HAAS</t>
  </si>
  <si>
    <t>WILLIAMS</t>
  </si>
  <si>
    <t>ALPHA TAURI</t>
  </si>
  <si>
    <t>ALFA ROMEO</t>
  </si>
  <si>
    <t>ALPINE</t>
  </si>
  <si>
    <t>ASTON MARTIN</t>
  </si>
  <si>
    <t>MCLAREN</t>
  </si>
  <si>
    <t>FERRARI</t>
  </si>
  <si>
    <t>RED BULL</t>
  </si>
  <si>
    <t>MERCEDES</t>
  </si>
  <si>
    <t>FORMULA 1 2021 - CAMPEONATO DE CONSTRUCTORES</t>
  </si>
  <si>
    <t>FORMULA 1 2022 - CAMINAR</t>
  </si>
  <si>
    <t>H</t>
  </si>
  <si>
    <t>Rival</t>
  </si>
  <si>
    <t>R</t>
  </si>
  <si>
    <t>X</t>
  </si>
  <si>
    <t>Primera División</t>
  </si>
  <si>
    <t>Hur</t>
  </si>
  <si>
    <t>Res</t>
  </si>
  <si>
    <t>Día</t>
  </si>
  <si>
    <t>Total</t>
  </si>
  <si>
    <t>B Nacional</t>
  </si>
  <si>
    <t>Primera B</t>
  </si>
  <si>
    <t>Primera C</t>
  </si>
  <si>
    <t>Primera D</t>
  </si>
  <si>
    <t>Totales</t>
  </si>
  <si>
    <t>Equipo</t>
  </si>
  <si>
    <t>Pts</t>
  </si>
  <si>
    <t>PJ</t>
  </si>
  <si>
    <t>PG</t>
  </si>
  <si>
    <t>PE</t>
  </si>
  <si>
    <t>PP</t>
  </si>
  <si>
    <t>Godoy Cruz</t>
  </si>
  <si>
    <t>vs</t>
  </si>
  <si>
    <t>Alvarado</t>
  </si>
  <si>
    <t>San Miguel</t>
  </si>
  <si>
    <t>Central Córdoba R</t>
  </si>
  <si>
    <t>Cambaceres</t>
  </si>
  <si>
    <t>Temp</t>
  </si>
  <si>
    <t>División</t>
  </si>
  <si>
    <t>Prom X</t>
  </si>
  <si>
    <t>Prom R</t>
  </si>
  <si>
    <t>Argentinos Juniors</t>
  </si>
  <si>
    <t>Colón</t>
  </si>
  <si>
    <t>Agropecuario</t>
  </si>
  <si>
    <t>Gimnasia de Jujuy</t>
  </si>
  <si>
    <t>Defensores Unidos</t>
  </si>
  <si>
    <t>Fénix</t>
  </si>
  <si>
    <t>Puerto Nuevo</t>
  </si>
  <si>
    <t>Luján</t>
  </si>
  <si>
    <t>Centro Español</t>
  </si>
  <si>
    <t>Dep. Paraguayo</t>
  </si>
  <si>
    <t>T1</t>
  </si>
  <si>
    <t>Primera</t>
  </si>
  <si>
    <t>Arsenal de Sarandí</t>
  </si>
  <si>
    <t>Banfield</t>
  </si>
  <si>
    <t>Instituto</t>
  </si>
  <si>
    <t>Temperley</t>
  </si>
  <si>
    <t>Talleres RdE</t>
  </si>
  <si>
    <t>Deportivo Armenio</t>
  </si>
  <si>
    <t>Atlas</t>
  </si>
  <si>
    <t>Argentino de Rosario</t>
  </si>
  <si>
    <t>Muñiz</t>
  </si>
  <si>
    <t>T2</t>
  </si>
  <si>
    <t>Rosario Central</t>
  </si>
  <si>
    <t>Unión</t>
  </si>
  <si>
    <t>Gmo. Brown PM</t>
  </si>
  <si>
    <t>Cañuelas</t>
  </si>
  <si>
    <t>Comunicaciones</t>
  </si>
  <si>
    <t>El Porvenir</t>
  </si>
  <si>
    <t>Lugano</t>
  </si>
  <si>
    <t>T3</t>
  </si>
  <si>
    <t>B Metro</t>
  </si>
  <si>
    <t>Platense</t>
  </si>
  <si>
    <t>Brown de Adrogué</t>
  </si>
  <si>
    <t>Real Pilar</t>
  </si>
  <si>
    <t>Excursionistas</t>
  </si>
  <si>
    <t>Sportivo Barracas</t>
  </si>
  <si>
    <t>Yupanqui</t>
  </si>
  <si>
    <t>T4</t>
  </si>
  <si>
    <t>Gimnasia LP</t>
  </si>
  <si>
    <t>Newell's</t>
  </si>
  <si>
    <t>San Martín SJ</t>
  </si>
  <si>
    <t>Argentino (Quilmes)</t>
  </si>
  <si>
    <t>Midland</t>
  </si>
  <si>
    <t>T5</t>
  </si>
  <si>
    <t>Central Córdoba</t>
  </si>
  <si>
    <t>Güemes</t>
  </si>
  <si>
    <t>Deportivo Madryn</t>
  </si>
  <si>
    <t>Deportivo Merlo</t>
  </si>
  <si>
    <t>Argentino (Merlo)</t>
  </si>
  <si>
    <t>Liniers</t>
  </si>
  <si>
    <t>Central Ballester</t>
  </si>
  <si>
    <t>Atlético Tucumán</t>
  </si>
  <si>
    <t>All Boys</t>
  </si>
  <si>
    <t>Chacarita</t>
  </si>
  <si>
    <t>Villa San Carlos</t>
  </si>
  <si>
    <t>Claypole</t>
  </si>
  <si>
    <t>San Martín Burzaco</t>
  </si>
  <si>
    <t>Atlanta</t>
  </si>
  <si>
    <t>UAI Urquiza</t>
  </si>
  <si>
    <t>Victoriano Arenas</t>
  </si>
  <si>
    <t>Santamarina</t>
  </si>
  <si>
    <t>Juventud Unida</t>
  </si>
  <si>
    <t>Patronato</t>
  </si>
  <si>
    <t>Mitre SdE</t>
  </si>
  <si>
    <t>Villa Dálmine</t>
  </si>
  <si>
    <t>Estudiantes RC</t>
  </si>
  <si>
    <t>Leandro N. Alem</t>
  </si>
  <si>
    <t>Huracán</t>
  </si>
  <si>
    <t>Deportivo Morón</t>
  </si>
  <si>
    <t>Este torneo no se suspende por nada del mundo</t>
  </si>
  <si>
    <t>.</t>
  </si>
  <si>
    <t>I</t>
  </si>
  <si>
    <t>Ferro</t>
  </si>
  <si>
    <t>San Telmo</t>
  </si>
  <si>
    <t>GF</t>
  </si>
  <si>
    <t>GC</t>
  </si>
  <si>
    <t>General Lamadrid</t>
  </si>
  <si>
    <t>Inf</t>
  </si>
  <si>
    <t>Gimnasia M</t>
  </si>
  <si>
    <t>Nor</t>
  </si>
  <si>
    <t>1-8 V</t>
  </si>
  <si>
    <t>Deportivo Maipú</t>
  </si>
  <si>
    <t>1-10 V</t>
  </si>
  <si>
    <t>9-17 E</t>
  </si>
  <si>
    <t>Nueva Chicago</t>
  </si>
  <si>
    <t>Chaco For Ever</t>
  </si>
  <si>
    <t>11-20 E</t>
  </si>
  <si>
    <t>Mejor racha de torneo</t>
  </si>
  <si>
    <t>18-30 D</t>
  </si>
  <si>
    <t>Ind. Rivadavia</t>
  </si>
  <si>
    <t>21-30 D</t>
  </si>
  <si>
    <t>Mejor racha histórica</t>
  </si>
  <si>
    <t>Si X es 1, el rival</t>
  </si>
  <si>
    <t>queda con 0</t>
  </si>
  <si>
    <t>Subreddits prohibidos:</t>
  </si>
  <si>
    <t>r/dating_advice</t>
  </si>
  <si>
    <t>Si R es 1, Huracán</t>
  </si>
  <si>
    <t>r/dating</t>
  </si>
  <si>
    <t>NO queda con 0</t>
  </si>
  <si>
    <t>r/Tinder</t>
  </si>
  <si>
    <t>r/Bumble</t>
  </si>
  <si>
    <t>se simula</t>
  </si>
  <si>
    <t>r/AskMen</t>
  </si>
  <si>
    <t>r/AskWomen</t>
  </si>
  <si>
    <t>r/TwoXChromosomes</t>
  </si>
  <si>
    <t>Todo lo NSFW</t>
  </si>
  <si>
    <t>Copa de la Liga</t>
  </si>
  <si>
    <t>C</t>
  </si>
  <si>
    <t>Min</t>
  </si>
  <si>
    <t>MTot</t>
  </si>
  <si>
    <t>MxD</t>
  </si>
  <si>
    <t>L</t>
  </si>
  <si>
    <t>Zona A</t>
  </si>
  <si>
    <t>V</t>
  </si>
  <si>
    <t>↑</t>
  </si>
  <si>
    <t>Zona B</t>
  </si>
  <si>
    <t>Octogonal final</t>
  </si>
  <si>
    <t>Talleres</t>
  </si>
  <si>
    <t>↓</t>
  </si>
  <si>
    <t>F1</t>
  </si>
  <si>
    <t>Boca Juniors</t>
  </si>
  <si>
    <t>Independiente</t>
  </si>
  <si>
    <t>Ob 1</t>
  </si>
  <si>
    <t>Aprender GIT en la consola</t>
  </si>
  <si>
    <t>Memorizar todos los comandos</t>
  </si>
  <si>
    <t>River Plate</t>
  </si>
  <si>
    <t>Quilmes</t>
  </si>
  <si>
    <t>Defensa y Justicia</t>
  </si>
  <si>
    <t>Vélez Sarsfield</t>
  </si>
  <si>
    <t>Lanús</t>
  </si>
  <si>
    <t>Estudiantes LP</t>
  </si>
  <si>
    <t>Arsenal</t>
  </si>
  <si>
    <t>Racing Club</t>
  </si>
  <si>
    <t>Ob 2</t>
  </si>
  <si>
    <t>Terminar tareas clases 8-9</t>
  </si>
  <si>
    <t>Entender qué pasa con los tests</t>
  </si>
  <si>
    <t>Ch</t>
  </si>
  <si>
    <t>M</t>
  </si>
  <si>
    <t>San Lorenzo</t>
  </si>
  <si>
    <t>N</t>
  </si>
  <si>
    <t>Ob 3</t>
  </si>
  <si>
    <t>CSS y Bootstrap</t>
  </si>
  <si>
    <t>Agregar a tareas anteriores</t>
  </si>
  <si>
    <t>Atl. de Rafaela</t>
  </si>
  <si>
    <t>Mas</t>
  </si>
  <si>
    <t>Pre</t>
  </si>
  <si>
    <t>1-70 V</t>
  </si>
  <si>
    <t>1-50 V</t>
  </si>
  <si>
    <t>71-90 E</t>
  </si>
  <si>
    <t>51-75 E</t>
  </si>
  <si>
    <t>91-100 D</t>
  </si>
  <si>
    <t>76-100 D</t>
  </si>
  <si>
    <t>Ob 4</t>
  </si>
  <si>
    <t>Tarea clase 10</t>
  </si>
  <si>
    <t>Simón dice</t>
  </si>
  <si>
    <t>1-33 V</t>
  </si>
  <si>
    <t>1-25 V</t>
  </si>
  <si>
    <t>34-67 E</t>
  </si>
  <si>
    <t>26-65 E</t>
  </si>
  <si>
    <t>68-100 D</t>
  </si>
  <si>
    <t>66-100 D</t>
  </si>
  <si>
    <t>El formato de la segunda fase con los primeros de la fase 1 manteniendo</t>
  </si>
  <si>
    <t>los puntos no me pareció mal, pero no me gustó. El formato está bien, no</t>
  </si>
  <si>
    <t>tanto lo de mantener los puntos de la fase anterior.</t>
  </si>
  <si>
    <t>Puntos Fase 1</t>
  </si>
  <si>
    <t>Ob 5</t>
  </si>
  <si>
    <t>Empezar con APIs (fetch)</t>
  </si>
  <si>
    <t>Practicar con Metaweather</t>
  </si>
  <si>
    <t>Ob 6</t>
  </si>
  <si>
    <t>App del clima (con tests)</t>
  </si>
  <si>
    <t>Integrar API, Bootstrap y Node</t>
  </si>
  <si>
    <t>E</t>
  </si>
  <si>
    <t>G</t>
  </si>
  <si>
    <t>Clásicos</t>
  </si>
  <si>
    <t>Fecha 11</t>
  </si>
  <si>
    <t>Fecha 10</t>
  </si>
  <si>
    <t>Fecha 9</t>
  </si>
  <si>
    <t>DG</t>
  </si>
  <si>
    <t>Belgrano</t>
  </si>
  <si>
    <t>Gol</t>
  </si>
  <si>
    <t>Argentinos Jrs.</t>
  </si>
  <si>
    <t>Fecha 8</t>
  </si>
  <si>
    <t>Fecha 7</t>
  </si>
  <si>
    <t>Fecha 6</t>
  </si>
  <si>
    <t>Fecha 5</t>
  </si>
  <si>
    <t>Vélez</t>
  </si>
  <si>
    <t>D</t>
  </si>
  <si>
    <t>Fecha 4</t>
  </si>
  <si>
    <t>Fecha 3</t>
  </si>
  <si>
    <t>Fecha 2</t>
  </si>
  <si>
    <t>Fecha 1</t>
  </si>
  <si>
    <t>Liga</t>
  </si>
  <si>
    <t>E1</t>
  </si>
  <si>
    <t>Uni</t>
  </si>
  <si>
    <t>Þróttur</t>
  </si>
  <si>
    <t>Col</t>
  </si>
  <si>
    <t>Para ascender hay que salir campeón</t>
  </si>
  <si>
    <t>HK</t>
  </si>
  <si>
    <t>Fjölnir</t>
  </si>
  <si>
    <t>Vikingur R</t>
  </si>
  <si>
    <t>FH</t>
  </si>
  <si>
    <t>Valur</t>
  </si>
  <si>
    <t>Stjarnan</t>
  </si>
  <si>
    <t>Grindavik</t>
  </si>
  <si>
    <t>Gim</t>
  </si>
  <si>
    <t>Derrota 0-2</t>
  </si>
  <si>
    <t>Asciendo a una liga nueva (20) con los mismos rivales pero un nivel más alto</t>
  </si>
  <si>
    <t>ÍA</t>
  </si>
  <si>
    <t>AtM</t>
  </si>
  <si>
    <t>Est</t>
  </si>
  <si>
    <t>Victoria 4-1</t>
  </si>
  <si>
    <t>Ideas: ascenso a liga de cobre, de bronce, de plata y de oro</t>
  </si>
  <si>
    <t>Breiðablik</t>
  </si>
  <si>
    <t>KR</t>
  </si>
  <si>
    <t>Inter</t>
  </si>
  <si>
    <t>Cen</t>
  </si>
  <si>
    <t>Victoria 4-3</t>
  </si>
  <si>
    <t>Fram</t>
  </si>
  <si>
    <t>PSG</t>
  </si>
  <si>
    <t>New</t>
  </si>
  <si>
    <t>Victoria 2-1</t>
  </si>
  <si>
    <t>Juv</t>
  </si>
  <si>
    <t>Vel</t>
  </si>
  <si>
    <t>Resultado</t>
  </si>
  <si>
    <t>Ed</t>
  </si>
  <si>
    <t>Chel</t>
  </si>
  <si>
    <t>Slo</t>
  </si>
  <si>
    <t>Superclásico</t>
  </si>
  <si>
    <t>Mci</t>
  </si>
  <si>
    <t>Rac</t>
  </si>
  <si>
    <t>Liv</t>
  </si>
  <si>
    <t>Ind</t>
  </si>
  <si>
    <t>Bar</t>
  </si>
  <si>
    <t>Boc</t>
  </si>
  <si>
    <t>Rma</t>
  </si>
  <si>
    <t>Riv</t>
  </si>
  <si>
    <t>Liga AM</t>
  </si>
  <si>
    <t>Tirar</t>
  </si>
  <si>
    <t>Ma</t>
  </si>
  <si>
    <t>J</t>
  </si>
  <si>
    <t>Mi</t>
  </si>
  <si>
    <t>S</t>
  </si>
  <si>
    <t>River</t>
  </si>
  <si>
    <t>Ej</t>
  </si>
  <si>
    <t>Arq</t>
  </si>
  <si>
    <t>1 Ses</t>
  </si>
  <si>
    <t>Yo</t>
  </si>
  <si>
    <t>Vez</t>
  </si>
  <si>
    <t>Ganador</t>
  </si>
  <si>
    <t>Ed.</t>
  </si>
  <si>
    <t>E5</t>
  </si>
  <si>
    <t>E4</t>
  </si>
  <si>
    <t>E3</t>
  </si>
  <si>
    <t>E2</t>
  </si>
  <si>
    <t>E0</t>
  </si>
  <si>
    <t>Úrsvalsdeild Karla</t>
  </si>
  <si>
    <t>Historial</t>
  </si>
  <si>
    <t>Goles en Selecciones: Cristiano Ronaldo (111)</t>
  </si>
  <si>
    <t>Goles en Mundiales con Argentina: Batistuta (10); Stábile y Maradona (8)</t>
  </si>
  <si>
    <t>Jugador con más títulos del mundo: Pelé (3); Ronaldo y Meazza (2)</t>
  </si>
  <si>
    <t>Goles en una edición en mundiales: Fontaine (13)</t>
  </si>
  <si>
    <t>Goles en Mundiales: Klose (16); Ronaldo (15)</t>
  </si>
  <si>
    <t>Partidos en Mundiales con Argentina: Maradona (21); Mascherano (19), Messi y Kempes (18)</t>
  </si>
  <si>
    <t>Partidos en Mundiales: Matthäus (25); Klose (24), Maldini (23)</t>
  </si>
  <si>
    <t>Mundiales jugados: Rafa Márquez, Campos, Matthäus, Carbajal, Buffon (5)</t>
  </si>
  <si>
    <t>Récords</t>
  </si>
  <si>
    <t>FIFA Club World Cup</t>
  </si>
  <si>
    <t>Copa CONMEBOL Sudamericana</t>
  </si>
  <si>
    <t>UEFA Europa League</t>
  </si>
  <si>
    <t>Copa CONMEBOL Libertadores</t>
  </si>
  <si>
    <t>Carpi</t>
  </si>
  <si>
    <t>F. C. Andorra</t>
  </si>
  <si>
    <t>MK Dons</t>
  </si>
  <si>
    <t>UEFA Champions League</t>
  </si>
  <si>
    <t>Messina</t>
  </si>
  <si>
    <t>Alcoyano</t>
  </si>
  <si>
    <t>Portsmouth</t>
  </si>
  <si>
    <t>Copa América</t>
  </si>
  <si>
    <t>Catania</t>
  </si>
  <si>
    <t>Real Murcia</t>
  </si>
  <si>
    <t>Wimbledon</t>
  </si>
  <si>
    <t>Mundial</t>
  </si>
  <si>
    <t>Avellino</t>
  </si>
  <si>
    <t>Gimnastic</t>
  </si>
  <si>
    <t>Wycombe</t>
  </si>
  <si>
    <t>Palermo</t>
  </si>
  <si>
    <t>Extremadura</t>
  </si>
  <si>
    <t>Sheffield Wed.</t>
  </si>
  <si>
    <t>Bari</t>
  </si>
  <si>
    <t>Racing Santander</t>
  </si>
  <si>
    <t>Bolton</t>
  </si>
  <si>
    <t>Modena</t>
  </si>
  <si>
    <t>Salamanca</t>
  </si>
  <si>
    <t>Charlton</t>
  </si>
  <si>
    <t>Freidenreich</t>
  </si>
  <si>
    <t>Cesena</t>
  </si>
  <si>
    <t>Badajoz</t>
  </si>
  <si>
    <t>Sunderland</t>
  </si>
  <si>
    <t>Gerd Muller</t>
  </si>
  <si>
    <t>Siena</t>
  </si>
  <si>
    <t>Amorebieta</t>
  </si>
  <si>
    <t>Wigan</t>
  </si>
  <si>
    <t>https://es.wikipedia.org/wiki/Anexo:Estad%C3%ADsticas_de_Lionel_Messi#Goles_2</t>
  </si>
  <si>
    <t>Messi</t>
  </si>
  <si>
    <t>Padova</t>
  </si>
  <si>
    <t>Dep. La Coruña</t>
  </si>
  <si>
    <t>Derby County</t>
  </si>
  <si>
    <t>Pelé</t>
  </si>
  <si>
    <t>AlbinoLeffe</t>
  </si>
  <si>
    <t>Alcorcón</t>
  </si>
  <si>
    <t>Hull City</t>
  </si>
  <si>
    <t>Romario</t>
  </si>
  <si>
    <t>Piacenza</t>
  </si>
  <si>
    <t>Burgos</t>
  </si>
  <si>
    <t>Nottingham Forest</t>
  </si>
  <si>
    <t>No hay datos de la B checa '52: +20: 1488</t>
  </si>
  <si>
    <t>Bican</t>
  </si>
  <si>
    <t>Pescara</t>
  </si>
  <si>
    <t>Zaragoza</t>
  </si>
  <si>
    <t>Millwall</t>
  </si>
  <si>
    <t>Cuenta Portugal entero pero en clubes solo oficial</t>
  </si>
  <si>
    <t>C. Ronaldo</t>
  </si>
  <si>
    <t>Crotone</t>
  </si>
  <si>
    <t>Lugo</t>
  </si>
  <si>
    <t>Middlesbrough</t>
  </si>
  <si>
    <t>Primera a B Nacional</t>
  </si>
  <si>
    <t>Oficial</t>
  </si>
  <si>
    <t>No oficial</t>
  </si>
  <si>
    <t>Goles:</t>
  </si>
  <si>
    <t>Como</t>
  </si>
  <si>
    <t>Málaga</t>
  </si>
  <si>
    <t>Swansea</t>
  </si>
  <si>
    <t>Notas</t>
  </si>
  <si>
    <t>Ternana</t>
  </si>
  <si>
    <t>Girona</t>
  </si>
  <si>
    <t>Luton Town</t>
  </si>
  <si>
    <t>Primera a B Metro</t>
  </si>
  <si>
    <t>Cualquiera</t>
  </si>
  <si>
    <t>SPAL</t>
  </si>
  <si>
    <t>Leganés</t>
  </si>
  <si>
    <t>Blackpool</t>
  </si>
  <si>
    <t>Primera C para abajo</t>
  </si>
  <si>
    <t>Club CONMEBOL es premium</t>
  </si>
  <si>
    <t>Parma</t>
  </si>
  <si>
    <t>Cartagena</t>
  </si>
  <si>
    <t>Cardiff City</t>
  </si>
  <si>
    <t>B Nacional a Primera C</t>
  </si>
  <si>
    <t>En UEFA vs CONMEBOL:</t>
  </si>
  <si>
    <t>Cittadella</t>
  </si>
  <si>
    <t>Valladolid</t>
  </si>
  <si>
    <t>Birmingham</t>
  </si>
  <si>
    <t>Final</t>
  </si>
  <si>
    <t>Semi</t>
  </si>
  <si>
    <t>Cuartos</t>
  </si>
  <si>
    <t>Octavos</t>
  </si>
  <si>
    <t>16avos de final</t>
  </si>
  <si>
    <t>Primera ronda</t>
  </si>
  <si>
    <t>Rivales Copa Argentina</t>
  </si>
  <si>
    <t>Club UEFA es Extra</t>
  </si>
  <si>
    <t>Las Palmas</t>
  </si>
  <si>
    <t>Sheffield United</t>
  </si>
  <si>
    <t>En CONMEBOL vs UEFA:</t>
  </si>
  <si>
    <t>**Copas: Los clubes se ordenan por nivel para facilitar los sorteos</t>
  </si>
  <si>
    <t>Perugia</t>
  </si>
  <si>
    <t>Mirandés</t>
  </si>
  <si>
    <t>QPR</t>
  </si>
  <si>
    <t>Igual que en la división</t>
  </si>
  <si>
    <t>Mitad Mas y mitad Pre</t>
  </si>
  <si>
    <t>Master</t>
  </si>
  <si>
    <t>Nivel extra (a hacer)</t>
  </si>
  <si>
    <t>Wanderers</t>
  </si>
  <si>
    <t>Partizán</t>
  </si>
  <si>
    <t>Emelec</t>
  </si>
  <si>
    <t>Malmö</t>
  </si>
  <si>
    <t>Islandia</t>
  </si>
  <si>
    <t>Cosenza</t>
  </si>
  <si>
    <t>Fuenlabrada</t>
  </si>
  <si>
    <t>Reading</t>
  </si>
  <si>
    <t>Mitad Nor y mitad Inf</t>
  </si>
  <si>
    <t>Liverpool U</t>
  </si>
  <si>
    <t>Ferencvaros</t>
  </si>
  <si>
    <t>Sporting Cristal</t>
  </si>
  <si>
    <t>Celtic</t>
  </si>
  <si>
    <t>Grecia</t>
  </si>
  <si>
    <t>Reggina</t>
  </si>
  <si>
    <t>Real Oviedo</t>
  </si>
  <si>
    <t>Bristol City</t>
  </si>
  <si>
    <t>Todo inferior</t>
  </si>
  <si>
    <t>Zulia</t>
  </si>
  <si>
    <t>Rapid Viena</t>
  </si>
  <si>
    <t>Alianza Lima</t>
  </si>
  <si>
    <t>Dinamo Kiev</t>
  </si>
  <si>
    <t>Costa Rica</t>
  </si>
  <si>
    <t>Frosinone</t>
  </si>
  <si>
    <t>Huesca</t>
  </si>
  <si>
    <t>Huddersfield</t>
  </si>
  <si>
    <t>Mas a Nor y resto a Inf</t>
  </si>
  <si>
    <t>San José</t>
  </si>
  <si>
    <t>Viktoria Plzen</t>
  </si>
  <si>
    <t>The Strongest</t>
  </si>
  <si>
    <t>Young Boys</t>
  </si>
  <si>
    <t>Irán</t>
  </si>
  <si>
    <t>Lecce</t>
  </si>
  <si>
    <t>Eibar</t>
  </si>
  <si>
    <t>Blackburn Rovers</t>
  </si>
  <si>
    <t>Todo Inferior</t>
  </si>
  <si>
    <t>Mas y Pre: Inf, resto Min</t>
  </si>
  <si>
    <t>Caracas</t>
  </si>
  <si>
    <t>Copenhague</t>
  </si>
  <si>
    <t>Jorge Wilstermann</t>
  </si>
  <si>
    <t>Fenerbahce</t>
  </si>
  <si>
    <t>Corea del Sur</t>
  </si>
  <si>
    <t>Benevento</t>
  </si>
  <si>
    <t>Tenerife</t>
  </si>
  <si>
    <t>Stoke City</t>
  </si>
  <si>
    <t>Niveles Copa Argentina</t>
  </si>
  <si>
    <t>Universitario</t>
  </si>
  <si>
    <t>Midtjylland</t>
  </si>
  <si>
    <t>Bolívar</t>
  </si>
  <si>
    <t>Galatasaray</t>
  </si>
  <si>
    <t>Australia</t>
  </si>
  <si>
    <t>Ascoli</t>
  </si>
  <si>
    <t>Ibiza</t>
  </si>
  <si>
    <t>Fulham</t>
  </si>
  <si>
    <t>Melgar</t>
  </si>
  <si>
    <t>Sporting Braga</t>
  </si>
  <si>
    <t>Cerro Largo</t>
  </si>
  <si>
    <t>Zenit</t>
  </si>
  <si>
    <t>Nigeria</t>
  </si>
  <si>
    <t>de ascenso</t>
  </si>
  <si>
    <t>Cremonese</t>
  </si>
  <si>
    <t>Ponferradina</t>
  </si>
  <si>
    <t>Coventry City</t>
  </si>
  <si>
    <t>River Plate U</t>
  </si>
  <si>
    <t>Estrella Roja</t>
  </si>
  <si>
    <t>DIM</t>
  </si>
  <si>
    <t>Lille</t>
  </si>
  <si>
    <t>Marruecos</t>
  </si>
  <si>
    <t>Todas las ligas</t>
  </si>
  <si>
    <t>Brescia</t>
  </si>
  <si>
    <t>Almería</t>
  </si>
  <si>
    <t>West Bromwich</t>
  </si>
  <si>
    <t>M. City Torque</t>
  </si>
  <si>
    <t>Ludogorets</t>
  </si>
  <si>
    <t>Ind. Santa Fe</t>
  </si>
  <si>
    <t>RB Salzburgo</t>
  </si>
  <si>
    <t>Egipto</t>
  </si>
  <si>
    <t>Toda la B Nacional</t>
  </si>
  <si>
    <t>Pisa</t>
  </si>
  <si>
    <t>Sporting Gijón</t>
  </si>
  <si>
    <t>Bournemouth</t>
  </si>
  <si>
    <t>Once Caldas</t>
  </si>
  <si>
    <t>Spartak Moscú</t>
  </si>
  <si>
    <t>América de Cali</t>
  </si>
  <si>
    <t>Bayer Leverkusen</t>
  </si>
  <si>
    <t>Senegal</t>
  </si>
  <si>
    <t>Argentina</t>
  </si>
  <si>
    <t>Italia</t>
  </si>
  <si>
    <t>España</t>
  </si>
  <si>
    <t>Inglaterra</t>
  </si>
  <si>
    <t>Millonarios</t>
  </si>
  <si>
    <t>Krasnodar</t>
  </si>
  <si>
    <t>Olimpia</t>
  </si>
  <si>
    <t>Anderlecht</t>
  </si>
  <si>
    <t>Japón</t>
  </si>
  <si>
    <t>Ascenso</t>
  </si>
  <si>
    <t>El Nacional</t>
  </si>
  <si>
    <t>Lokomotiv Moscú</t>
  </si>
  <si>
    <t>Auckland City</t>
  </si>
  <si>
    <t>Libertad</t>
  </si>
  <si>
    <t>Atalanta</t>
  </si>
  <si>
    <t>1-4 UCL, 5-6 UEL</t>
  </si>
  <si>
    <t>Delfín</t>
  </si>
  <si>
    <t>Feyenoord</t>
  </si>
  <si>
    <t>Guangzhou Ev.</t>
  </si>
  <si>
    <t>Barcelona (ECU)</t>
  </si>
  <si>
    <t>Shakhtar Donetsk</t>
  </si>
  <si>
    <t>Estados Unidos</t>
  </si>
  <si>
    <t>Venezia</t>
  </si>
  <si>
    <t>Osasuna</t>
  </si>
  <si>
    <t>Watford</t>
  </si>
  <si>
    <t>Sacachispas</t>
  </si>
  <si>
    <t>Palestino</t>
  </si>
  <si>
    <t>Besiktas</t>
  </si>
  <si>
    <t>Urawa Red Diamonds</t>
  </si>
  <si>
    <t>U. de Chile</t>
  </si>
  <si>
    <t>Ajax</t>
  </si>
  <si>
    <t>Suecia</t>
  </si>
  <si>
    <t>Spezia</t>
  </si>
  <si>
    <t>Mallorca</t>
  </si>
  <si>
    <t>Norwich City</t>
  </si>
  <si>
    <t>2+</t>
  </si>
  <si>
    <t>Cobreloa</t>
  </si>
  <si>
    <t>Rangers</t>
  </si>
  <si>
    <t>Sanfrecce Hiroshima</t>
  </si>
  <si>
    <t>Colo Colo</t>
  </si>
  <si>
    <t>Porto</t>
  </si>
  <si>
    <t>Serbia</t>
  </si>
  <si>
    <t>Salernitana</t>
  </si>
  <si>
    <t>Granada</t>
  </si>
  <si>
    <t>Burnley</t>
  </si>
  <si>
    <t>2 gol</t>
  </si>
  <si>
    <t>Tigre</t>
  </si>
  <si>
    <t>Guaraní</t>
  </si>
  <si>
    <t>Genk</t>
  </si>
  <si>
    <t>Kashima Antlers</t>
  </si>
  <si>
    <t>Cerro Porteño</t>
  </si>
  <si>
    <t>Benfica</t>
  </si>
  <si>
    <t>Rusia</t>
  </si>
  <si>
    <t>Empoli</t>
  </si>
  <si>
    <t>Elche</t>
  </si>
  <si>
    <t>Brentford</t>
  </si>
  <si>
    <t>1 gol</t>
  </si>
  <si>
    <t>U. Católica</t>
  </si>
  <si>
    <t>Dinamo Zagreb</t>
  </si>
  <si>
    <t>Gamba Osaka</t>
  </si>
  <si>
    <t>Peñarol</t>
  </si>
  <si>
    <t>RB Leipzig</t>
  </si>
  <si>
    <t>Dinamarca</t>
  </si>
  <si>
    <t>Udinese</t>
  </si>
  <si>
    <t>Rayo Vallecano</t>
  </si>
  <si>
    <t>Wolverhampton</t>
  </si>
  <si>
    <t>0 gol</t>
  </si>
  <si>
    <t>San Martín T</t>
  </si>
  <si>
    <t>Ind. del Valle</t>
  </si>
  <si>
    <t>Sporting Lisboa</t>
  </si>
  <si>
    <t>Wydad Casablanca</t>
  </si>
  <si>
    <t>Nacional</t>
  </si>
  <si>
    <t>Borussia Dortmund</t>
  </si>
  <si>
    <t>Suiza</t>
  </si>
  <si>
    <t>Torino</t>
  </si>
  <si>
    <t>Levante</t>
  </si>
  <si>
    <t>Southampton</t>
  </si>
  <si>
    <t>Colegiales</t>
  </si>
  <si>
    <t>Junior</t>
  </si>
  <si>
    <t>Slavia Praga</t>
  </si>
  <si>
    <t>Raja Casablanca</t>
  </si>
  <si>
    <t>Atlético Nacional</t>
  </si>
  <si>
    <t>Sevilla</t>
  </si>
  <si>
    <t>ESP 4</t>
  </si>
  <si>
    <t>Portugal</t>
  </si>
  <si>
    <t>Sassuolo</t>
  </si>
  <si>
    <t>Getafe</t>
  </si>
  <si>
    <t>Newcastle United</t>
  </si>
  <si>
    <t>Deportivo Paraguayo</t>
  </si>
  <si>
    <t>Acassuso</t>
  </si>
  <si>
    <t>Barracas Central</t>
  </si>
  <si>
    <t>Deportivo Cali</t>
  </si>
  <si>
    <t>PSV</t>
  </si>
  <si>
    <t>Mazembe</t>
  </si>
  <si>
    <t>Liga de Quito</t>
  </si>
  <si>
    <t>Roma</t>
  </si>
  <si>
    <t>ITA 4</t>
  </si>
  <si>
    <t>Sampdoria</t>
  </si>
  <si>
    <t>Espanyol</t>
  </si>
  <si>
    <t>Leeds United</t>
  </si>
  <si>
    <t>Sao Paulo</t>
  </si>
  <si>
    <t>Monaco</t>
  </si>
  <si>
    <t>Esperance Tunis</t>
  </si>
  <si>
    <t>Santos</t>
  </si>
  <si>
    <t>Milan</t>
  </si>
  <si>
    <t>ITA 3</t>
  </si>
  <si>
    <t>Venezuela</t>
  </si>
  <si>
    <t>Croacia</t>
  </si>
  <si>
    <t>Hellas Verona</t>
  </si>
  <si>
    <t>Celta de Vigo</t>
  </si>
  <si>
    <t>Everton</t>
  </si>
  <si>
    <t>Fortaleza</t>
  </si>
  <si>
    <t>Lyon</t>
  </si>
  <si>
    <t>Al Ahly</t>
  </si>
  <si>
    <t>Argentina 6</t>
  </si>
  <si>
    <t>ITA 2</t>
  </si>
  <si>
    <t>Uruguay</t>
  </si>
  <si>
    <t>Genoa</t>
  </si>
  <si>
    <t>Cádiz</t>
  </si>
  <si>
    <t>Crystal Palace</t>
  </si>
  <si>
    <t>Desc</t>
  </si>
  <si>
    <t>Argentino de Merlo</t>
  </si>
  <si>
    <t>Los Andes</t>
  </si>
  <si>
    <t>Estudiantes BA</t>
  </si>
  <si>
    <t>Fluminense</t>
  </si>
  <si>
    <t>Olympiakos</t>
  </si>
  <si>
    <t>Al Sadd</t>
  </si>
  <si>
    <t>Argentina 5</t>
  </si>
  <si>
    <t>Tottenham</t>
  </si>
  <si>
    <t>ING 4</t>
  </si>
  <si>
    <t>Bolivia</t>
  </si>
  <si>
    <t>Colombia</t>
  </si>
  <si>
    <t>Fiorentina</t>
  </si>
  <si>
    <t>Alavés</t>
  </si>
  <si>
    <t>Brighton</t>
  </si>
  <si>
    <t>Sportivo Italiano</t>
  </si>
  <si>
    <t>J.J. Urquiza</t>
  </si>
  <si>
    <t>Deportivo Riestra</t>
  </si>
  <si>
    <t>Corinthians</t>
  </si>
  <si>
    <t>CSKA Moscú</t>
  </si>
  <si>
    <t>Al Hilal</t>
  </si>
  <si>
    <t>Argentina 4</t>
  </si>
  <si>
    <t>Perú</t>
  </si>
  <si>
    <t>Chile</t>
  </si>
  <si>
    <t>Cagliari</t>
  </si>
  <si>
    <t>Villarreal</t>
  </si>
  <si>
    <t>Aston Villa</t>
  </si>
  <si>
    <t>Reduc</t>
  </si>
  <si>
    <t>Sud</t>
  </si>
  <si>
    <t>Flandria</t>
  </si>
  <si>
    <t>Def. de Belgrano</t>
  </si>
  <si>
    <t>Bragantino</t>
  </si>
  <si>
    <t>Eintracht Frankfurt</t>
  </si>
  <si>
    <t>Al Ain</t>
  </si>
  <si>
    <t>Argentina 3</t>
  </si>
  <si>
    <t>Bayern Munich</t>
  </si>
  <si>
    <t>Paraguay</t>
  </si>
  <si>
    <t>Bologna</t>
  </si>
  <si>
    <t>Valencia</t>
  </si>
  <si>
    <t>West Ham</t>
  </si>
  <si>
    <t>Asc</t>
  </si>
  <si>
    <t>Lib</t>
  </si>
  <si>
    <t>Ituzaingó</t>
  </si>
  <si>
    <t>Athl. Paranaense</t>
  </si>
  <si>
    <t>B. Mönchengladbach</t>
  </si>
  <si>
    <t>Pachuca*</t>
  </si>
  <si>
    <t>Argentina 2</t>
  </si>
  <si>
    <t>Juventus</t>
  </si>
  <si>
    <t>ITA 1</t>
  </si>
  <si>
    <t>Ecuador</t>
  </si>
  <si>
    <t>Holanda</t>
  </si>
  <si>
    <t>Atlético de Rafaela</t>
  </si>
  <si>
    <t>67 a 99: me voy</t>
  </si>
  <si>
    <t>Napoli</t>
  </si>
  <si>
    <t>ITA 6</t>
  </si>
  <si>
    <t>Monterrey*</t>
  </si>
  <si>
    <t>Argentina 1</t>
  </si>
  <si>
    <t>Manchester City</t>
  </si>
  <si>
    <t>ING 3</t>
  </si>
  <si>
    <t>Real Sociedad</t>
  </si>
  <si>
    <t>Manchester United</t>
  </si>
  <si>
    <t>Deportivo Español</t>
  </si>
  <si>
    <t>Tristán Suárez</t>
  </si>
  <si>
    <t>Almagro</t>
  </si>
  <si>
    <t>34 a 66: elijo</t>
  </si>
  <si>
    <t>Lazio</t>
  </si>
  <si>
    <t>ITA 5</t>
  </si>
  <si>
    <t>América*</t>
  </si>
  <si>
    <t>Palmeiras</t>
  </si>
  <si>
    <t>Liverpool</t>
  </si>
  <si>
    <t>ING 2</t>
  </si>
  <si>
    <t>Betis</t>
  </si>
  <si>
    <t>Leicester City</t>
  </si>
  <si>
    <t>Berazategui</t>
  </si>
  <si>
    <t>Sarmiento</t>
  </si>
  <si>
    <t>1 a 33: me quedo</t>
  </si>
  <si>
    <t>ESP 6</t>
  </si>
  <si>
    <t>Semifinales</t>
  </si>
  <si>
    <t>Internacional</t>
  </si>
  <si>
    <t>Chelsea</t>
  </si>
  <si>
    <t>ING 1</t>
  </si>
  <si>
    <t>Bélgica</t>
  </si>
  <si>
    <t>Racing</t>
  </si>
  <si>
    <t>Athletic Bilbao</t>
  </si>
  <si>
    <t>Laferrere</t>
  </si>
  <si>
    <t>ESP 5</t>
  </si>
  <si>
    <t>CONMEBOL*</t>
  </si>
  <si>
    <t>Gremio</t>
  </si>
  <si>
    <t>Real Madrid</t>
  </si>
  <si>
    <t>ESP 3</t>
  </si>
  <si>
    <t>Alemania</t>
  </si>
  <si>
    <t>Dock Sud</t>
  </si>
  <si>
    <t>Central Córdoba SdE</t>
  </si>
  <si>
    <t>ING 6</t>
  </si>
  <si>
    <t>UEFA**</t>
  </si>
  <si>
    <t>Flamengo</t>
  </si>
  <si>
    <t>Barcelona</t>
  </si>
  <si>
    <t>ESP 2</t>
  </si>
  <si>
    <t>Brasil</t>
  </si>
  <si>
    <t>Benev</t>
  </si>
  <si>
    <t>WBA</t>
  </si>
  <si>
    <t>LIVERP</t>
  </si>
  <si>
    <t>ARSENAL</t>
  </si>
  <si>
    <t>CCO</t>
  </si>
  <si>
    <t>A. Tuc</t>
  </si>
  <si>
    <t>NOB</t>
  </si>
  <si>
    <t>Lanus</t>
  </si>
  <si>
    <t>Indep</t>
  </si>
  <si>
    <t>Boca</t>
  </si>
  <si>
    <t>Celta</t>
  </si>
  <si>
    <t>R. Mad.</t>
  </si>
  <si>
    <t>Argentino de Quilmes</t>
  </si>
  <si>
    <t>Almirante Brown</t>
  </si>
  <si>
    <t>Aldosivi</t>
  </si>
  <si>
    <t>Ascenso:</t>
  </si>
  <si>
    <t>Mercado</t>
  </si>
  <si>
    <t>ING 5</t>
  </si>
  <si>
    <t>Atlético Mineiro</t>
  </si>
  <si>
    <t>Atlético Madrid</t>
  </si>
  <si>
    <t>ESP 1</t>
  </si>
  <si>
    <t>INF</t>
  </si>
  <si>
    <t>MAS</t>
  </si>
  <si>
    <t>PRE</t>
  </si>
  <si>
    <t>15 clubes</t>
  </si>
  <si>
    <t>18 clubes</t>
  </si>
  <si>
    <t>20 clubes</t>
  </si>
  <si>
    <t>34 clubes</t>
  </si>
  <si>
    <t>22 clubes</t>
  </si>
  <si>
    <t>Copa Sudamericana</t>
  </si>
  <si>
    <t>Europa League</t>
  </si>
  <si>
    <t>FIFA Club WC</t>
  </si>
  <si>
    <t>Copa Libertadores</t>
  </si>
  <si>
    <t>Champions League</t>
  </si>
  <si>
    <t>Serie A</t>
  </si>
  <si>
    <t>La Liga</t>
  </si>
  <si>
    <t>Premier League</t>
  </si>
  <si>
    <t>COPAS</t>
  </si>
  <si>
    <t>R. GROSJEAN</t>
  </si>
  <si>
    <t>R. KUBICA</t>
  </si>
  <si>
    <t>D. KYVAT</t>
  </si>
  <si>
    <t>N. HULKENBERG</t>
  </si>
  <si>
    <t>K. RAIKKONEN</t>
  </si>
  <si>
    <t>FORMULA 1 - FORMATO DE TORNEO HORARIO</t>
  </si>
  <si>
    <t>PRIMERA B</t>
  </si>
  <si>
    <t xml:space="preserve">06/09 al 11/09 Geometría del plano y el espacio. Cónicas y cuádricas. Nociones de topología. </t>
  </si>
  <si>
    <t xml:space="preserve">13/09 al 18/09 Límite y continuidad de funciones de varias variables. Curvas y superficies. </t>
  </si>
  <si>
    <t>Primera B Metropolitana</t>
  </si>
  <si>
    <t>Start</t>
  </si>
  <si>
    <t>MinTot</t>
  </si>
  <si>
    <t xml:space="preserve">20/09 al 25/09 Derivabilidad de funciones vectoriales de una variable. Recta tangente y plano normal a curvas. </t>
  </si>
  <si>
    <t>T</t>
  </si>
  <si>
    <t xml:space="preserve">Derivabilidad de funciones de varias variables, derivadas direccionales y parciales. </t>
  </si>
  <si>
    <t xml:space="preserve">27/09 al 02/10 Derivadas parciales sucesivas. Diferenciabilidad, consecuencias, matriz jacobiana, gradiente. </t>
  </si>
  <si>
    <t xml:space="preserve">04/10 al 09/10 Plano tangente y recta normal a superficies. Aproximación lineal. Derivada de la composición de funciones. </t>
  </si>
  <si>
    <t xml:space="preserve">11/10 al 16/10 Funciones definidas en forma implícita por una ecuación escalar. Gradiente perpendicular a conjuntos de nivel. </t>
  </si>
  <si>
    <t xml:space="preserve">Funciones definidas en forma implícita por un sistema de ecuaciones escalares. Curva como intersección de dos superficies. </t>
  </si>
  <si>
    <t>18/10 al 23/10 Polinomio de Taylor. Extremos libres.</t>
  </si>
  <si>
    <t>25/10 al 30/10 Extremos condicionados.</t>
  </si>
  <si>
    <t>Entender qué carajo es el plano y su ecuación. Repasar nociones de límite y derivada de una variable (traductor)</t>
  </si>
  <si>
    <t>&lt;---- 2 días:</t>
  </si>
  <si>
    <t>8 y 9 de octubre</t>
  </si>
  <si>
    <t>Ver clases de repaso de rectas y cónicas. Repasar apunte de cuádricas de 1er cuatri, está en la PC</t>
  </si>
  <si>
    <t>Dos días para ese repaso, otro para rever topología</t>
  </si>
  <si>
    <t>A partir de la U2, 3 días para cada guía</t>
  </si>
  <si>
    <r>
      <t>Videos de Maulhardt como</t>
    </r>
    <r>
      <rPr>
        <b/>
        <sz val="11"/>
        <color theme="1"/>
        <rFont val="Calibri"/>
        <family val="2"/>
      </rPr>
      <t xml:space="preserve"> segundo recurso</t>
    </r>
    <r>
      <rPr>
        <sz val="11"/>
        <color theme="1"/>
        <rFont val="Calibri"/>
        <family val="2"/>
      </rPr>
      <t xml:space="preserve"> si no entiendo la clase</t>
    </r>
  </si>
  <si>
    <t>Y sobre todo…</t>
  </si>
  <si>
    <t>Repasar nociones de límite y derivada de una variable (traductor)</t>
  </si>
  <si>
    <t>TOMAR APUNTEEEEEEEEES</t>
  </si>
  <si>
    <t>Usar la bibliografía como apoyo, de la misma manera que en Automate…</t>
  </si>
  <si>
    <t>USAR EL CUADERNOOO</t>
  </si>
  <si>
    <t>Sumo una chance de gol concretada si termino un día antes</t>
  </si>
  <si>
    <t>CH</t>
  </si>
  <si>
    <t>Efec%</t>
  </si>
  <si>
    <t>Cuartos de final</t>
  </si>
  <si>
    <t>Reducido:</t>
  </si>
  <si>
    <t>Si entro y apruebo el 6/11, a una rueda con VD</t>
  </si>
  <si>
    <t>3.0</t>
  </si>
  <si>
    <t>Si entro y no apruebo, dos ruedas sin VD</t>
  </si>
  <si>
    <t>-</t>
  </si>
  <si>
    <t>Otras fechas:</t>
  </si>
  <si>
    <t>1.1(3.1)</t>
  </si>
  <si>
    <t>1.0</t>
  </si>
  <si>
    <t>2.0</t>
  </si>
  <si>
    <t>3.2</t>
  </si>
  <si>
    <t>Partidos</t>
  </si>
  <si>
    <t>Suben desde Primera C</t>
  </si>
  <si>
    <t>Bajan desde B 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</si>
</sst>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0"/>
      <name val="Calibri"/>
      <family val="2"/>
    </font>
    <font>
      <sz val="11"/>
      <color theme="1"/>
      <name val="Juventus Fans Bold"/>
    </font>
    <font>
      <b/>
      <sz val="11"/>
      <color theme="1"/>
      <name val="Juventus Fans Bold"/>
    </font>
    <font>
      <i/>
      <sz val="14"/>
      <color theme="0"/>
      <name val="Juventus Fans Bold"/>
    </font>
    <font>
      <sz val="14"/>
      <color rgb="FF00B050"/>
      <name val="Juventus Fans Bold"/>
    </font>
    <font>
      <sz val="10"/>
      <color rgb="FF000000"/>
      <name val="Calibri"/>
      <family val="2"/>
    </font>
    <font>
      <sz val="14"/>
      <color rgb="FF8DB3E2"/>
      <name val="Juventus Fans Bold"/>
    </font>
    <font>
      <sz val="14"/>
      <color rgb="FFFFFFFF"/>
      <name val="Juventus Fans Bold"/>
    </font>
    <font>
      <sz val="14"/>
      <color rgb="FFC00000"/>
      <name val="Juventus Fans Bold"/>
    </font>
    <font>
      <sz val="14"/>
      <color theme="1"/>
      <name val="Juventus Fans Bold"/>
    </font>
    <font>
      <sz val="14"/>
      <color rgb="FF0070C0"/>
      <name val="Juventus Fans Bold"/>
    </font>
    <font>
      <sz val="11"/>
      <name val="AdidasFootball"/>
    </font>
    <font>
      <sz val="11"/>
      <color theme="0"/>
      <name val="AdidasFootball"/>
    </font>
    <font>
      <sz val="14"/>
      <color theme="0"/>
      <name val="Juventus Fans Bold"/>
    </font>
    <font>
      <sz val="11"/>
      <color rgb="FF00B050"/>
      <name val="Juventus Fans Bold"/>
    </font>
    <font>
      <sz val="14"/>
      <color rgb="FFFFFF00"/>
      <name val="Juventus Fans Bold"/>
    </font>
    <font>
      <sz val="14"/>
      <color rgb="FF000000"/>
      <name val="Juventus Fans Bold"/>
    </font>
    <font>
      <sz val="11"/>
      <color rgb="FFFF0000"/>
      <name val="Juventus Fans Bold"/>
    </font>
    <font>
      <sz val="14"/>
      <color rgb="FFFF0000"/>
      <name val="Juventus Fans Bold"/>
    </font>
    <font>
      <sz val="14"/>
      <color rgb="FF3FCDFF"/>
      <name val="Juventus Fans Bold"/>
    </font>
    <font>
      <sz val="11"/>
      <color rgb="FF000000"/>
      <name val="Juventus Fans Bold"/>
    </font>
    <font>
      <sz val="11"/>
      <color rgb="FF7030A0"/>
      <name val="Juventus Fans Bold"/>
    </font>
    <font>
      <b/>
      <sz val="11"/>
      <color theme="0"/>
      <name val="Juventus Fans Bold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color theme="0"/>
      <name val="Calibri"/>
      <family val="2"/>
    </font>
    <font>
      <b/>
      <sz val="11"/>
      <color rgb="FF7030A0"/>
      <name val="Calibri"/>
      <family val="2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0"/>
      <name val="Calibri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name val="Arial"/>
      <family val="2"/>
    </font>
    <font>
      <b/>
      <i/>
      <sz val="11"/>
      <color theme="0"/>
      <name val="Calibri"/>
      <family val="2"/>
    </font>
    <font>
      <b/>
      <sz val="11"/>
      <name val="Calibri"/>
      <family val="2"/>
      <scheme val="minor"/>
    </font>
    <font>
      <b/>
      <i/>
      <sz val="11"/>
      <color rgb="FFFFC000"/>
      <name val="Calibri"/>
      <family val="2"/>
    </font>
    <font>
      <b/>
      <i/>
      <sz val="11"/>
      <color rgb="FF000000"/>
      <name val="Calibri"/>
      <family val="2"/>
    </font>
    <font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0"/>
      <name val="Calibri"/>
      <family val="2"/>
    </font>
    <font>
      <b/>
      <sz val="11"/>
      <color theme="0" tint="-0.14999847407452621"/>
      <name val="Calibri"/>
      <family val="2"/>
    </font>
    <font>
      <b/>
      <sz val="11"/>
      <color theme="2" tint="-0.249977111117893"/>
      <name val="Calibri"/>
      <family val="2"/>
    </font>
    <font>
      <b/>
      <sz val="11"/>
      <color rgb="FFD8D8D8"/>
      <name val="Calibri"/>
      <family val="2"/>
    </font>
    <font>
      <b/>
      <i/>
      <sz val="11"/>
      <color rgb="FF002060"/>
      <name val="Calibri"/>
      <family val="2"/>
    </font>
    <font>
      <b/>
      <i/>
      <sz val="11"/>
      <color rgb="FF0070C0"/>
      <name val="Calibri"/>
      <family val="2"/>
    </font>
    <font>
      <b/>
      <i/>
      <sz val="11"/>
      <color rgb="FFBFBFBF"/>
      <name val="Calibri"/>
      <family val="2"/>
    </font>
    <font>
      <b/>
      <i/>
      <sz val="11"/>
      <color rgb="FF92D050"/>
      <name val="Calibri"/>
      <family val="2"/>
    </font>
    <font>
      <b/>
      <i/>
      <sz val="11"/>
      <color theme="1"/>
      <name val="Calibri"/>
      <family val="2"/>
    </font>
    <font>
      <sz val="14"/>
      <color rgb="FFFFFFFF"/>
      <name val="AdidasFootball"/>
    </font>
    <font>
      <i/>
      <sz val="14"/>
      <color rgb="FFFFFFFF"/>
      <name val="Juventus Fans Bold"/>
    </font>
    <font>
      <b/>
      <sz val="8"/>
      <color rgb="FF7030A0"/>
      <name val="Calibri"/>
      <family val="2"/>
    </font>
    <font>
      <sz val="8"/>
      <color theme="1"/>
      <name val="Calibri"/>
      <family val="2"/>
    </font>
    <font>
      <sz val="11"/>
      <color theme="7"/>
      <name val="Calibri"/>
      <family val="2"/>
    </font>
    <font>
      <sz val="11"/>
      <color rgb="FFFFC000"/>
      <name val="Calibri"/>
      <family val="2"/>
    </font>
  </fonts>
  <fills count="7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rgb="FFFFC000"/>
      </patternFill>
    </fill>
    <fill>
      <patternFill patternType="solid">
        <fgColor theme="1"/>
        <bgColor rgb="FFFFC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rgb="FFFFC000"/>
      </patternFill>
    </fill>
    <fill>
      <patternFill patternType="solid">
        <fgColor rgb="FF002060"/>
        <bgColor rgb="FFFFC000"/>
      </patternFill>
    </fill>
    <fill>
      <patternFill patternType="solid">
        <fgColor rgb="FF0070C0"/>
        <bgColor rgb="FFFFC000"/>
      </patternFill>
    </fill>
    <fill>
      <patternFill patternType="solid">
        <fgColor theme="5" tint="0.39997558519241921"/>
        <bgColor rgb="FFFFC000"/>
      </patternFill>
    </fill>
    <fill>
      <gradientFill type="path" left="1" right="1" top="1" bottom="1">
        <stop position="0">
          <color rgb="FFFF66CC"/>
        </stop>
        <stop position="1">
          <color theme="8" tint="-0.25098422193060094"/>
        </stop>
      </gradientFill>
    </fill>
    <fill>
      <patternFill patternType="solid">
        <fgColor theme="9" tint="-0.499984740745262"/>
        <bgColor rgb="FFFFC000"/>
      </patternFill>
    </fill>
    <fill>
      <gradientFill type="path" left="1" right="1" top="1" bottom="1">
        <stop position="0">
          <color rgb="FFFF0000"/>
        </stop>
        <stop position="1">
          <color theme="8" tint="-0.25098422193060094"/>
        </stop>
      </gradientFill>
    </fill>
    <fill>
      <patternFill patternType="solid">
        <fgColor rgb="FFFF0000"/>
        <bgColor rgb="FF00B050"/>
      </patternFill>
    </fill>
    <fill>
      <patternFill patternType="solid">
        <fgColor theme="1"/>
        <bgColor rgb="FF00B050"/>
      </patternFill>
    </fill>
    <fill>
      <patternFill patternType="solid">
        <fgColor rgb="FF00B050"/>
        <bgColor rgb="FFFFC000"/>
      </patternFill>
    </fill>
    <fill>
      <patternFill patternType="solid">
        <fgColor theme="9" tint="-0.499984740745262"/>
        <bgColor rgb="FF00B050"/>
      </patternFill>
    </fill>
    <fill>
      <patternFill patternType="solid">
        <fgColor rgb="FFFFA709"/>
        <bgColor rgb="FF00B050"/>
      </patternFill>
    </fill>
    <fill>
      <patternFill patternType="solid">
        <fgColor rgb="FF00B050"/>
        <bgColor rgb="FF00B050"/>
      </patternFill>
    </fill>
    <fill>
      <patternFill patternType="solid">
        <fgColor rgb="FFFFA709"/>
        <bgColor rgb="FF00B0F0"/>
      </patternFill>
    </fill>
    <fill>
      <patternFill patternType="solid">
        <fgColor theme="1"/>
        <bgColor rgb="FF00B0F0"/>
      </patternFill>
    </fill>
    <fill>
      <patternFill patternType="solid">
        <fgColor rgb="FF002060"/>
        <bgColor rgb="FF00B0F0"/>
      </patternFill>
    </fill>
    <fill>
      <patternFill patternType="solid">
        <fgColor rgb="FF00B0F0"/>
        <bgColor rgb="FF00B0F0"/>
      </patternFill>
    </fill>
    <fill>
      <patternFill patternType="solid">
        <fgColor theme="1"/>
        <bgColor rgb="FFA5A5A5"/>
      </patternFill>
    </fill>
    <fill>
      <patternFill patternType="solid">
        <fgColor rgb="FFA5A5A5"/>
        <bgColor rgb="FFA5A5A5"/>
      </patternFill>
    </fill>
    <fill>
      <patternFill patternType="solid">
        <fgColor rgb="FFFF9933"/>
        <bgColor rgb="FFFF9933"/>
      </patternFill>
    </fill>
    <fill>
      <patternFill patternType="solid">
        <fgColor rgb="FF953734"/>
        <bgColor rgb="FF953734"/>
      </patternFill>
    </fill>
    <fill>
      <patternFill patternType="solid">
        <fgColor theme="9" tint="-0.249977111117893"/>
        <bgColor theme="1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rgb="FF0070C0"/>
      </patternFill>
    </fill>
    <fill>
      <patternFill patternType="solid">
        <fgColor rgb="FF00B050"/>
        <bgColor rgb="FF92D050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auto="1"/>
      </patternFill>
    </fill>
    <fill>
      <patternFill patternType="solid">
        <fgColor rgb="FF002060"/>
        <bgColor rgb="FF002060"/>
      </patternFill>
    </fill>
    <fill>
      <patternFill patternType="solid">
        <fgColor rgb="FF92D050"/>
        <bgColor rgb="FF8DB3E2"/>
      </patternFill>
    </fill>
    <fill>
      <patternFill patternType="solid">
        <fgColor rgb="FF8DB3E2"/>
        <bgColor rgb="FF8DB3E2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rgb="FFFF0000"/>
      </patternFill>
    </fill>
    <fill>
      <patternFill patternType="solid">
        <fgColor rgb="FFC00000"/>
        <bgColor indexed="64"/>
      </patternFill>
    </fill>
    <fill>
      <patternFill patternType="solid">
        <fgColor rgb="FF0043C8"/>
        <bgColor rgb="FF0043C8"/>
      </patternFill>
    </fill>
    <fill>
      <gradientFill degree="45">
        <stop position="0">
          <color theme="7"/>
        </stop>
        <stop position="1">
          <color theme="0"/>
        </stop>
      </gradientFill>
    </fill>
    <fill>
      <patternFill patternType="solid">
        <fgColor theme="5" tint="-0.249977111117893"/>
        <bgColor indexed="64"/>
      </patternFill>
    </fill>
    <fill>
      <patternFill patternType="solid">
        <fgColor rgb="FF3F3F3F"/>
        <bgColor rgb="FF3F3F3F"/>
      </patternFill>
    </fill>
    <fill>
      <patternFill patternType="solid">
        <fgColor rgb="FFFF0000"/>
        <bgColor rgb="FFFFC000"/>
      </patternFill>
    </fill>
    <fill>
      <patternFill patternType="solid">
        <fgColor theme="9" tint="-0.249977111117893"/>
        <bgColor rgb="FFFF0000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rgb="FF00B050"/>
      </patternFill>
    </fill>
    <fill>
      <patternFill patternType="solid">
        <fgColor rgb="FF00B050"/>
        <bgColor rgb="FF00B0F0"/>
      </patternFill>
    </fill>
    <fill>
      <patternFill patternType="solid">
        <fgColor rgb="FF7030A0"/>
        <bgColor rgb="FF00B050"/>
      </patternFill>
    </fill>
    <fill>
      <patternFill patternType="solid">
        <fgColor rgb="FF00B050"/>
        <bgColor rgb="FF3F3F3F"/>
      </patternFill>
    </fill>
    <fill>
      <gradientFill degree="45">
        <stop position="0">
          <color rgb="FFFFCC00"/>
        </stop>
        <stop position="1">
          <color theme="0"/>
        </stop>
      </gradientFill>
    </fill>
    <fill>
      <patternFill patternType="solid">
        <fgColor rgb="FF7030A0"/>
        <bgColor rgb="FF00B0F0"/>
      </patternFill>
    </fill>
    <fill>
      <patternFill patternType="solid">
        <fgColor rgb="FF00B0F0"/>
        <bgColor rgb="FF00B050"/>
      </patternFill>
    </fill>
    <fill>
      <patternFill patternType="solid">
        <fgColor theme="7" tint="-0.249977111117893"/>
        <bgColor theme="0"/>
      </patternFill>
    </fill>
    <fill>
      <patternFill patternType="solid">
        <fgColor theme="0"/>
        <bgColor theme="0"/>
      </patternFill>
    </fill>
    <fill>
      <patternFill patternType="solid">
        <fgColor rgb="FF7030A0"/>
        <bgColor rgb="FF7030A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D69B"/>
        <bgColor rgb="FFC2D69B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theme="1"/>
        <bgColor rgb="FF0070C0"/>
      </patternFill>
    </fill>
    <fill>
      <patternFill patternType="solid">
        <fgColor rgb="FF0070C0"/>
        <bgColor theme="1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rgb="FF00B0F0"/>
      </patternFill>
    </fill>
  </fills>
  <borders count="95">
    <border>
      <left/>
      <right/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indexed="64"/>
      </left>
      <right style="dotted">
        <color rgb="FF000000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thin">
        <color rgb="FFFFFFFF"/>
      </top>
      <bottom style="thin">
        <color rgb="FFFFFFFF"/>
      </bottom>
      <diagonal/>
    </border>
    <border>
      <left/>
      <right style="dotted">
        <color rgb="FF000000"/>
      </right>
      <top style="thin">
        <color rgb="FFFFFFFF"/>
      </top>
      <bottom style="thin">
        <color rgb="FFFFFFFF"/>
      </bottom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FFFFFF"/>
      </bottom>
      <diagonal/>
    </border>
    <border>
      <left/>
      <right style="dotted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689">
    <xf numFmtId="0" fontId="0" fillId="0" borderId="0" xfId="0"/>
    <xf numFmtId="0" fontId="0" fillId="0" borderId="0" xfId="0" applyAlignment="1"/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Border="1" applyAlignment="1"/>
    <xf numFmtId="0" fontId="0" fillId="0" borderId="0" xfId="0" applyFont="1" applyBorder="1" applyAlignment="1"/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6" fillId="0" borderId="3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" fontId="6" fillId="0" borderId="3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6" fillId="0" borderId="5" xfId="0" applyFont="1" applyBorder="1" applyAlignment="1"/>
    <xf numFmtId="0" fontId="7" fillId="0" borderId="8" xfId="0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" fontId="6" fillId="0" borderId="9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5" fillId="6" borderId="12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9" fillId="7" borderId="13" xfId="0" applyFont="1" applyFill="1" applyBorder="1" applyAlignment="1">
      <alignment horizontal="center"/>
    </xf>
    <xf numFmtId="0" fontId="9" fillId="7" borderId="14" xfId="0" applyFont="1" applyFill="1" applyBorder="1" applyAlignment="1">
      <alignment horizontal="center"/>
    </xf>
    <xf numFmtId="0" fontId="9" fillId="8" borderId="13" xfId="0" applyFont="1" applyFill="1" applyBorder="1" applyAlignment="1">
      <alignment horizontal="center"/>
    </xf>
    <xf numFmtId="0" fontId="9" fillId="8" borderId="15" xfId="0" applyFont="1" applyFill="1" applyBorder="1" applyAlignment="1">
      <alignment horizontal="center"/>
    </xf>
    <xf numFmtId="0" fontId="9" fillId="8" borderId="16" xfId="0" applyFont="1" applyFill="1" applyBorder="1" applyAlignment="1">
      <alignment horizontal="center"/>
    </xf>
    <xf numFmtId="0" fontId="9" fillId="8" borderId="17" xfId="0" applyFont="1" applyFill="1" applyBorder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10" fillId="2" borderId="18" xfId="0" applyFont="1" applyFill="1" applyBorder="1" applyAlignment="1"/>
    <xf numFmtId="1" fontId="11" fillId="7" borderId="19" xfId="0" applyNumberFormat="1" applyFont="1" applyFill="1" applyBorder="1" applyAlignment="1">
      <alignment horizontal="center"/>
    </xf>
    <xf numFmtId="1" fontId="11" fillId="7" borderId="20" xfId="0" applyNumberFormat="1" applyFont="1" applyFill="1" applyBorder="1" applyAlignment="1">
      <alignment horizontal="center"/>
    </xf>
    <xf numFmtId="1" fontId="11" fillId="8" borderId="19" xfId="0" applyNumberFormat="1" applyFont="1" applyFill="1" applyBorder="1" applyAlignment="1">
      <alignment horizontal="center"/>
    </xf>
    <xf numFmtId="1" fontId="11" fillId="8" borderId="20" xfId="0" applyNumberFormat="1" applyFont="1" applyFill="1" applyBorder="1" applyAlignment="1">
      <alignment horizontal="center"/>
    </xf>
    <xf numFmtId="1" fontId="12" fillId="8" borderId="21" xfId="0" applyNumberFormat="1" applyFont="1" applyFill="1" applyBorder="1" applyAlignment="1">
      <alignment horizontal="center"/>
    </xf>
    <xf numFmtId="0" fontId="13" fillId="9" borderId="22" xfId="0" applyFont="1" applyFill="1" applyBorder="1" applyAlignment="1">
      <alignment horizontal="center"/>
    </xf>
    <xf numFmtId="0" fontId="14" fillId="10" borderId="0" xfId="0" applyFont="1" applyFill="1" applyBorder="1" applyAlignment="1">
      <alignment horizontal="center"/>
    </xf>
    <xf numFmtId="0" fontId="12" fillId="8" borderId="0" xfId="0" applyFont="1" applyFill="1" applyBorder="1" applyAlignment="1">
      <alignment horizontal="center"/>
    </xf>
    <xf numFmtId="0" fontId="12" fillId="8" borderId="0" xfId="0" applyFont="1" applyFill="1" applyBorder="1" applyAlignment="1">
      <alignment horizontal="right"/>
    </xf>
    <xf numFmtId="0" fontId="6" fillId="0" borderId="0" xfId="0" applyFont="1" applyAlignment="1"/>
    <xf numFmtId="0" fontId="10" fillId="2" borderId="0" xfId="0" applyFont="1" applyFill="1" applyAlignment="1"/>
    <xf numFmtId="0" fontId="11" fillId="7" borderId="19" xfId="0" applyFont="1" applyFill="1" applyBorder="1" applyAlignment="1">
      <alignment horizontal="center"/>
    </xf>
    <xf numFmtId="0" fontId="11" fillId="7" borderId="20" xfId="0" applyFont="1" applyFill="1" applyBorder="1" applyAlignment="1">
      <alignment horizontal="center"/>
    </xf>
    <xf numFmtId="0" fontId="11" fillId="8" borderId="19" xfId="0" applyFont="1" applyFill="1" applyBorder="1" applyAlignment="1">
      <alignment horizontal="center"/>
    </xf>
    <xf numFmtId="0" fontId="11" fillId="8" borderId="20" xfId="0" applyFont="1" applyFill="1" applyBorder="1" applyAlignment="1">
      <alignment horizontal="center"/>
    </xf>
    <xf numFmtId="0" fontId="15" fillId="9" borderId="22" xfId="0" applyFont="1" applyFill="1" applyBorder="1" applyAlignment="1">
      <alignment horizontal="center"/>
    </xf>
    <xf numFmtId="1" fontId="16" fillId="11" borderId="23" xfId="0" applyNumberFormat="1" applyFont="1" applyFill="1" applyBorder="1" applyAlignment="1">
      <alignment horizontal="center"/>
    </xf>
    <xf numFmtId="1" fontId="16" fillId="12" borderId="23" xfId="0" applyNumberFormat="1" applyFont="1" applyFill="1" applyBorder="1" applyAlignment="1">
      <alignment horizontal="center"/>
    </xf>
    <xf numFmtId="1" fontId="16" fillId="6" borderId="23" xfId="0" applyNumberFormat="1" applyFont="1" applyFill="1" applyBorder="1" applyAlignment="1">
      <alignment horizontal="center"/>
    </xf>
    <xf numFmtId="1" fontId="16" fillId="13" borderId="23" xfId="0" applyNumberFormat="1" applyFont="1" applyFill="1" applyBorder="1" applyAlignment="1">
      <alignment horizontal="center"/>
    </xf>
    <xf numFmtId="1" fontId="16" fillId="14" borderId="23" xfId="0" applyNumberFormat="1" applyFont="1" applyFill="1" applyBorder="1" applyAlignment="1">
      <alignment horizontal="center"/>
    </xf>
    <xf numFmtId="1" fontId="17" fillId="2" borderId="23" xfId="0" applyNumberFormat="1" applyFont="1" applyFill="1" applyBorder="1" applyAlignment="1">
      <alignment horizontal="center"/>
    </xf>
    <xf numFmtId="0" fontId="14" fillId="15" borderId="0" xfId="0" applyFont="1" applyFill="1" applyBorder="1" applyAlignment="1">
      <alignment horizontal="center"/>
    </xf>
    <xf numFmtId="0" fontId="18" fillId="16" borderId="22" xfId="0" applyFont="1" applyFill="1" applyBorder="1" applyAlignment="1">
      <alignment horizontal="center"/>
    </xf>
    <xf numFmtId="0" fontId="18" fillId="17" borderId="22" xfId="0" applyFont="1" applyFill="1" applyBorder="1" applyAlignment="1">
      <alignment horizontal="center"/>
    </xf>
    <xf numFmtId="0" fontId="14" fillId="18" borderId="0" xfId="0" applyFont="1" applyFill="1" applyBorder="1" applyAlignment="1">
      <alignment horizontal="center"/>
    </xf>
    <xf numFmtId="2" fontId="19" fillId="0" borderId="0" xfId="0" applyNumberFormat="1" applyFont="1" applyBorder="1" applyAlignment="1">
      <alignment horizontal="center"/>
    </xf>
    <xf numFmtId="0" fontId="18" fillId="19" borderId="22" xfId="0" applyFont="1" applyFill="1" applyBorder="1" applyAlignment="1">
      <alignment horizontal="center"/>
    </xf>
    <xf numFmtId="0" fontId="18" fillId="20" borderId="22" xfId="0" applyFont="1" applyFill="1" applyBorder="1" applyAlignment="1">
      <alignment horizontal="center"/>
    </xf>
    <xf numFmtId="0" fontId="18" fillId="21" borderId="22" xfId="0" applyFont="1" applyFill="1" applyBorder="1" applyAlignment="1">
      <alignment horizontal="center"/>
    </xf>
    <xf numFmtId="0" fontId="20" fillId="22" borderId="22" xfId="0" applyFont="1" applyFill="1" applyBorder="1" applyAlignment="1">
      <alignment horizontal="center"/>
    </xf>
    <xf numFmtId="0" fontId="14" fillId="23" borderId="0" xfId="0" applyFont="1" applyFill="1" applyBorder="1" applyAlignment="1">
      <alignment horizontal="center"/>
    </xf>
    <xf numFmtId="0" fontId="14" fillId="24" borderId="0" xfId="0" applyFont="1" applyFill="1" applyBorder="1" applyAlignment="1">
      <alignment horizontal="center"/>
    </xf>
    <xf numFmtId="0" fontId="18" fillId="25" borderId="22" xfId="0" applyFont="1" applyFill="1" applyBorder="1" applyAlignment="1">
      <alignment horizontal="center"/>
    </xf>
    <xf numFmtId="0" fontId="21" fillId="23" borderId="0" xfId="0" applyFont="1" applyFill="1" applyBorder="1" applyAlignment="1">
      <alignment horizontal="center"/>
    </xf>
    <xf numFmtId="0" fontId="15" fillId="26" borderId="22" xfId="0" applyFont="1" applyFill="1" applyBorder="1" applyAlignment="1">
      <alignment horizontal="center"/>
    </xf>
    <xf numFmtId="2" fontId="22" fillId="0" borderId="0" xfId="0" applyNumberFormat="1" applyFont="1" applyBorder="1" applyAlignment="1">
      <alignment horizontal="center"/>
    </xf>
    <xf numFmtId="0" fontId="14" fillId="27" borderId="0" xfId="0" applyFont="1" applyFill="1" applyBorder="1" applyAlignment="1">
      <alignment horizontal="center"/>
    </xf>
    <xf numFmtId="0" fontId="15" fillId="28" borderId="22" xfId="0" applyFont="1" applyFill="1" applyBorder="1" applyAlignment="1">
      <alignment horizontal="center"/>
    </xf>
    <xf numFmtId="0" fontId="12" fillId="8" borderId="0" xfId="0" applyFont="1" applyFill="1" applyBorder="1" applyAlignment="1"/>
    <xf numFmtId="0" fontId="21" fillId="27" borderId="0" xfId="0" applyFont="1" applyFill="1" applyBorder="1" applyAlignment="1">
      <alignment horizontal="center"/>
    </xf>
    <xf numFmtId="0" fontId="21" fillId="29" borderId="0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23" fillId="30" borderId="22" xfId="0" applyFont="1" applyFill="1" applyBorder="1" applyAlignment="1">
      <alignment horizontal="center"/>
    </xf>
    <xf numFmtId="2" fontId="6" fillId="0" borderId="24" xfId="0" applyNumberFormat="1" applyFont="1" applyBorder="1" applyAlignment="1">
      <alignment horizontal="center"/>
    </xf>
    <xf numFmtId="2" fontId="6" fillId="0" borderId="25" xfId="0" applyNumberFormat="1" applyFont="1" applyBorder="1" applyAlignment="1">
      <alignment horizontal="center"/>
    </xf>
    <xf numFmtId="2" fontId="19" fillId="0" borderId="25" xfId="0" applyNumberFormat="1" applyFont="1" applyBorder="1" applyAlignment="1">
      <alignment horizontal="center"/>
    </xf>
    <xf numFmtId="16" fontId="6" fillId="0" borderId="24" xfId="0" applyNumberFormat="1" applyFont="1" applyBorder="1" applyAlignment="1">
      <alignment horizontal="center"/>
    </xf>
    <xf numFmtId="0" fontId="24" fillId="29" borderId="22" xfId="0" applyFont="1" applyFill="1" applyBorder="1" applyAlignment="1">
      <alignment horizontal="center"/>
    </xf>
    <xf numFmtId="49" fontId="7" fillId="0" borderId="26" xfId="0" applyNumberFormat="1" applyFont="1" applyBorder="1" applyAlignment="1">
      <alignment horizontal="center"/>
    </xf>
    <xf numFmtId="49" fontId="7" fillId="0" borderId="27" xfId="0" applyNumberFormat="1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14" fillId="29" borderId="0" xfId="0" applyFont="1" applyFill="1" applyBorder="1" applyAlignment="1">
      <alignment horizontal="center"/>
    </xf>
    <xf numFmtId="2" fontId="6" fillId="0" borderId="29" xfId="0" applyNumberFormat="1" applyFont="1" applyBorder="1" applyAlignment="1">
      <alignment horizontal="center"/>
    </xf>
    <xf numFmtId="2" fontId="4" fillId="0" borderId="29" xfId="0" applyNumberFormat="1" applyFont="1" applyBorder="1" applyAlignment="1"/>
    <xf numFmtId="2" fontId="4" fillId="0" borderId="0" xfId="0" applyNumberFormat="1" applyFont="1" applyAlignment="1"/>
    <xf numFmtId="0" fontId="7" fillId="0" borderId="0" xfId="0" applyFont="1" applyFill="1" applyBorder="1" applyAlignment="1">
      <alignment horizontal="center"/>
    </xf>
    <xf numFmtId="0" fontId="21" fillId="31" borderId="0" xfId="0" applyFont="1" applyFill="1" applyBorder="1" applyAlignment="1">
      <alignment horizontal="center"/>
    </xf>
    <xf numFmtId="0" fontId="11" fillId="7" borderId="30" xfId="0" applyFont="1" applyFill="1" applyBorder="1" applyAlignment="1">
      <alignment horizontal="center"/>
    </xf>
    <xf numFmtId="0" fontId="11" fillId="7" borderId="31" xfId="0" applyFont="1" applyFill="1" applyBorder="1" applyAlignment="1">
      <alignment horizontal="center"/>
    </xf>
    <xf numFmtId="0" fontId="11" fillId="8" borderId="30" xfId="0" applyFont="1" applyFill="1" applyBorder="1" applyAlignment="1">
      <alignment horizontal="center"/>
    </xf>
    <xf numFmtId="0" fontId="11" fillId="8" borderId="31" xfId="0" applyFont="1" applyFill="1" applyBorder="1" applyAlignment="1">
      <alignment horizontal="center"/>
    </xf>
    <xf numFmtId="0" fontId="24" fillId="32" borderId="22" xfId="0" applyFont="1" applyFill="1" applyBorder="1" applyAlignment="1">
      <alignment horizontal="center"/>
    </xf>
    <xf numFmtId="0" fontId="14" fillId="32" borderId="0" xfId="0" applyFont="1" applyFill="1" applyBorder="1" applyAlignment="1">
      <alignment horizontal="center"/>
    </xf>
    <xf numFmtId="0" fontId="12" fillId="8" borderId="25" xfId="0" applyFont="1" applyFill="1" applyBorder="1" applyAlignment="1"/>
    <xf numFmtId="0" fontId="12" fillId="27" borderId="25" xfId="0" applyFont="1" applyFill="1" applyBorder="1" applyAlignment="1">
      <alignment horizontal="right"/>
    </xf>
    <xf numFmtId="0" fontId="25" fillId="0" borderId="0" xfId="0" applyFont="1" applyAlignment="1"/>
    <xf numFmtId="0" fontId="12" fillId="8" borderId="14" xfId="0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4" fillId="33" borderId="0" xfId="0" applyFont="1" applyFill="1" applyBorder="1" applyAlignment="1">
      <alignment horizontal="center"/>
    </xf>
    <xf numFmtId="0" fontId="8" fillId="5" borderId="0" xfId="0" applyFont="1" applyFill="1" applyBorder="1" applyAlignment="1"/>
    <xf numFmtId="0" fontId="4" fillId="0" borderId="3" xfId="0" applyFont="1" applyBorder="1" applyAlignment="1"/>
    <xf numFmtId="1" fontId="6" fillId="0" borderId="3" xfId="0" applyNumberFormat="1" applyFont="1" applyBorder="1" applyAlignment="1">
      <alignment horizontal="center"/>
    </xf>
    <xf numFmtId="0" fontId="0" fillId="0" borderId="5" xfId="0" applyFont="1" applyBorder="1" applyAlignment="1"/>
    <xf numFmtId="0" fontId="4" fillId="0" borderId="9" xfId="0" applyFont="1" applyBorder="1" applyAlignment="1"/>
    <xf numFmtId="1" fontId="6" fillId="0" borderId="9" xfId="0" applyNumberFormat="1" applyFont="1" applyBorder="1" applyAlignment="1">
      <alignment horizontal="center"/>
    </xf>
    <xf numFmtId="0" fontId="12" fillId="8" borderId="21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6" fillId="6" borderId="9" xfId="0" applyFont="1" applyFill="1" applyBorder="1" applyAlignment="1">
      <alignment horizontal="center"/>
    </xf>
    <xf numFmtId="1" fontId="22" fillId="0" borderId="9" xfId="0" applyNumberFormat="1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1" fontId="22" fillId="0" borderId="24" xfId="0" applyNumberFormat="1" applyFont="1" applyBorder="1" applyAlignment="1">
      <alignment horizontal="center"/>
    </xf>
    <xf numFmtId="1" fontId="6" fillId="0" borderId="25" xfId="0" applyNumberFormat="1" applyFont="1" applyBorder="1" applyAlignment="1">
      <alignment horizontal="center"/>
    </xf>
    <xf numFmtId="1" fontId="19" fillId="0" borderId="25" xfId="0" applyNumberFormat="1" applyFont="1" applyBorder="1" applyAlignment="1">
      <alignment horizontal="center"/>
    </xf>
    <xf numFmtId="0" fontId="27" fillId="2" borderId="24" xfId="0" applyFont="1" applyFill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4" fillId="34" borderId="29" xfId="0" applyFont="1" applyFill="1" applyBorder="1" applyAlignment="1"/>
    <xf numFmtId="0" fontId="4" fillId="34" borderId="0" xfId="0" applyFont="1" applyFill="1" applyBorder="1" applyAlignment="1"/>
    <xf numFmtId="0" fontId="0" fillId="0" borderId="0" xfId="0" applyAlignment="1">
      <alignment horizontal="center"/>
    </xf>
    <xf numFmtId="0" fontId="4" fillId="0" borderId="0" xfId="0" applyFont="1"/>
    <xf numFmtId="0" fontId="28" fillId="7" borderId="32" xfId="0" applyFont="1" applyFill="1" applyBorder="1" applyAlignment="1">
      <alignment horizontal="center" vertical="center" wrapText="1"/>
    </xf>
    <xf numFmtId="0" fontId="28" fillId="7" borderId="33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3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4" fillId="0" borderId="34" xfId="0" applyFont="1" applyBorder="1"/>
    <xf numFmtId="0" fontId="29" fillId="0" borderId="33" xfId="0" applyFont="1" applyBorder="1" applyAlignment="1">
      <alignment horizontal="center"/>
    </xf>
    <xf numFmtId="0" fontId="29" fillId="0" borderId="32" xfId="0" applyFont="1" applyBorder="1" applyAlignment="1">
      <alignment horizontal="center"/>
    </xf>
    <xf numFmtId="0" fontId="29" fillId="0" borderId="35" xfId="0" applyFont="1" applyBorder="1" applyAlignment="1">
      <alignment horizontal="center"/>
    </xf>
    <xf numFmtId="0" fontId="29" fillId="0" borderId="26" xfId="0" applyFont="1" applyBorder="1" applyAlignment="1">
      <alignment horizontal="center"/>
    </xf>
    <xf numFmtId="0" fontId="29" fillId="0" borderId="36" xfId="0" applyFont="1" applyBorder="1" applyAlignment="1">
      <alignment horizontal="center"/>
    </xf>
    <xf numFmtId="0" fontId="29" fillId="0" borderId="37" xfId="0" applyFont="1" applyBorder="1" applyAlignment="1">
      <alignment horizontal="center"/>
    </xf>
    <xf numFmtId="0" fontId="29" fillId="0" borderId="22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4" fillId="0" borderId="36" xfId="0" applyFont="1" applyBorder="1" applyAlignment="1"/>
    <xf numFmtId="0" fontId="4" fillId="0" borderId="38" xfId="0" applyFont="1" applyBorder="1" applyAlignment="1">
      <alignment horizontal="center"/>
    </xf>
    <xf numFmtId="0" fontId="4" fillId="0" borderId="37" xfId="0" applyFont="1" applyBorder="1" applyAlignment="1"/>
    <xf numFmtId="0" fontId="29" fillId="14" borderId="11" xfId="0" applyFont="1" applyFill="1" applyBorder="1" applyAlignment="1">
      <alignment horizontal="center"/>
    </xf>
    <xf numFmtId="0" fontId="29" fillId="13" borderId="22" xfId="0" applyFont="1" applyFill="1" applyBorder="1" applyAlignment="1">
      <alignment horizontal="center"/>
    </xf>
    <xf numFmtId="0" fontId="28" fillId="35" borderId="22" xfId="0" applyFont="1" applyFill="1" applyBorder="1" applyAlignment="1">
      <alignment horizontal="center" vertical="center"/>
    </xf>
    <xf numFmtId="0" fontId="28" fillId="36" borderId="22" xfId="0" applyFont="1" applyFill="1" applyBorder="1" applyAlignment="1">
      <alignment horizontal="center" vertical="center"/>
    </xf>
    <xf numFmtId="0" fontId="30" fillId="0" borderId="10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16" fontId="4" fillId="0" borderId="28" xfId="0" applyNumberFormat="1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29" fillId="13" borderId="11" xfId="0" applyFont="1" applyFill="1" applyBorder="1" applyAlignment="1">
      <alignment horizontal="center"/>
    </xf>
    <xf numFmtId="0" fontId="29" fillId="14" borderId="22" xfId="0" applyFont="1" applyFill="1" applyBorder="1" applyAlignment="1">
      <alignment horizontal="center"/>
    </xf>
    <xf numFmtId="0" fontId="29" fillId="37" borderId="11" xfId="0" applyFont="1" applyFill="1" applyBorder="1" applyAlignment="1">
      <alignment horizontal="center"/>
    </xf>
    <xf numFmtId="0" fontId="4" fillId="0" borderId="0" xfId="0" applyFont="1" applyFill="1"/>
    <xf numFmtId="49" fontId="29" fillId="13" borderId="22" xfId="0" applyNumberFormat="1" applyFont="1" applyFill="1" applyBorder="1" applyAlignment="1">
      <alignment horizontal="center"/>
    </xf>
    <xf numFmtId="16" fontId="4" fillId="0" borderId="39" xfId="0" applyNumberFormat="1" applyFont="1" applyBorder="1" applyAlignment="1">
      <alignment horizontal="center"/>
    </xf>
    <xf numFmtId="1" fontId="4" fillId="0" borderId="40" xfId="0" applyNumberFormat="1" applyFont="1" applyBorder="1" applyAlignment="1">
      <alignment horizontal="center"/>
    </xf>
    <xf numFmtId="1" fontId="4" fillId="0" borderId="41" xfId="0" applyNumberFormat="1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2" xfId="0" applyFont="1" applyBorder="1" applyAlignment="1"/>
    <xf numFmtId="0" fontId="4" fillId="0" borderId="22" xfId="0" applyFont="1" applyFill="1" applyBorder="1" applyAlignment="1">
      <alignment horizontal="center"/>
    </xf>
    <xf numFmtId="0" fontId="4" fillId="0" borderId="28" xfId="0" applyFont="1" applyFill="1" applyBorder="1" applyAlignment="1">
      <alignment horizontal="center" vertical="center" wrapText="1"/>
    </xf>
    <xf numFmtId="0" fontId="31" fillId="38" borderId="0" xfId="0" applyFont="1" applyFill="1" applyBorder="1" applyAlignment="1">
      <alignment horizontal="center" vertical="center" wrapText="1"/>
    </xf>
    <xf numFmtId="0" fontId="32" fillId="0" borderId="4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39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/>
    </xf>
    <xf numFmtId="16" fontId="4" fillId="0" borderId="11" xfId="0" applyNumberFormat="1" applyFont="1" applyBorder="1" applyAlignment="1">
      <alignment horizontal="center"/>
    </xf>
    <xf numFmtId="0" fontId="32" fillId="0" borderId="42" xfId="0" applyFont="1" applyBorder="1" applyAlignment="1">
      <alignment horizontal="center" vertical="center" wrapText="1"/>
    </xf>
    <xf numFmtId="16" fontId="4" fillId="0" borderId="10" xfId="0" applyNumberFormat="1" applyFont="1" applyBorder="1" applyAlignment="1">
      <alignment horizontal="center"/>
    </xf>
    <xf numFmtId="0" fontId="3" fillId="0" borderId="11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4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2" fontId="4" fillId="0" borderId="22" xfId="0" applyNumberFormat="1" applyFont="1" applyBorder="1" applyAlignment="1">
      <alignment horizontal="center"/>
    </xf>
    <xf numFmtId="0" fontId="3" fillId="38" borderId="0" xfId="0" applyFont="1" applyFill="1" applyBorder="1" applyAlignment="1">
      <alignment horizontal="center" vertical="center" wrapText="1"/>
    </xf>
    <xf numFmtId="0" fontId="33" fillId="0" borderId="4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29" fillId="37" borderId="22" xfId="0" applyFont="1" applyFill="1" applyBorder="1" applyAlignment="1">
      <alignment horizontal="center"/>
    </xf>
    <xf numFmtId="0" fontId="29" fillId="37" borderId="8" xfId="0" applyFont="1" applyFill="1" applyBorder="1" applyAlignment="1">
      <alignment horizontal="center"/>
    </xf>
    <xf numFmtId="0" fontId="4" fillId="0" borderId="5" xfId="0" applyFont="1" applyBorder="1"/>
    <xf numFmtId="0" fontId="30" fillId="0" borderId="7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16" fontId="4" fillId="0" borderId="7" xfId="0" applyNumberFormat="1" applyFont="1" applyBorder="1" applyAlignment="1">
      <alignment horizontal="center"/>
    </xf>
    <xf numFmtId="1" fontId="4" fillId="0" borderId="6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0" fontId="4" fillId="0" borderId="42" xfId="0" applyFont="1" applyBorder="1"/>
    <xf numFmtId="0" fontId="29" fillId="14" borderId="8" xfId="0" applyFont="1" applyFill="1" applyBorder="1" applyAlignment="1">
      <alignment horizontal="center"/>
    </xf>
    <xf numFmtId="16" fontId="4" fillId="0" borderId="8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29" fillId="13" borderId="8" xfId="0" applyFont="1" applyFill="1" applyBorder="1" applyAlignment="1">
      <alignment horizontal="center"/>
    </xf>
    <xf numFmtId="0" fontId="35" fillId="39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2" fillId="14" borderId="8" xfId="0" applyFont="1" applyFill="1" applyBorder="1" applyAlignment="1">
      <alignment horizontal="center" vertical="center" wrapText="1"/>
    </xf>
    <xf numFmtId="0" fontId="3" fillId="38" borderId="5" xfId="0" applyFont="1" applyFill="1" applyBorder="1" applyAlignment="1">
      <alignment horizontal="center" vertical="center" wrapText="1"/>
    </xf>
    <xf numFmtId="0" fontId="35" fillId="39" borderId="43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29" fillId="6" borderId="22" xfId="0" applyFont="1" applyFill="1" applyBorder="1" applyAlignment="1">
      <alignment horizontal="center"/>
    </xf>
    <xf numFmtId="16" fontId="4" fillId="0" borderId="11" xfId="0" applyNumberFormat="1" applyFont="1" applyFill="1" applyBorder="1" applyAlignment="1">
      <alignment horizontal="center"/>
    </xf>
    <xf numFmtId="0" fontId="28" fillId="0" borderId="0" xfId="0" applyFont="1"/>
    <xf numFmtId="16" fontId="4" fillId="0" borderId="8" xfId="0" applyNumberFormat="1" applyFont="1" applyFill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4" fillId="0" borderId="0" xfId="0" applyFont="1" applyFill="1" applyBorder="1" applyAlignment="1"/>
    <xf numFmtId="0" fontId="4" fillId="0" borderId="5" xfId="0" applyFont="1" applyFill="1" applyBorder="1"/>
    <xf numFmtId="1" fontId="35" fillId="40" borderId="27" xfId="0" applyNumberFormat="1" applyFont="1" applyFill="1" applyBorder="1" applyAlignment="1">
      <alignment horizontal="center"/>
    </xf>
    <xf numFmtId="0" fontId="29" fillId="14" borderId="0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32" fillId="14" borderId="11" xfId="0" applyFont="1" applyFill="1" applyBorder="1" applyAlignment="1">
      <alignment horizontal="center" vertical="center" wrapText="1"/>
    </xf>
    <xf numFmtId="0" fontId="4" fillId="15" borderId="0" xfId="0" applyFont="1" applyFill="1" applyBorder="1" applyAlignment="1">
      <alignment vertical="center"/>
    </xf>
    <xf numFmtId="0" fontId="3" fillId="15" borderId="0" xfId="0" applyFont="1" applyFill="1" applyBorder="1" applyAlignment="1">
      <alignment horizontal="center" vertical="center"/>
    </xf>
    <xf numFmtId="0" fontId="3" fillId="15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/>
    <xf numFmtId="0" fontId="37" fillId="0" borderId="0" xfId="0" applyFont="1"/>
    <xf numFmtId="0" fontId="32" fillId="0" borderId="0" xfId="0" applyFont="1" applyBorder="1" applyAlignment="1">
      <alignment horizontal="center" vertical="center"/>
    </xf>
    <xf numFmtId="0" fontId="38" fillId="0" borderId="0" xfId="0" applyFont="1" applyAlignment="1">
      <alignment horizontal="center"/>
    </xf>
    <xf numFmtId="0" fontId="35" fillId="39" borderId="42" xfId="0" applyFont="1" applyFill="1" applyBorder="1" applyAlignment="1">
      <alignment horizontal="center" vertical="center"/>
    </xf>
    <xf numFmtId="1" fontId="35" fillId="40" borderId="0" xfId="0" applyNumberFormat="1" applyFont="1" applyFill="1" applyBorder="1" applyAlignment="1">
      <alignment horizontal="center"/>
    </xf>
    <xf numFmtId="0" fontId="29" fillId="0" borderId="43" xfId="0" applyFont="1" applyBorder="1" applyAlignment="1">
      <alignment horizontal="center" vertical="center"/>
    </xf>
    <xf numFmtId="0" fontId="35" fillId="39" borderId="22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32" fillId="0" borderId="0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" fontId="39" fillId="31" borderId="44" xfId="0" applyNumberFormat="1" applyFont="1" applyFill="1" applyBorder="1" applyAlignment="1">
      <alignment horizontal="center"/>
    </xf>
    <xf numFmtId="0" fontId="35" fillId="2" borderId="0" xfId="0" applyFont="1" applyFill="1" applyAlignment="1">
      <alignment horizontal="center" vertical="center"/>
    </xf>
    <xf numFmtId="0" fontId="29" fillId="0" borderId="4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1" fontId="28" fillId="39" borderId="9" xfId="0" applyNumberFormat="1" applyFont="1" applyFill="1" applyBorder="1" applyAlignment="1">
      <alignment horizontal="center"/>
    </xf>
    <xf numFmtId="1" fontId="29" fillId="6" borderId="9" xfId="0" applyNumberFormat="1" applyFont="1" applyFill="1" applyBorder="1" applyAlignment="1">
      <alignment horizontal="center"/>
    </xf>
    <xf numFmtId="0" fontId="33" fillId="14" borderId="11" xfId="0" applyFont="1" applyFill="1" applyBorder="1" applyAlignment="1">
      <alignment horizontal="center"/>
    </xf>
    <xf numFmtId="0" fontId="29" fillId="6" borderId="22" xfId="0" applyFont="1" applyFill="1" applyBorder="1" applyAlignment="1">
      <alignment horizontal="center" vertical="center"/>
    </xf>
    <xf numFmtId="0" fontId="35" fillId="12" borderId="22" xfId="0" applyFont="1" applyFill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164" fontId="40" fillId="0" borderId="9" xfId="0" applyNumberFormat="1" applyFont="1" applyFill="1" applyBorder="1" applyAlignment="1">
      <alignment horizontal="center"/>
    </xf>
    <xf numFmtId="164" fontId="40" fillId="0" borderId="0" xfId="0" applyNumberFormat="1" applyFont="1" applyFill="1" applyBorder="1" applyAlignment="1">
      <alignment horizontal="center"/>
    </xf>
    <xf numFmtId="0" fontId="35" fillId="39" borderId="22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164" fontId="41" fillId="0" borderId="9" xfId="0" applyNumberFormat="1" applyFont="1" applyFill="1" applyBorder="1" applyAlignment="1">
      <alignment horizontal="center"/>
    </xf>
    <xf numFmtId="164" fontId="42" fillId="3" borderId="0" xfId="0" applyNumberFormat="1" applyFont="1" applyFill="1" applyBorder="1" applyAlignment="1">
      <alignment horizontal="center"/>
    </xf>
    <xf numFmtId="0" fontId="0" fillId="2" borderId="0" xfId="0" applyFill="1"/>
    <xf numFmtId="164" fontId="42" fillId="39" borderId="0" xfId="0" applyNumberFormat="1" applyFont="1" applyFill="1" applyBorder="1" applyAlignment="1">
      <alignment horizontal="center"/>
    </xf>
    <xf numFmtId="0" fontId="28" fillId="7" borderId="0" xfId="0" applyFont="1" applyFill="1" applyBorder="1" applyAlignment="1">
      <alignment horizontal="center" vertical="center"/>
    </xf>
    <xf numFmtId="0" fontId="29" fillId="27" borderId="28" xfId="0" applyFont="1" applyFill="1" applyBorder="1" applyAlignment="1">
      <alignment horizontal="center" vertical="center" wrapText="1"/>
    </xf>
    <xf numFmtId="0" fontId="4" fillId="13" borderId="0" xfId="0" applyFont="1" applyFill="1"/>
    <xf numFmtId="0" fontId="0" fillId="0" borderId="46" xfId="0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32" fillId="41" borderId="11" xfId="0" applyFont="1" applyFill="1" applyBorder="1" applyAlignment="1">
      <alignment horizontal="center" vertical="center" wrapText="1"/>
    </xf>
    <xf numFmtId="0" fontId="33" fillId="0" borderId="42" xfId="0" applyFont="1" applyFill="1" applyBorder="1" applyAlignment="1">
      <alignment horizontal="center" vertical="center"/>
    </xf>
    <xf numFmtId="0" fontId="32" fillId="0" borderId="11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43" fillId="0" borderId="9" xfId="0" applyFont="1" applyBorder="1" applyAlignment="1">
      <alignment horizontal="center"/>
    </xf>
    <xf numFmtId="0" fontId="29" fillId="42" borderId="22" xfId="0" applyFont="1" applyFill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29" fillId="6" borderId="11" xfId="0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29" fillId="43" borderId="23" xfId="0" applyFont="1" applyFill="1" applyBorder="1" applyAlignment="1">
      <alignment horizontal="center"/>
    </xf>
    <xf numFmtId="0" fontId="35" fillId="6" borderId="43" xfId="0" applyFont="1" applyFill="1" applyBorder="1" applyAlignment="1">
      <alignment horizontal="center" vertical="center"/>
    </xf>
    <xf numFmtId="0" fontId="4" fillId="31" borderId="0" xfId="0" applyFont="1" applyFill="1" applyBorder="1" applyAlignment="1">
      <alignment vertical="center"/>
    </xf>
    <xf numFmtId="0" fontId="3" fillId="31" borderId="0" xfId="0" applyFont="1" applyFill="1" applyBorder="1" applyAlignment="1">
      <alignment horizontal="center" vertical="center"/>
    </xf>
    <xf numFmtId="0" fontId="4" fillId="27" borderId="0" xfId="0" applyFont="1" applyFill="1" applyBorder="1" applyAlignment="1">
      <alignment vertical="center"/>
    </xf>
    <xf numFmtId="0" fontId="3" fillId="27" borderId="0" xfId="0" applyFont="1" applyFill="1" applyBorder="1" applyAlignment="1">
      <alignment horizontal="center" vertical="center"/>
    </xf>
    <xf numFmtId="0" fontId="3" fillId="27" borderId="0" xfId="0" applyFont="1" applyFill="1" applyBorder="1" applyAlignment="1">
      <alignment horizontal="center" vertical="center" wrapText="1"/>
    </xf>
    <xf numFmtId="0" fontId="44" fillId="0" borderId="10" xfId="0" applyFont="1" applyFill="1" applyBorder="1" applyAlignment="1">
      <alignment horizontal="center"/>
    </xf>
    <xf numFmtId="0" fontId="44" fillId="0" borderId="9" xfId="0" applyFont="1" applyFill="1" applyBorder="1" applyAlignment="1">
      <alignment horizontal="center"/>
    </xf>
    <xf numFmtId="0" fontId="28" fillId="5" borderId="0" xfId="0" applyFont="1" applyFill="1" applyBorder="1" applyAlignment="1">
      <alignment horizontal="center" vertical="center" wrapText="1"/>
    </xf>
    <xf numFmtId="0" fontId="28" fillId="5" borderId="0" xfId="0" applyFont="1" applyFill="1" applyBorder="1" applyAlignment="1">
      <alignment horizontal="center" vertical="center"/>
    </xf>
    <xf numFmtId="0" fontId="28" fillId="5" borderId="0" xfId="0" applyFont="1" applyFill="1" applyBorder="1" applyAlignment="1">
      <alignment vertical="center"/>
    </xf>
    <xf numFmtId="0" fontId="29" fillId="6" borderId="8" xfId="0" applyFont="1" applyFill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164" fontId="40" fillId="0" borderId="3" xfId="0" applyNumberFormat="1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Alignment="1">
      <alignment vertical="center"/>
    </xf>
    <xf numFmtId="0" fontId="35" fillId="6" borderId="22" xfId="0" applyFont="1" applyFill="1" applyBorder="1" applyAlignment="1">
      <alignment horizontal="center" vertical="center"/>
    </xf>
    <xf numFmtId="0" fontId="33" fillId="0" borderId="43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35" fillId="44" borderId="47" xfId="0" applyFont="1" applyFill="1" applyBorder="1" applyAlignment="1">
      <alignment horizontal="center"/>
    </xf>
    <xf numFmtId="0" fontId="35" fillId="44" borderId="48" xfId="0" applyFont="1" applyFill="1" applyBorder="1" applyAlignment="1">
      <alignment horizontal="center"/>
    </xf>
    <xf numFmtId="0" fontId="3" fillId="0" borderId="43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29" fillId="0" borderId="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3" fillId="0" borderId="4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29" fillId="0" borderId="11" xfId="0" applyFont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45" borderId="43" xfId="0" applyFont="1" applyFill="1" applyBorder="1" applyAlignment="1">
      <alignment horizontal="center"/>
    </xf>
    <xf numFmtId="0" fontId="4" fillId="45" borderId="7" xfId="0" applyFont="1" applyFill="1" applyBorder="1" applyAlignment="1">
      <alignment horizontal="center"/>
    </xf>
    <xf numFmtId="0" fontId="4" fillId="46" borderId="43" xfId="0" applyFont="1" applyFill="1" applyBorder="1" applyAlignment="1">
      <alignment horizontal="center"/>
    </xf>
    <xf numFmtId="0" fontId="4" fillId="46" borderId="7" xfId="0" applyFont="1" applyFill="1" applyBorder="1" applyAlignment="1">
      <alignment horizontal="center"/>
    </xf>
    <xf numFmtId="0" fontId="0" fillId="0" borderId="0" xfId="0" applyFont="1" applyFill="1" applyBorder="1" applyAlignment="1"/>
    <xf numFmtId="0" fontId="4" fillId="45" borderId="42" xfId="0" applyFont="1" applyFill="1" applyBorder="1" applyAlignment="1">
      <alignment horizontal="center"/>
    </xf>
    <xf numFmtId="0" fontId="4" fillId="45" borderId="10" xfId="0" applyFont="1" applyFill="1" applyBorder="1" applyAlignment="1">
      <alignment horizontal="center"/>
    </xf>
    <xf numFmtId="0" fontId="4" fillId="46" borderId="42" xfId="0" applyFont="1" applyFill="1" applyBorder="1" applyAlignment="1">
      <alignment horizontal="center"/>
    </xf>
    <xf numFmtId="0" fontId="4" fillId="46" borderId="10" xfId="0" applyFont="1" applyFill="1" applyBorder="1" applyAlignment="1">
      <alignment horizontal="center"/>
    </xf>
    <xf numFmtId="0" fontId="3" fillId="0" borderId="25" xfId="0" applyFont="1" applyBorder="1" applyAlignment="1">
      <alignment horizontal="center" wrapText="1"/>
    </xf>
    <xf numFmtId="0" fontId="3" fillId="0" borderId="39" xfId="0" applyFont="1" applyBorder="1" applyAlignment="1">
      <alignment horizontal="center" wrapText="1"/>
    </xf>
    <xf numFmtId="0" fontId="32" fillId="0" borderId="28" xfId="0" applyFont="1" applyBorder="1" applyAlignment="1">
      <alignment horizontal="center"/>
    </xf>
    <xf numFmtId="0" fontId="4" fillId="14" borderId="0" xfId="0" applyFont="1" applyFill="1" applyAlignment="1"/>
    <xf numFmtId="0" fontId="29" fillId="27" borderId="27" xfId="0" applyFont="1" applyFill="1" applyBorder="1" applyAlignment="1">
      <alignment horizontal="center"/>
    </xf>
    <xf numFmtId="0" fontId="29" fillId="27" borderId="32" xfId="0" applyFont="1" applyFill="1" applyBorder="1" applyAlignment="1">
      <alignment horizontal="center"/>
    </xf>
    <xf numFmtId="0" fontId="29" fillId="27" borderId="33" xfId="0" applyFont="1" applyFill="1" applyBorder="1" applyAlignment="1">
      <alignment horizontal="center"/>
    </xf>
    <xf numFmtId="0" fontId="29" fillId="27" borderId="23" xfId="0" applyFont="1" applyFill="1" applyBorder="1" applyAlignment="1">
      <alignment horizontal="center"/>
    </xf>
    <xf numFmtId="0" fontId="45" fillId="0" borderId="37" xfId="0" applyFont="1" applyBorder="1" applyAlignment="1"/>
    <xf numFmtId="0" fontId="45" fillId="0" borderId="38" xfId="0" applyFont="1" applyBorder="1" applyAlignment="1"/>
    <xf numFmtId="0" fontId="28" fillId="7" borderId="33" xfId="0" applyFont="1" applyFill="1" applyBorder="1" applyAlignment="1">
      <alignment horizontal="center"/>
    </xf>
    <xf numFmtId="0" fontId="28" fillId="7" borderId="29" xfId="0" applyFont="1" applyFill="1" applyBorder="1" applyAlignment="1">
      <alignment horizontal="center"/>
    </xf>
    <xf numFmtId="0" fontId="45" fillId="0" borderId="33" xfId="0" applyFont="1" applyBorder="1" applyAlignment="1"/>
    <xf numFmtId="0" fontId="29" fillId="27" borderId="32" xfId="0" applyFont="1" applyFill="1" applyBorder="1" applyAlignment="1">
      <alignment horizontal="center"/>
    </xf>
    <xf numFmtId="0" fontId="4" fillId="13" borderId="0" xfId="0" applyFont="1" applyFill="1" applyAlignment="1"/>
    <xf numFmtId="1" fontId="35" fillId="44" borderId="47" xfId="0" applyNumberFormat="1" applyFont="1" applyFill="1" applyBorder="1" applyAlignment="1">
      <alignment horizontal="center"/>
    </xf>
    <xf numFmtId="0" fontId="29" fillId="0" borderId="43" xfId="0" applyFont="1" applyBorder="1" applyAlignment="1">
      <alignment horizontal="center"/>
    </xf>
    <xf numFmtId="0" fontId="3" fillId="38" borderId="5" xfId="0" applyFont="1" applyFill="1" applyBorder="1" applyAlignment="1">
      <alignment horizontal="center" wrapText="1"/>
    </xf>
    <xf numFmtId="0" fontId="32" fillId="0" borderId="8" xfId="0" applyFont="1" applyFill="1" applyBorder="1" applyAlignment="1">
      <alignment horizontal="center" wrapText="1"/>
    </xf>
    <xf numFmtId="1" fontId="4" fillId="0" borderId="0" xfId="0" applyNumberFormat="1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29" fillId="0" borderId="42" xfId="0" applyFont="1" applyBorder="1" applyAlignment="1">
      <alignment horizontal="center"/>
    </xf>
    <xf numFmtId="0" fontId="3" fillId="38" borderId="0" xfId="0" applyFont="1" applyFill="1" applyBorder="1" applyAlignment="1">
      <alignment horizontal="center" wrapText="1"/>
    </xf>
    <xf numFmtId="0" fontId="32" fillId="0" borderId="11" xfId="0" applyFont="1" applyFill="1" applyBorder="1" applyAlignment="1">
      <alignment horizontal="center" wrapText="1"/>
    </xf>
    <xf numFmtId="16" fontId="4" fillId="47" borderId="8" xfId="0" applyNumberFormat="1" applyFont="1" applyFill="1" applyBorder="1" applyAlignment="1">
      <alignment horizontal="center"/>
    </xf>
    <xf numFmtId="0" fontId="4" fillId="0" borderId="5" xfId="0" applyFont="1" applyBorder="1" applyAlignment="1"/>
    <xf numFmtId="0" fontId="29" fillId="0" borderId="8" xfId="0" applyFont="1" applyFill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0" fontId="29" fillId="0" borderId="11" xfId="0" applyFont="1" applyFill="1" applyBorder="1" applyAlignment="1">
      <alignment horizontal="center"/>
    </xf>
    <xf numFmtId="0" fontId="31" fillId="38" borderId="0" xfId="0" applyFont="1" applyFill="1" applyBorder="1" applyAlignment="1">
      <alignment horizontal="center" wrapText="1"/>
    </xf>
    <xf numFmtId="0" fontId="33" fillId="13" borderId="22" xfId="0" applyFont="1" applyFill="1" applyBorder="1" applyAlignment="1">
      <alignment horizontal="center"/>
    </xf>
    <xf numFmtId="0" fontId="4" fillId="6" borderId="0" xfId="0" applyFont="1" applyFill="1" applyAlignment="1"/>
    <xf numFmtId="0" fontId="32" fillId="0" borderId="42" xfId="0" applyFont="1" applyBorder="1" applyAlignment="1">
      <alignment horizontal="center"/>
    </xf>
    <xf numFmtId="0" fontId="29" fillId="6" borderId="28" xfId="0" applyFont="1" applyFill="1" applyBorder="1" applyAlignment="1">
      <alignment horizontal="center" wrapText="1"/>
    </xf>
    <xf numFmtId="0" fontId="4" fillId="0" borderId="24" xfId="0" applyFont="1" applyBorder="1" applyAlignment="1">
      <alignment horizontal="center"/>
    </xf>
    <xf numFmtId="1" fontId="4" fillId="0" borderId="39" xfId="0" applyNumberFormat="1" applyFont="1" applyBorder="1" applyAlignment="1">
      <alignment horizontal="center"/>
    </xf>
    <xf numFmtId="0" fontId="4" fillId="48" borderId="0" xfId="0" applyFont="1" applyFill="1" applyAlignment="1"/>
    <xf numFmtId="0" fontId="28" fillId="7" borderId="33" xfId="0" applyFont="1" applyFill="1" applyBorder="1" applyAlignment="1">
      <alignment horizontal="center" wrapText="1"/>
    </xf>
    <xf numFmtId="0" fontId="28" fillId="7" borderId="32" xfId="0" applyFont="1" applyFill="1" applyBorder="1" applyAlignment="1">
      <alignment horizontal="center" wrapText="1"/>
    </xf>
    <xf numFmtId="0" fontId="29" fillId="0" borderId="24" xfId="0" applyFont="1" applyBorder="1" applyAlignment="1">
      <alignment horizontal="center"/>
    </xf>
    <xf numFmtId="0" fontId="4" fillId="49" borderId="27" xfId="0" applyFont="1" applyFill="1" applyBorder="1" applyAlignment="1"/>
    <xf numFmtId="0" fontId="4" fillId="49" borderId="25" xfId="0" applyFont="1" applyFill="1" applyBorder="1" applyAlignment="1"/>
    <xf numFmtId="0" fontId="4" fillId="49" borderId="33" xfId="0" applyFont="1" applyFill="1" applyBorder="1" applyAlignment="1"/>
    <xf numFmtId="0" fontId="46" fillId="49" borderId="33" xfId="0" applyFont="1" applyFill="1" applyBorder="1" applyAlignment="1">
      <alignment horizontal="center"/>
    </xf>
    <xf numFmtId="0" fontId="28" fillId="49" borderId="33" xfId="0" applyFont="1" applyFill="1" applyBorder="1" applyAlignment="1"/>
    <xf numFmtId="0" fontId="4" fillId="49" borderId="32" xfId="0" applyFont="1" applyFill="1" applyBorder="1" applyAlignment="1"/>
    <xf numFmtId="0" fontId="28" fillId="12" borderId="0" xfId="0" applyFont="1" applyFill="1" applyAlignment="1"/>
    <xf numFmtId="0" fontId="4" fillId="42" borderId="0" xfId="0" applyFont="1" applyFill="1" applyAlignment="1"/>
    <xf numFmtId="0" fontId="0" fillId="0" borderId="22" xfId="0" applyFont="1" applyBorder="1" applyAlignment="1">
      <alignment horizontal="center"/>
    </xf>
    <xf numFmtId="0" fontId="4" fillId="0" borderId="22" xfId="0" applyFont="1" applyBorder="1" applyAlignment="1">
      <alignment horizontal="center" vertical="center"/>
    </xf>
    <xf numFmtId="0" fontId="29" fillId="0" borderId="3" xfId="0" applyFont="1" applyFill="1" applyBorder="1" applyAlignment="1">
      <alignment horizontal="center"/>
    </xf>
    <xf numFmtId="0" fontId="0" fillId="13" borderId="0" xfId="0" applyFont="1" applyFill="1" applyAlignment="1">
      <alignment horizontal="center"/>
    </xf>
    <xf numFmtId="0" fontId="29" fillId="0" borderId="9" xfId="0" applyFont="1" applyFill="1" applyBorder="1" applyAlignment="1">
      <alignment horizontal="center"/>
    </xf>
    <xf numFmtId="0" fontId="4" fillId="13" borderId="0" xfId="0" applyFont="1" applyFill="1" applyAlignment="1">
      <alignment horizontal="center"/>
    </xf>
    <xf numFmtId="0" fontId="2" fillId="13" borderId="2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2" fillId="42" borderId="22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2" fillId="6" borderId="22" xfId="0" applyFont="1" applyFill="1" applyBorder="1" applyAlignment="1">
      <alignment horizontal="center"/>
    </xf>
    <xf numFmtId="0" fontId="4" fillId="46" borderId="0" xfId="0" applyFont="1" applyFill="1" applyBorder="1" applyAlignment="1">
      <alignment horizontal="left"/>
    </xf>
    <xf numFmtId="0" fontId="4" fillId="0" borderId="0" xfId="0" applyFont="1" applyAlignment="1">
      <alignment horizontal="center" vertical="center"/>
    </xf>
    <xf numFmtId="0" fontId="47" fillId="13" borderId="22" xfId="0" applyFont="1" applyFill="1" applyBorder="1" applyAlignment="1">
      <alignment horizontal="center"/>
    </xf>
    <xf numFmtId="0" fontId="29" fillId="0" borderId="24" xfId="0" applyFont="1" applyFill="1" applyBorder="1" applyAlignment="1">
      <alignment horizontal="center"/>
    </xf>
    <xf numFmtId="0" fontId="1" fillId="50" borderId="22" xfId="0" applyFont="1" applyFill="1" applyBorder="1" applyAlignment="1">
      <alignment horizontal="center"/>
    </xf>
    <xf numFmtId="0" fontId="35" fillId="2" borderId="11" xfId="0" applyFont="1" applyFill="1" applyBorder="1" applyAlignment="1">
      <alignment horizontal="center"/>
    </xf>
    <xf numFmtId="0" fontId="4" fillId="42" borderId="0" xfId="0" applyFont="1" applyFill="1" applyAlignment="1">
      <alignment horizontal="center"/>
    </xf>
    <xf numFmtId="0" fontId="4" fillId="46" borderId="26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46" borderId="39" xfId="0" applyFont="1" applyFill="1" applyBorder="1" applyAlignment="1">
      <alignment horizontal="center"/>
    </xf>
    <xf numFmtId="0" fontId="45" fillId="0" borderId="29" xfId="0" applyFont="1" applyBorder="1" applyAlignment="1"/>
    <xf numFmtId="0" fontId="29" fillId="0" borderId="29" xfId="0" applyFont="1" applyBorder="1" applyAlignment="1">
      <alignment horizontal="center"/>
    </xf>
    <xf numFmtId="0" fontId="35" fillId="2" borderId="0" xfId="0" applyFont="1" applyFill="1" applyAlignment="1">
      <alignment horizontal="center"/>
    </xf>
    <xf numFmtId="0" fontId="33" fillId="0" borderId="43" xfId="0" applyFont="1" applyBorder="1" applyAlignment="1">
      <alignment horizontal="center"/>
    </xf>
    <xf numFmtId="16" fontId="4" fillId="47" borderId="3" xfId="0" applyNumberFormat="1" applyFont="1" applyFill="1" applyBorder="1" applyAlignment="1">
      <alignment horizontal="center"/>
    </xf>
    <xf numFmtId="16" fontId="4" fillId="47" borderId="49" xfId="0" applyNumberFormat="1" applyFont="1" applyFill="1" applyBorder="1" applyAlignment="1">
      <alignment horizontal="center"/>
    </xf>
    <xf numFmtId="1" fontId="4" fillId="0" borderId="9" xfId="0" applyNumberFormat="1" applyFont="1" applyBorder="1" applyAlignment="1">
      <alignment horizontal="center"/>
    </xf>
    <xf numFmtId="0" fontId="28" fillId="0" borderId="0" xfId="0" applyFont="1" applyAlignment="1">
      <alignment horizontal="center"/>
    </xf>
    <xf numFmtId="0" fontId="35" fillId="2" borderId="42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33" fillId="0" borderId="42" xfId="0" applyFont="1" applyBorder="1" applyAlignment="1">
      <alignment horizontal="center"/>
    </xf>
    <xf numFmtId="1" fontId="30" fillId="0" borderId="10" xfId="0" applyNumberFormat="1" applyFont="1" applyBorder="1" applyAlignment="1">
      <alignment horizontal="center"/>
    </xf>
    <xf numFmtId="0" fontId="34" fillId="0" borderId="22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33" fillId="0" borderId="42" xfId="0" applyFont="1" applyFill="1" applyBorder="1" applyAlignment="1">
      <alignment horizontal="center"/>
    </xf>
    <xf numFmtId="1" fontId="4" fillId="0" borderId="50" xfId="0" applyNumberFormat="1" applyFont="1" applyBorder="1" applyAlignment="1">
      <alignment horizontal="center"/>
    </xf>
    <xf numFmtId="0" fontId="29" fillId="27" borderId="28" xfId="0" applyFont="1" applyFill="1" applyBorder="1" applyAlignment="1">
      <alignment horizontal="center" wrapText="1"/>
    </xf>
    <xf numFmtId="0" fontId="4" fillId="11" borderId="24" xfId="0" applyFont="1" applyFill="1" applyBorder="1" applyAlignment="1">
      <alignment horizontal="center"/>
    </xf>
    <xf numFmtId="0" fontId="29" fillId="0" borderId="51" xfId="0" applyFont="1" applyBorder="1" applyAlignment="1">
      <alignment horizontal="center"/>
    </xf>
    <xf numFmtId="0" fontId="28" fillId="4" borderId="0" xfId="0" applyFont="1" applyFill="1" applyAlignment="1"/>
    <xf numFmtId="0" fontId="4" fillId="5" borderId="27" xfId="0" applyFont="1" applyFill="1" applyBorder="1" applyAlignment="1"/>
    <xf numFmtId="0" fontId="4" fillId="5" borderId="25" xfId="0" applyFont="1" applyFill="1" applyBorder="1" applyAlignment="1"/>
    <xf numFmtId="0" fontId="4" fillId="5" borderId="33" xfId="0" applyFont="1" applyFill="1" applyBorder="1" applyAlignment="1"/>
    <xf numFmtId="0" fontId="46" fillId="5" borderId="33" xfId="0" applyFont="1" applyFill="1" applyBorder="1" applyAlignment="1">
      <alignment horizontal="center"/>
    </xf>
    <xf numFmtId="0" fontId="28" fillId="5" borderId="33" xfId="0" applyFont="1" applyFill="1" applyBorder="1" applyAlignment="1"/>
    <xf numFmtId="0" fontId="4" fillId="5" borderId="32" xfId="0" applyFont="1" applyFill="1" applyBorder="1" applyAlignment="1"/>
    <xf numFmtId="0" fontId="46" fillId="5" borderId="26" xfId="0" applyFont="1" applyFill="1" applyBorder="1" applyAlignment="1">
      <alignment wrapText="1"/>
    </xf>
    <xf numFmtId="0" fontId="46" fillId="5" borderId="25" xfId="0" applyFont="1" applyFill="1" applyBorder="1" applyAlignment="1">
      <alignment wrapText="1"/>
    </xf>
    <xf numFmtId="0" fontId="46" fillId="5" borderId="25" xfId="0" applyFont="1" applyFill="1" applyBorder="1" applyAlignment="1"/>
    <xf numFmtId="0" fontId="46" fillId="5" borderId="39" xfId="0" applyFont="1" applyFill="1" applyBorder="1" applyAlignment="1">
      <alignment wrapText="1"/>
    </xf>
    <xf numFmtId="0" fontId="28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46" fillId="7" borderId="0" xfId="0" applyFont="1" applyFill="1" applyBorder="1" applyAlignment="1">
      <alignment horizontal="center"/>
    </xf>
    <xf numFmtId="0" fontId="45" fillId="0" borderId="0" xfId="0" applyFont="1" applyBorder="1"/>
    <xf numFmtId="0" fontId="46" fillId="44" borderId="27" xfId="0" applyFont="1" applyFill="1" applyBorder="1" applyAlignment="1">
      <alignment horizontal="center"/>
    </xf>
    <xf numFmtId="0" fontId="46" fillId="44" borderId="33" xfId="0" applyFont="1" applyFill="1" applyBorder="1" applyAlignment="1">
      <alignment horizontal="center"/>
    </xf>
    <xf numFmtId="0" fontId="46" fillId="44" borderId="32" xfId="0" applyFont="1" applyFill="1" applyBorder="1" applyAlignment="1">
      <alignment horizontal="center"/>
    </xf>
    <xf numFmtId="0" fontId="48" fillId="5" borderId="27" xfId="0" applyFont="1" applyFill="1" applyBorder="1" applyAlignment="1">
      <alignment horizontal="center"/>
    </xf>
    <xf numFmtId="0" fontId="48" fillId="5" borderId="33" xfId="0" applyFont="1" applyFill="1" applyBorder="1" applyAlignment="1">
      <alignment horizontal="center"/>
    </xf>
    <xf numFmtId="0" fontId="48" fillId="5" borderId="32" xfId="0" applyFont="1" applyFill="1" applyBorder="1" applyAlignment="1">
      <alignment horizontal="center"/>
    </xf>
    <xf numFmtId="0" fontId="48" fillId="7" borderId="27" xfId="0" applyFont="1" applyFill="1" applyBorder="1" applyAlignment="1">
      <alignment horizontal="center"/>
    </xf>
    <xf numFmtId="0" fontId="48" fillId="7" borderId="33" xfId="0" applyFont="1" applyFill="1" applyBorder="1" applyAlignment="1">
      <alignment horizontal="center"/>
    </xf>
    <xf numFmtId="0" fontId="48" fillId="7" borderId="3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35" fillId="50" borderId="22" xfId="0" applyFont="1" applyFill="1" applyBorder="1" applyAlignment="1">
      <alignment horizontal="center"/>
    </xf>
    <xf numFmtId="0" fontId="46" fillId="51" borderId="27" xfId="0" applyFont="1" applyFill="1" applyBorder="1" applyAlignment="1">
      <alignment horizontal="center"/>
    </xf>
    <xf numFmtId="0" fontId="46" fillId="51" borderId="33" xfId="0" applyFont="1" applyFill="1" applyBorder="1" applyAlignment="1">
      <alignment horizontal="center"/>
    </xf>
    <xf numFmtId="0" fontId="46" fillId="51" borderId="32" xfId="0" applyFont="1" applyFill="1" applyBorder="1" applyAlignment="1">
      <alignment horizontal="center"/>
    </xf>
    <xf numFmtId="0" fontId="48" fillId="44" borderId="52" xfId="0" applyFont="1" applyFill="1" applyBorder="1" applyAlignment="1">
      <alignment horizontal="center"/>
    </xf>
    <xf numFmtId="0" fontId="48" fillId="44" borderId="53" xfId="0" applyFont="1" applyFill="1" applyBorder="1" applyAlignment="1">
      <alignment horizontal="center"/>
    </xf>
    <xf numFmtId="0" fontId="48" fillId="44" borderId="54" xfId="0" applyFont="1" applyFill="1" applyBorder="1" applyAlignment="1">
      <alignment horizontal="center"/>
    </xf>
    <xf numFmtId="0" fontId="49" fillId="52" borderId="37" xfId="0" applyFont="1" applyFill="1" applyBorder="1" applyAlignment="1">
      <alignment horizontal="center"/>
    </xf>
    <xf numFmtId="0" fontId="49" fillId="52" borderId="38" xfId="0" applyFont="1" applyFill="1" applyBorder="1" applyAlignment="1">
      <alignment horizontal="center"/>
    </xf>
    <xf numFmtId="0" fontId="49" fillId="52" borderId="36" xfId="0" applyFont="1" applyFill="1" applyBorder="1" applyAlignment="1">
      <alignment horizontal="center"/>
    </xf>
    <xf numFmtId="0" fontId="50" fillId="0" borderId="0" xfId="0" applyFont="1"/>
    <xf numFmtId="0" fontId="35" fillId="53" borderId="46" xfId="0" applyFont="1" applyFill="1" applyBorder="1" applyAlignment="1">
      <alignment horizontal="center"/>
    </xf>
    <xf numFmtId="0" fontId="35" fillId="53" borderId="24" xfId="0" applyFont="1" applyFill="1" applyBorder="1" applyAlignment="1">
      <alignment horizontal="center"/>
    </xf>
    <xf numFmtId="0" fontId="35" fillId="53" borderId="36" xfId="0" applyFont="1" applyFill="1" applyBorder="1" applyAlignment="1">
      <alignment horizontal="center"/>
    </xf>
    <xf numFmtId="0" fontId="35" fillId="53" borderId="22" xfId="0" applyFont="1" applyFill="1" applyBorder="1" applyAlignment="1">
      <alignment horizontal="center"/>
    </xf>
    <xf numFmtId="0" fontId="1" fillId="53" borderId="22" xfId="0" applyFont="1" applyFill="1" applyBorder="1" applyAlignment="1">
      <alignment horizontal="center"/>
    </xf>
    <xf numFmtId="0" fontId="4" fillId="0" borderId="55" xfId="0" applyFont="1" applyBorder="1" applyAlignment="1">
      <alignment horizontal="center" vertical="center"/>
    </xf>
    <xf numFmtId="0" fontId="4" fillId="0" borderId="56" xfId="0" applyFont="1" applyBorder="1" applyAlignment="1">
      <alignment horizontal="center" vertical="center"/>
    </xf>
    <xf numFmtId="0" fontId="4" fillId="0" borderId="56" xfId="0" applyFont="1" applyBorder="1" applyAlignment="1">
      <alignment horizontal="center"/>
    </xf>
    <xf numFmtId="0" fontId="4" fillId="0" borderId="57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4" fillId="0" borderId="58" xfId="0" applyFont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60" xfId="0" applyFont="1" applyBorder="1" applyAlignment="1">
      <alignment horizontal="center"/>
    </xf>
    <xf numFmtId="0" fontId="4" fillId="0" borderId="61" xfId="0" applyFont="1" applyBorder="1" applyAlignment="1">
      <alignment horizontal="center" vertical="center"/>
    </xf>
    <xf numFmtId="0" fontId="35" fillId="7" borderId="0" xfId="0" applyFont="1" applyFill="1" applyBorder="1"/>
    <xf numFmtId="0" fontId="4" fillId="0" borderId="62" xfId="0" applyFont="1" applyBorder="1" applyAlignment="1">
      <alignment horizontal="center"/>
    </xf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 vertical="center"/>
    </xf>
    <xf numFmtId="0" fontId="4" fillId="0" borderId="67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0" fontId="4" fillId="0" borderId="69" xfId="0" applyFont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51" fillId="0" borderId="0" xfId="0" applyFont="1" applyAlignment="1">
      <alignment horizontal="left"/>
    </xf>
    <xf numFmtId="0" fontId="4" fillId="11" borderId="55" xfId="0" applyFont="1" applyFill="1" applyBorder="1" applyAlignment="1">
      <alignment horizontal="center"/>
    </xf>
    <xf numFmtId="0" fontId="4" fillId="0" borderId="56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35" fillId="5" borderId="23" xfId="0" applyFont="1" applyFill="1" applyBorder="1" applyAlignment="1">
      <alignment horizontal="center"/>
    </xf>
    <xf numFmtId="0" fontId="29" fillId="54" borderId="23" xfId="0" applyFont="1" applyFill="1" applyBorder="1" applyAlignment="1">
      <alignment horizontal="center"/>
    </xf>
    <xf numFmtId="0" fontId="35" fillId="5" borderId="27" xfId="0" applyFont="1" applyFill="1" applyBorder="1" applyAlignment="1">
      <alignment horizontal="center"/>
    </xf>
    <xf numFmtId="0" fontId="29" fillId="54" borderId="27" xfId="0" applyFont="1" applyFill="1" applyBorder="1" applyAlignment="1">
      <alignment horizontal="center"/>
    </xf>
    <xf numFmtId="0" fontId="35" fillId="55" borderId="22" xfId="0" applyFont="1" applyFill="1" applyBorder="1" applyAlignment="1">
      <alignment horizontal="center"/>
    </xf>
    <xf numFmtId="0" fontId="4" fillId="0" borderId="59" xfId="0" applyFont="1" applyBorder="1" applyAlignment="1">
      <alignment horizontal="center"/>
    </xf>
    <xf numFmtId="0" fontId="4" fillId="11" borderId="22" xfId="0" applyFont="1" applyFill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35" fillId="5" borderId="22" xfId="0" applyFont="1" applyFill="1" applyBorder="1" applyAlignment="1">
      <alignment horizontal="center"/>
    </xf>
    <xf numFmtId="0" fontId="4" fillId="0" borderId="71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0" fontId="29" fillId="15" borderId="27" xfId="0" applyFont="1" applyFill="1" applyBorder="1" applyAlignment="1">
      <alignment horizontal="center"/>
    </xf>
    <xf numFmtId="0" fontId="4" fillId="0" borderId="72" xfId="0" applyFont="1" applyBorder="1" applyAlignment="1">
      <alignment horizontal="center"/>
    </xf>
    <xf numFmtId="0" fontId="29" fillId="15" borderId="23" xfId="0" applyFont="1" applyFill="1" applyBorder="1" applyAlignment="1">
      <alignment horizontal="center"/>
    </xf>
    <xf numFmtId="0" fontId="4" fillId="0" borderId="67" xfId="0" applyFont="1" applyBorder="1" applyAlignment="1">
      <alignment horizontal="center"/>
    </xf>
    <xf numFmtId="0" fontId="4" fillId="0" borderId="73" xfId="0" applyFont="1" applyBorder="1" applyAlignment="1">
      <alignment horizontal="center"/>
    </xf>
    <xf numFmtId="0" fontId="4" fillId="0" borderId="74" xfId="0" applyFont="1" applyBorder="1" applyAlignment="1">
      <alignment horizontal="center"/>
    </xf>
    <xf numFmtId="0" fontId="1" fillId="50" borderId="4" xfId="0" applyFont="1" applyFill="1" applyBorder="1" applyAlignment="1">
      <alignment horizontal="center"/>
    </xf>
    <xf numFmtId="0" fontId="1" fillId="50" borderId="75" xfId="0" applyFont="1" applyFill="1" applyBorder="1" applyAlignment="1">
      <alignment horizontal="center"/>
    </xf>
    <xf numFmtId="0" fontId="1" fillId="53" borderId="37" xfId="0" applyFont="1" applyFill="1" applyBorder="1" applyAlignment="1">
      <alignment horizontal="center"/>
    </xf>
    <xf numFmtId="0" fontId="29" fillId="15" borderId="22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35" fillId="56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/>
    </xf>
    <xf numFmtId="0" fontId="1" fillId="57" borderId="37" xfId="0" applyFont="1" applyFill="1" applyBorder="1" applyAlignment="1">
      <alignment horizontal="center"/>
    </xf>
    <xf numFmtId="0" fontId="1" fillId="57" borderId="38" xfId="0" applyFont="1" applyFill="1" applyBorder="1" applyAlignment="1">
      <alignment horizontal="center"/>
    </xf>
    <xf numFmtId="0" fontId="1" fillId="57" borderId="36" xfId="0" applyFont="1" applyFill="1" applyBorder="1" applyAlignment="1">
      <alignment horizontal="center"/>
    </xf>
    <xf numFmtId="0" fontId="29" fillId="58" borderId="33" xfId="0" applyFont="1" applyFill="1" applyBorder="1" applyAlignment="1">
      <alignment horizontal="center"/>
    </xf>
    <xf numFmtId="0" fontId="4" fillId="13" borderId="22" xfId="0" applyFont="1" applyFill="1" applyBorder="1" applyAlignment="1">
      <alignment horizontal="center"/>
    </xf>
    <xf numFmtId="0" fontId="29" fillId="58" borderId="27" xfId="0" applyFont="1" applyFill="1" applyBorder="1" applyAlignment="1">
      <alignment horizontal="center"/>
    </xf>
    <xf numFmtId="0" fontId="35" fillId="55" borderId="23" xfId="0" applyFont="1" applyFill="1" applyBorder="1" applyAlignment="1">
      <alignment horizontal="center"/>
    </xf>
    <xf numFmtId="0" fontId="4" fillId="37" borderId="22" xfId="0" applyFont="1" applyFill="1" applyBorder="1" applyAlignment="1">
      <alignment horizontal="center"/>
    </xf>
    <xf numFmtId="0" fontId="29" fillId="58" borderId="2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29" fillId="24" borderId="27" xfId="0" applyFont="1" applyFill="1" applyBorder="1" applyAlignment="1">
      <alignment horizontal="center"/>
    </xf>
    <xf numFmtId="0" fontId="29" fillId="59" borderId="48" xfId="0" applyFont="1" applyFill="1" applyBorder="1" applyAlignment="1">
      <alignment horizontal="center"/>
    </xf>
    <xf numFmtId="0" fontId="29" fillId="27" borderId="28" xfId="0" applyFont="1" applyFill="1" applyBorder="1" applyAlignment="1">
      <alignment horizontal="center"/>
    </xf>
    <xf numFmtId="0" fontId="29" fillId="59" borderId="23" xfId="0" applyFont="1" applyFill="1" applyBorder="1" applyAlignment="1">
      <alignment horizontal="center"/>
    </xf>
    <xf numFmtId="0" fontId="46" fillId="51" borderId="22" xfId="0" applyFont="1" applyFill="1" applyBorder="1" applyAlignment="1">
      <alignment horizontal="center"/>
    </xf>
    <xf numFmtId="0" fontId="35" fillId="60" borderId="23" xfId="0" applyFont="1" applyFill="1" applyBorder="1" applyAlignment="1">
      <alignment horizontal="center"/>
    </xf>
    <xf numFmtId="0" fontId="29" fillId="24" borderId="33" xfId="0" applyFont="1" applyFill="1" applyBorder="1" applyAlignment="1">
      <alignment horizontal="center"/>
    </xf>
    <xf numFmtId="0" fontId="29" fillId="15" borderId="48" xfId="0" applyFont="1" applyFill="1" applyBorder="1" applyAlignment="1">
      <alignment horizontal="center"/>
    </xf>
    <xf numFmtId="0" fontId="29" fillId="31" borderId="32" xfId="0" applyFont="1" applyFill="1" applyBorder="1" applyAlignment="1">
      <alignment horizontal="center"/>
    </xf>
    <xf numFmtId="0" fontId="29" fillId="24" borderId="23" xfId="0" applyFont="1" applyFill="1" applyBorder="1" applyAlignment="1">
      <alignment horizontal="center"/>
    </xf>
    <xf numFmtId="0" fontId="29" fillId="59" borderId="33" xfId="0" applyFont="1" applyFill="1" applyBorder="1" applyAlignment="1">
      <alignment horizontal="center"/>
    </xf>
    <xf numFmtId="0" fontId="35" fillId="60" borderId="27" xfId="0" applyFont="1" applyFill="1" applyBorder="1" applyAlignment="1">
      <alignment horizontal="center"/>
    </xf>
    <xf numFmtId="0" fontId="29" fillId="31" borderId="2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9" fillId="61" borderId="23" xfId="0" applyFont="1" applyFill="1" applyBorder="1" applyAlignment="1">
      <alignment horizontal="center"/>
    </xf>
    <xf numFmtId="0" fontId="48" fillId="5" borderId="22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42" borderId="22" xfId="0" applyFont="1" applyFill="1" applyBorder="1" applyAlignment="1">
      <alignment horizontal="center"/>
    </xf>
    <xf numFmtId="0" fontId="29" fillId="59" borderId="27" xfId="0" applyFont="1" applyFill="1" applyBorder="1" applyAlignment="1">
      <alignment horizontal="center"/>
    </xf>
    <xf numFmtId="0" fontId="52" fillId="7" borderId="0" xfId="0" applyFont="1" applyFill="1" applyBorder="1" applyAlignment="1">
      <alignment horizontal="center"/>
    </xf>
    <xf numFmtId="0" fontId="53" fillId="27" borderId="23" xfId="0" applyFont="1" applyFill="1" applyBorder="1" applyAlignment="1">
      <alignment horizontal="center"/>
    </xf>
    <xf numFmtId="0" fontId="29" fillId="27" borderId="48" xfId="0" applyFont="1" applyFill="1" applyBorder="1" applyAlignment="1">
      <alignment horizontal="center"/>
    </xf>
    <xf numFmtId="0" fontId="54" fillId="60" borderId="27" xfId="0" applyFont="1" applyFill="1" applyBorder="1" applyAlignment="1">
      <alignment horizontal="center"/>
    </xf>
    <xf numFmtId="0" fontId="29" fillId="31" borderId="76" xfId="0" applyFont="1" applyFill="1" applyBorder="1" applyAlignment="1">
      <alignment horizontal="center"/>
    </xf>
    <xf numFmtId="0" fontId="49" fillId="62" borderId="23" xfId="0" applyFont="1" applyFill="1" applyBorder="1" applyAlignment="1">
      <alignment horizontal="center"/>
    </xf>
    <xf numFmtId="0" fontId="29" fillId="31" borderId="48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35" fillId="63" borderId="23" xfId="0" applyFont="1" applyFill="1" applyBorder="1" applyAlignment="1">
      <alignment horizontal="center"/>
    </xf>
    <xf numFmtId="0" fontId="29" fillId="61" borderId="48" xfId="0" applyFont="1" applyFill="1" applyBorder="1" applyAlignment="1">
      <alignment horizontal="center"/>
    </xf>
    <xf numFmtId="0" fontId="48" fillId="5" borderId="3" xfId="0" applyFont="1" applyFill="1" applyBorder="1" applyAlignment="1">
      <alignment horizontal="center"/>
    </xf>
    <xf numFmtId="0" fontId="29" fillId="64" borderId="23" xfId="0" applyFont="1" applyFill="1" applyBorder="1" applyAlignment="1">
      <alignment horizontal="center"/>
    </xf>
    <xf numFmtId="0" fontId="29" fillId="54" borderId="48" xfId="0" applyFont="1" applyFill="1" applyBorder="1" applyAlignment="1">
      <alignment horizontal="center"/>
    </xf>
    <xf numFmtId="0" fontId="46" fillId="51" borderId="3" xfId="0" applyFont="1" applyFill="1" applyBorder="1" applyAlignment="1">
      <alignment horizontal="center"/>
    </xf>
    <xf numFmtId="0" fontId="55" fillId="31" borderId="47" xfId="0" applyFont="1" applyFill="1" applyBorder="1" applyAlignment="1">
      <alignment horizontal="center"/>
    </xf>
    <xf numFmtId="0" fontId="53" fillId="31" borderId="48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4" fillId="0" borderId="22" xfId="0" applyFont="1" applyBorder="1" applyAlignment="1">
      <alignment horizontal="center"/>
    </xf>
    <xf numFmtId="0" fontId="46" fillId="44" borderId="77" xfId="0" applyFont="1" applyFill="1" applyBorder="1" applyAlignment="1">
      <alignment horizontal="center"/>
    </xf>
    <xf numFmtId="0" fontId="29" fillId="54" borderId="78" xfId="0" applyFont="1" applyFill="1" applyBorder="1" applyAlignment="1">
      <alignment horizontal="center"/>
    </xf>
    <xf numFmtId="0" fontId="48" fillId="5" borderId="79" xfId="0" applyFont="1" applyFill="1" applyBorder="1" applyAlignment="1">
      <alignment horizontal="center"/>
    </xf>
    <xf numFmtId="0" fontId="29" fillId="54" borderId="44" xfId="0" applyFont="1" applyFill="1" applyBorder="1" applyAlignment="1">
      <alignment horizontal="center"/>
    </xf>
    <xf numFmtId="0" fontId="46" fillId="44" borderId="80" xfId="0" applyFont="1" applyFill="1" applyBorder="1" applyAlignment="1">
      <alignment horizontal="center"/>
    </xf>
    <xf numFmtId="0" fontId="48" fillId="7" borderId="78" xfId="0" applyFont="1" applyFill="1" applyBorder="1" applyAlignment="1">
      <alignment horizontal="center"/>
    </xf>
    <xf numFmtId="0" fontId="46" fillId="51" borderId="78" xfId="0" applyFont="1" applyFill="1" applyBorder="1" applyAlignment="1">
      <alignment horizontal="center"/>
    </xf>
    <xf numFmtId="0" fontId="48" fillId="44" borderId="78" xfId="0" applyFont="1" applyFill="1" applyBorder="1" applyAlignment="1">
      <alignment horizontal="center"/>
    </xf>
    <xf numFmtId="0" fontId="49" fillId="52" borderId="81" xfId="0" applyFont="1" applyFill="1" applyBorder="1" applyAlignment="1">
      <alignment horizontal="center"/>
    </xf>
    <xf numFmtId="0" fontId="56" fillId="65" borderId="77" xfId="0" applyFont="1" applyFill="1" applyBorder="1" applyAlignment="1">
      <alignment horizontal="center"/>
    </xf>
    <xf numFmtId="0" fontId="57" fillId="66" borderId="77" xfId="0" applyFont="1" applyFill="1" applyBorder="1" applyAlignment="1">
      <alignment horizontal="center"/>
    </xf>
    <xf numFmtId="0" fontId="58" fillId="5" borderId="78" xfId="0" applyFont="1" applyFill="1" applyBorder="1" applyAlignment="1">
      <alignment horizontal="center"/>
    </xf>
    <xf numFmtId="0" fontId="59" fillId="67" borderId="81" xfId="0" applyFont="1" applyFill="1" applyBorder="1" applyAlignment="1">
      <alignment horizontal="center"/>
    </xf>
    <xf numFmtId="0" fontId="45" fillId="0" borderId="26" xfId="0" applyFont="1" applyBorder="1"/>
    <xf numFmtId="0" fontId="45" fillId="0" borderId="25" xfId="0" applyFont="1" applyBorder="1"/>
    <xf numFmtId="0" fontId="60" fillId="15" borderId="39" xfId="0" applyFont="1" applyFill="1" applyBorder="1" applyAlignment="1">
      <alignment horizontal="center"/>
    </xf>
    <xf numFmtId="0" fontId="61" fillId="8" borderId="21" xfId="0" applyFont="1" applyFill="1" applyBorder="1" applyAlignment="1">
      <alignment horizontal="center" vertical="center"/>
    </xf>
    <xf numFmtId="0" fontId="20" fillId="5" borderId="42" xfId="0" applyFont="1" applyFill="1" applyBorder="1" applyAlignment="1">
      <alignment horizontal="center"/>
    </xf>
    <xf numFmtId="0" fontId="21" fillId="15" borderId="42" xfId="0" applyFont="1" applyFill="1" applyBorder="1" applyAlignment="1">
      <alignment horizontal="center"/>
    </xf>
    <xf numFmtId="0" fontId="21" fillId="27" borderId="42" xfId="0" applyFont="1" applyFill="1" applyBorder="1" applyAlignment="1">
      <alignment horizontal="center"/>
    </xf>
    <xf numFmtId="0" fontId="21" fillId="31" borderId="42" xfId="0" applyFont="1" applyFill="1" applyBorder="1" applyAlignment="1">
      <alignment horizontal="center"/>
    </xf>
    <xf numFmtId="0" fontId="21" fillId="33" borderId="42" xfId="0" applyFont="1" applyFill="1" applyBorder="1" applyAlignment="1">
      <alignment horizontal="center"/>
    </xf>
    <xf numFmtId="0" fontId="11" fillId="8" borderId="19" xfId="0" applyFont="1" applyFill="1" applyBorder="1" applyAlignment="1">
      <alignment horizontal="center" vertical="center"/>
    </xf>
    <xf numFmtId="0" fontId="11" fillId="8" borderId="20" xfId="0" applyFont="1" applyFill="1" applyBorder="1" applyAlignment="1">
      <alignment horizontal="center" vertical="center"/>
    </xf>
    <xf numFmtId="0" fontId="12" fillId="8" borderId="21" xfId="0" applyFont="1" applyFill="1" applyBorder="1" applyAlignment="1">
      <alignment horizontal="center" vertical="center"/>
    </xf>
    <xf numFmtId="0" fontId="11" fillId="8" borderId="30" xfId="0" applyFont="1" applyFill="1" applyBorder="1" applyAlignment="1">
      <alignment horizontal="center" vertical="center"/>
    </xf>
    <xf numFmtId="0" fontId="11" fillId="8" borderId="31" xfId="0" applyFont="1" applyFill="1" applyBorder="1" applyAlignment="1">
      <alignment horizontal="center" vertical="center"/>
    </xf>
    <xf numFmtId="0" fontId="12" fillId="8" borderId="25" xfId="0" applyFont="1" applyFill="1" applyBorder="1" applyAlignment="1">
      <alignment horizontal="center"/>
    </xf>
    <xf numFmtId="0" fontId="12" fillId="27" borderId="25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62" fillId="5" borderId="0" xfId="0" applyFont="1" applyFill="1" applyBorder="1" applyAlignment="1">
      <alignment horizontal="center"/>
    </xf>
    <xf numFmtId="0" fontId="62" fillId="5" borderId="0" xfId="0" applyFont="1" applyFill="1" applyBorder="1" applyAlignment="1">
      <alignment horizontal="left"/>
    </xf>
    <xf numFmtId="0" fontId="4" fillId="68" borderId="0" xfId="0" applyFont="1" applyFill="1"/>
    <xf numFmtId="0" fontId="4" fillId="69" borderId="0" xfId="0" applyFont="1" applyFill="1" applyAlignment="1">
      <alignment horizontal="center"/>
    </xf>
    <xf numFmtId="0" fontId="63" fillId="0" borderId="36" xfId="0" applyFont="1" applyBorder="1" applyAlignment="1">
      <alignment horizontal="center"/>
    </xf>
    <xf numFmtId="0" fontId="63" fillId="0" borderId="38" xfId="0" applyFont="1" applyBorder="1" applyAlignment="1">
      <alignment horizontal="center"/>
    </xf>
    <xf numFmtId="0" fontId="63" fillId="0" borderId="37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37" borderId="0" xfId="0" applyFont="1" applyFill="1" applyBorder="1" applyAlignment="1">
      <alignment horizontal="center"/>
    </xf>
    <xf numFmtId="0" fontId="64" fillId="0" borderId="40" xfId="0" applyFont="1" applyBorder="1" applyAlignment="1">
      <alignment horizontal="center"/>
    </xf>
    <xf numFmtId="0" fontId="64" fillId="0" borderId="0" xfId="0" applyFont="1" applyBorder="1" applyAlignment="1">
      <alignment horizontal="center"/>
    </xf>
    <xf numFmtId="0" fontId="64" fillId="0" borderId="41" xfId="0" applyFont="1" applyBorder="1" applyAlignment="1">
      <alignment horizontal="center"/>
    </xf>
    <xf numFmtId="16" fontId="4" fillId="70" borderId="28" xfId="0" applyNumberFormat="1" applyFont="1" applyFill="1" applyBorder="1" applyAlignment="1">
      <alignment horizontal="center"/>
    </xf>
    <xf numFmtId="0" fontId="44" fillId="0" borderId="82" xfId="0" applyFont="1" applyBorder="1" applyAlignment="1">
      <alignment horizontal="center"/>
    </xf>
    <xf numFmtId="0" fontId="44" fillId="0" borderId="24" xfId="0" applyFont="1" applyBorder="1" applyAlignment="1">
      <alignment horizontal="center"/>
    </xf>
    <xf numFmtId="16" fontId="4" fillId="0" borderId="28" xfId="0" applyNumberFormat="1" applyFont="1" applyFill="1" applyBorder="1" applyAlignment="1">
      <alignment horizontal="center"/>
    </xf>
    <xf numFmtId="16" fontId="4" fillId="70" borderId="11" xfId="0" applyNumberFormat="1" applyFont="1" applyFill="1" applyBorder="1" applyAlignment="1">
      <alignment horizontal="center"/>
    </xf>
    <xf numFmtId="0" fontId="44" fillId="0" borderId="10" xfId="0" applyFont="1" applyBorder="1" applyAlignment="1">
      <alignment horizontal="center"/>
    </xf>
    <xf numFmtId="0" fontId="44" fillId="0" borderId="9" xfId="0" applyFont="1" applyBorder="1" applyAlignment="1">
      <alignment horizontal="center"/>
    </xf>
    <xf numFmtId="0" fontId="4" fillId="14" borderId="9" xfId="0" applyFont="1" applyFill="1" applyBorder="1" applyAlignment="1">
      <alignment horizontal="center" vertical="center"/>
    </xf>
    <xf numFmtId="0" fontId="32" fillId="71" borderId="11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/>
    </xf>
    <xf numFmtId="164" fontId="4" fillId="37" borderId="0" xfId="0" applyNumberFormat="1" applyFont="1" applyFill="1" applyBorder="1" applyAlignment="1">
      <alignment horizontal="center"/>
    </xf>
    <xf numFmtId="0" fontId="44" fillId="37" borderId="9" xfId="0" applyFont="1" applyFill="1" applyBorder="1" applyAlignment="1">
      <alignment horizontal="center" vertical="center"/>
    </xf>
    <xf numFmtId="1" fontId="4" fillId="14" borderId="0" xfId="0" applyNumberFormat="1" applyFont="1" applyFill="1" applyBorder="1" applyAlignment="1">
      <alignment horizontal="center"/>
    </xf>
    <xf numFmtId="16" fontId="65" fillId="39" borderId="11" xfId="0" applyNumberFormat="1" applyFont="1" applyFill="1" applyBorder="1" applyAlignment="1">
      <alignment horizontal="center"/>
    </xf>
    <xf numFmtId="0" fontId="30" fillId="11" borderId="9" xfId="0" applyFont="1" applyFill="1" applyBorder="1" applyAlignment="1">
      <alignment horizontal="center"/>
    </xf>
    <xf numFmtId="0" fontId="34" fillId="0" borderId="10" xfId="0" applyFont="1" applyBorder="1" applyAlignment="1">
      <alignment horizontal="center"/>
    </xf>
    <xf numFmtId="16" fontId="44" fillId="0" borderId="11" xfId="0" applyNumberFormat="1" applyFont="1" applyFill="1" applyBorder="1" applyAlignment="1">
      <alignment horizontal="center"/>
    </xf>
    <xf numFmtId="0" fontId="44" fillId="0" borderId="0" xfId="0" applyFont="1" applyBorder="1" applyAlignment="1">
      <alignment horizontal="center"/>
    </xf>
    <xf numFmtId="1" fontId="4" fillId="37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14" borderId="0" xfId="0" applyNumberFormat="1" applyFont="1" applyFill="1" applyBorder="1" applyAlignment="1">
      <alignment horizontal="center"/>
    </xf>
    <xf numFmtId="1" fontId="30" fillId="37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44" fillId="11" borderId="9" xfId="0" applyFont="1" applyFill="1" applyBorder="1" applyAlignment="1">
      <alignment horizontal="center"/>
    </xf>
    <xf numFmtId="16" fontId="66" fillId="39" borderId="11" xfId="0" applyNumberFormat="1" applyFont="1" applyFill="1" applyBorder="1" applyAlignment="1">
      <alignment horizontal="center"/>
    </xf>
    <xf numFmtId="0" fontId="32" fillId="72" borderId="42" xfId="0" applyFont="1" applyFill="1" applyBorder="1" applyAlignment="1">
      <alignment horizontal="center" vertical="center"/>
    </xf>
    <xf numFmtId="0" fontId="4" fillId="73" borderId="0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16" fontId="4" fillId="70" borderId="8" xfId="0" applyNumberFormat="1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44" fillId="0" borderId="7" xfId="0" applyFont="1" applyBorder="1" applyAlignment="1">
      <alignment horizontal="center"/>
    </xf>
    <xf numFmtId="0" fontId="64" fillId="0" borderId="6" xfId="0" applyFont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3" fillId="14" borderId="11" xfId="0" applyFont="1" applyFill="1" applyBorder="1" applyAlignment="1">
      <alignment horizontal="center" vertical="center" wrapText="1"/>
    </xf>
    <xf numFmtId="0" fontId="63" fillId="0" borderId="0" xfId="0" applyFont="1" applyAlignment="1">
      <alignment horizontal="center"/>
    </xf>
    <xf numFmtId="0" fontId="3" fillId="14" borderId="8" xfId="0" applyFont="1" applyFill="1" applyBorder="1" applyAlignment="1">
      <alignment horizontal="center" vertical="center" wrapText="1"/>
    </xf>
    <xf numFmtId="0" fontId="3" fillId="38" borderId="7" xfId="0" applyFont="1" applyFill="1" applyBorder="1" applyAlignment="1">
      <alignment horizontal="center" vertical="center" wrapText="1"/>
    </xf>
    <xf numFmtId="0" fontId="32" fillId="0" borderId="4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35" fillId="7" borderId="83" xfId="0" applyFont="1" applyFill="1" applyBorder="1" applyAlignment="1">
      <alignment horizontal="left"/>
    </xf>
    <xf numFmtId="0" fontId="35" fillId="7" borderId="83" xfId="0" applyFont="1" applyFill="1" applyBorder="1" applyAlignment="1">
      <alignment horizontal="center"/>
    </xf>
    <xf numFmtId="0" fontId="35" fillId="7" borderId="83" xfId="0" applyFont="1" applyFill="1" applyBorder="1" applyAlignment="1"/>
    <xf numFmtId="0" fontId="0" fillId="0" borderId="22" xfId="0" applyNumberFormat="1" applyBorder="1" applyAlignment="1">
      <alignment horizontal="center"/>
    </xf>
    <xf numFmtId="0" fontId="35" fillId="74" borderId="0" xfId="0" applyFont="1" applyFill="1" applyBorder="1" applyAlignment="1">
      <alignment horizontal="center"/>
    </xf>
    <xf numFmtId="0" fontId="35" fillId="7" borderId="84" xfId="0" applyFont="1" applyFill="1" applyBorder="1"/>
    <xf numFmtId="0" fontId="35" fillId="7" borderId="0" xfId="0" applyFont="1" applyFill="1" applyBorder="1" applyAlignment="1">
      <alignment horizontal="center"/>
    </xf>
    <xf numFmtId="0" fontId="35" fillId="74" borderId="0" xfId="0" applyFont="1" applyFill="1" applyBorder="1" applyAlignment="1">
      <alignment horizontal="center"/>
    </xf>
    <xf numFmtId="0" fontId="35" fillId="7" borderId="85" xfId="0" applyFont="1" applyFill="1" applyBorder="1"/>
    <xf numFmtId="0" fontId="35" fillId="7" borderId="86" xfId="0" applyFont="1" applyFill="1" applyBorder="1"/>
    <xf numFmtId="0" fontId="35" fillId="7" borderId="87" xfId="0" applyFont="1" applyFill="1" applyBorder="1"/>
    <xf numFmtId="0" fontId="35" fillId="7" borderId="88" xfId="0" applyFont="1" applyFill="1" applyBorder="1"/>
    <xf numFmtId="0" fontId="4" fillId="39" borderId="0" xfId="0" applyFont="1" applyFill="1"/>
    <xf numFmtId="0" fontId="4" fillId="39" borderId="0" xfId="0" applyFont="1" applyFill="1" applyAlignment="1"/>
    <xf numFmtId="49" fontId="35" fillId="7" borderId="84" xfId="0" applyNumberFormat="1" applyFont="1" applyFill="1" applyBorder="1" applyAlignment="1">
      <alignment horizontal="center"/>
    </xf>
    <xf numFmtId="0" fontId="35" fillId="75" borderId="85" xfId="0" applyFont="1" applyFill="1" applyBorder="1" applyAlignment="1"/>
    <xf numFmtId="16" fontId="44" fillId="0" borderId="0" xfId="0" applyNumberFormat="1" applyFont="1" applyFill="1" applyAlignment="1">
      <alignment horizontal="center"/>
    </xf>
    <xf numFmtId="0" fontId="28" fillId="2" borderId="0" xfId="0" applyFont="1" applyFill="1" applyAlignment="1"/>
    <xf numFmtId="0" fontId="28" fillId="2" borderId="0" xfId="0" applyFont="1" applyFill="1" applyAlignment="1">
      <alignment horizontal="left"/>
    </xf>
    <xf numFmtId="0" fontId="4" fillId="2" borderId="0" xfId="0" applyFont="1" applyFill="1" applyAlignment="1"/>
    <xf numFmtId="0" fontId="35" fillId="76" borderId="0" xfId="0" applyFont="1" applyFill="1" applyBorder="1" applyAlignment="1">
      <alignment horizontal="center"/>
    </xf>
    <xf numFmtId="16" fontId="28" fillId="0" borderId="0" xfId="0" applyNumberFormat="1" applyFont="1" applyFill="1" applyAlignment="1">
      <alignment horizontal="left"/>
    </xf>
    <xf numFmtId="49" fontId="35" fillId="7" borderId="0" xfId="0" applyNumberFormat="1" applyFont="1" applyFill="1" applyBorder="1" applyAlignment="1">
      <alignment horizontal="center"/>
    </xf>
    <xf numFmtId="0" fontId="35" fillId="75" borderId="84" xfId="0" applyFont="1" applyFill="1" applyBorder="1" applyAlignment="1"/>
    <xf numFmtId="0" fontId="35" fillId="7" borderId="89" xfId="0" applyFont="1" applyFill="1" applyBorder="1"/>
    <xf numFmtId="0" fontId="35" fillId="7" borderId="90" xfId="0" applyFont="1" applyFill="1" applyBorder="1"/>
    <xf numFmtId="0" fontId="4" fillId="2" borderId="0" xfId="0" applyFont="1" applyFill="1"/>
    <xf numFmtId="0" fontId="4" fillId="2" borderId="91" xfId="0" applyFont="1" applyFill="1" applyBorder="1"/>
    <xf numFmtId="0" fontId="35" fillId="75" borderId="0" xfId="0" applyFont="1" applyFill="1" applyBorder="1" applyAlignment="1"/>
    <xf numFmtId="0" fontId="4" fillId="2" borderId="85" xfId="0" applyFont="1" applyFill="1" applyBorder="1"/>
    <xf numFmtId="0" fontId="4" fillId="2" borderId="0" xfId="0" applyFont="1" applyFill="1" applyBorder="1"/>
    <xf numFmtId="0" fontId="28" fillId="2" borderId="0" xfId="0" applyFont="1" applyFill="1"/>
    <xf numFmtId="0" fontId="32" fillId="72" borderId="43" xfId="0" applyFont="1" applyFill="1" applyBorder="1" applyAlignment="1">
      <alignment horizontal="center" vertical="center"/>
    </xf>
    <xf numFmtId="0" fontId="35" fillId="2" borderId="92" xfId="0" applyFont="1" applyFill="1" applyBorder="1" applyAlignment="1">
      <alignment horizontal="center"/>
    </xf>
    <xf numFmtId="0" fontId="0" fillId="14" borderId="36" xfId="0" applyFill="1" applyBorder="1" applyAlignment="1">
      <alignment horizontal="center"/>
    </xf>
    <xf numFmtId="0" fontId="0" fillId="14" borderId="38" xfId="0" applyFill="1" applyBorder="1" applyAlignment="1">
      <alignment horizontal="center"/>
    </xf>
    <xf numFmtId="0" fontId="0" fillId="14" borderId="37" xfId="0" applyFill="1" applyBorder="1" applyAlignment="1">
      <alignment horizontal="center"/>
    </xf>
    <xf numFmtId="0" fontId="0" fillId="13" borderId="38" xfId="0" applyFill="1" applyBorder="1" applyAlignment="1">
      <alignment horizontal="center"/>
    </xf>
    <xf numFmtId="0" fontId="0" fillId="13" borderId="37" xfId="0" applyFill="1" applyBorder="1" applyAlignment="1">
      <alignment horizontal="center"/>
    </xf>
    <xf numFmtId="0" fontId="0" fillId="37" borderId="38" xfId="0" applyFill="1" applyBorder="1" applyAlignment="1">
      <alignment horizontal="center"/>
    </xf>
    <xf numFmtId="0" fontId="0" fillId="37" borderId="37" xfId="0" applyFill="1" applyBorder="1" applyAlignment="1">
      <alignment horizontal="center"/>
    </xf>
    <xf numFmtId="0" fontId="0" fillId="42" borderId="38" xfId="0" applyFill="1" applyBorder="1" applyAlignment="1">
      <alignment horizontal="center"/>
    </xf>
    <xf numFmtId="0" fontId="0" fillId="42" borderId="37" xfId="0" applyFill="1" applyBorder="1" applyAlignment="1">
      <alignment horizontal="center"/>
    </xf>
    <xf numFmtId="0" fontId="35" fillId="2" borderId="93" xfId="0" applyFont="1" applyFill="1" applyBorder="1" applyAlignment="1">
      <alignment horizontal="center"/>
    </xf>
    <xf numFmtId="0" fontId="2" fillId="42" borderId="44" xfId="0" applyFont="1" applyFill="1" applyBorder="1" applyAlignment="1">
      <alignment horizontal="center"/>
    </xf>
    <xf numFmtId="0" fontId="1" fillId="77" borderId="0" xfId="0" applyFont="1" applyFill="1" applyAlignment="1">
      <alignment horizontal="center"/>
    </xf>
    <xf numFmtId="0" fontId="35" fillId="2" borderId="94" xfId="0" applyFont="1" applyFill="1" applyBorder="1" applyAlignment="1">
      <alignment horizontal="center"/>
    </xf>
    <xf numFmtId="0" fontId="2" fillId="6" borderId="44" xfId="0" applyFont="1" applyFill="1" applyBorder="1" applyAlignment="1">
      <alignment horizontal="center"/>
    </xf>
    <xf numFmtId="0" fontId="4" fillId="78" borderId="0" xfId="0" applyFont="1" applyFill="1" applyBorder="1" applyAlignment="1">
      <alignment vertical="center"/>
    </xf>
    <xf numFmtId="0" fontId="0" fillId="0" borderId="0" xfId="0" applyFill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4</xdr:row>
      <xdr:rowOff>9525</xdr:rowOff>
    </xdr:from>
    <xdr:to>
      <xdr:col>15</xdr:col>
      <xdr:colOff>247650</xdr:colOff>
      <xdr:row>10</xdr:row>
      <xdr:rowOff>47625</xdr:rowOff>
    </xdr:to>
    <xdr:sp macro="" textlink="">
      <xdr:nvSpPr>
        <xdr:cNvPr id="2" name="CuadroTexto 1"/>
        <xdr:cNvSpPr txBox="1"/>
      </xdr:nvSpPr>
      <xdr:spPr>
        <a:xfrm>
          <a:off x="3733800" y="771525"/>
          <a:ext cx="1171575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12</xdr:col>
      <xdr:colOff>57150</xdr:colOff>
      <xdr:row>10</xdr:row>
      <xdr:rowOff>76200</xdr:rowOff>
    </xdr:from>
    <xdr:to>
      <xdr:col>17</xdr:col>
      <xdr:colOff>19050</xdr:colOff>
      <xdr:row>21</xdr:row>
      <xdr:rowOff>57150</xdr:rowOff>
    </xdr:to>
    <xdr:sp macro="" textlink="">
      <xdr:nvSpPr>
        <xdr:cNvPr id="3" name="CuadroTexto 2"/>
        <xdr:cNvSpPr txBox="1"/>
      </xdr:nvSpPr>
      <xdr:spPr>
        <a:xfrm>
          <a:off x="3714750" y="1981200"/>
          <a:ext cx="1333500" cy="207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Manejo a Marcos Díaz, si caigo en la X (de la forma más mínima), mete una valla invicta.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si no entro a ciertos subreddits, Huracán no hace goles</a:t>
          </a:r>
          <a:endParaRPr lang="en-US"/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Objetivo: Desafiliar a Huracán de la D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12</xdr:col>
      <xdr:colOff>38101</xdr:colOff>
      <xdr:row>29</xdr:row>
      <xdr:rowOff>28576</xdr:rowOff>
    </xdr:from>
    <xdr:to>
      <xdr:col>17</xdr:col>
      <xdr:colOff>66675</xdr:colOff>
      <xdr:row>33</xdr:row>
      <xdr:rowOff>104776</xdr:rowOff>
    </xdr:to>
    <xdr:sp macro="" textlink="">
      <xdr:nvSpPr>
        <xdr:cNvPr id="4" name="CuadroTexto 3"/>
        <xdr:cNvSpPr txBox="1"/>
      </xdr:nvSpPr>
      <xdr:spPr>
        <a:xfrm>
          <a:off x="3695701" y="5553076"/>
          <a:ext cx="1400174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Si</a:t>
          </a:r>
          <a:r>
            <a:rPr lang="en-US" sz="1100" baseline="0"/>
            <a:t> un equipo queda matemáticamente salvado, es expulsado del torneo</a:t>
          </a:r>
          <a:endParaRPr lang="en-US" sz="1100"/>
        </a:p>
      </xdr:txBody>
    </xdr:sp>
    <xdr:clientData/>
  </xdr:twoCellAnchor>
  <xdr:twoCellAnchor>
    <xdr:from>
      <xdr:col>56</xdr:col>
      <xdr:colOff>76200</xdr:colOff>
      <xdr:row>4</xdr:row>
      <xdr:rowOff>9525</xdr:rowOff>
    </xdr:from>
    <xdr:to>
      <xdr:col>59</xdr:col>
      <xdr:colOff>247650</xdr:colOff>
      <xdr:row>10</xdr:row>
      <xdr:rowOff>47625</xdr:rowOff>
    </xdr:to>
    <xdr:sp macro="" textlink="">
      <xdr:nvSpPr>
        <xdr:cNvPr id="5" name="CuadroTexto 4"/>
        <xdr:cNvSpPr txBox="1"/>
      </xdr:nvSpPr>
      <xdr:spPr>
        <a:xfrm>
          <a:off x="16087725" y="771525"/>
          <a:ext cx="1171575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56</xdr:col>
      <xdr:colOff>57150</xdr:colOff>
      <xdr:row>10</xdr:row>
      <xdr:rowOff>76200</xdr:rowOff>
    </xdr:from>
    <xdr:to>
      <xdr:col>61</xdr:col>
      <xdr:colOff>19050</xdr:colOff>
      <xdr:row>21</xdr:row>
      <xdr:rowOff>57150</xdr:rowOff>
    </xdr:to>
    <xdr:sp macro="" textlink="">
      <xdr:nvSpPr>
        <xdr:cNvPr id="6" name="CuadroTexto 5"/>
        <xdr:cNvSpPr txBox="1"/>
      </xdr:nvSpPr>
      <xdr:spPr>
        <a:xfrm>
          <a:off x="16068675" y="1981200"/>
          <a:ext cx="1333500" cy="207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Manejo a Marcos Díaz, si caigo en la X (de la forma más mínima), mete una valla invicta.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si no entro a ciertos subreddits, Huracán no hace goles</a:t>
          </a:r>
          <a:endParaRPr lang="en-US"/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Objetivo: Desafiliar a Huracán de la D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97</xdr:col>
      <xdr:colOff>76200</xdr:colOff>
      <xdr:row>4</xdr:row>
      <xdr:rowOff>9525</xdr:rowOff>
    </xdr:from>
    <xdr:to>
      <xdr:col>100</xdr:col>
      <xdr:colOff>247650</xdr:colOff>
      <xdr:row>10</xdr:row>
      <xdr:rowOff>47625</xdr:rowOff>
    </xdr:to>
    <xdr:sp macro="" textlink="">
      <xdr:nvSpPr>
        <xdr:cNvPr id="7" name="CuadroTexto 6"/>
        <xdr:cNvSpPr txBox="1"/>
      </xdr:nvSpPr>
      <xdr:spPr>
        <a:xfrm>
          <a:off x="28851225" y="771525"/>
          <a:ext cx="1171575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97</xdr:col>
      <xdr:colOff>57150</xdr:colOff>
      <xdr:row>10</xdr:row>
      <xdr:rowOff>76200</xdr:rowOff>
    </xdr:from>
    <xdr:to>
      <xdr:col>102</xdr:col>
      <xdr:colOff>66676</xdr:colOff>
      <xdr:row>21</xdr:row>
      <xdr:rowOff>133350</xdr:rowOff>
    </xdr:to>
    <xdr:sp macro="" textlink="">
      <xdr:nvSpPr>
        <xdr:cNvPr id="8" name="CuadroTexto 7"/>
        <xdr:cNvSpPr txBox="1"/>
      </xdr:nvSpPr>
      <xdr:spPr>
        <a:xfrm>
          <a:off x="28832175" y="1981200"/>
          <a:ext cx="1381126" cy="2152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Manejo al Huracán de Marcos Díaz. Si caigo en la X (de la forma más mínima), se simulan los goles del equipo.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si no entro a ciertos subreddits, Huracán recibe goles</a:t>
          </a:r>
          <a:endParaRPr lang="en-US"/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Objetivo: Desafiliar a Huracán de la D.</a:t>
          </a:r>
          <a:endParaRPr lang="en-US" sz="1100"/>
        </a:p>
      </xdr:txBody>
    </xdr:sp>
    <xdr:clientData/>
  </xdr:twoCellAnchor>
  <xdr:twoCellAnchor>
    <xdr:from>
      <xdr:col>138</xdr:col>
      <xdr:colOff>76200</xdr:colOff>
      <xdr:row>4</xdr:row>
      <xdr:rowOff>9525</xdr:rowOff>
    </xdr:from>
    <xdr:to>
      <xdr:col>141</xdr:col>
      <xdr:colOff>247650</xdr:colOff>
      <xdr:row>10</xdr:row>
      <xdr:rowOff>47625</xdr:rowOff>
    </xdr:to>
    <xdr:sp macro="" textlink="">
      <xdr:nvSpPr>
        <xdr:cNvPr id="9" name="CuadroTexto 8"/>
        <xdr:cNvSpPr txBox="1"/>
      </xdr:nvSpPr>
      <xdr:spPr>
        <a:xfrm>
          <a:off x="41681400" y="771525"/>
          <a:ext cx="1171575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138</xdr:col>
      <xdr:colOff>57150</xdr:colOff>
      <xdr:row>10</xdr:row>
      <xdr:rowOff>76200</xdr:rowOff>
    </xdr:from>
    <xdr:to>
      <xdr:col>143</xdr:col>
      <xdr:colOff>47625</xdr:colOff>
      <xdr:row>21</xdr:row>
      <xdr:rowOff>133350</xdr:rowOff>
    </xdr:to>
    <xdr:sp macro="" textlink="">
      <xdr:nvSpPr>
        <xdr:cNvPr id="10" name="CuadroTexto 9"/>
        <xdr:cNvSpPr txBox="1"/>
      </xdr:nvSpPr>
      <xdr:spPr>
        <a:xfrm>
          <a:off x="41662350" y="1981200"/>
          <a:ext cx="1362075" cy="2152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Manejo al Huracán de Marcos Díaz. Si caigo en la X (de la forma más mínima), se simulan los goles del equipo.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si no entro a ciertos subreddits, Huracán recibe goles</a:t>
          </a:r>
          <a:endParaRPr lang="en-US"/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Objetivo: Desafiliar a Huracán de la D.</a:t>
          </a:r>
          <a:endParaRPr lang="en-US" sz="1100"/>
        </a:p>
      </xdr:txBody>
    </xdr:sp>
    <xdr:clientData/>
  </xdr:twoCellAnchor>
  <xdr:twoCellAnchor>
    <xdr:from>
      <xdr:col>179</xdr:col>
      <xdr:colOff>76200</xdr:colOff>
      <xdr:row>4</xdr:row>
      <xdr:rowOff>9525</xdr:rowOff>
    </xdr:from>
    <xdr:to>
      <xdr:col>182</xdr:col>
      <xdr:colOff>247650</xdr:colOff>
      <xdr:row>10</xdr:row>
      <xdr:rowOff>47625</xdr:rowOff>
    </xdr:to>
    <xdr:sp macro="" textlink="">
      <xdr:nvSpPr>
        <xdr:cNvPr id="11" name="CuadroTexto 10"/>
        <xdr:cNvSpPr txBox="1"/>
      </xdr:nvSpPr>
      <xdr:spPr>
        <a:xfrm>
          <a:off x="54559200" y="771525"/>
          <a:ext cx="1171575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179</xdr:col>
      <xdr:colOff>57150</xdr:colOff>
      <xdr:row>10</xdr:row>
      <xdr:rowOff>76200</xdr:rowOff>
    </xdr:from>
    <xdr:to>
      <xdr:col>184</xdr:col>
      <xdr:colOff>66676</xdr:colOff>
      <xdr:row>19</xdr:row>
      <xdr:rowOff>76200</xdr:rowOff>
    </xdr:to>
    <xdr:sp macro="" textlink="">
      <xdr:nvSpPr>
        <xdr:cNvPr id="12" name="CuadroTexto 11"/>
        <xdr:cNvSpPr txBox="1"/>
      </xdr:nvSpPr>
      <xdr:spPr>
        <a:xfrm>
          <a:off x="54540150" y="1981200"/>
          <a:ext cx="1381126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Manejo al Huracán de Marcos Díaz. Si caigo en la X (de la forma más mínima), se simulan los goles del equipo y victoria automática.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si no entro a ciertos subs, Huracán recibe goles</a:t>
          </a:r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3</xdr:row>
      <xdr:rowOff>21431</xdr:rowOff>
    </xdr:from>
    <xdr:to>
      <xdr:col>13</xdr:col>
      <xdr:colOff>57150</xdr:colOff>
      <xdr:row>9</xdr:row>
      <xdr:rowOff>59531</xdr:rowOff>
    </xdr:to>
    <xdr:sp macro="" textlink="">
      <xdr:nvSpPr>
        <xdr:cNvPr id="2" name="CuadroTexto 1"/>
        <xdr:cNvSpPr txBox="1"/>
      </xdr:nvSpPr>
      <xdr:spPr>
        <a:xfrm>
          <a:off x="3390900" y="611981"/>
          <a:ext cx="1162050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103</xdr:col>
      <xdr:colOff>83344</xdr:colOff>
      <xdr:row>11</xdr:row>
      <xdr:rowOff>154781</xdr:rowOff>
    </xdr:from>
    <xdr:to>
      <xdr:col>111</xdr:col>
      <xdr:colOff>345282</xdr:colOff>
      <xdr:row>21</xdr:row>
      <xdr:rowOff>71437</xdr:rowOff>
    </xdr:to>
    <xdr:sp macro="" textlink="">
      <xdr:nvSpPr>
        <xdr:cNvPr id="2" name="CuadroTexto 1"/>
        <xdr:cNvSpPr txBox="1"/>
      </xdr:nvSpPr>
      <xdr:spPr>
        <a:xfrm>
          <a:off x="99171919" y="2250281"/>
          <a:ext cx="7958138" cy="18216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Este es un torneo muy simple. Sin descensos, historial</a:t>
          </a:r>
          <a:r>
            <a:rPr lang="en-US" sz="1100" baseline="0"/>
            <a:t> avanzado, nada. Solo sprints de 10 días. La idea de esto es tomar los días hábiles por dos semanas, y la fecha 11 (la última) se simula. La idea es que se juegue todos los días hábiles sin suspender, para poder comparar los torneos sin sesgo.</a:t>
          </a:r>
        </a:p>
        <a:p>
          <a:r>
            <a:rPr lang="en-US" sz="1100" baseline="0"/>
            <a:t>Hacer algo en fin de semana no es obligatorio, pero si lo hago, se anota.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6</xdr:row>
      <xdr:rowOff>9525</xdr:rowOff>
    </xdr:from>
    <xdr:to>
      <xdr:col>13</xdr:col>
      <xdr:colOff>57150</xdr:colOff>
      <xdr:row>12</xdr:row>
      <xdr:rowOff>47625</xdr:rowOff>
    </xdr:to>
    <xdr:sp macro="" textlink="">
      <xdr:nvSpPr>
        <xdr:cNvPr id="2" name="CuadroTexto 1"/>
        <xdr:cNvSpPr txBox="1"/>
      </xdr:nvSpPr>
      <xdr:spPr>
        <a:xfrm>
          <a:off x="3324225" y="1019175"/>
          <a:ext cx="1238250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  <xdr:twoCellAnchor>
    <xdr:from>
      <xdr:col>62</xdr:col>
      <xdr:colOff>85725</xdr:colOff>
      <xdr:row>19</xdr:row>
      <xdr:rowOff>114299</xdr:rowOff>
    </xdr:from>
    <xdr:to>
      <xdr:col>69</xdr:col>
      <xdr:colOff>0</xdr:colOff>
      <xdr:row>30</xdr:row>
      <xdr:rowOff>9524</xdr:rowOff>
    </xdr:to>
    <xdr:sp macro="" textlink="">
      <xdr:nvSpPr>
        <xdr:cNvPr id="3" name="CuadroTexto 2"/>
        <xdr:cNvSpPr txBox="1"/>
      </xdr:nvSpPr>
      <xdr:spPr>
        <a:xfrm>
          <a:off x="22669500" y="3600449"/>
          <a:ext cx="5248275" cy="199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Dependiendo de la posición en la fecha 38:</a:t>
          </a:r>
        </a:p>
        <a:p>
          <a:r>
            <a:rPr lang="en-US" sz="1100"/>
            <a:t>-Noveno o arriba:</a:t>
          </a:r>
        </a:p>
        <a:p>
          <a:r>
            <a:rPr lang="en-US" sz="1100"/>
            <a:t>Reducido de 14 fechas, 8 equipos, ida y vuelta (hasta 4/12). Suben 3</a:t>
          </a:r>
        </a:p>
        <a:p>
          <a:r>
            <a:rPr lang="en-US" sz="1100"/>
            <a:t>-10-18:</a:t>
          </a:r>
        </a:p>
        <a:p>
          <a:r>
            <a:rPr lang="en-US" sz="1100"/>
            <a:t>Reválida hasta el primer recuperatorio: Empiezo todo 2-0</a:t>
          </a:r>
        </a:p>
        <a:p>
          <a:endParaRPr lang="en-US" sz="1100"/>
        </a:p>
        <a:p>
          <a:r>
            <a:rPr lang="en-US" sz="1100"/>
            <a:t>Si no apruebo el 4/12:</a:t>
          </a:r>
        </a:p>
        <a:p>
          <a:r>
            <a:rPr lang="en-US" sz="1100"/>
            <a:t>Liguilla conmigo y los últimos 5. Empiezo todo 0-4 y si no salgo primero</a:t>
          </a:r>
          <a:r>
            <a:rPr lang="en-US" sz="1100" baseline="0"/>
            <a:t> </a:t>
          </a:r>
          <a:r>
            <a:rPr lang="en-US" sz="1100"/>
            <a:t>desciendo por gil</a:t>
          </a:r>
        </a:p>
        <a:p>
          <a:endParaRPr lang="en-US" sz="1100"/>
        </a:p>
        <a:p>
          <a:r>
            <a:rPr lang="en-US" sz="1100"/>
            <a:t>Un</a:t>
          </a:r>
          <a:r>
            <a:rPr lang="en-US" sz="1100" baseline="0"/>
            <a:t> día va a quedar libre para el TP de algoritmos, quizás sea el 17 pero se cambia.</a:t>
          </a:r>
          <a:endParaRPr lang="en-US" sz="1100"/>
        </a:p>
      </xdr:txBody>
    </xdr:sp>
    <xdr:clientData/>
  </xdr:twoCellAnchor>
  <xdr:twoCellAnchor>
    <xdr:from>
      <xdr:col>78</xdr:col>
      <xdr:colOff>76200</xdr:colOff>
      <xdr:row>6</xdr:row>
      <xdr:rowOff>9525</xdr:rowOff>
    </xdr:from>
    <xdr:to>
      <xdr:col>82</xdr:col>
      <xdr:colOff>57150</xdr:colOff>
      <xdr:row>12</xdr:row>
      <xdr:rowOff>47625</xdr:rowOff>
    </xdr:to>
    <xdr:sp macro="" textlink="">
      <xdr:nvSpPr>
        <xdr:cNvPr id="4" name="CuadroTexto 3"/>
        <xdr:cNvSpPr txBox="1"/>
      </xdr:nvSpPr>
      <xdr:spPr>
        <a:xfrm>
          <a:off x="31889700" y="1019175"/>
          <a:ext cx="1238250" cy="11811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1-50: 0 goles</a:t>
          </a:r>
        </a:p>
        <a:p>
          <a:r>
            <a:rPr lang="es-MX" sz="1100"/>
            <a:t>51-</a:t>
          </a:r>
          <a:r>
            <a:rPr lang="es-MX" sz="1100" baseline="0"/>
            <a:t>150: 1 gol</a:t>
          </a:r>
        </a:p>
        <a:p>
          <a:r>
            <a:rPr lang="es-MX" sz="1100" baseline="0"/>
            <a:t>151-240: 2 goles</a:t>
          </a:r>
        </a:p>
        <a:p>
          <a:r>
            <a:rPr lang="es-MX" sz="1100" baseline="0"/>
            <a:t>241-270: 3 goles</a:t>
          </a:r>
        </a:p>
        <a:p>
          <a:r>
            <a:rPr lang="es-MX" sz="1100" baseline="0"/>
            <a:t>271-290: 4 goles</a:t>
          </a:r>
        </a:p>
        <a:p>
          <a:r>
            <a:rPr lang="es-MX" sz="1100" baseline="0"/>
            <a:t>291-300: 5 goles</a:t>
          </a:r>
          <a:endParaRPr lang="es-MX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rneos\Ligas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rum"/>
      <sheetName val="X"/>
      <sheetName val="ARG Cal"/>
      <sheetName val="T1 Ferro 38"/>
      <sheetName val="Hoja2"/>
      <sheetName val="Semanal"/>
      <sheetName val="Modelos"/>
      <sheetName val="Metas"/>
      <sheetName val="Ascenso"/>
      <sheetName val="Test"/>
      <sheetName val="BPO"/>
      <sheetName val="Idea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es.wikipedia.org/wiki/Anexo:Estad%C3%ADsticas_de_Lionel_Messi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B203"/>
  <sheetViews>
    <sheetView workbookViewId="0">
      <selection activeCell="V17" sqref="V17"/>
    </sheetView>
  </sheetViews>
  <sheetFormatPr baseColWidth="10" defaultRowHeight="17.25" customHeight="1" x14ac:dyDescent="0.25"/>
  <cols>
    <col min="1" max="1" width="1.7109375" style="1" customWidth="1"/>
    <col min="2" max="2" width="3.5703125" style="2" customWidth="1"/>
    <col min="3" max="3" width="0.28515625" style="2" customWidth="1"/>
    <col min="4" max="4" width="0.42578125" style="2" customWidth="1"/>
    <col min="5" max="5" width="0.5703125" style="2" customWidth="1"/>
    <col min="6" max="6" width="14.42578125" style="2" customWidth="1"/>
    <col min="7" max="7" width="3.7109375" style="2" customWidth="1"/>
    <col min="8" max="8" width="5.42578125" style="2" customWidth="1"/>
    <col min="9" max="31" width="4.140625" style="2" customWidth="1"/>
    <col min="32" max="32" width="1.140625" style="2" customWidth="1"/>
    <col min="33" max="33" width="3.85546875" style="2" customWidth="1"/>
    <col min="34" max="34" width="0.42578125" style="2" customWidth="1"/>
    <col min="35" max="35" width="12.85546875" style="2" customWidth="1"/>
    <col min="36" max="36" width="7" style="2" customWidth="1"/>
    <col min="37" max="42" width="4.5703125" style="2" customWidth="1"/>
    <col min="43" max="43" width="5.140625" style="2" customWidth="1"/>
    <col min="44" max="45" width="4.28515625" style="2" customWidth="1"/>
    <col min="47" max="47" width="3.5703125" style="2" customWidth="1"/>
    <col min="48" max="48" width="0.28515625" style="2" customWidth="1"/>
    <col min="49" max="49" width="0.85546875" style="2" customWidth="1"/>
    <col min="50" max="50" width="14.42578125" style="2" customWidth="1"/>
    <col min="51" max="51" width="3.7109375" style="2" customWidth="1"/>
    <col min="52" max="52" width="5.42578125" style="2" customWidth="1"/>
    <col min="53" max="75" width="4.42578125" style="2" customWidth="1"/>
    <col min="76" max="76" width="1.140625" style="2" customWidth="1"/>
    <col min="77" max="77" width="14.5703125" style="2" customWidth="1"/>
    <col min="78" max="78" width="2.42578125" style="2" customWidth="1"/>
    <col min="79" max="79" width="11.42578125" style="1"/>
    <col min="80" max="80" width="3.5703125" style="2" customWidth="1"/>
    <col min="81" max="81" width="0.42578125" style="2" customWidth="1"/>
    <col min="82" max="82" width="15.5703125" style="2" customWidth="1"/>
    <col min="83" max="83" width="5.85546875" style="2" customWidth="1"/>
    <col min="84" max="88" width="4.42578125" style="2" customWidth="1"/>
    <col min="89" max="89" width="4.5703125" style="2" customWidth="1"/>
    <col min="90" max="101" width="4.42578125" style="2" customWidth="1"/>
    <col min="102" max="106" width="4.42578125" style="1" customWidth="1"/>
    <col min="107" max="16384" width="11.42578125" style="1"/>
  </cols>
  <sheetData>
    <row r="1" spans="2:106" ht="15" x14ac:dyDescent="0.2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2:106" ht="15" x14ac:dyDescent="0.25"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9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8"/>
      <c r="DA2" s="128"/>
      <c r="DB2" s="128"/>
    </row>
    <row r="3" spans="2:106" ht="18.75" x14ac:dyDescent="0.25">
      <c r="B3" s="110" t="s">
        <v>114</v>
      </c>
      <c r="C3" s="110"/>
      <c r="D3" s="110"/>
      <c r="E3" s="110"/>
      <c r="F3" s="110"/>
      <c r="G3" s="110"/>
      <c r="H3" s="110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4"/>
      <c r="AG3" s="90" t="s">
        <v>94</v>
      </c>
      <c r="AH3" s="47"/>
      <c r="AI3" s="90" t="s">
        <v>93</v>
      </c>
      <c r="AJ3" s="89" t="s">
        <v>92</v>
      </c>
      <c r="AK3" s="88" t="s">
        <v>91</v>
      </c>
      <c r="AL3" s="88" t="s">
        <v>90</v>
      </c>
      <c r="AM3" s="88" t="s">
        <v>89</v>
      </c>
      <c r="AN3" s="88" t="s">
        <v>88</v>
      </c>
      <c r="AO3" s="88" t="s">
        <v>87</v>
      </c>
      <c r="AP3" s="88" t="s">
        <v>86</v>
      </c>
      <c r="AQ3" s="87" t="s">
        <v>85</v>
      </c>
      <c r="AR3" s="127" t="s">
        <v>101</v>
      </c>
      <c r="AS3" s="126" t="s">
        <v>99</v>
      </c>
      <c r="AU3" s="110" t="s">
        <v>102</v>
      </c>
      <c r="AV3" s="110"/>
      <c r="AW3" s="110"/>
      <c r="AX3" s="110"/>
      <c r="AY3" s="110"/>
      <c r="AZ3" s="110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4"/>
      <c r="CB3" s="110" t="s">
        <v>113</v>
      </c>
      <c r="CC3" s="110"/>
      <c r="CD3" s="110"/>
      <c r="CE3" s="110"/>
      <c r="CF3" s="110"/>
      <c r="CG3" s="110"/>
      <c r="CH3" s="110"/>
      <c r="CI3" s="110"/>
      <c r="CJ3" s="110"/>
      <c r="CK3" s="110"/>
      <c r="CL3" s="110"/>
      <c r="CM3" s="110"/>
      <c r="CN3" s="110"/>
      <c r="CO3" s="110"/>
      <c r="CP3" s="110"/>
      <c r="CQ3" s="110"/>
      <c r="CR3" s="110"/>
      <c r="CS3" s="110"/>
      <c r="CT3" s="110"/>
      <c r="CU3" s="110"/>
      <c r="CV3" s="110"/>
      <c r="CW3" s="110"/>
      <c r="CX3" s="110"/>
      <c r="CY3" s="110"/>
      <c r="CZ3" s="110"/>
      <c r="DA3" s="110"/>
      <c r="DB3" s="110"/>
    </row>
    <row r="4" spans="2:106" ht="18.75" x14ac:dyDescent="0.25">
      <c r="B4" s="45" t="s">
        <v>101</v>
      </c>
      <c r="C4" s="77"/>
      <c r="D4" s="77"/>
      <c r="E4" s="77"/>
      <c r="F4" s="45" t="s">
        <v>100</v>
      </c>
      <c r="G4" s="45"/>
      <c r="H4" s="106" t="s">
        <v>99</v>
      </c>
      <c r="I4" s="32" t="s">
        <v>47</v>
      </c>
      <c r="J4" s="32" t="s">
        <v>46</v>
      </c>
      <c r="K4" s="32" t="s">
        <v>45</v>
      </c>
      <c r="L4" s="33" t="s">
        <v>44</v>
      </c>
      <c r="M4" s="33" t="s">
        <v>43</v>
      </c>
      <c r="N4" s="32" t="s">
        <v>42</v>
      </c>
      <c r="O4" s="32" t="s">
        <v>41</v>
      </c>
      <c r="P4" s="32" t="s">
        <v>40</v>
      </c>
      <c r="Q4" s="31" t="s">
        <v>39</v>
      </c>
      <c r="R4" s="30" t="s">
        <v>38</v>
      </c>
      <c r="S4" s="30" t="s">
        <v>37</v>
      </c>
      <c r="T4" s="30" t="s">
        <v>36</v>
      </c>
      <c r="U4" s="30" t="s">
        <v>35</v>
      </c>
      <c r="V4" s="30" t="s">
        <v>34</v>
      </c>
      <c r="W4" s="30" t="s">
        <v>33</v>
      </c>
      <c r="X4" s="30" t="s">
        <v>32</v>
      </c>
      <c r="Y4" s="30" t="s">
        <v>17</v>
      </c>
      <c r="Z4" s="30" t="s">
        <v>31</v>
      </c>
      <c r="AA4" s="30" t="s">
        <v>30</v>
      </c>
      <c r="AB4" s="30" t="s">
        <v>29</v>
      </c>
      <c r="AC4" s="30" t="s">
        <v>28</v>
      </c>
      <c r="AD4" s="30" t="s">
        <v>27</v>
      </c>
      <c r="AE4" s="30" t="s">
        <v>26</v>
      </c>
      <c r="AF4" s="80"/>
      <c r="AG4" s="21">
        <v>1</v>
      </c>
      <c r="AH4" s="47"/>
      <c r="AI4" s="20" t="s">
        <v>83</v>
      </c>
      <c r="AJ4" s="85">
        <v>44613</v>
      </c>
      <c r="AK4" s="124">
        <v>12</v>
      </c>
      <c r="AL4" s="124">
        <v>14</v>
      </c>
      <c r="AM4" s="124">
        <v>4</v>
      </c>
      <c r="AN4" s="125">
        <v>47</v>
      </c>
      <c r="AO4" s="124">
        <v>0</v>
      </c>
      <c r="AP4" s="107">
        <v>0</v>
      </c>
      <c r="AQ4" s="123">
        <f>SUM(AK4:AP4)</f>
        <v>77</v>
      </c>
      <c r="AR4" s="122">
        <v>3</v>
      </c>
      <c r="AS4" s="122">
        <v>3</v>
      </c>
      <c r="AU4" s="45" t="s">
        <v>101</v>
      </c>
      <c r="AV4" s="77"/>
      <c r="AW4" s="77"/>
      <c r="AX4" s="45" t="s">
        <v>100</v>
      </c>
      <c r="AY4" s="45"/>
      <c r="AZ4" s="106" t="s">
        <v>99</v>
      </c>
      <c r="BA4" s="32" t="s">
        <v>47</v>
      </c>
      <c r="BB4" s="32" t="s">
        <v>46</v>
      </c>
      <c r="BC4" s="32" t="s">
        <v>45</v>
      </c>
      <c r="BD4" s="33" t="s">
        <v>44</v>
      </c>
      <c r="BE4" s="33" t="s">
        <v>43</v>
      </c>
      <c r="BF4" s="32" t="s">
        <v>42</v>
      </c>
      <c r="BG4" s="32" t="s">
        <v>41</v>
      </c>
      <c r="BH4" s="32" t="s">
        <v>40</v>
      </c>
      <c r="BI4" s="31" t="s">
        <v>39</v>
      </c>
      <c r="BJ4" s="30" t="s">
        <v>38</v>
      </c>
      <c r="BK4" s="30" t="s">
        <v>37</v>
      </c>
      <c r="BL4" s="30" t="s">
        <v>36</v>
      </c>
      <c r="BM4" s="30" t="s">
        <v>35</v>
      </c>
      <c r="BN4" s="30" t="s">
        <v>34</v>
      </c>
      <c r="BO4" s="30" t="s">
        <v>33</v>
      </c>
      <c r="BP4" s="30" t="s">
        <v>32</v>
      </c>
      <c r="BQ4" s="30" t="s">
        <v>17</v>
      </c>
      <c r="BR4" s="30" t="s">
        <v>31</v>
      </c>
      <c r="BS4" s="30" t="s">
        <v>30</v>
      </c>
      <c r="BT4" s="30" t="s">
        <v>29</v>
      </c>
      <c r="BU4" s="30" t="s">
        <v>28</v>
      </c>
      <c r="BV4" s="30" t="s">
        <v>27</v>
      </c>
      <c r="BW4" s="30" t="s">
        <v>26</v>
      </c>
      <c r="BX4" s="80"/>
      <c r="CB4" s="45" t="s">
        <v>101</v>
      </c>
      <c r="CC4" s="77"/>
      <c r="CD4" s="45" t="s">
        <v>100</v>
      </c>
      <c r="CE4" s="106" t="s">
        <v>99</v>
      </c>
      <c r="CF4" s="32" t="s">
        <v>47</v>
      </c>
      <c r="CG4" s="32" t="s">
        <v>46</v>
      </c>
      <c r="CH4" s="32" t="s">
        <v>45</v>
      </c>
      <c r="CI4" s="33" t="s">
        <v>44</v>
      </c>
      <c r="CJ4" s="33" t="s">
        <v>43</v>
      </c>
      <c r="CK4" s="32" t="s">
        <v>42</v>
      </c>
      <c r="CL4" s="32" t="s">
        <v>41</v>
      </c>
      <c r="CM4" s="32" t="s">
        <v>40</v>
      </c>
      <c r="CN4" s="31" t="s">
        <v>39</v>
      </c>
      <c r="CO4" s="30" t="s">
        <v>38</v>
      </c>
      <c r="CP4" s="30" t="s">
        <v>37</v>
      </c>
      <c r="CQ4" s="30" t="s">
        <v>36</v>
      </c>
      <c r="CR4" s="30" t="s">
        <v>35</v>
      </c>
      <c r="CS4" s="30" t="s">
        <v>34</v>
      </c>
      <c r="CT4" s="30" t="s">
        <v>33</v>
      </c>
      <c r="CU4" s="30" t="s">
        <v>32</v>
      </c>
      <c r="CV4" s="30" t="s">
        <v>17</v>
      </c>
      <c r="CW4" s="30" t="s">
        <v>31</v>
      </c>
      <c r="CX4" s="30" t="s">
        <v>30</v>
      </c>
      <c r="CY4" s="30" t="s">
        <v>29</v>
      </c>
      <c r="CZ4" s="30" t="s">
        <v>28</v>
      </c>
      <c r="DA4" s="30" t="s">
        <v>27</v>
      </c>
      <c r="DB4" s="30" t="s">
        <v>26</v>
      </c>
    </row>
    <row r="5" spans="2:106" ht="18.75" x14ac:dyDescent="0.25">
      <c r="B5" s="104">
        <v>1</v>
      </c>
      <c r="C5" s="103"/>
      <c r="D5" s="102"/>
      <c r="E5" s="102"/>
      <c r="F5" s="101" t="s">
        <v>97</v>
      </c>
      <c r="G5" s="101">
        <v>44</v>
      </c>
      <c r="H5" s="116">
        <f>SUM(I5:AE5)</f>
        <v>246</v>
      </c>
      <c r="I5" s="99">
        <v>25</v>
      </c>
      <c r="J5" s="99">
        <v>15</v>
      </c>
      <c r="K5" s="99">
        <v>18</v>
      </c>
      <c r="L5" s="100">
        <v>25</v>
      </c>
      <c r="M5" s="100">
        <v>15</v>
      </c>
      <c r="N5" s="99">
        <v>25</v>
      </c>
      <c r="O5" s="99">
        <v>15</v>
      </c>
      <c r="P5" s="99">
        <v>15</v>
      </c>
      <c r="Q5" s="98">
        <v>25</v>
      </c>
      <c r="R5" s="97">
        <v>25</v>
      </c>
      <c r="S5" s="97">
        <v>25</v>
      </c>
      <c r="T5" s="97">
        <v>18</v>
      </c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80"/>
      <c r="AG5" s="21">
        <f>AG4+1</f>
        <v>2</v>
      </c>
      <c r="AH5" s="47"/>
      <c r="AI5" s="20" t="s">
        <v>80</v>
      </c>
      <c r="AJ5" s="19">
        <f>AJ4+1</f>
        <v>44614</v>
      </c>
      <c r="AK5" s="107">
        <v>17</v>
      </c>
      <c r="AL5" s="107">
        <v>6</v>
      </c>
      <c r="AM5" s="107">
        <v>0</v>
      </c>
      <c r="AN5" s="107">
        <v>0</v>
      </c>
      <c r="AO5" s="107">
        <v>0</v>
      </c>
      <c r="AP5" s="107">
        <v>0</v>
      </c>
      <c r="AQ5" s="115">
        <f>SUM(AK5:AP5)</f>
        <v>23</v>
      </c>
      <c r="AR5" s="117">
        <v>20</v>
      </c>
      <c r="AS5" s="117">
        <v>6</v>
      </c>
      <c r="AU5" s="104">
        <v>1</v>
      </c>
      <c r="AV5" s="103"/>
      <c r="AW5" s="102"/>
      <c r="AX5" s="101" t="s">
        <v>97</v>
      </c>
      <c r="AY5" s="101">
        <v>44</v>
      </c>
      <c r="AZ5" s="42">
        <f>SUM(BA5:BW5)</f>
        <v>970</v>
      </c>
      <c r="BA5" s="99">
        <v>92</v>
      </c>
      <c r="BB5" s="99">
        <v>57</v>
      </c>
      <c r="BC5" s="99">
        <v>87</v>
      </c>
      <c r="BD5" s="100">
        <v>85</v>
      </c>
      <c r="BE5" s="100">
        <v>63</v>
      </c>
      <c r="BF5" s="99">
        <v>89</v>
      </c>
      <c r="BG5" s="99">
        <v>70</v>
      </c>
      <c r="BH5" s="99">
        <v>70</v>
      </c>
      <c r="BI5" s="98">
        <v>88</v>
      </c>
      <c r="BJ5" s="97">
        <v>100</v>
      </c>
      <c r="BK5" s="97">
        <v>92</v>
      </c>
      <c r="BL5" s="97">
        <v>77</v>
      </c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80"/>
      <c r="BY5" s="86" t="s">
        <v>112</v>
      </c>
      <c r="CB5" s="104">
        <v>1</v>
      </c>
      <c r="CC5" s="103"/>
      <c r="CD5" s="86" t="s">
        <v>112</v>
      </c>
      <c r="CE5" s="42">
        <f>SUM(CF5:DB5)</f>
        <v>368</v>
      </c>
      <c r="CF5" s="99">
        <v>35</v>
      </c>
      <c r="CG5" s="99">
        <v>33</v>
      </c>
      <c r="CH5" s="99">
        <v>30</v>
      </c>
      <c r="CI5" s="99">
        <v>37</v>
      </c>
      <c r="CJ5" s="99">
        <v>25</v>
      </c>
      <c r="CK5" s="99">
        <v>40</v>
      </c>
      <c r="CL5" s="99">
        <v>17</v>
      </c>
      <c r="CM5" s="99">
        <v>33</v>
      </c>
      <c r="CN5" s="99">
        <v>35</v>
      </c>
      <c r="CO5" s="99">
        <v>43</v>
      </c>
      <c r="CP5" s="99">
        <v>40</v>
      </c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</row>
    <row r="6" spans="2:106" ht="18.75" x14ac:dyDescent="0.25">
      <c r="B6" s="46">
        <v>2</v>
      </c>
      <c r="C6" s="77"/>
      <c r="D6" s="91"/>
      <c r="E6" s="91"/>
      <c r="F6" s="81" t="s">
        <v>95</v>
      </c>
      <c r="G6" s="81">
        <v>1</v>
      </c>
      <c r="H6" s="116">
        <f>SUM(I6:AE6)</f>
        <v>217</v>
      </c>
      <c r="I6" s="52">
        <v>18</v>
      </c>
      <c r="J6" s="51">
        <v>25</v>
      </c>
      <c r="K6" s="51">
        <v>15</v>
      </c>
      <c r="L6" s="52">
        <v>15</v>
      </c>
      <c r="M6" s="52">
        <v>18</v>
      </c>
      <c r="N6" s="51">
        <v>18</v>
      </c>
      <c r="O6" s="51">
        <v>10</v>
      </c>
      <c r="P6" s="51">
        <v>25</v>
      </c>
      <c r="Q6" s="50">
        <v>15</v>
      </c>
      <c r="R6" s="49">
        <v>15</v>
      </c>
      <c r="S6" s="49">
        <v>18</v>
      </c>
      <c r="T6" s="49">
        <v>25</v>
      </c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80"/>
      <c r="AG6" s="21">
        <f>AG5+1</f>
        <v>3</v>
      </c>
      <c r="AH6" s="47"/>
      <c r="AI6" s="20" t="s">
        <v>77</v>
      </c>
      <c r="AJ6" s="19">
        <f>AJ5+1</f>
        <v>44615</v>
      </c>
      <c r="AK6" s="107">
        <v>17</v>
      </c>
      <c r="AL6" s="119">
        <v>20</v>
      </c>
      <c r="AM6" s="107">
        <v>15</v>
      </c>
      <c r="AN6" s="107">
        <v>18</v>
      </c>
      <c r="AO6" s="107">
        <v>24</v>
      </c>
      <c r="AP6" s="107">
        <v>12</v>
      </c>
      <c r="AQ6" s="121">
        <f>SUM(AK6:AP6)</f>
        <v>106</v>
      </c>
      <c r="AR6" s="120">
        <v>1</v>
      </c>
      <c r="AS6" s="117">
        <v>3</v>
      </c>
      <c r="AU6" s="46">
        <v>2</v>
      </c>
      <c r="AV6" s="77"/>
      <c r="AW6" s="91"/>
      <c r="AX6" s="81" t="s">
        <v>95</v>
      </c>
      <c r="AY6" s="81">
        <v>1</v>
      </c>
      <c r="AZ6" s="42">
        <f>SUM(BA6:BW6)</f>
        <v>952</v>
      </c>
      <c r="BA6" s="52">
        <v>80</v>
      </c>
      <c r="BB6" s="51">
        <v>75</v>
      </c>
      <c r="BC6" s="51">
        <v>79</v>
      </c>
      <c r="BD6" s="52">
        <v>66</v>
      </c>
      <c r="BE6" s="52">
        <v>66</v>
      </c>
      <c r="BF6" s="51">
        <v>87</v>
      </c>
      <c r="BG6" s="51">
        <v>58</v>
      </c>
      <c r="BH6" s="51">
        <v>97</v>
      </c>
      <c r="BI6" s="50">
        <v>81</v>
      </c>
      <c r="BJ6" s="49">
        <v>74</v>
      </c>
      <c r="BK6" s="49">
        <v>90</v>
      </c>
      <c r="BL6" s="49">
        <v>99</v>
      </c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80"/>
      <c r="BY6" s="81" t="s">
        <v>111</v>
      </c>
      <c r="CB6" s="46">
        <v>2</v>
      </c>
      <c r="CC6" s="77"/>
      <c r="CD6" s="81" t="s">
        <v>111</v>
      </c>
      <c r="CE6" s="42">
        <f>SUM(CF6:DB6)</f>
        <v>314</v>
      </c>
      <c r="CF6" s="52">
        <v>30</v>
      </c>
      <c r="CG6" s="52">
        <v>31</v>
      </c>
      <c r="CH6" s="52">
        <v>21</v>
      </c>
      <c r="CI6" s="52">
        <v>33</v>
      </c>
      <c r="CJ6" s="52">
        <v>30</v>
      </c>
      <c r="CK6" s="52">
        <v>30</v>
      </c>
      <c r="CL6" s="52">
        <v>28</v>
      </c>
      <c r="CM6" s="52">
        <v>37</v>
      </c>
      <c r="CN6" s="52">
        <v>27</v>
      </c>
      <c r="CO6" s="52">
        <v>27</v>
      </c>
      <c r="CP6" s="52">
        <v>20</v>
      </c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</row>
    <row r="7" spans="2:106" ht="18.75" x14ac:dyDescent="0.25">
      <c r="B7" s="46">
        <v>3</v>
      </c>
      <c r="C7" s="77"/>
      <c r="D7" s="79"/>
      <c r="E7" s="79"/>
      <c r="F7" s="86" t="s">
        <v>84</v>
      </c>
      <c r="G7" s="86">
        <v>63</v>
      </c>
      <c r="H7" s="116">
        <f>SUM(I7:AE7)</f>
        <v>150</v>
      </c>
      <c r="I7" s="52">
        <v>10</v>
      </c>
      <c r="J7" s="51">
        <v>18</v>
      </c>
      <c r="K7" s="51">
        <v>12</v>
      </c>
      <c r="L7" s="52">
        <v>12</v>
      </c>
      <c r="M7" s="52">
        <v>10</v>
      </c>
      <c r="N7" s="51">
        <v>15</v>
      </c>
      <c r="O7" s="51">
        <v>2</v>
      </c>
      <c r="P7" s="51">
        <v>18</v>
      </c>
      <c r="Q7" s="50">
        <v>10</v>
      </c>
      <c r="R7" s="49">
        <v>18</v>
      </c>
      <c r="S7" s="49">
        <v>15</v>
      </c>
      <c r="T7" s="49">
        <v>10</v>
      </c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80"/>
      <c r="AG7" s="21">
        <f>AG6+1</f>
        <v>4</v>
      </c>
      <c r="AH7" s="47"/>
      <c r="AI7" s="20" t="s">
        <v>75</v>
      </c>
      <c r="AJ7" s="19">
        <f>AJ6+1</f>
        <v>44616</v>
      </c>
      <c r="AK7" s="107">
        <v>5</v>
      </c>
      <c r="AL7" s="107">
        <v>11</v>
      </c>
      <c r="AM7" s="107">
        <v>11</v>
      </c>
      <c r="AN7" s="107">
        <v>0</v>
      </c>
      <c r="AO7" s="107">
        <v>0</v>
      </c>
      <c r="AP7" s="107">
        <v>0</v>
      </c>
      <c r="AQ7" s="115">
        <f>SUM(AK7:AP7)</f>
        <v>27</v>
      </c>
      <c r="AR7" s="117">
        <v>20</v>
      </c>
      <c r="AS7" s="117">
        <v>5</v>
      </c>
      <c r="AU7" s="46">
        <v>3</v>
      </c>
      <c r="AV7" s="77"/>
      <c r="AW7" s="79"/>
      <c r="AX7" s="86" t="s">
        <v>84</v>
      </c>
      <c r="AY7" s="86">
        <v>63</v>
      </c>
      <c r="AZ7" s="42">
        <f>SUM(BA7:BW7)</f>
        <v>764</v>
      </c>
      <c r="BA7" s="52">
        <v>57</v>
      </c>
      <c r="BB7" s="51">
        <v>70</v>
      </c>
      <c r="BC7" s="51">
        <v>69</v>
      </c>
      <c r="BD7" s="52">
        <v>60</v>
      </c>
      <c r="BE7" s="52">
        <v>56</v>
      </c>
      <c r="BF7" s="52">
        <v>67</v>
      </c>
      <c r="BG7" s="52">
        <v>49</v>
      </c>
      <c r="BH7" s="52">
        <v>71</v>
      </c>
      <c r="BI7" s="52">
        <v>60</v>
      </c>
      <c r="BJ7" s="52">
        <v>76</v>
      </c>
      <c r="BK7" s="52">
        <v>77</v>
      </c>
      <c r="BL7" s="52">
        <v>52</v>
      </c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80"/>
      <c r="BY7" s="68" t="s">
        <v>110</v>
      </c>
      <c r="CB7" s="46">
        <v>3</v>
      </c>
      <c r="CC7" s="77"/>
      <c r="CD7" s="43" t="s">
        <v>106</v>
      </c>
      <c r="CE7" s="42">
        <f>SUM(CF7:DB7)</f>
        <v>119</v>
      </c>
      <c r="CF7" s="52">
        <v>16</v>
      </c>
      <c r="CG7" s="52">
        <v>0</v>
      </c>
      <c r="CH7" s="52">
        <v>25</v>
      </c>
      <c r="CI7" s="52">
        <v>0</v>
      </c>
      <c r="CJ7" s="52">
        <v>25</v>
      </c>
      <c r="CK7" s="52">
        <v>1</v>
      </c>
      <c r="CL7" s="52">
        <v>25</v>
      </c>
      <c r="CM7" s="52">
        <v>1</v>
      </c>
      <c r="CN7" s="52">
        <v>18</v>
      </c>
      <c r="CO7" s="52">
        <v>0</v>
      </c>
      <c r="CP7" s="52">
        <v>8</v>
      </c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</row>
    <row r="8" spans="2:106" ht="18.75" x14ac:dyDescent="0.25">
      <c r="B8" s="46">
        <v>4</v>
      </c>
      <c r="C8" s="77"/>
      <c r="D8" s="79"/>
      <c r="E8" s="79"/>
      <c r="F8" s="81" t="s">
        <v>82</v>
      </c>
      <c r="G8" s="81">
        <v>11</v>
      </c>
      <c r="H8" s="116">
        <f>SUM(I8:AE8)</f>
        <v>137</v>
      </c>
      <c r="I8" s="52">
        <v>12</v>
      </c>
      <c r="J8" s="51">
        <v>6</v>
      </c>
      <c r="K8" s="51">
        <v>6</v>
      </c>
      <c r="L8" s="52">
        <v>18</v>
      </c>
      <c r="M8" s="52">
        <v>12</v>
      </c>
      <c r="N8" s="51">
        <v>12</v>
      </c>
      <c r="O8" s="51">
        <v>18</v>
      </c>
      <c r="P8" s="51">
        <v>12</v>
      </c>
      <c r="Q8" s="50">
        <v>12</v>
      </c>
      <c r="R8" s="49">
        <v>12</v>
      </c>
      <c r="S8" s="49">
        <v>2</v>
      </c>
      <c r="T8" s="49">
        <v>15</v>
      </c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80"/>
      <c r="AG8" s="21">
        <f>AG7+1</f>
        <v>5</v>
      </c>
      <c r="AH8" s="47"/>
      <c r="AI8" s="20" t="s">
        <v>73</v>
      </c>
      <c r="AJ8" s="19">
        <f>AJ7+1</f>
        <v>44617</v>
      </c>
      <c r="AK8" s="107">
        <v>17</v>
      </c>
      <c r="AL8" s="107">
        <v>15</v>
      </c>
      <c r="AM8" s="107">
        <v>14</v>
      </c>
      <c r="AN8" s="119">
        <v>21</v>
      </c>
      <c r="AO8" s="107">
        <v>0</v>
      </c>
      <c r="AP8" s="107">
        <v>0</v>
      </c>
      <c r="AQ8" s="115">
        <f>SUM(AK8:AP8)</f>
        <v>67</v>
      </c>
      <c r="AR8" s="120">
        <v>1</v>
      </c>
      <c r="AS8" s="117">
        <v>3</v>
      </c>
      <c r="AU8" s="46">
        <v>4</v>
      </c>
      <c r="AV8" s="77"/>
      <c r="AW8" s="79"/>
      <c r="AX8" s="81" t="s">
        <v>82</v>
      </c>
      <c r="AY8" s="81">
        <v>11</v>
      </c>
      <c r="AZ8" s="42">
        <f>SUM(BA8:BW8)</f>
        <v>731</v>
      </c>
      <c r="BA8" s="52">
        <v>62</v>
      </c>
      <c r="BB8" s="51">
        <v>48</v>
      </c>
      <c r="BC8" s="51">
        <v>55</v>
      </c>
      <c r="BD8" s="52">
        <v>75</v>
      </c>
      <c r="BE8" s="52">
        <v>59</v>
      </c>
      <c r="BF8" s="51">
        <v>62</v>
      </c>
      <c r="BG8" s="51">
        <v>76</v>
      </c>
      <c r="BH8" s="51">
        <v>61</v>
      </c>
      <c r="BI8" s="50">
        <v>68</v>
      </c>
      <c r="BJ8" s="49">
        <v>58</v>
      </c>
      <c r="BK8" s="49">
        <v>48</v>
      </c>
      <c r="BL8" s="49">
        <v>59</v>
      </c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80"/>
      <c r="BY8" s="76" t="s">
        <v>109</v>
      </c>
      <c r="CB8" s="46">
        <v>4</v>
      </c>
      <c r="CC8" s="77"/>
      <c r="CD8" s="68" t="s">
        <v>110</v>
      </c>
      <c r="CE8" s="42">
        <f>SUM(CF8:DB8)</f>
        <v>94</v>
      </c>
      <c r="CF8" s="52">
        <v>8</v>
      </c>
      <c r="CG8" s="52">
        <v>18</v>
      </c>
      <c r="CH8" s="52">
        <v>10</v>
      </c>
      <c r="CI8" s="52">
        <v>1</v>
      </c>
      <c r="CJ8" s="52">
        <v>7</v>
      </c>
      <c r="CK8" s="52">
        <v>18</v>
      </c>
      <c r="CL8" s="52">
        <v>8</v>
      </c>
      <c r="CM8" s="52">
        <v>8</v>
      </c>
      <c r="CN8" s="52">
        <v>2</v>
      </c>
      <c r="CO8" s="52">
        <v>8</v>
      </c>
      <c r="CP8" s="52">
        <v>6</v>
      </c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</row>
    <row r="9" spans="2:106" ht="18.75" x14ac:dyDescent="0.25">
      <c r="B9" s="46">
        <v>5</v>
      </c>
      <c r="C9" s="77"/>
      <c r="D9" s="79"/>
      <c r="E9" s="79"/>
      <c r="F9" s="43" t="s">
        <v>48</v>
      </c>
      <c r="G9" s="43">
        <v>77</v>
      </c>
      <c r="H9" s="116">
        <f>SUM(I9:AE9)</f>
        <v>117</v>
      </c>
      <c r="I9" s="52">
        <v>15</v>
      </c>
      <c r="J9" s="51">
        <v>0</v>
      </c>
      <c r="K9" s="51">
        <v>25</v>
      </c>
      <c r="L9" s="52">
        <v>0</v>
      </c>
      <c r="M9" s="52">
        <v>25</v>
      </c>
      <c r="N9" s="51">
        <v>0</v>
      </c>
      <c r="O9" s="51">
        <v>25</v>
      </c>
      <c r="P9" s="51">
        <v>1</v>
      </c>
      <c r="Q9" s="50">
        <v>18</v>
      </c>
      <c r="R9" s="49">
        <v>0</v>
      </c>
      <c r="S9" s="49">
        <v>8</v>
      </c>
      <c r="T9" s="49">
        <v>0</v>
      </c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80"/>
      <c r="AG9" s="21">
        <f>AG8+1</f>
        <v>6</v>
      </c>
      <c r="AH9" s="47"/>
      <c r="AI9" s="20" t="s">
        <v>71</v>
      </c>
      <c r="AJ9" s="19">
        <f>AJ8+1</f>
        <v>44618</v>
      </c>
      <c r="AK9" s="107">
        <v>0</v>
      </c>
      <c r="AL9" s="107">
        <v>0</v>
      </c>
      <c r="AM9" s="107">
        <v>0</v>
      </c>
      <c r="AN9" s="107">
        <v>0</v>
      </c>
      <c r="AO9" s="107">
        <v>0</v>
      </c>
      <c r="AP9" s="107">
        <v>0</v>
      </c>
      <c r="AQ9" s="115">
        <f>SUM(AK9:AP9)</f>
        <v>0</v>
      </c>
      <c r="AR9" s="117">
        <v>20</v>
      </c>
      <c r="AS9" s="117">
        <v>5</v>
      </c>
      <c r="AU9" s="46">
        <v>5</v>
      </c>
      <c r="AV9" s="77"/>
      <c r="AW9" s="79"/>
      <c r="AX9" s="43" t="s">
        <v>48</v>
      </c>
      <c r="AY9" s="43">
        <v>77</v>
      </c>
      <c r="AZ9" s="42">
        <f>SUM(BA9:BW9)</f>
        <v>603</v>
      </c>
      <c r="BA9" s="41">
        <v>77</v>
      </c>
      <c r="BB9" s="40">
        <v>23</v>
      </c>
      <c r="BC9" s="40">
        <v>100</v>
      </c>
      <c r="BD9" s="41">
        <v>27</v>
      </c>
      <c r="BE9" s="41">
        <v>67</v>
      </c>
      <c r="BF9" s="40">
        <v>0</v>
      </c>
      <c r="BG9" s="40">
        <v>86</v>
      </c>
      <c r="BH9" s="40">
        <v>45</v>
      </c>
      <c r="BI9" s="39">
        <v>84</v>
      </c>
      <c r="BJ9" s="38">
        <v>0</v>
      </c>
      <c r="BK9" s="38">
        <v>56</v>
      </c>
      <c r="BL9" s="38">
        <v>38</v>
      </c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80"/>
      <c r="BY9" s="65" t="s">
        <v>107</v>
      </c>
      <c r="CB9" s="46">
        <v>5</v>
      </c>
      <c r="CC9" s="77"/>
      <c r="CD9" s="76" t="s">
        <v>109</v>
      </c>
      <c r="CE9" s="42">
        <f>SUM(CF9:DB9)</f>
        <v>79</v>
      </c>
      <c r="CF9" s="52">
        <v>0</v>
      </c>
      <c r="CG9" s="52">
        <v>12</v>
      </c>
      <c r="CH9" s="52">
        <v>8</v>
      </c>
      <c r="CI9" s="52">
        <v>4</v>
      </c>
      <c r="CJ9" s="52">
        <v>4</v>
      </c>
      <c r="CK9" s="52">
        <v>6</v>
      </c>
      <c r="CL9" s="52">
        <v>13</v>
      </c>
      <c r="CM9" s="52">
        <v>10</v>
      </c>
      <c r="CN9" s="52">
        <v>8</v>
      </c>
      <c r="CO9" s="52">
        <v>4</v>
      </c>
      <c r="CP9" s="52">
        <v>10</v>
      </c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</row>
    <row r="10" spans="2:106" ht="18.75" x14ac:dyDescent="0.25">
      <c r="B10" s="46">
        <v>6</v>
      </c>
      <c r="C10" s="77"/>
      <c r="D10" s="69"/>
      <c r="E10" s="69"/>
      <c r="F10" s="68" t="s">
        <v>79</v>
      </c>
      <c r="G10" s="68">
        <v>16</v>
      </c>
      <c r="H10" s="116">
        <f>SUM(I10:AE10)</f>
        <v>58</v>
      </c>
      <c r="I10" s="52">
        <v>0</v>
      </c>
      <c r="J10" s="51">
        <v>8</v>
      </c>
      <c r="K10" s="51">
        <v>10</v>
      </c>
      <c r="L10" s="52">
        <v>0</v>
      </c>
      <c r="M10" s="52">
        <v>6</v>
      </c>
      <c r="N10" s="51">
        <v>8</v>
      </c>
      <c r="O10" s="51">
        <v>0</v>
      </c>
      <c r="P10" s="51">
        <v>6</v>
      </c>
      <c r="Q10" s="50">
        <v>2</v>
      </c>
      <c r="R10" s="49">
        <v>0</v>
      </c>
      <c r="S10" s="49">
        <v>6</v>
      </c>
      <c r="T10" s="49">
        <v>12</v>
      </c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80"/>
      <c r="AG10" s="21">
        <f>AG9+1</f>
        <v>7</v>
      </c>
      <c r="AH10" s="47"/>
      <c r="AI10" s="20" t="s">
        <v>69</v>
      </c>
      <c r="AJ10" s="19">
        <f>AJ9+1</f>
        <v>44619</v>
      </c>
      <c r="AK10" s="107">
        <v>32</v>
      </c>
      <c r="AL10" s="107">
        <v>20</v>
      </c>
      <c r="AM10" s="107">
        <v>34</v>
      </c>
      <c r="AN10" s="107">
        <v>0</v>
      </c>
      <c r="AO10" s="107">
        <v>0</v>
      </c>
      <c r="AP10" s="107">
        <v>0</v>
      </c>
      <c r="AQ10" s="115">
        <f>SUM(AK10:AP10)</f>
        <v>86</v>
      </c>
      <c r="AR10" s="120">
        <v>1</v>
      </c>
      <c r="AS10" s="117">
        <v>3</v>
      </c>
      <c r="AU10" s="46">
        <v>6</v>
      </c>
      <c r="AV10" s="77"/>
      <c r="AW10" s="69"/>
      <c r="AX10" s="68" t="s">
        <v>76</v>
      </c>
      <c r="AY10" s="68">
        <v>55</v>
      </c>
      <c r="AZ10" s="42">
        <f>SUM(BA10:BW10)</f>
        <v>583</v>
      </c>
      <c r="BA10" s="52">
        <v>54</v>
      </c>
      <c r="BB10" s="51">
        <v>51</v>
      </c>
      <c r="BC10" s="51">
        <v>36</v>
      </c>
      <c r="BD10" s="52">
        <v>52</v>
      </c>
      <c r="BE10" s="52">
        <v>47</v>
      </c>
      <c r="BF10" s="51">
        <v>59</v>
      </c>
      <c r="BG10" s="51">
        <v>58</v>
      </c>
      <c r="BH10" s="51">
        <v>49</v>
      </c>
      <c r="BI10" s="50">
        <v>40</v>
      </c>
      <c r="BJ10" s="49">
        <v>56</v>
      </c>
      <c r="BK10" s="49">
        <v>39</v>
      </c>
      <c r="BL10" s="49">
        <v>42</v>
      </c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80"/>
      <c r="BY10" s="71" t="s">
        <v>108</v>
      </c>
      <c r="CB10" s="46">
        <v>6</v>
      </c>
      <c r="CC10" s="77"/>
      <c r="CD10" s="71" t="s">
        <v>108</v>
      </c>
      <c r="CE10" s="42">
        <f>SUM(CF10:DB10)</f>
        <v>57</v>
      </c>
      <c r="CF10" s="52">
        <v>4</v>
      </c>
      <c r="CG10" s="52">
        <v>0</v>
      </c>
      <c r="CH10" s="52">
        <v>2</v>
      </c>
      <c r="CI10" s="52">
        <v>6</v>
      </c>
      <c r="CJ10" s="52">
        <v>2</v>
      </c>
      <c r="CK10" s="52">
        <v>0</v>
      </c>
      <c r="CL10" s="52">
        <v>6</v>
      </c>
      <c r="CM10" s="52">
        <v>8</v>
      </c>
      <c r="CN10" s="52">
        <v>4</v>
      </c>
      <c r="CO10" s="52">
        <v>12</v>
      </c>
      <c r="CP10" s="52">
        <v>13</v>
      </c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</row>
    <row r="11" spans="2:106" ht="18.75" x14ac:dyDescent="0.25">
      <c r="B11" s="46">
        <v>7</v>
      </c>
      <c r="C11" s="77"/>
      <c r="D11" s="72"/>
      <c r="E11" s="72"/>
      <c r="F11" s="71" t="s">
        <v>70</v>
      </c>
      <c r="G11" s="71">
        <v>5</v>
      </c>
      <c r="H11" s="116">
        <f>SUM(I11:AE11)</f>
        <v>52</v>
      </c>
      <c r="I11" s="52">
        <v>4</v>
      </c>
      <c r="J11" s="51">
        <v>0</v>
      </c>
      <c r="K11" s="51">
        <v>0</v>
      </c>
      <c r="L11" s="52">
        <v>6</v>
      </c>
      <c r="M11" s="52">
        <v>2</v>
      </c>
      <c r="N11" s="51">
        <v>0</v>
      </c>
      <c r="O11" s="51">
        <v>6</v>
      </c>
      <c r="P11" s="51">
        <v>8</v>
      </c>
      <c r="Q11" s="50">
        <v>4</v>
      </c>
      <c r="R11" s="49">
        <v>10</v>
      </c>
      <c r="S11" s="49">
        <v>12</v>
      </c>
      <c r="T11" s="49">
        <v>0</v>
      </c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80"/>
      <c r="AG11" s="21">
        <f>AG10+1</f>
        <v>8</v>
      </c>
      <c r="AH11" s="47"/>
      <c r="AI11" s="20" t="s">
        <v>67</v>
      </c>
      <c r="AJ11" s="19">
        <f>AJ10+1</f>
        <v>44620</v>
      </c>
      <c r="AK11" s="107">
        <v>15</v>
      </c>
      <c r="AL11" s="107">
        <v>10</v>
      </c>
      <c r="AM11" s="107">
        <v>20</v>
      </c>
      <c r="AN11" s="107">
        <v>0</v>
      </c>
      <c r="AO11" s="107">
        <v>0</v>
      </c>
      <c r="AP11" s="107">
        <v>0</v>
      </c>
      <c r="AQ11" s="115">
        <f>SUM(AK11:AP11)</f>
        <v>45</v>
      </c>
      <c r="AR11" s="117">
        <v>10</v>
      </c>
      <c r="AS11" s="117">
        <v>5</v>
      </c>
      <c r="AU11" s="46">
        <v>7</v>
      </c>
      <c r="AV11" s="77"/>
      <c r="AW11" s="72"/>
      <c r="AX11" s="71" t="s">
        <v>70</v>
      </c>
      <c r="AY11" s="71">
        <v>5</v>
      </c>
      <c r="AZ11" s="42">
        <f>SUM(BA11:BW11)</f>
        <v>579</v>
      </c>
      <c r="BA11" s="52">
        <v>52</v>
      </c>
      <c r="BB11" s="51">
        <v>34</v>
      </c>
      <c r="BC11" s="51">
        <v>36</v>
      </c>
      <c r="BD11" s="52">
        <v>56</v>
      </c>
      <c r="BE11" s="52">
        <v>52</v>
      </c>
      <c r="BF11" s="51">
        <v>34</v>
      </c>
      <c r="BG11" s="51">
        <v>54</v>
      </c>
      <c r="BH11" s="51">
        <v>53</v>
      </c>
      <c r="BI11" s="50">
        <v>48</v>
      </c>
      <c r="BJ11" s="49">
        <v>58</v>
      </c>
      <c r="BK11" s="49">
        <v>59</v>
      </c>
      <c r="BL11" s="49">
        <v>43</v>
      </c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80"/>
      <c r="BY11" s="61" t="s">
        <v>105</v>
      </c>
      <c r="CB11" s="46">
        <v>7</v>
      </c>
      <c r="CC11" s="77"/>
      <c r="CD11" s="67" t="s">
        <v>107</v>
      </c>
      <c r="CE11" s="42">
        <f>SUM(CF11:DB11)</f>
        <v>42</v>
      </c>
      <c r="CF11" s="52">
        <v>8</v>
      </c>
      <c r="CG11" s="52">
        <v>1</v>
      </c>
      <c r="CH11" s="52">
        <v>4</v>
      </c>
      <c r="CI11" s="52">
        <v>12</v>
      </c>
      <c r="CJ11" s="52">
        <v>0</v>
      </c>
      <c r="CK11" s="52">
        <v>6</v>
      </c>
      <c r="CL11" s="52">
        <v>0</v>
      </c>
      <c r="CM11" s="52">
        <v>0</v>
      </c>
      <c r="CN11" s="52">
        <v>7</v>
      </c>
      <c r="CO11" s="52">
        <v>0</v>
      </c>
      <c r="CP11" s="52">
        <v>4</v>
      </c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</row>
    <row r="12" spans="2:106" ht="18.75" x14ac:dyDescent="0.25">
      <c r="B12" s="46">
        <v>8</v>
      </c>
      <c r="C12" s="45"/>
      <c r="D12" s="72"/>
      <c r="E12" s="72"/>
      <c r="F12" s="68" t="s">
        <v>76</v>
      </c>
      <c r="G12" s="68">
        <v>55</v>
      </c>
      <c r="H12" s="116">
        <f>SUM(I12:AE12)</f>
        <v>48</v>
      </c>
      <c r="I12" s="52">
        <v>8</v>
      </c>
      <c r="J12" s="51">
        <v>10</v>
      </c>
      <c r="K12" s="51">
        <v>0</v>
      </c>
      <c r="L12" s="52">
        <v>1</v>
      </c>
      <c r="M12" s="52">
        <v>1</v>
      </c>
      <c r="N12" s="51">
        <v>10</v>
      </c>
      <c r="O12" s="51">
        <v>8</v>
      </c>
      <c r="P12" s="51">
        <v>2</v>
      </c>
      <c r="Q12" s="50">
        <v>0</v>
      </c>
      <c r="R12" s="49">
        <v>8</v>
      </c>
      <c r="S12" s="49">
        <v>0</v>
      </c>
      <c r="T12" s="49">
        <v>0</v>
      </c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80"/>
      <c r="AG12" s="21">
        <f>AG11+1</f>
        <v>9</v>
      </c>
      <c r="AH12" s="47"/>
      <c r="AI12" s="20" t="s">
        <v>65</v>
      </c>
      <c r="AJ12" s="19">
        <f>AJ11+1</f>
        <v>44621</v>
      </c>
      <c r="AK12" s="119">
        <v>40</v>
      </c>
      <c r="AL12" s="107">
        <v>44</v>
      </c>
      <c r="AM12" s="107">
        <v>0</v>
      </c>
      <c r="AN12" s="107">
        <v>0</v>
      </c>
      <c r="AO12" s="107">
        <v>0</v>
      </c>
      <c r="AP12" s="107">
        <v>0</v>
      </c>
      <c r="AQ12" s="115">
        <f>SUM(AK12:AP12)</f>
        <v>84</v>
      </c>
      <c r="AR12" s="117">
        <v>2</v>
      </c>
      <c r="AS12" s="117">
        <v>3</v>
      </c>
      <c r="AU12" s="46">
        <v>8</v>
      </c>
      <c r="AV12" s="45"/>
      <c r="AW12" s="72"/>
      <c r="AX12" s="68" t="s">
        <v>79</v>
      </c>
      <c r="AY12" s="68">
        <v>16</v>
      </c>
      <c r="AZ12" s="42">
        <f>SUM(BA12:BW12)</f>
        <v>578</v>
      </c>
      <c r="BA12" s="52">
        <v>44</v>
      </c>
      <c r="BB12" s="51">
        <v>51</v>
      </c>
      <c r="BC12" s="51">
        <v>58</v>
      </c>
      <c r="BD12" s="52">
        <v>40</v>
      </c>
      <c r="BE12" s="52">
        <v>54</v>
      </c>
      <c r="BF12" s="51">
        <v>53</v>
      </c>
      <c r="BG12" s="51">
        <v>37</v>
      </c>
      <c r="BH12" s="51">
        <v>52</v>
      </c>
      <c r="BI12" s="50">
        <v>46</v>
      </c>
      <c r="BJ12" s="49">
        <v>37</v>
      </c>
      <c r="BK12" s="49">
        <v>53</v>
      </c>
      <c r="BL12" s="49">
        <v>53</v>
      </c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80"/>
      <c r="BY12" s="43" t="s">
        <v>106</v>
      </c>
      <c r="CB12" s="46">
        <v>8</v>
      </c>
      <c r="CC12" s="45"/>
      <c r="CD12" s="61" t="s">
        <v>105</v>
      </c>
      <c r="CE12" s="42">
        <f>SUM(CF12:DB12)</f>
        <v>31</v>
      </c>
      <c r="CF12" s="52">
        <v>0</v>
      </c>
      <c r="CG12" s="52">
        <v>2</v>
      </c>
      <c r="CH12" s="52">
        <v>0</v>
      </c>
      <c r="CI12" s="52">
        <v>8</v>
      </c>
      <c r="CJ12" s="52">
        <v>8</v>
      </c>
      <c r="CK12" s="52">
        <v>0</v>
      </c>
      <c r="CL12" s="52">
        <v>6</v>
      </c>
      <c r="CM12" s="52">
        <v>0</v>
      </c>
      <c r="CN12" s="52">
        <v>0</v>
      </c>
      <c r="CO12" s="52">
        <v>7</v>
      </c>
      <c r="CP12" s="52">
        <v>0</v>
      </c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</row>
    <row r="13" spans="2:106" ht="18.75" x14ac:dyDescent="0.25">
      <c r="B13" s="46">
        <v>9</v>
      </c>
      <c r="C13" s="45"/>
      <c r="D13" s="72"/>
      <c r="E13" s="72"/>
      <c r="F13" s="73" t="s">
        <v>72</v>
      </c>
      <c r="G13" s="73">
        <v>4</v>
      </c>
      <c r="H13" s="116">
        <f>SUM(I13:AE13)</f>
        <v>48</v>
      </c>
      <c r="I13" s="52">
        <v>0</v>
      </c>
      <c r="J13" s="51">
        <v>0</v>
      </c>
      <c r="K13" s="51">
        <v>0</v>
      </c>
      <c r="L13" s="52">
        <v>0</v>
      </c>
      <c r="M13" s="52">
        <v>4</v>
      </c>
      <c r="N13" s="51">
        <v>6</v>
      </c>
      <c r="O13" s="51">
        <v>12</v>
      </c>
      <c r="P13" s="51">
        <v>0</v>
      </c>
      <c r="Q13" s="50">
        <v>8</v>
      </c>
      <c r="R13" s="49">
        <v>0</v>
      </c>
      <c r="S13" s="49">
        <v>10</v>
      </c>
      <c r="T13" s="49">
        <v>8</v>
      </c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80"/>
      <c r="AG13" s="21">
        <f>AG12+1</f>
        <v>10</v>
      </c>
      <c r="AH13" s="47"/>
      <c r="AI13" s="20" t="s">
        <v>63</v>
      </c>
      <c r="AJ13" s="19">
        <f>AJ12+1</f>
        <v>44622</v>
      </c>
      <c r="AK13" s="107">
        <v>0</v>
      </c>
      <c r="AL13" s="107">
        <v>0</v>
      </c>
      <c r="AM13" s="107">
        <v>0</v>
      </c>
      <c r="AN13" s="107">
        <v>0</v>
      </c>
      <c r="AO13" s="107">
        <v>0</v>
      </c>
      <c r="AP13" s="107">
        <v>0</v>
      </c>
      <c r="AQ13" s="115">
        <f>SUM(AK13:AP13)</f>
        <v>0</v>
      </c>
      <c r="AR13" s="117">
        <v>20</v>
      </c>
      <c r="AS13" s="117">
        <v>5</v>
      </c>
      <c r="AU13" s="46">
        <v>9</v>
      </c>
      <c r="AV13" s="45"/>
      <c r="AW13" s="72"/>
      <c r="AX13" s="76" t="s">
        <v>74</v>
      </c>
      <c r="AY13" s="76">
        <v>3</v>
      </c>
      <c r="AZ13" s="42">
        <f>SUM(BA13:BW13)</f>
        <v>567</v>
      </c>
      <c r="BA13" s="52">
        <v>36</v>
      </c>
      <c r="BB13" s="51">
        <v>54</v>
      </c>
      <c r="BC13" s="51">
        <v>57</v>
      </c>
      <c r="BD13" s="52">
        <v>55</v>
      </c>
      <c r="BE13" s="52">
        <v>40</v>
      </c>
      <c r="BF13" s="51">
        <v>43</v>
      </c>
      <c r="BG13" s="51">
        <v>48</v>
      </c>
      <c r="BH13" s="51">
        <v>57</v>
      </c>
      <c r="BI13" s="50">
        <v>39</v>
      </c>
      <c r="BJ13" s="49">
        <v>51</v>
      </c>
      <c r="BK13" s="49">
        <v>40</v>
      </c>
      <c r="BL13" s="49">
        <v>47</v>
      </c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80"/>
      <c r="BY13" s="62" t="s">
        <v>104</v>
      </c>
      <c r="CB13" s="46">
        <v>9</v>
      </c>
      <c r="CC13" s="45"/>
      <c r="CD13" s="62" t="s">
        <v>104</v>
      </c>
      <c r="CE13" s="42">
        <f>SUM(CF13:DB13)</f>
        <v>5</v>
      </c>
      <c r="CF13" s="52">
        <v>0</v>
      </c>
      <c r="CG13" s="52">
        <v>4</v>
      </c>
      <c r="CH13" s="52">
        <v>1</v>
      </c>
      <c r="CI13" s="52">
        <v>0</v>
      </c>
      <c r="CJ13" s="52">
        <v>0</v>
      </c>
      <c r="CK13" s="52">
        <v>0</v>
      </c>
      <c r="CL13" s="52">
        <v>0</v>
      </c>
      <c r="CM13" s="52">
        <v>0</v>
      </c>
      <c r="CN13" s="52">
        <v>0</v>
      </c>
      <c r="CO13" s="52">
        <v>0</v>
      </c>
      <c r="CP13" s="52">
        <v>0</v>
      </c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</row>
    <row r="14" spans="2:106" ht="18.75" x14ac:dyDescent="0.25">
      <c r="B14" s="46">
        <v>10</v>
      </c>
      <c r="C14" s="45"/>
      <c r="D14" s="69"/>
      <c r="E14" s="69"/>
      <c r="F14" s="76" t="s">
        <v>74</v>
      </c>
      <c r="G14" s="76">
        <v>3</v>
      </c>
      <c r="H14" s="116">
        <f>SUM(I14:AE14)</f>
        <v>45</v>
      </c>
      <c r="I14" s="52">
        <v>0</v>
      </c>
      <c r="J14" s="51">
        <v>12</v>
      </c>
      <c r="K14" s="51">
        <v>8</v>
      </c>
      <c r="L14" s="52">
        <v>4</v>
      </c>
      <c r="M14" s="52">
        <v>0</v>
      </c>
      <c r="N14" s="51">
        <v>0</v>
      </c>
      <c r="O14" s="51">
        <v>1</v>
      </c>
      <c r="P14" s="51">
        <v>10</v>
      </c>
      <c r="Q14" s="50">
        <v>0</v>
      </c>
      <c r="R14" s="49">
        <v>4</v>
      </c>
      <c r="S14" s="49">
        <v>0</v>
      </c>
      <c r="T14" s="49">
        <v>6</v>
      </c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80"/>
      <c r="AG14" s="21">
        <f>AG13+1</f>
        <v>11</v>
      </c>
      <c r="AH14" s="47"/>
      <c r="AI14" s="20" t="s">
        <v>61</v>
      </c>
      <c r="AJ14" s="19">
        <f>AJ13+1</f>
        <v>44623</v>
      </c>
      <c r="AK14" s="118">
        <v>56</v>
      </c>
      <c r="AL14" s="107">
        <v>0</v>
      </c>
      <c r="AM14" s="107">
        <v>0</v>
      </c>
      <c r="AN14" s="107">
        <v>0</v>
      </c>
      <c r="AO14" s="107">
        <v>0</v>
      </c>
      <c r="AP14" s="107">
        <v>0</v>
      </c>
      <c r="AQ14" s="115">
        <f>SUM(AK14:AP14)</f>
        <v>56</v>
      </c>
      <c r="AR14" s="117">
        <v>6</v>
      </c>
      <c r="AS14" s="117">
        <v>5</v>
      </c>
      <c r="AU14" s="46">
        <v>10</v>
      </c>
      <c r="AV14" s="45"/>
      <c r="AW14" s="69"/>
      <c r="AX14" s="73" t="s">
        <v>72</v>
      </c>
      <c r="AY14" s="73">
        <v>4</v>
      </c>
      <c r="AZ14" s="42">
        <f>SUM(BA14:BW14)</f>
        <v>539</v>
      </c>
      <c r="BA14" s="52">
        <v>27</v>
      </c>
      <c r="BB14" s="51">
        <v>42</v>
      </c>
      <c r="BC14" s="51">
        <v>34</v>
      </c>
      <c r="BD14" s="52">
        <v>42</v>
      </c>
      <c r="BE14" s="52">
        <v>54</v>
      </c>
      <c r="BF14" s="51">
        <v>50</v>
      </c>
      <c r="BG14" s="51">
        <v>59</v>
      </c>
      <c r="BH14" s="51">
        <v>37</v>
      </c>
      <c r="BI14" s="50">
        <v>53</v>
      </c>
      <c r="BJ14" s="49">
        <v>38</v>
      </c>
      <c r="BK14" s="49">
        <v>57</v>
      </c>
      <c r="BL14" s="49">
        <v>46</v>
      </c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80"/>
      <c r="BY14" s="53" t="s">
        <v>103</v>
      </c>
      <c r="CB14" s="46">
        <v>10</v>
      </c>
      <c r="CC14" s="45"/>
      <c r="CD14" s="53" t="s">
        <v>103</v>
      </c>
      <c r="CE14" s="42">
        <f>SUM(CF14:DB14)</f>
        <v>0</v>
      </c>
      <c r="CF14" s="52">
        <v>0</v>
      </c>
      <c r="CG14" s="52">
        <v>0</v>
      </c>
      <c r="CH14" s="52">
        <v>0</v>
      </c>
      <c r="CI14" s="52">
        <v>0</v>
      </c>
      <c r="CJ14" s="52">
        <v>0</v>
      </c>
      <c r="CK14" s="52">
        <v>0</v>
      </c>
      <c r="CL14" s="52">
        <v>0</v>
      </c>
      <c r="CM14" s="52">
        <v>0</v>
      </c>
      <c r="CN14" s="52">
        <v>0</v>
      </c>
      <c r="CO14" s="52">
        <v>0</v>
      </c>
      <c r="CP14" s="52">
        <v>0</v>
      </c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</row>
    <row r="15" spans="2:106" ht="18.75" x14ac:dyDescent="0.25">
      <c r="B15" s="46">
        <v>11</v>
      </c>
      <c r="C15" s="45"/>
      <c r="D15" s="44"/>
      <c r="E15" s="44"/>
      <c r="F15" s="61" t="s">
        <v>64</v>
      </c>
      <c r="G15" s="61">
        <v>10</v>
      </c>
      <c r="H15" s="116">
        <f>SUM(I15:AE15)</f>
        <v>26</v>
      </c>
      <c r="I15" s="52">
        <v>0</v>
      </c>
      <c r="J15" s="51">
        <v>0</v>
      </c>
      <c r="K15" s="51">
        <v>0</v>
      </c>
      <c r="L15" s="52">
        <v>8</v>
      </c>
      <c r="M15" s="52">
        <v>8</v>
      </c>
      <c r="N15" s="51">
        <v>0</v>
      </c>
      <c r="O15" s="51">
        <v>4</v>
      </c>
      <c r="P15" s="51">
        <v>0</v>
      </c>
      <c r="Q15" s="50">
        <v>0</v>
      </c>
      <c r="R15" s="49">
        <v>6</v>
      </c>
      <c r="S15" s="49">
        <v>0</v>
      </c>
      <c r="T15" s="49">
        <v>0</v>
      </c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80"/>
      <c r="AG15" s="21">
        <f>AG14+1</f>
        <v>12</v>
      </c>
      <c r="AH15" s="47"/>
      <c r="AI15" s="20" t="s">
        <v>59</v>
      </c>
      <c r="AJ15" s="19">
        <f>AJ14+1</f>
        <v>44624</v>
      </c>
      <c r="AK15" s="107">
        <v>38</v>
      </c>
      <c r="AL15" s="107">
        <v>0</v>
      </c>
      <c r="AM15" s="107">
        <v>0</v>
      </c>
      <c r="AN15" s="107">
        <v>0</v>
      </c>
      <c r="AO15" s="107">
        <v>0</v>
      </c>
      <c r="AP15" s="107">
        <v>0</v>
      </c>
      <c r="AQ15" s="115">
        <f>SUM(AK15:AP15)</f>
        <v>38</v>
      </c>
      <c r="AR15" s="117">
        <v>14</v>
      </c>
      <c r="AS15" s="117">
        <v>5</v>
      </c>
      <c r="AU15" s="46">
        <v>11</v>
      </c>
      <c r="AV15" s="45"/>
      <c r="AW15" s="44"/>
      <c r="AX15" s="67" t="s">
        <v>66</v>
      </c>
      <c r="AY15" s="67">
        <v>31</v>
      </c>
      <c r="AZ15" s="42">
        <f>SUM(BA15:BW15)</f>
        <v>536</v>
      </c>
      <c r="BA15" s="52">
        <v>52</v>
      </c>
      <c r="BB15" s="51">
        <v>44</v>
      </c>
      <c r="BC15" s="51">
        <v>41</v>
      </c>
      <c r="BD15" s="52">
        <v>52</v>
      </c>
      <c r="BE15" s="52">
        <v>36</v>
      </c>
      <c r="BF15" s="51">
        <v>45</v>
      </c>
      <c r="BG15" s="51">
        <v>39</v>
      </c>
      <c r="BH15" s="51">
        <v>51</v>
      </c>
      <c r="BI15" s="50">
        <v>50</v>
      </c>
      <c r="BJ15" s="49">
        <v>38</v>
      </c>
      <c r="BK15" s="49">
        <v>51</v>
      </c>
      <c r="BL15" s="49">
        <v>37</v>
      </c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80"/>
    </row>
    <row r="16" spans="2:106" ht="18.75" x14ac:dyDescent="0.25">
      <c r="B16" s="46">
        <v>12</v>
      </c>
      <c r="C16" s="45"/>
      <c r="D16" s="44"/>
      <c r="E16" s="44"/>
      <c r="F16" s="65" t="s">
        <v>66</v>
      </c>
      <c r="G16" s="65">
        <v>31</v>
      </c>
      <c r="H16" s="116">
        <f>SUM(I16:AE16)</f>
        <v>25</v>
      </c>
      <c r="I16" s="52">
        <v>6</v>
      </c>
      <c r="J16" s="51">
        <v>1</v>
      </c>
      <c r="K16" s="51">
        <v>0</v>
      </c>
      <c r="L16" s="52">
        <v>2</v>
      </c>
      <c r="M16" s="52">
        <v>0</v>
      </c>
      <c r="N16" s="51">
        <v>2</v>
      </c>
      <c r="O16" s="51">
        <v>0</v>
      </c>
      <c r="P16" s="51">
        <v>4</v>
      </c>
      <c r="Q16" s="50">
        <v>6</v>
      </c>
      <c r="R16" s="49">
        <v>0</v>
      </c>
      <c r="S16" s="49">
        <v>4</v>
      </c>
      <c r="T16" s="49">
        <v>0</v>
      </c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80"/>
      <c r="AG16" s="21">
        <f>AG15+1</f>
        <v>13</v>
      </c>
      <c r="AH16" s="47"/>
      <c r="AI16" s="20" t="s">
        <v>57</v>
      </c>
      <c r="AJ16" s="19">
        <v>44678</v>
      </c>
      <c r="AK16" s="107"/>
      <c r="AL16" s="107"/>
      <c r="AM16" s="107"/>
      <c r="AN16" s="107"/>
      <c r="AO16" s="107"/>
      <c r="AP16" s="107"/>
      <c r="AQ16" s="115">
        <f>SUM(AK16:AP16)</f>
        <v>0</v>
      </c>
      <c r="AR16" s="117"/>
      <c r="AS16" s="117"/>
      <c r="AU16" s="46">
        <v>12</v>
      </c>
      <c r="AV16" s="45"/>
      <c r="AW16" s="44"/>
      <c r="AX16" s="67" t="s">
        <v>68</v>
      </c>
      <c r="AY16" s="67">
        <v>14</v>
      </c>
      <c r="AZ16" s="42">
        <f>SUM(BA16:BW16)</f>
        <v>525</v>
      </c>
      <c r="BA16" s="52">
        <v>51</v>
      </c>
      <c r="BB16" s="51">
        <v>40</v>
      </c>
      <c r="BC16" s="51">
        <v>50</v>
      </c>
      <c r="BD16" s="52">
        <v>59</v>
      </c>
      <c r="BE16" s="52">
        <v>34</v>
      </c>
      <c r="BF16" s="51">
        <v>49</v>
      </c>
      <c r="BG16" s="51">
        <v>41</v>
      </c>
      <c r="BH16" s="51">
        <v>45</v>
      </c>
      <c r="BI16" s="50">
        <v>44</v>
      </c>
      <c r="BJ16" s="49">
        <v>34</v>
      </c>
      <c r="BK16" s="49">
        <v>40</v>
      </c>
      <c r="BL16" s="49">
        <v>38</v>
      </c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80"/>
    </row>
    <row r="17" spans="2:101" ht="18.75" x14ac:dyDescent="0.25">
      <c r="B17" s="46">
        <v>13</v>
      </c>
      <c r="C17" s="45"/>
      <c r="D17" s="44"/>
      <c r="E17" s="44"/>
      <c r="F17" s="65" t="s">
        <v>68</v>
      </c>
      <c r="G17" s="65">
        <v>14</v>
      </c>
      <c r="H17" s="116">
        <f>SUM(I17:AE17)</f>
        <v>21</v>
      </c>
      <c r="I17" s="52">
        <v>2</v>
      </c>
      <c r="J17" s="51">
        <v>0</v>
      </c>
      <c r="K17" s="51">
        <v>4</v>
      </c>
      <c r="L17" s="52">
        <v>10</v>
      </c>
      <c r="M17" s="52">
        <v>0</v>
      </c>
      <c r="N17" s="51">
        <v>4</v>
      </c>
      <c r="O17" s="51">
        <v>0</v>
      </c>
      <c r="P17" s="51">
        <v>0</v>
      </c>
      <c r="Q17" s="50">
        <v>1</v>
      </c>
      <c r="R17" s="49">
        <v>0</v>
      </c>
      <c r="S17" s="49">
        <v>0</v>
      </c>
      <c r="T17" s="49">
        <v>0</v>
      </c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80"/>
      <c r="AG17" s="21">
        <f>AG16+1</f>
        <v>14</v>
      </c>
      <c r="AH17" s="47"/>
      <c r="AI17" s="20" t="s">
        <v>55</v>
      </c>
      <c r="AJ17" s="19">
        <f>AJ16+1</f>
        <v>44679</v>
      </c>
      <c r="AK17" s="107"/>
      <c r="AL17" s="107"/>
      <c r="AM17" s="107"/>
      <c r="AN17" s="107"/>
      <c r="AO17" s="107"/>
      <c r="AP17" s="107"/>
      <c r="AQ17" s="115">
        <f>SUM(AK17:AP17)</f>
        <v>0</v>
      </c>
      <c r="AR17" s="117"/>
      <c r="AS17" s="117"/>
      <c r="AU17" s="46">
        <v>13</v>
      </c>
      <c r="AV17" s="45"/>
      <c r="AW17" s="44"/>
      <c r="AX17" s="61" t="s">
        <v>64</v>
      </c>
      <c r="AY17" s="61">
        <v>10</v>
      </c>
      <c r="AZ17" s="42">
        <f>SUM(BA17:BW17)</f>
        <v>525</v>
      </c>
      <c r="BA17" s="52">
        <v>41</v>
      </c>
      <c r="BB17" s="51">
        <v>26</v>
      </c>
      <c r="BC17" s="51">
        <v>35</v>
      </c>
      <c r="BD17" s="52">
        <v>57</v>
      </c>
      <c r="BE17" s="52">
        <v>55</v>
      </c>
      <c r="BF17" s="51">
        <v>40</v>
      </c>
      <c r="BG17" s="51">
        <v>54</v>
      </c>
      <c r="BH17" s="51">
        <v>42</v>
      </c>
      <c r="BI17" s="50">
        <v>35</v>
      </c>
      <c r="BJ17" s="49">
        <v>56</v>
      </c>
      <c r="BK17" s="49">
        <v>40</v>
      </c>
      <c r="BL17" s="49">
        <v>44</v>
      </c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80"/>
    </row>
    <row r="18" spans="2:101" ht="18.75" x14ac:dyDescent="0.25">
      <c r="B18" s="46">
        <v>14</v>
      </c>
      <c r="C18" s="45"/>
      <c r="D18" s="44"/>
      <c r="E18" s="44"/>
      <c r="F18" s="61" t="s">
        <v>56</v>
      </c>
      <c r="G18" s="61">
        <v>22</v>
      </c>
      <c r="H18" s="116">
        <f>SUM(I18:AE18)</f>
        <v>7</v>
      </c>
      <c r="I18" s="52">
        <v>0</v>
      </c>
      <c r="J18" s="51">
        <v>2</v>
      </c>
      <c r="K18" s="51">
        <v>0</v>
      </c>
      <c r="L18" s="52">
        <v>0</v>
      </c>
      <c r="M18" s="52">
        <v>0</v>
      </c>
      <c r="N18" s="51">
        <v>0</v>
      </c>
      <c r="O18" s="51">
        <v>0</v>
      </c>
      <c r="P18" s="51">
        <v>0</v>
      </c>
      <c r="Q18" s="50">
        <v>0</v>
      </c>
      <c r="R18" s="49">
        <v>1</v>
      </c>
      <c r="S18" s="49">
        <v>0</v>
      </c>
      <c r="T18" s="49">
        <v>4</v>
      </c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80"/>
      <c r="AG18" s="21">
        <f>AG17+1</f>
        <v>15</v>
      </c>
      <c r="AH18" s="47"/>
      <c r="AI18" s="20" t="s">
        <v>53</v>
      </c>
      <c r="AJ18" s="19">
        <f>AJ17+1</f>
        <v>44680</v>
      </c>
      <c r="AK18" s="107"/>
      <c r="AL18" s="107"/>
      <c r="AM18" s="107"/>
      <c r="AN18" s="107"/>
      <c r="AO18" s="107"/>
      <c r="AP18" s="107"/>
      <c r="AQ18" s="115">
        <f>SUM(AK18:AP18)</f>
        <v>0</v>
      </c>
      <c r="AR18" s="117"/>
      <c r="AS18" s="117"/>
      <c r="AU18" s="46">
        <v>14</v>
      </c>
      <c r="AV18" s="45"/>
      <c r="AW18" s="44"/>
      <c r="AX18" s="66" t="s">
        <v>62</v>
      </c>
      <c r="AY18" s="66">
        <v>18</v>
      </c>
      <c r="AZ18" s="42">
        <f>SUM(BA18:BW18)</f>
        <v>480</v>
      </c>
      <c r="BA18" s="52">
        <v>38</v>
      </c>
      <c r="BB18" s="51">
        <v>40</v>
      </c>
      <c r="BC18" s="51">
        <v>44</v>
      </c>
      <c r="BD18" s="52">
        <v>44</v>
      </c>
      <c r="BE18" s="52">
        <v>38</v>
      </c>
      <c r="BF18" s="51">
        <v>35</v>
      </c>
      <c r="BG18" s="51">
        <v>32</v>
      </c>
      <c r="BH18" s="51">
        <v>40</v>
      </c>
      <c r="BI18" s="50">
        <v>34</v>
      </c>
      <c r="BJ18" s="49">
        <v>45</v>
      </c>
      <c r="BK18" s="49">
        <v>45</v>
      </c>
      <c r="BL18" s="49">
        <v>45</v>
      </c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80"/>
    </row>
    <row r="19" spans="2:101" ht="18.75" x14ac:dyDescent="0.25">
      <c r="B19" s="46">
        <v>15</v>
      </c>
      <c r="C19" s="45"/>
      <c r="D19" s="44"/>
      <c r="E19" s="44"/>
      <c r="F19" s="66" t="s">
        <v>62</v>
      </c>
      <c r="G19" s="66">
        <v>18</v>
      </c>
      <c r="H19" s="116">
        <f>SUM(I19:AE19)</f>
        <v>6</v>
      </c>
      <c r="I19" s="52">
        <v>0</v>
      </c>
      <c r="J19" s="51">
        <v>0</v>
      </c>
      <c r="K19" s="51">
        <v>2</v>
      </c>
      <c r="L19" s="52">
        <v>0</v>
      </c>
      <c r="M19" s="52">
        <v>0</v>
      </c>
      <c r="N19" s="51">
        <v>0</v>
      </c>
      <c r="O19" s="51">
        <v>0</v>
      </c>
      <c r="P19" s="51">
        <v>0</v>
      </c>
      <c r="Q19" s="50">
        <v>0</v>
      </c>
      <c r="R19" s="49">
        <v>2</v>
      </c>
      <c r="S19" s="49">
        <v>1</v>
      </c>
      <c r="T19" s="49">
        <v>1</v>
      </c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80"/>
      <c r="AG19" s="21">
        <f>AG18+1</f>
        <v>16</v>
      </c>
      <c r="AH19" s="47"/>
      <c r="AI19" s="20" t="s">
        <v>51</v>
      </c>
      <c r="AJ19" s="19">
        <f>AJ18+1</f>
        <v>44681</v>
      </c>
      <c r="AK19" s="107"/>
      <c r="AL19" s="107"/>
      <c r="AM19" s="107"/>
      <c r="AN19" s="107"/>
      <c r="AO19" s="107"/>
      <c r="AP19" s="107"/>
      <c r="AQ19" s="115">
        <f>SUM(AK19:AP19)</f>
        <v>0</v>
      </c>
      <c r="AR19" s="117"/>
      <c r="AS19" s="117"/>
      <c r="AU19" s="46">
        <v>15</v>
      </c>
      <c r="AV19" s="45"/>
      <c r="AW19" s="44"/>
      <c r="AX19" s="62" t="s">
        <v>58</v>
      </c>
      <c r="AY19" s="62">
        <v>23</v>
      </c>
      <c r="AZ19" s="42">
        <f>SUM(BA19:BW19)</f>
        <v>455</v>
      </c>
      <c r="BA19" s="52">
        <v>40</v>
      </c>
      <c r="BB19" s="51">
        <v>46</v>
      </c>
      <c r="BC19" s="51">
        <v>34</v>
      </c>
      <c r="BD19" s="52">
        <v>45</v>
      </c>
      <c r="BE19" s="52">
        <v>30</v>
      </c>
      <c r="BF19" s="51">
        <v>43</v>
      </c>
      <c r="BG19" s="51">
        <v>33</v>
      </c>
      <c r="BH19" s="51">
        <v>40</v>
      </c>
      <c r="BI19" s="50">
        <v>34</v>
      </c>
      <c r="BJ19" s="49">
        <v>39</v>
      </c>
      <c r="BK19" s="49">
        <v>26</v>
      </c>
      <c r="BL19" s="49">
        <v>45</v>
      </c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80"/>
    </row>
    <row r="20" spans="2:101" ht="18.75" x14ac:dyDescent="0.25">
      <c r="B20" s="46">
        <v>16</v>
      </c>
      <c r="C20" s="45"/>
      <c r="D20" s="44"/>
      <c r="E20" s="44"/>
      <c r="F20" s="62" t="s">
        <v>58</v>
      </c>
      <c r="G20" s="62">
        <v>23</v>
      </c>
      <c r="H20" s="116">
        <f>SUM(I20:AE20)</f>
        <v>6</v>
      </c>
      <c r="I20" s="52">
        <v>0</v>
      </c>
      <c r="J20" s="51">
        <v>4</v>
      </c>
      <c r="K20" s="51">
        <v>0</v>
      </c>
      <c r="L20" s="52">
        <v>0</v>
      </c>
      <c r="M20" s="52">
        <v>0</v>
      </c>
      <c r="N20" s="51">
        <v>0</v>
      </c>
      <c r="O20" s="51">
        <v>0</v>
      </c>
      <c r="P20" s="51">
        <v>0</v>
      </c>
      <c r="Q20" s="50">
        <v>0</v>
      </c>
      <c r="R20" s="49">
        <v>0</v>
      </c>
      <c r="S20" s="49">
        <v>0</v>
      </c>
      <c r="T20" s="49">
        <v>2</v>
      </c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80"/>
      <c r="AG20" s="21">
        <f>AG19+1</f>
        <v>17</v>
      </c>
      <c r="AH20" s="47"/>
      <c r="AI20" s="20" t="s">
        <v>49</v>
      </c>
      <c r="AJ20" s="19">
        <f>AJ19+1</f>
        <v>44682</v>
      </c>
      <c r="AK20" s="107"/>
      <c r="AL20" s="107"/>
      <c r="AM20" s="107"/>
      <c r="AN20" s="107"/>
      <c r="AO20" s="107"/>
      <c r="AP20" s="107"/>
      <c r="AQ20" s="115">
        <f>SUM(AK20:AP20)</f>
        <v>0</v>
      </c>
      <c r="AR20" s="117"/>
      <c r="AS20" s="117"/>
      <c r="AU20" s="46">
        <v>16</v>
      </c>
      <c r="AV20" s="45"/>
      <c r="AW20" s="44"/>
      <c r="AX20" s="43" t="s">
        <v>54</v>
      </c>
      <c r="AY20" s="43">
        <v>24</v>
      </c>
      <c r="AZ20" s="42">
        <f>SUM(BA20:BW20)</f>
        <v>453</v>
      </c>
      <c r="BA20" s="52">
        <v>46</v>
      </c>
      <c r="BB20" s="51">
        <v>42</v>
      </c>
      <c r="BC20" s="51">
        <v>40</v>
      </c>
      <c r="BD20" s="52">
        <v>43</v>
      </c>
      <c r="BE20" s="52">
        <v>45</v>
      </c>
      <c r="BF20" s="51">
        <v>44</v>
      </c>
      <c r="BG20" s="51">
        <v>32</v>
      </c>
      <c r="BH20" s="51">
        <v>30</v>
      </c>
      <c r="BI20" s="50">
        <v>34</v>
      </c>
      <c r="BJ20" s="49">
        <v>33</v>
      </c>
      <c r="BK20" s="49">
        <v>38</v>
      </c>
      <c r="BL20" s="49">
        <v>26</v>
      </c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80"/>
    </row>
    <row r="21" spans="2:101" ht="18.75" x14ac:dyDescent="0.25">
      <c r="B21" s="46">
        <v>17</v>
      </c>
      <c r="C21" s="45"/>
      <c r="D21" s="44"/>
      <c r="E21" s="44"/>
      <c r="F21" s="43" t="s">
        <v>54</v>
      </c>
      <c r="G21" s="43">
        <v>24</v>
      </c>
      <c r="H21" s="116">
        <f>SUM(I21:AE21)</f>
        <v>2</v>
      </c>
      <c r="I21" s="52">
        <v>1</v>
      </c>
      <c r="J21" s="51">
        <v>0</v>
      </c>
      <c r="K21" s="51">
        <v>0</v>
      </c>
      <c r="L21" s="52">
        <v>0</v>
      </c>
      <c r="M21" s="52">
        <v>0</v>
      </c>
      <c r="N21" s="51">
        <v>1</v>
      </c>
      <c r="O21" s="51">
        <v>0</v>
      </c>
      <c r="P21" s="51">
        <v>0</v>
      </c>
      <c r="Q21" s="50">
        <v>0</v>
      </c>
      <c r="R21" s="49">
        <v>0</v>
      </c>
      <c r="S21" s="49">
        <v>0</v>
      </c>
      <c r="T21" s="49">
        <v>0</v>
      </c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80"/>
      <c r="AG21" s="21">
        <f>AG20+1</f>
        <v>18</v>
      </c>
      <c r="AI21" s="20" t="s">
        <v>25</v>
      </c>
      <c r="AJ21" s="19">
        <f>AJ20+1</f>
        <v>44683</v>
      </c>
      <c r="AK21" s="107"/>
      <c r="AL21" s="107"/>
      <c r="AM21" s="107"/>
      <c r="AN21" s="107"/>
      <c r="AO21" s="107"/>
      <c r="AP21" s="107"/>
      <c r="AQ21" s="115">
        <f>SUM(AK21:AP21)</f>
        <v>0</v>
      </c>
      <c r="AR21" s="117"/>
      <c r="AS21" s="117"/>
      <c r="AU21" s="46">
        <v>17</v>
      </c>
      <c r="AV21" s="45"/>
      <c r="AW21" s="44"/>
      <c r="AX21" s="61" t="s">
        <v>56</v>
      </c>
      <c r="AY21" s="61">
        <v>22</v>
      </c>
      <c r="AZ21" s="42">
        <f>SUM(BA21:BW21)</f>
        <v>433</v>
      </c>
      <c r="BA21" s="52">
        <v>21</v>
      </c>
      <c r="BB21" s="51">
        <v>45</v>
      </c>
      <c r="BC21" s="51">
        <v>40</v>
      </c>
      <c r="BD21" s="52">
        <v>35</v>
      </c>
      <c r="BE21" s="52">
        <v>43</v>
      </c>
      <c r="BF21" s="51">
        <v>33</v>
      </c>
      <c r="BG21" s="51">
        <v>32</v>
      </c>
      <c r="BH21" s="51">
        <v>34</v>
      </c>
      <c r="BI21" s="50">
        <v>28</v>
      </c>
      <c r="BJ21" s="49">
        <v>41</v>
      </c>
      <c r="BK21" s="49">
        <v>35</v>
      </c>
      <c r="BL21" s="49">
        <v>46</v>
      </c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80"/>
    </row>
    <row r="22" spans="2:101" ht="18.75" x14ac:dyDescent="0.25">
      <c r="B22" s="46">
        <v>18</v>
      </c>
      <c r="C22" s="45"/>
      <c r="D22" s="44"/>
      <c r="E22" s="44"/>
      <c r="F22" s="62" t="s">
        <v>60</v>
      </c>
      <c r="G22" s="62">
        <v>6</v>
      </c>
      <c r="H22" s="116">
        <f>SUM(I22:AE22)</f>
        <v>1</v>
      </c>
      <c r="I22" s="52">
        <v>0</v>
      </c>
      <c r="J22" s="51">
        <v>0</v>
      </c>
      <c r="K22" s="51">
        <v>1</v>
      </c>
      <c r="L22" s="52">
        <v>0</v>
      </c>
      <c r="M22" s="52">
        <v>0</v>
      </c>
      <c r="N22" s="51">
        <v>0</v>
      </c>
      <c r="O22" s="51">
        <v>0</v>
      </c>
      <c r="P22" s="51">
        <v>0</v>
      </c>
      <c r="Q22" s="50">
        <v>0</v>
      </c>
      <c r="R22" s="49">
        <v>0</v>
      </c>
      <c r="S22" s="49">
        <v>0</v>
      </c>
      <c r="T22" s="49">
        <v>0</v>
      </c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80"/>
      <c r="AG22" s="21">
        <f>AG21+1</f>
        <v>19</v>
      </c>
      <c r="AI22" s="20" t="s">
        <v>24</v>
      </c>
      <c r="AJ22" s="19">
        <f>AJ21+1</f>
        <v>44684</v>
      </c>
      <c r="AQ22" s="115">
        <f>SUM(AK22:AP22)</f>
        <v>0</v>
      </c>
      <c r="AR22" s="114"/>
      <c r="AS22" s="114"/>
      <c r="AU22" s="46">
        <v>18</v>
      </c>
      <c r="AV22" s="45"/>
      <c r="AW22" s="44"/>
      <c r="AX22" s="62" t="s">
        <v>60</v>
      </c>
      <c r="AY22" s="62">
        <v>6</v>
      </c>
      <c r="AZ22" s="42">
        <f>SUM(BA22:BW22)</f>
        <v>428</v>
      </c>
      <c r="BA22" s="52">
        <v>31</v>
      </c>
      <c r="BB22" s="51">
        <v>28</v>
      </c>
      <c r="BC22" s="51">
        <v>42</v>
      </c>
      <c r="BD22" s="52">
        <v>46</v>
      </c>
      <c r="BE22" s="52">
        <v>43</v>
      </c>
      <c r="BF22" s="51">
        <v>32</v>
      </c>
      <c r="BG22" s="51">
        <v>39</v>
      </c>
      <c r="BH22" s="51">
        <v>28</v>
      </c>
      <c r="BI22" s="50">
        <v>39</v>
      </c>
      <c r="BJ22" s="49">
        <v>32</v>
      </c>
      <c r="BK22" s="49">
        <v>35</v>
      </c>
      <c r="BL22" s="49">
        <v>33</v>
      </c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80"/>
    </row>
    <row r="23" spans="2:101" ht="18.75" x14ac:dyDescent="0.25">
      <c r="B23" s="46">
        <v>19</v>
      </c>
      <c r="C23" s="45"/>
      <c r="D23" s="44"/>
      <c r="E23" s="44"/>
      <c r="F23" s="53" t="s">
        <v>52</v>
      </c>
      <c r="G23" s="53">
        <v>47</v>
      </c>
      <c r="H23" s="116">
        <f>SUM(I23:AE23)</f>
        <v>0</v>
      </c>
      <c r="I23" s="52">
        <v>0</v>
      </c>
      <c r="J23" s="51">
        <v>0</v>
      </c>
      <c r="K23" s="51">
        <v>0</v>
      </c>
      <c r="L23" s="52">
        <v>0</v>
      </c>
      <c r="M23" s="52">
        <v>0</v>
      </c>
      <c r="N23" s="51">
        <v>0</v>
      </c>
      <c r="O23" s="51">
        <v>0</v>
      </c>
      <c r="P23" s="51">
        <v>0</v>
      </c>
      <c r="Q23" s="50">
        <v>0</v>
      </c>
      <c r="R23" s="49">
        <v>0</v>
      </c>
      <c r="S23" s="49">
        <v>0</v>
      </c>
      <c r="T23" s="49">
        <v>0</v>
      </c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80"/>
      <c r="AG23" s="21">
        <f>AG22+1</f>
        <v>20</v>
      </c>
      <c r="AI23" s="20" t="s">
        <v>23</v>
      </c>
      <c r="AJ23" s="19">
        <f>AJ22+1</f>
        <v>44685</v>
      </c>
      <c r="AK23" s="4"/>
      <c r="AL23" s="4"/>
      <c r="AM23" s="4"/>
      <c r="AN23" s="4"/>
      <c r="AO23" s="4"/>
      <c r="AP23" s="4"/>
      <c r="AQ23" s="115">
        <f>SUM(AK23:AP23)</f>
        <v>0</v>
      </c>
      <c r="AR23" s="114"/>
      <c r="AS23" s="114"/>
      <c r="AU23" s="46">
        <v>19</v>
      </c>
      <c r="AV23" s="45"/>
      <c r="AW23" s="44"/>
      <c r="AX23" s="53" t="s">
        <v>52</v>
      </c>
      <c r="AY23" s="53">
        <v>47</v>
      </c>
      <c r="AZ23" s="42">
        <f>SUM(BA23:BW23)</f>
        <v>347</v>
      </c>
      <c r="BA23" s="52">
        <v>24</v>
      </c>
      <c r="BB23" s="51">
        <v>29</v>
      </c>
      <c r="BC23" s="51">
        <v>30</v>
      </c>
      <c r="BD23" s="52">
        <v>30</v>
      </c>
      <c r="BE23" s="52">
        <v>30</v>
      </c>
      <c r="BF23" s="51">
        <v>29</v>
      </c>
      <c r="BG23" s="51">
        <v>32</v>
      </c>
      <c r="BH23" s="51">
        <v>22</v>
      </c>
      <c r="BI23" s="50">
        <v>32</v>
      </c>
      <c r="BJ23" s="49">
        <v>25</v>
      </c>
      <c r="BK23" s="49">
        <v>34</v>
      </c>
      <c r="BL23" s="49">
        <v>30</v>
      </c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80"/>
    </row>
    <row r="24" spans="2:101" ht="18.75" customHeight="1" x14ac:dyDescent="0.25">
      <c r="B24" s="46">
        <v>20</v>
      </c>
      <c r="C24" s="45"/>
      <c r="D24" s="44"/>
      <c r="E24" s="44"/>
      <c r="F24" s="53" t="s">
        <v>50</v>
      </c>
      <c r="G24" s="53">
        <v>20</v>
      </c>
      <c r="H24" s="116">
        <f>SUM(I24:AE24)</f>
        <v>0</v>
      </c>
      <c r="I24" s="52">
        <v>0</v>
      </c>
      <c r="J24" s="51">
        <v>0</v>
      </c>
      <c r="K24" s="51">
        <v>0</v>
      </c>
      <c r="L24" s="52">
        <v>0</v>
      </c>
      <c r="M24" s="52">
        <v>0</v>
      </c>
      <c r="N24" s="51">
        <v>0</v>
      </c>
      <c r="O24" s="51">
        <v>0</v>
      </c>
      <c r="P24" s="51">
        <v>0</v>
      </c>
      <c r="Q24" s="50">
        <v>0</v>
      </c>
      <c r="R24" s="49">
        <v>0</v>
      </c>
      <c r="S24" s="49">
        <v>0</v>
      </c>
      <c r="T24" s="49">
        <v>0</v>
      </c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80"/>
      <c r="AG24" s="21">
        <f>AG23+1</f>
        <v>21</v>
      </c>
      <c r="AI24" s="20" t="s">
        <v>21</v>
      </c>
      <c r="AJ24" s="19">
        <f>AJ23+1</f>
        <v>44686</v>
      </c>
      <c r="AK24" s="107"/>
      <c r="AL24" s="107"/>
      <c r="AM24" s="107"/>
      <c r="AN24" s="107"/>
      <c r="AO24" s="107"/>
      <c r="AP24" s="107"/>
      <c r="AQ24" s="115">
        <f>SUM(AK24:AP24)</f>
        <v>0</v>
      </c>
      <c r="AR24" s="114"/>
      <c r="AS24" s="114"/>
      <c r="AU24" s="46">
        <v>20</v>
      </c>
      <c r="AV24" s="45"/>
      <c r="AW24" s="44"/>
      <c r="AX24" s="53" t="s">
        <v>50</v>
      </c>
      <c r="AY24" s="53">
        <v>20</v>
      </c>
      <c r="AZ24" s="42">
        <f>SUM(BA24:BW24)</f>
        <v>316</v>
      </c>
      <c r="BA24" s="52">
        <v>34</v>
      </c>
      <c r="BB24" s="51">
        <v>25</v>
      </c>
      <c r="BC24" s="51">
        <v>25</v>
      </c>
      <c r="BD24" s="52">
        <v>30</v>
      </c>
      <c r="BE24" s="52">
        <v>24</v>
      </c>
      <c r="BF24" s="51">
        <v>32</v>
      </c>
      <c r="BG24" s="51">
        <v>22</v>
      </c>
      <c r="BH24" s="51">
        <v>23</v>
      </c>
      <c r="BI24" s="50">
        <v>21</v>
      </c>
      <c r="BJ24" s="49">
        <v>24</v>
      </c>
      <c r="BK24" s="49">
        <v>26</v>
      </c>
      <c r="BL24" s="49">
        <v>30</v>
      </c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80"/>
    </row>
    <row r="25" spans="2:101" ht="15.75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21">
        <f>AG24+1</f>
        <v>22</v>
      </c>
      <c r="AI25" s="20" t="s">
        <v>20</v>
      </c>
      <c r="AJ25" s="19">
        <f>AJ24+1</f>
        <v>44687</v>
      </c>
      <c r="AK25" s="3"/>
      <c r="AL25" s="3"/>
      <c r="AM25" s="3"/>
      <c r="AN25" s="3"/>
      <c r="AO25" s="3"/>
      <c r="AP25" s="3"/>
      <c r="AQ25" s="115">
        <f>SUM(AK25:AP25)</f>
        <v>0</v>
      </c>
      <c r="AR25" s="114"/>
      <c r="AS25" s="11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</row>
    <row r="26" spans="2:101" ht="19.5" x14ac:dyDescent="0.3">
      <c r="B26" s="45">
        <v>1</v>
      </c>
      <c r="C26" s="4"/>
      <c r="D26" s="109"/>
      <c r="E26" s="109"/>
      <c r="F26" s="101" t="s">
        <v>97</v>
      </c>
      <c r="G26" s="101">
        <v>44</v>
      </c>
      <c r="H26" s="59">
        <f ca="1">RANDBETWEEN(57,100)</f>
        <v>67</v>
      </c>
      <c r="I26" s="4"/>
      <c r="J26" s="4"/>
      <c r="K26" s="109"/>
      <c r="L26" s="4">
        <f>L27*1.3</f>
        <v>57.122000000000007</v>
      </c>
      <c r="M26" s="4">
        <f>M27*1.3</f>
        <v>99.963499999999996</v>
      </c>
      <c r="O26" s="4"/>
      <c r="P26" s="101" t="s">
        <v>22</v>
      </c>
      <c r="Q26" s="4">
        <v>77</v>
      </c>
      <c r="R26" s="4"/>
      <c r="S26" s="3">
        <v>1</v>
      </c>
      <c r="T26" s="3">
        <v>25</v>
      </c>
      <c r="W26" s="81" t="s">
        <v>19</v>
      </c>
      <c r="X26" s="3">
        <v>99</v>
      </c>
      <c r="AC26" s="4"/>
      <c r="AD26" s="4"/>
      <c r="AE26" s="4"/>
      <c r="AF26" s="4"/>
      <c r="AG26" s="17">
        <f>AG25+1</f>
        <v>23</v>
      </c>
      <c r="AH26" s="16"/>
      <c r="AI26" s="15" t="s">
        <v>18</v>
      </c>
      <c r="AJ26" s="14">
        <f>AJ25+1</f>
        <v>44688</v>
      </c>
      <c r="AK26" s="113"/>
      <c r="AL26" s="113"/>
      <c r="AM26" s="113"/>
      <c r="AN26" s="113"/>
      <c r="AO26" s="113"/>
      <c r="AP26" s="113"/>
      <c r="AQ26" s="112">
        <f>SUM(AK26:AP26)</f>
        <v>0</v>
      </c>
      <c r="AR26" s="111"/>
      <c r="AS26" s="111"/>
      <c r="AT26" s="3"/>
      <c r="AU26" s="110" t="s">
        <v>102</v>
      </c>
      <c r="AV26" s="110"/>
      <c r="AW26" s="110"/>
      <c r="AX26" s="110"/>
      <c r="AY26" s="110"/>
      <c r="AZ26" s="110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</row>
    <row r="27" spans="2:101" ht="19.5" x14ac:dyDescent="0.3">
      <c r="B27" s="4"/>
      <c r="C27" s="4"/>
      <c r="D27" s="109"/>
      <c r="E27" s="109"/>
      <c r="F27" s="81" t="s">
        <v>95</v>
      </c>
      <c r="G27" s="81">
        <v>1</v>
      </c>
      <c r="H27" s="59">
        <f ca="1">RANDBETWEEN(57,100)</f>
        <v>84</v>
      </c>
      <c r="K27" s="96"/>
      <c r="L27" s="4">
        <f>L28*1.3</f>
        <v>43.940000000000005</v>
      </c>
      <c r="M27" s="4">
        <f>M28*1.3</f>
        <v>76.894999999999996</v>
      </c>
      <c r="O27" s="4"/>
      <c r="P27" s="81" t="s">
        <v>19</v>
      </c>
      <c r="Q27" s="3">
        <v>99</v>
      </c>
      <c r="S27" s="3">
        <v>2</v>
      </c>
      <c r="T27" s="3">
        <v>18</v>
      </c>
      <c r="W27" s="101" t="s">
        <v>22</v>
      </c>
      <c r="X27" s="4">
        <v>77</v>
      </c>
      <c r="AC27" s="4"/>
      <c r="AD27" s="4"/>
      <c r="AE27" s="4"/>
      <c r="AF27" s="4"/>
      <c r="AG27" s="108"/>
      <c r="AH27" s="4"/>
      <c r="AI27" s="4"/>
      <c r="AJ27" s="4"/>
      <c r="AK27" s="107">
        <f>SUM(AK4:AK26)</f>
        <v>249</v>
      </c>
      <c r="AL27" s="107">
        <f>SUM(AL4:AL26)</f>
        <v>140</v>
      </c>
      <c r="AM27" s="107">
        <f>SUM(AM4:AM26)</f>
        <v>98</v>
      </c>
      <c r="AN27" s="107">
        <f>SUM(AN4:AN26)</f>
        <v>86</v>
      </c>
      <c r="AO27" s="107">
        <f>SUM(AO4:AO26)</f>
        <v>24</v>
      </c>
      <c r="AP27" s="107">
        <f>SUM(AP4:AP26)</f>
        <v>12</v>
      </c>
      <c r="AQ27" s="107">
        <f>SUM(AQ4:AQ26)</f>
        <v>609</v>
      </c>
      <c r="AR27" s="4"/>
      <c r="AS27" s="4"/>
      <c r="AT27" s="3"/>
      <c r="AU27" s="45" t="s">
        <v>101</v>
      </c>
      <c r="AV27" s="77"/>
      <c r="AW27" s="77"/>
      <c r="AX27" s="45" t="s">
        <v>100</v>
      </c>
      <c r="AY27" s="45"/>
      <c r="AZ27" s="106" t="s">
        <v>99</v>
      </c>
      <c r="BA27" s="32" t="s">
        <v>47</v>
      </c>
      <c r="BB27" s="32" t="s">
        <v>46</v>
      </c>
      <c r="BC27" s="32" t="s">
        <v>45</v>
      </c>
      <c r="BD27" s="33" t="s">
        <v>44</v>
      </c>
      <c r="BE27" s="33" t="s">
        <v>43</v>
      </c>
      <c r="BF27" s="32" t="s">
        <v>42</v>
      </c>
      <c r="BG27" s="32" t="s">
        <v>41</v>
      </c>
      <c r="BH27" s="32" t="s">
        <v>40</v>
      </c>
      <c r="BI27" s="31" t="s">
        <v>39</v>
      </c>
      <c r="BJ27" s="30" t="s">
        <v>38</v>
      </c>
      <c r="BK27" s="30" t="s">
        <v>37</v>
      </c>
      <c r="BL27" s="30" t="s">
        <v>36</v>
      </c>
      <c r="BM27" s="30" t="s">
        <v>35</v>
      </c>
      <c r="BN27" s="30" t="s">
        <v>34</v>
      </c>
      <c r="BO27" s="30" t="s">
        <v>33</v>
      </c>
      <c r="BP27" s="30" t="s">
        <v>32</v>
      </c>
      <c r="BQ27" s="30" t="s">
        <v>17</v>
      </c>
      <c r="BR27" s="30" t="s">
        <v>31</v>
      </c>
      <c r="BS27" s="30" t="s">
        <v>30</v>
      </c>
      <c r="BT27" s="30" t="s">
        <v>29</v>
      </c>
      <c r="BU27" s="30" t="s">
        <v>28</v>
      </c>
      <c r="BV27" s="30" t="s">
        <v>27</v>
      </c>
      <c r="BW27" s="30" t="s">
        <v>26</v>
      </c>
      <c r="BX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</row>
    <row r="28" spans="2:101" ht="19.5" x14ac:dyDescent="0.3">
      <c r="B28" s="4"/>
      <c r="C28" s="4"/>
      <c r="D28" s="96"/>
      <c r="E28" s="96"/>
      <c r="F28" s="86" t="s">
        <v>84</v>
      </c>
      <c r="G28" s="86">
        <v>63</v>
      </c>
      <c r="H28" s="59">
        <f ca="1">RANDBETWEEN(44,77)</f>
        <v>50</v>
      </c>
      <c r="I28" s="4"/>
      <c r="J28" s="4"/>
      <c r="K28" s="78"/>
      <c r="L28" s="4">
        <f>L29*1.3</f>
        <v>33.800000000000004</v>
      </c>
      <c r="M28" s="4">
        <f>M29*1.3</f>
        <v>59.15</v>
      </c>
      <c r="O28" s="4"/>
      <c r="P28" s="86" t="s">
        <v>17</v>
      </c>
      <c r="Q28" s="3">
        <v>52</v>
      </c>
      <c r="S28" s="3">
        <v>3</v>
      </c>
      <c r="T28" s="3">
        <v>15</v>
      </c>
      <c r="W28" s="81" t="s">
        <v>16</v>
      </c>
      <c r="X28" s="3">
        <v>59</v>
      </c>
      <c r="AC28" s="4" t="s">
        <v>98</v>
      </c>
      <c r="AD28" s="4"/>
      <c r="AE28" s="4"/>
      <c r="AF28" s="4"/>
      <c r="AG28" s="105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3"/>
      <c r="AU28" s="104">
        <v>1</v>
      </c>
      <c r="AV28" s="103"/>
      <c r="AW28" s="102"/>
      <c r="AX28" s="101" t="s">
        <v>97</v>
      </c>
      <c r="AY28" s="101">
        <v>44</v>
      </c>
      <c r="AZ28" s="42">
        <f>SUM(BA28:BW28)</f>
        <v>970</v>
      </c>
      <c r="BA28" s="99">
        <v>92</v>
      </c>
      <c r="BB28" s="99">
        <v>57</v>
      </c>
      <c r="BC28" s="99">
        <v>87</v>
      </c>
      <c r="BD28" s="100">
        <v>85</v>
      </c>
      <c r="BE28" s="100">
        <v>63</v>
      </c>
      <c r="BF28" s="99">
        <v>89</v>
      </c>
      <c r="BG28" s="99">
        <v>70</v>
      </c>
      <c r="BH28" s="99">
        <v>70</v>
      </c>
      <c r="BI28" s="98">
        <v>88</v>
      </c>
      <c r="BJ28" s="97">
        <v>100</v>
      </c>
      <c r="BK28" s="97">
        <v>92</v>
      </c>
      <c r="BL28" s="97">
        <v>77</v>
      </c>
      <c r="BM28" s="97"/>
      <c r="BN28" s="97"/>
      <c r="BO28" s="97"/>
      <c r="BP28" s="97"/>
      <c r="BQ28" s="97"/>
      <c r="BR28" s="97"/>
      <c r="BS28" s="97"/>
      <c r="BT28" s="97"/>
      <c r="BU28" s="97"/>
      <c r="BV28" s="97"/>
      <c r="BW28" s="97"/>
      <c r="BX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</row>
    <row r="29" spans="2:101" ht="19.5" x14ac:dyDescent="0.3">
      <c r="B29" s="4"/>
      <c r="C29" s="4"/>
      <c r="D29" s="96"/>
      <c r="E29" s="96"/>
      <c r="F29" s="81" t="s">
        <v>82</v>
      </c>
      <c r="G29" s="81">
        <v>11</v>
      </c>
      <c r="H29" s="59">
        <f ca="1">RANDBETWEEN(44,77)</f>
        <v>45</v>
      </c>
      <c r="I29" s="4"/>
      <c r="J29" s="4"/>
      <c r="K29" s="60"/>
      <c r="L29" s="4">
        <f>L30*1.3</f>
        <v>26</v>
      </c>
      <c r="M29" s="4">
        <f>M30*1.3</f>
        <v>45.5</v>
      </c>
      <c r="O29" s="4"/>
      <c r="P29" s="81" t="s">
        <v>16</v>
      </c>
      <c r="Q29" s="3">
        <v>59</v>
      </c>
      <c r="S29" s="3">
        <v>4</v>
      </c>
      <c r="T29" s="3">
        <v>12</v>
      </c>
      <c r="W29" s="68" t="s">
        <v>12</v>
      </c>
      <c r="X29" s="3">
        <v>53</v>
      </c>
      <c r="AA29" s="4"/>
      <c r="AB29" s="4"/>
      <c r="AC29" s="4"/>
      <c r="AD29" s="4"/>
      <c r="AE29" s="4"/>
      <c r="AF29" s="4"/>
      <c r="AG29" s="3"/>
      <c r="AH29" s="4"/>
      <c r="AI29" s="95" t="s">
        <v>96</v>
      </c>
      <c r="AJ29" s="4"/>
      <c r="AK29" s="94"/>
      <c r="AL29" s="94"/>
      <c r="AM29" s="94"/>
      <c r="AN29" s="94"/>
      <c r="AO29" s="93"/>
      <c r="AP29" s="93"/>
      <c r="AQ29" s="92"/>
      <c r="AR29" s="4"/>
      <c r="AS29" s="4"/>
      <c r="AT29" s="3"/>
      <c r="AU29" s="46">
        <v>2</v>
      </c>
      <c r="AV29" s="77"/>
      <c r="AW29" s="91"/>
      <c r="AX29" s="81" t="s">
        <v>95</v>
      </c>
      <c r="AY29" s="81">
        <v>1</v>
      </c>
      <c r="AZ29" s="42">
        <f>SUM(BA29:BW29)</f>
        <v>952</v>
      </c>
      <c r="BA29" s="52">
        <v>80</v>
      </c>
      <c r="BB29" s="51">
        <v>75</v>
      </c>
      <c r="BC29" s="51">
        <v>79</v>
      </c>
      <c r="BD29" s="52">
        <v>66</v>
      </c>
      <c r="BE29" s="52">
        <v>66</v>
      </c>
      <c r="BF29" s="51">
        <v>87</v>
      </c>
      <c r="BG29" s="51">
        <v>58</v>
      </c>
      <c r="BH29" s="51">
        <v>97</v>
      </c>
      <c r="BI29" s="50">
        <v>81</v>
      </c>
      <c r="BJ29" s="49">
        <v>74</v>
      </c>
      <c r="BK29" s="49">
        <v>90</v>
      </c>
      <c r="BL29" s="49">
        <v>99</v>
      </c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</row>
    <row r="30" spans="2:101" ht="19.5" x14ac:dyDescent="0.3">
      <c r="B30" s="3"/>
      <c r="C30" s="3"/>
      <c r="D30" s="78"/>
      <c r="E30" s="78"/>
      <c r="F30" s="68" t="s">
        <v>79</v>
      </c>
      <c r="G30" s="68">
        <v>16</v>
      </c>
      <c r="H30" s="59">
        <f ca="1">RANDBETWEEN(34,59)</f>
        <v>57</v>
      </c>
      <c r="I30" s="4"/>
      <c r="J30" s="4"/>
      <c r="K30" s="63"/>
      <c r="L30" s="3">
        <v>20</v>
      </c>
      <c r="M30" s="3">
        <v>35</v>
      </c>
      <c r="O30" s="3"/>
      <c r="P30" s="68" t="s">
        <v>12</v>
      </c>
      <c r="Q30" s="3">
        <v>53</v>
      </c>
      <c r="S30" s="3">
        <v>5</v>
      </c>
      <c r="T30" s="3">
        <v>10</v>
      </c>
      <c r="W30" s="86" t="s">
        <v>17</v>
      </c>
      <c r="X30" s="3">
        <v>52</v>
      </c>
      <c r="AA30" s="3"/>
      <c r="AB30" s="4"/>
      <c r="AC30" s="4"/>
      <c r="AD30" s="3"/>
      <c r="AE30" s="3"/>
      <c r="AF30" s="3"/>
      <c r="AG30" s="90" t="s">
        <v>94</v>
      </c>
      <c r="AH30" s="47"/>
      <c r="AI30" s="90" t="s">
        <v>93</v>
      </c>
      <c r="AJ30" s="89" t="s">
        <v>92</v>
      </c>
      <c r="AK30" s="88" t="s">
        <v>91</v>
      </c>
      <c r="AL30" s="88" t="s">
        <v>90</v>
      </c>
      <c r="AM30" s="88" t="s">
        <v>89</v>
      </c>
      <c r="AN30" s="88" t="s">
        <v>88</v>
      </c>
      <c r="AO30" s="88" t="s">
        <v>87</v>
      </c>
      <c r="AP30" s="88" t="s">
        <v>86</v>
      </c>
      <c r="AQ30" s="87" t="s">
        <v>85</v>
      </c>
      <c r="AR30" s="4"/>
      <c r="AS30" s="4"/>
      <c r="AT30" s="3"/>
      <c r="AU30" s="46">
        <v>3</v>
      </c>
      <c r="AV30" s="77"/>
      <c r="AW30" s="79"/>
      <c r="AX30" s="86" t="s">
        <v>84</v>
      </c>
      <c r="AY30" s="86">
        <v>63</v>
      </c>
      <c r="AZ30" s="42">
        <f>SUM(BA30:BW30)</f>
        <v>764</v>
      </c>
      <c r="BA30" s="52">
        <v>57</v>
      </c>
      <c r="BB30" s="51">
        <v>70</v>
      </c>
      <c r="BC30" s="51">
        <v>69</v>
      </c>
      <c r="BD30" s="52">
        <v>60</v>
      </c>
      <c r="BE30" s="52">
        <v>56</v>
      </c>
      <c r="BF30" s="52">
        <v>67</v>
      </c>
      <c r="BG30" s="52">
        <v>49</v>
      </c>
      <c r="BH30" s="52">
        <v>71</v>
      </c>
      <c r="BI30" s="52">
        <v>60</v>
      </c>
      <c r="BJ30" s="52">
        <v>76</v>
      </c>
      <c r="BK30" s="52">
        <v>77</v>
      </c>
      <c r="BL30" s="52">
        <v>52</v>
      </c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3"/>
    </row>
    <row r="31" spans="2:101" ht="19.5" x14ac:dyDescent="0.3">
      <c r="B31" s="3"/>
      <c r="C31" s="3"/>
      <c r="D31" s="78"/>
      <c r="E31" s="78"/>
      <c r="F31" s="68" t="s">
        <v>76</v>
      </c>
      <c r="G31" s="68">
        <v>55</v>
      </c>
      <c r="H31" s="59">
        <f ca="1">RANDBETWEEN(34,59)</f>
        <v>41</v>
      </c>
      <c r="I31" s="4"/>
      <c r="J31" s="4"/>
      <c r="M31" s="4"/>
      <c r="O31" s="3"/>
      <c r="P31" s="68" t="s">
        <v>15</v>
      </c>
      <c r="Q31" s="3">
        <v>42</v>
      </c>
      <c r="S31" s="3">
        <v>6</v>
      </c>
      <c r="T31" s="3">
        <v>8</v>
      </c>
      <c r="W31" s="76" t="s">
        <v>14</v>
      </c>
      <c r="X31" s="3">
        <v>47</v>
      </c>
      <c r="AA31" s="3"/>
      <c r="AB31" s="4"/>
      <c r="AC31" s="4"/>
      <c r="AD31" s="3"/>
      <c r="AE31" s="3"/>
      <c r="AF31" s="3"/>
      <c r="AG31" s="21">
        <v>1</v>
      </c>
      <c r="AH31" s="47"/>
      <c r="AI31" s="20" t="s">
        <v>83</v>
      </c>
      <c r="AJ31" s="85">
        <v>44613</v>
      </c>
      <c r="AK31" s="83">
        <f>AK4*0.06</f>
        <v>0.72</v>
      </c>
      <c r="AL31" s="83">
        <f>AL4*0.06</f>
        <v>0.84</v>
      </c>
      <c r="AM31" s="83">
        <f>AM4*0.06</f>
        <v>0.24</v>
      </c>
      <c r="AN31" s="84">
        <f>AN4*0.06</f>
        <v>2.82</v>
      </c>
      <c r="AO31" s="83">
        <f>AO4*0.06</f>
        <v>0</v>
      </c>
      <c r="AP31" s="9">
        <f>AP4*0.06</f>
        <v>0</v>
      </c>
      <c r="AQ31" s="82">
        <f>SUM(AK31:AP31)</f>
        <v>4.62</v>
      </c>
      <c r="AR31" s="4"/>
      <c r="AS31" s="4"/>
      <c r="AT31" s="3"/>
      <c r="AU31" s="46">
        <v>4</v>
      </c>
      <c r="AV31" s="77"/>
      <c r="AW31" s="79"/>
      <c r="AX31" s="81" t="s">
        <v>82</v>
      </c>
      <c r="AY31" s="81">
        <v>11</v>
      </c>
      <c r="AZ31" s="42">
        <f>SUM(BA31:BW31)</f>
        <v>731</v>
      </c>
      <c r="BA31" s="52">
        <v>62</v>
      </c>
      <c r="BB31" s="51">
        <v>48</v>
      </c>
      <c r="BC31" s="51">
        <v>55</v>
      </c>
      <c r="BD31" s="52">
        <v>75</v>
      </c>
      <c r="BE31" s="52">
        <v>59</v>
      </c>
      <c r="BF31" s="51">
        <v>62</v>
      </c>
      <c r="BG31" s="51">
        <v>76</v>
      </c>
      <c r="BH31" s="51">
        <v>61</v>
      </c>
      <c r="BI31" s="50">
        <v>68</v>
      </c>
      <c r="BJ31" s="49">
        <v>58</v>
      </c>
      <c r="BK31" s="49">
        <v>48</v>
      </c>
      <c r="BL31" s="49">
        <v>59</v>
      </c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</row>
    <row r="32" spans="2:101" ht="19.5" x14ac:dyDescent="0.3">
      <c r="B32" s="3"/>
      <c r="C32" s="3"/>
      <c r="D32" s="78"/>
      <c r="E32" s="78"/>
      <c r="F32" s="76" t="s">
        <v>74</v>
      </c>
      <c r="G32" s="76">
        <v>3</v>
      </c>
      <c r="H32" s="59">
        <f ca="1">RANDBETWEEN(34,59)</f>
        <v>46</v>
      </c>
      <c r="I32" s="4"/>
      <c r="J32" s="4"/>
      <c r="K32" s="80" t="s">
        <v>81</v>
      </c>
      <c r="L32" s="3"/>
      <c r="M32" s="3"/>
      <c r="P32" s="76" t="s">
        <v>14</v>
      </c>
      <c r="Q32" s="3">
        <v>47</v>
      </c>
      <c r="R32" s="3"/>
      <c r="S32" s="3">
        <v>7</v>
      </c>
      <c r="T32" s="3">
        <v>6</v>
      </c>
      <c r="W32" s="76" t="s">
        <v>7</v>
      </c>
      <c r="X32" s="3">
        <v>46</v>
      </c>
      <c r="Z32" s="3"/>
      <c r="AA32" s="3"/>
      <c r="AB32" s="3"/>
      <c r="AC32" s="3"/>
      <c r="AD32" s="3"/>
      <c r="AE32" s="3"/>
      <c r="AF32" s="3"/>
      <c r="AG32" s="21">
        <f>AG31+1</f>
        <v>2</v>
      </c>
      <c r="AH32" s="47"/>
      <c r="AI32" s="20" t="s">
        <v>80</v>
      </c>
      <c r="AJ32" s="19">
        <f>AJ31+1</f>
        <v>44614</v>
      </c>
      <c r="AK32" s="9">
        <f>AK5*0.06</f>
        <v>1.02</v>
      </c>
      <c r="AL32" s="9">
        <f>AL5*0.06</f>
        <v>0.36</v>
      </c>
      <c r="AM32" s="9">
        <f>AM5*0.06</f>
        <v>0</v>
      </c>
      <c r="AN32" s="9">
        <f>AN5*0.06</f>
        <v>0</v>
      </c>
      <c r="AO32" s="9">
        <f>AO5*0.06</f>
        <v>0</v>
      </c>
      <c r="AP32" s="9">
        <f>AP5*0.06</f>
        <v>0</v>
      </c>
      <c r="AQ32" s="18">
        <f>SUM(AK32:AP32)</f>
        <v>1.38</v>
      </c>
      <c r="AR32" s="4"/>
      <c r="AS32" s="4"/>
      <c r="AT32" s="2"/>
      <c r="AU32" s="46">
        <v>5</v>
      </c>
      <c r="AV32" s="77"/>
      <c r="AW32" s="79"/>
      <c r="AX32" s="68" t="s">
        <v>79</v>
      </c>
      <c r="AY32" s="68">
        <v>16</v>
      </c>
      <c r="AZ32" s="42">
        <f>SUM(BA32:BW32)</f>
        <v>578</v>
      </c>
      <c r="BA32" s="52">
        <v>44</v>
      </c>
      <c r="BB32" s="51">
        <v>51</v>
      </c>
      <c r="BC32" s="51">
        <v>58</v>
      </c>
      <c r="BD32" s="52">
        <v>40</v>
      </c>
      <c r="BE32" s="52">
        <v>54</v>
      </c>
      <c r="BF32" s="51">
        <v>53</v>
      </c>
      <c r="BG32" s="51">
        <v>37</v>
      </c>
      <c r="BH32" s="51">
        <v>52</v>
      </c>
      <c r="BI32" s="50">
        <v>46</v>
      </c>
      <c r="BJ32" s="49">
        <v>37</v>
      </c>
      <c r="BK32" s="49">
        <v>53</v>
      </c>
      <c r="BL32" s="49">
        <v>53</v>
      </c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3"/>
      <c r="CJ32" s="3"/>
      <c r="CK32" s="3"/>
      <c r="CL32" s="4"/>
      <c r="CM32" s="4"/>
      <c r="CN32" s="3"/>
      <c r="CO32" s="3"/>
      <c r="CP32" s="3"/>
      <c r="CQ32" s="3"/>
      <c r="CR32" s="3"/>
      <c r="CS32" s="3"/>
      <c r="CT32" s="3"/>
      <c r="CU32" s="3"/>
      <c r="CV32" s="3"/>
      <c r="CW32" s="3"/>
    </row>
    <row r="33" spans="2:106" ht="19.5" x14ac:dyDescent="0.3">
      <c r="B33" s="3"/>
      <c r="C33" s="3"/>
      <c r="D33" s="78"/>
      <c r="E33" s="78"/>
      <c r="F33" s="73" t="s">
        <v>72</v>
      </c>
      <c r="G33" s="73">
        <v>4</v>
      </c>
      <c r="H33" s="59">
        <f ca="1">RANDBETWEEN(34,59)</f>
        <v>47</v>
      </c>
      <c r="I33" s="3"/>
      <c r="J33" s="4"/>
      <c r="K33" s="3" t="s">
        <v>78</v>
      </c>
      <c r="L33" s="3"/>
      <c r="M33" s="3"/>
      <c r="P33" s="76" t="s">
        <v>7</v>
      </c>
      <c r="Q33" s="3">
        <v>46</v>
      </c>
      <c r="R33" s="3"/>
      <c r="S33" s="3">
        <v>8</v>
      </c>
      <c r="T33" s="3">
        <v>4</v>
      </c>
      <c r="W33" s="61" t="s">
        <v>4</v>
      </c>
      <c r="X33" s="3">
        <v>46</v>
      </c>
      <c r="Z33" s="3"/>
      <c r="AA33" s="3"/>
      <c r="AB33" s="3"/>
      <c r="AC33" s="3"/>
      <c r="AD33" s="3"/>
      <c r="AE33" s="3"/>
      <c r="AF33" s="3"/>
      <c r="AG33" s="21">
        <f>AG32+1</f>
        <v>3</v>
      </c>
      <c r="AH33" s="47"/>
      <c r="AI33" s="20" t="s">
        <v>77</v>
      </c>
      <c r="AJ33" s="19">
        <f>AJ32+1</f>
        <v>44615</v>
      </c>
      <c r="AK33" s="9">
        <f>AK6*0.06</f>
        <v>1.02</v>
      </c>
      <c r="AL33" s="74">
        <f>AL6*0.06</f>
        <v>1.2</v>
      </c>
      <c r="AM33" s="9">
        <f>AM6*0.06</f>
        <v>0.89999999999999991</v>
      </c>
      <c r="AN33" s="9">
        <f>AN6*0.06</f>
        <v>1.08</v>
      </c>
      <c r="AO33" s="9">
        <f>AO6*0.06</f>
        <v>1.44</v>
      </c>
      <c r="AP33" s="9">
        <f>AP6*0.06</f>
        <v>0.72</v>
      </c>
      <c r="AQ33" s="18">
        <f>SUM(AK33:AP33)</f>
        <v>6.3599999999999985</v>
      </c>
      <c r="AR33" s="4"/>
      <c r="AS33" s="4"/>
      <c r="AT33" s="3"/>
      <c r="AU33" s="46">
        <v>6</v>
      </c>
      <c r="AV33" s="77"/>
      <c r="AW33" s="69"/>
      <c r="AX33" s="68" t="s">
        <v>76</v>
      </c>
      <c r="AY33" s="68">
        <v>55</v>
      </c>
      <c r="AZ33" s="42">
        <f>SUM(BA33:BW33)</f>
        <v>583</v>
      </c>
      <c r="BA33" s="52">
        <v>54</v>
      </c>
      <c r="BB33" s="51">
        <v>51</v>
      </c>
      <c r="BC33" s="51">
        <v>36</v>
      </c>
      <c r="BD33" s="52">
        <v>52</v>
      </c>
      <c r="BE33" s="52">
        <v>47</v>
      </c>
      <c r="BF33" s="51">
        <v>59</v>
      </c>
      <c r="BG33" s="51">
        <v>58</v>
      </c>
      <c r="BH33" s="51">
        <v>49</v>
      </c>
      <c r="BI33" s="50">
        <v>40</v>
      </c>
      <c r="BJ33" s="49">
        <v>56</v>
      </c>
      <c r="BK33" s="49">
        <v>39</v>
      </c>
      <c r="BL33" s="49">
        <v>42</v>
      </c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</row>
    <row r="34" spans="2:106" ht="19.5" x14ac:dyDescent="0.3">
      <c r="B34" s="3"/>
      <c r="C34" s="3"/>
      <c r="D34" s="78"/>
      <c r="E34" s="78"/>
      <c r="F34" s="71" t="s">
        <v>70</v>
      </c>
      <c r="G34" s="71">
        <v>5</v>
      </c>
      <c r="H34" s="59">
        <f ca="1">RANDBETWEEN(34,59)</f>
        <v>40</v>
      </c>
      <c r="I34" s="3"/>
      <c r="J34" s="3"/>
      <c r="K34" s="3"/>
      <c r="O34" s="3"/>
      <c r="P34" s="66" t="s">
        <v>13</v>
      </c>
      <c r="Q34" s="3">
        <v>43</v>
      </c>
      <c r="R34" s="3"/>
      <c r="S34" s="3">
        <v>9</v>
      </c>
      <c r="T34" s="3">
        <v>2</v>
      </c>
      <c r="W34" s="62" t="s">
        <v>5</v>
      </c>
      <c r="X34" s="3">
        <v>45</v>
      </c>
      <c r="AB34" s="3"/>
      <c r="AC34" s="3"/>
      <c r="AD34" s="3"/>
      <c r="AE34" s="3"/>
      <c r="AF34" s="3"/>
      <c r="AG34" s="21">
        <f>AG33+1</f>
        <v>4</v>
      </c>
      <c r="AH34" s="47"/>
      <c r="AI34" s="20" t="s">
        <v>75</v>
      </c>
      <c r="AJ34" s="19">
        <f>AJ33+1</f>
        <v>44616</v>
      </c>
      <c r="AK34" s="9">
        <f>AK7*0.06</f>
        <v>0.3</v>
      </c>
      <c r="AL34" s="9">
        <f>AL7*0.06</f>
        <v>0.65999999999999992</v>
      </c>
      <c r="AM34" s="9">
        <f>AM7*0.06</f>
        <v>0.65999999999999992</v>
      </c>
      <c r="AN34" s="9">
        <f>AN7*0.06</f>
        <v>0</v>
      </c>
      <c r="AO34" s="9">
        <f>AO7*0.06</f>
        <v>0</v>
      </c>
      <c r="AP34" s="9">
        <f>AP7*0.06</f>
        <v>0</v>
      </c>
      <c r="AQ34" s="18">
        <f>SUM(AK34:AP34)</f>
        <v>1.6199999999999999</v>
      </c>
      <c r="AR34" s="4"/>
      <c r="AS34" s="4"/>
      <c r="AT34" s="3"/>
      <c r="AU34" s="46">
        <v>7</v>
      </c>
      <c r="AV34" s="77"/>
      <c r="AW34" s="72"/>
      <c r="AX34" s="76" t="s">
        <v>74</v>
      </c>
      <c r="AY34" s="76">
        <v>3</v>
      </c>
      <c r="AZ34" s="42">
        <f>SUM(BA34:BW34)</f>
        <v>567</v>
      </c>
      <c r="BA34" s="52">
        <v>36</v>
      </c>
      <c r="BB34" s="51">
        <v>54</v>
      </c>
      <c r="BC34" s="51">
        <v>57</v>
      </c>
      <c r="BD34" s="52">
        <v>55</v>
      </c>
      <c r="BE34" s="52">
        <v>40</v>
      </c>
      <c r="BF34" s="51">
        <v>43</v>
      </c>
      <c r="BG34" s="51">
        <v>48</v>
      </c>
      <c r="BH34" s="51">
        <v>57</v>
      </c>
      <c r="BI34" s="50">
        <v>39</v>
      </c>
      <c r="BJ34" s="49">
        <v>51</v>
      </c>
      <c r="BK34" s="49">
        <v>40</v>
      </c>
      <c r="BL34" s="49">
        <v>47</v>
      </c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</row>
    <row r="35" spans="2:106" ht="19.5" x14ac:dyDescent="0.3">
      <c r="B35" s="3"/>
      <c r="C35" s="3"/>
      <c r="D35" s="75"/>
      <c r="E35" s="75"/>
      <c r="F35" s="65" t="s">
        <v>68</v>
      </c>
      <c r="G35" s="65">
        <v>14</v>
      </c>
      <c r="H35" s="59">
        <f ca="1">RANDBETWEEN(34,59)</f>
        <v>57</v>
      </c>
      <c r="I35" s="3"/>
      <c r="J35" s="4"/>
      <c r="L35" s="3"/>
      <c r="M35" s="3"/>
      <c r="N35" s="3"/>
      <c r="O35" s="3"/>
      <c r="P35" s="65" t="s">
        <v>10</v>
      </c>
      <c r="Q35" s="2">
        <v>38</v>
      </c>
      <c r="R35" s="3"/>
      <c r="S35" s="3">
        <v>10</v>
      </c>
      <c r="T35" s="3">
        <v>1</v>
      </c>
      <c r="W35" s="66" t="s">
        <v>9</v>
      </c>
      <c r="X35" s="3">
        <v>45</v>
      </c>
      <c r="AA35" s="3"/>
      <c r="AB35" s="3"/>
      <c r="AC35" s="3"/>
      <c r="AD35" s="3"/>
      <c r="AE35" s="3"/>
      <c r="AF35" s="3"/>
      <c r="AG35" s="21">
        <f>AG34+1</f>
        <v>5</v>
      </c>
      <c r="AH35" s="47"/>
      <c r="AI35" s="20" t="s">
        <v>73</v>
      </c>
      <c r="AJ35" s="19">
        <f>AJ34+1</f>
        <v>44617</v>
      </c>
      <c r="AK35" s="9">
        <f>AK8*0.06</f>
        <v>1.02</v>
      </c>
      <c r="AL35" s="9">
        <f>AL8*0.06</f>
        <v>0.89999999999999991</v>
      </c>
      <c r="AM35" s="9">
        <f>AM8*0.06</f>
        <v>0.84</v>
      </c>
      <c r="AN35" s="74">
        <f>AN8*0.06</f>
        <v>1.26</v>
      </c>
      <c r="AO35" s="9">
        <f>AO8*0.06</f>
        <v>0</v>
      </c>
      <c r="AP35" s="9">
        <f>AP8*0.06</f>
        <v>0</v>
      </c>
      <c r="AQ35" s="18">
        <f>SUM(AK35:AP35)</f>
        <v>4.0199999999999996</v>
      </c>
      <c r="AR35" s="4"/>
      <c r="AS35" s="4"/>
      <c r="AT35" s="3"/>
      <c r="AU35" s="46">
        <v>8</v>
      </c>
      <c r="AV35" s="45"/>
      <c r="AW35" s="72"/>
      <c r="AX35" s="73" t="s">
        <v>72</v>
      </c>
      <c r="AY35" s="73">
        <v>4</v>
      </c>
      <c r="AZ35" s="42">
        <f>SUM(BA35:BW35)</f>
        <v>539</v>
      </c>
      <c r="BA35" s="52">
        <v>27</v>
      </c>
      <c r="BB35" s="51">
        <v>42</v>
      </c>
      <c r="BC35" s="51">
        <v>34</v>
      </c>
      <c r="BD35" s="52">
        <v>42</v>
      </c>
      <c r="BE35" s="52">
        <v>54</v>
      </c>
      <c r="BF35" s="51">
        <v>50</v>
      </c>
      <c r="BG35" s="51">
        <v>59</v>
      </c>
      <c r="BH35" s="51">
        <v>37</v>
      </c>
      <c r="BI35" s="50">
        <v>53</v>
      </c>
      <c r="BJ35" s="49">
        <v>38</v>
      </c>
      <c r="BK35" s="49">
        <v>57</v>
      </c>
      <c r="BL35" s="49">
        <v>46</v>
      </c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</row>
    <row r="36" spans="2:106" ht="19.5" x14ac:dyDescent="0.3">
      <c r="B36" s="3"/>
      <c r="C36" s="3"/>
      <c r="D36" s="70"/>
      <c r="E36" s="70"/>
      <c r="F36" s="65" t="s">
        <v>66</v>
      </c>
      <c r="G36" s="65">
        <v>31</v>
      </c>
      <c r="H36" s="59">
        <f ca="1">RANDBETWEEN(34,59)</f>
        <v>59</v>
      </c>
      <c r="I36" s="3"/>
      <c r="J36" s="3"/>
      <c r="K36" s="3"/>
      <c r="L36" s="3"/>
      <c r="M36" s="3"/>
      <c r="N36" s="3"/>
      <c r="O36" s="3"/>
      <c r="P36" s="65" t="s">
        <v>11</v>
      </c>
      <c r="Q36" s="3">
        <v>37</v>
      </c>
      <c r="T36" s="3"/>
      <c r="U36" s="3"/>
      <c r="W36" s="61" t="s">
        <v>8</v>
      </c>
      <c r="X36" s="3">
        <v>44</v>
      </c>
      <c r="Y36" s="3"/>
      <c r="Z36" s="3"/>
      <c r="AA36" s="3"/>
      <c r="AB36" s="3"/>
      <c r="AC36" s="3"/>
      <c r="AD36" s="3"/>
      <c r="AE36" s="3"/>
      <c r="AF36" s="3"/>
      <c r="AG36" s="21">
        <f>AG35+1</f>
        <v>6</v>
      </c>
      <c r="AH36" s="47"/>
      <c r="AI36" s="20" t="s">
        <v>71</v>
      </c>
      <c r="AJ36" s="19">
        <f>AJ35+1</f>
        <v>44618</v>
      </c>
      <c r="AK36" s="9">
        <f>AK9*0.06</f>
        <v>0</v>
      </c>
      <c r="AL36" s="9">
        <f>AL9*0.06</f>
        <v>0</v>
      </c>
      <c r="AM36" s="9">
        <f>AM9*0.06</f>
        <v>0</v>
      </c>
      <c r="AN36" s="9">
        <f>AN9*0.06</f>
        <v>0</v>
      </c>
      <c r="AO36" s="9">
        <f>AO9*0.06</f>
        <v>0</v>
      </c>
      <c r="AP36" s="9">
        <f>AP9*0.06</f>
        <v>0</v>
      </c>
      <c r="AQ36" s="18">
        <f>SUM(AK36:AP36)</f>
        <v>0</v>
      </c>
      <c r="AR36" s="4"/>
      <c r="AS36" s="4"/>
      <c r="AT36" s="3"/>
      <c r="AU36" s="46">
        <v>9</v>
      </c>
      <c r="AV36" s="45"/>
      <c r="AW36" s="72"/>
      <c r="AX36" s="71" t="s">
        <v>70</v>
      </c>
      <c r="AY36" s="71">
        <v>5</v>
      </c>
      <c r="AZ36" s="42">
        <f>SUM(BA36:BW36)</f>
        <v>579</v>
      </c>
      <c r="BA36" s="52">
        <v>52</v>
      </c>
      <c r="BB36" s="51">
        <v>34</v>
      </c>
      <c r="BC36" s="51">
        <v>36</v>
      </c>
      <c r="BD36" s="52">
        <v>56</v>
      </c>
      <c r="BE36" s="52">
        <v>52</v>
      </c>
      <c r="BF36" s="51">
        <v>34</v>
      </c>
      <c r="BG36" s="51">
        <v>54</v>
      </c>
      <c r="BH36" s="51">
        <v>53</v>
      </c>
      <c r="BI36" s="50">
        <v>48</v>
      </c>
      <c r="BJ36" s="49">
        <v>58</v>
      </c>
      <c r="BK36" s="49">
        <v>59</v>
      </c>
      <c r="BL36" s="49">
        <v>43</v>
      </c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</row>
    <row r="37" spans="2:106" ht="19.5" x14ac:dyDescent="0.3">
      <c r="B37" s="3"/>
      <c r="C37" s="3"/>
      <c r="D37" s="70"/>
      <c r="E37" s="70"/>
      <c r="F37" s="61" t="s">
        <v>64</v>
      </c>
      <c r="G37" s="61">
        <v>10</v>
      </c>
      <c r="H37" s="59">
        <f ca="1">RANDBETWEEN(34,59)</f>
        <v>51</v>
      </c>
      <c r="I37" s="3"/>
      <c r="J37" s="3"/>
      <c r="M37" s="3"/>
      <c r="N37" s="3"/>
      <c r="O37" s="3"/>
      <c r="P37" s="61" t="s">
        <v>8</v>
      </c>
      <c r="Q37" s="3">
        <v>44</v>
      </c>
      <c r="T37" s="3"/>
      <c r="U37" s="3"/>
      <c r="W37" s="66" t="s">
        <v>13</v>
      </c>
      <c r="X37" s="3">
        <v>43</v>
      </c>
      <c r="Y37" s="3"/>
      <c r="AC37" s="3"/>
      <c r="AD37" s="3"/>
      <c r="AE37" s="3"/>
      <c r="AF37" s="3"/>
      <c r="AG37" s="21">
        <f>AG36+1</f>
        <v>7</v>
      </c>
      <c r="AH37" s="47"/>
      <c r="AI37" s="20" t="s">
        <v>69</v>
      </c>
      <c r="AJ37" s="19">
        <f>AJ36+1</f>
        <v>44619</v>
      </c>
      <c r="AK37" s="9">
        <f>AK10*0.06</f>
        <v>1.92</v>
      </c>
      <c r="AL37" s="9">
        <f>AL10*0.06</f>
        <v>1.2</v>
      </c>
      <c r="AM37" s="9">
        <f>AM10*0.06</f>
        <v>2.04</v>
      </c>
      <c r="AN37" s="9">
        <f>AN10*0.06</f>
        <v>0</v>
      </c>
      <c r="AO37" s="9">
        <f>AO10*0.06</f>
        <v>0</v>
      </c>
      <c r="AP37" s="9">
        <f>AP10*0.06</f>
        <v>0</v>
      </c>
      <c r="AQ37" s="18">
        <f>SUM(AK37:AP37)</f>
        <v>5.16</v>
      </c>
      <c r="AR37" s="4"/>
      <c r="AS37" s="4"/>
      <c r="AT37" s="3"/>
      <c r="AU37" s="46">
        <v>10</v>
      </c>
      <c r="AV37" s="45"/>
      <c r="AW37" s="69"/>
      <c r="AX37" s="67" t="s">
        <v>68</v>
      </c>
      <c r="AY37" s="67">
        <v>14</v>
      </c>
      <c r="AZ37" s="42">
        <f>SUM(BA37:BW37)</f>
        <v>525</v>
      </c>
      <c r="BA37" s="52">
        <v>51</v>
      </c>
      <c r="BB37" s="51">
        <v>40</v>
      </c>
      <c r="BC37" s="51">
        <v>50</v>
      </c>
      <c r="BD37" s="52">
        <v>59</v>
      </c>
      <c r="BE37" s="52">
        <v>34</v>
      </c>
      <c r="BF37" s="51">
        <v>49</v>
      </c>
      <c r="BG37" s="51">
        <v>41</v>
      </c>
      <c r="BH37" s="51">
        <v>45</v>
      </c>
      <c r="BI37" s="50">
        <v>44</v>
      </c>
      <c r="BJ37" s="49">
        <v>34</v>
      </c>
      <c r="BK37" s="49">
        <v>40</v>
      </c>
      <c r="BL37" s="49">
        <v>38</v>
      </c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</row>
    <row r="38" spans="2:106" ht="19.5" x14ac:dyDescent="0.3">
      <c r="B38" s="3"/>
      <c r="C38" s="3"/>
      <c r="D38" s="60"/>
      <c r="E38" s="60"/>
      <c r="F38" s="66" t="s">
        <v>62</v>
      </c>
      <c r="G38" s="66">
        <v>18</v>
      </c>
      <c r="H38" s="59">
        <f ca="1">RANDBETWEEN(26,46)</f>
        <v>43</v>
      </c>
      <c r="I38" s="3"/>
      <c r="J38" s="3"/>
      <c r="K38" s="3"/>
      <c r="L38" s="3"/>
      <c r="M38" s="3"/>
      <c r="N38" s="3"/>
      <c r="O38" s="3"/>
      <c r="P38" s="66" t="s">
        <v>9</v>
      </c>
      <c r="Q38" s="3">
        <v>45</v>
      </c>
      <c r="R38" s="3"/>
      <c r="T38" s="3"/>
      <c r="U38" s="3"/>
      <c r="W38" s="68" t="s">
        <v>15</v>
      </c>
      <c r="X38" s="3">
        <v>42</v>
      </c>
      <c r="Y38" s="3"/>
      <c r="Z38" s="3"/>
      <c r="AA38" s="3"/>
      <c r="AB38" s="3"/>
      <c r="AC38" s="3"/>
      <c r="AD38" s="3"/>
      <c r="AE38" s="3"/>
      <c r="AF38" s="3"/>
      <c r="AG38" s="21">
        <f>AG37+1</f>
        <v>8</v>
      </c>
      <c r="AH38" s="47"/>
      <c r="AI38" s="20" t="s">
        <v>67</v>
      </c>
      <c r="AJ38" s="19">
        <f>AJ37+1</f>
        <v>44620</v>
      </c>
      <c r="AK38" s="9">
        <f>AK11*0.06</f>
        <v>0.89999999999999991</v>
      </c>
      <c r="AL38" s="9">
        <f>AL11*0.06</f>
        <v>0.6</v>
      </c>
      <c r="AM38" s="9">
        <f>AM11*0.06</f>
        <v>1.2</v>
      </c>
      <c r="AN38" s="9">
        <f>AN11*0.06</f>
        <v>0</v>
      </c>
      <c r="AO38" s="9">
        <f>AO11*0.06</f>
        <v>0</v>
      </c>
      <c r="AP38" s="9">
        <f>AP11*0.06</f>
        <v>0</v>
      </c>
      <c r="AQ38" s="18">
        <f>SUM(AK38:AP38)</f>
        <v>2.7</v>
      </c>
      <c r="AR38" s="4"/>
      <c r="AS38" s="4"/>
      <c r="AT38" s="3"/>
      <c r="AU38" s="46">
        <v>11</v>
      </c>
      <c r="AV38" s="45"/>
      <c r="AW38" s="44"/>
      <c r="AX38" s="67" t="s">
        <v>66</v>
      </c>
      <c r="AY38" s="67">
        <v>31</v>
      </c>
      <c r="AZ38" s="42">
        <f>SUM(BA38:BW38)</f>
        <v>536</v>
      </c>
      <c r="BA38" s="52">
        <v>52</v>
      </c>
      <c r="BB38" s="51">
        <v>44</v>
      </c>
      <c r="BC38" s="51">
        <v>41</v>
      </c>
      <c r="BD38" s="52">
        <v>52</v>
      </c>
      <c r="BE38" s="52">
        <v>36</v>
      </c>
      <c r="BF38" s="51">
        <v>45</v>
      </c>
      <c r="BG38" s="51">
        <v>39</v>
      </c>
      <c r="BH38" s="51">
        <v>51</v>
      </c>
      <c r="BI38" s="50">
        <v>50</v>
      </c>
      <c r="BJ38" s="49">
        <v>38</v>
      </c>
      <c r="BK38" s="49">
        <v>51</v>
      </c>
      <c r="BL38" s="49">
        <v>37</v>
      </c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</row>
    <row r="39" spans="2:106" ht="19.5" x14ac:dyDescent="0.3">
      <c r="B39" s="3"/>
      <c r="C39" s="3"/>
      <c r="D39" s="60"/>
      <c r="E39" s="60"/>
      <c r="F39" s="62" t="s">
        <v>60</v>
      </c>
      <c r="G39" s="62">
        <v>6</v>
      </c>
      <c r="H39" s="59">
        <f ca="1">RANDBETWEEN(26,46)</f>
        <v>32</v>
      </c>
      <c r="I39" s="3"/>
      <c r="J39" s="3"/>
      <c r="K39" s="3"/>
      <c r="L39" s="3"/>
      <c r="M39" s="3"/>
      <c r="N39" s="3"/>
      <c r="P39" s="62" t="s">
        <v>6</v>
      </c>
      <c r="Q39" s="3">
        <v>33</v>
      </c>
      <c r="R39" s="3"/>
      <c r="T39" s="3"/>
      <c r="U39" s="3"/>
      <c r="W39" s="43" t="s">
        <v>2</v>
      </c>
      <c r="X39" s="3">
        <v>38</v>
      </c>
      <c r="Y39" s="3"/>
      <c r="AB39" s="3"/>
      <c r="AC39" s="3"/>
      <c r="AD39" s="3"/>
      <c r="AE39" s="3"/>
      <c r="AF39" s="3"/>
      <c r="AG39" s="21">
        <f>AG38+1</f>
        <v>9</v>
      </c>
      <c r="AH39" s="47"/>
      <c r="AI39" s="20" t="s">
        <v>65</v>
      </c>
      <c r="AJ39" s="19">
        <f>AJ38+1</f>
        <v>44621</v>
      </c>
      <c r="AK39" s="9">
        <f>AK12*0.06</f>
        <v>2.4</v>
      </c>
      <c r="AL39" s="9">
        <f>AL12*0.06</f>
        <v>2.6399999999999997</v>
      </c>
      <c r="AM39" s="9">
        <f>AM12*0.06</f>
        <v>0</v>
      </c>
      <c r="AN39" s="9">
        <f>AN12*0.06</f>
        <v>0</v>
      </c>
      <c r="AO39" s="9">
        <f>AO12*0.06</f>
        <v>0</v>
      </c>
      <c r="AP39" s="9">
        <f>AP12*0.06</f>
        <v>0</v>
      </c>
      <c r="AQ39" s="18">
        <f>SUM(AK39:AP39)</f>
        <v>5.0399999999999991</v>
      </c>
      <c r="AR39" s="4"/>
      <c r="AS39" s="4"/>
      <c r="AT39" s="3"/>
      <c r="AU39" s="46">
        <v>12</v>
      </c>
      <c r="AV39" s="45"/>
      <c r="AW39" s="44"/>
      <c r="AX39" s="61" t="s">
        <v>64</v>
      </c>
      <c r="AY39" s="61">
        <v>10</v>
      </c>
      <c r="AZ39" s="42">
        <f>SUM(BA39:BW39)</f>
        <v>525</v>
      </c>
      <c r="BA39" s="52">
        <v>41</v>
      </c>
      <c r="BB39" s="51">
        <v>26</v>
      </c>
      <c r="BC39" s="51">
        <v>35</v>
      </c>
      <c r="BD39" s="52">
        <v>57</v>
      </c>
      <c r="BE39" s="52">
        <v>55</v>
      </c>
      <c r="BF39" s="51">
        <v>40</v>
      </c>
      <c r="BG39" s="51">
        <v>54</v>
      </c>
      <c r="BH39" s="51">
        <v>42</v>
      </c>
      <c r="BI39" s="50">
        <v>35</v>
      </c>
      <c r="BJ39" s="49">
        <v>56</v>
      </c>
      <c r="BK39" s="49">
        <v>40</v>
      </c>
      <c r="BL39" s="49">
        <v>44</v>
      </c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</row>
    <row r="40" spans="2:106" ht="19.5" x14ac:dyDescent="0.3">
      <c r="B40" s="3"/>
      <c r="C40" s="3"/>
      <c r="D40" s="60"/>
      <c r="E40" s="60"/>
      <c r="F40" s="62" t="s">
        <v>58</v>
      </c>
      <c r="G40" s="62">
        <v>23</v>
      </c>
      <c r="H40" s="59">
        <f ca="1">RANDBETWEEN(26,46)</f>
        <v>33</v>
      </c>
      <c r="I40" s="3"/>
      <c r="J40" s="3"/>
      <c r="K40" s="3"/>
      <c r="L40" s="3"/>
      <c r="M40" s="3"/>
      <c r="N40" s="3"/>
      <c r="P40" s="62" t="s">
        <v>5</v>
      </c>
      <c r="Q40" s="3">
        <v>45</v>
      </c>
      <c r="R40" s="3"/>
      <c r="T40" s="3"/>
      <c r="U40" s="3"/>
      <c r="W40" s="65" t="s">
        <v>10</v>
      </c>
      <c r="X40" s="2">
        <v>38</v>
      </c>
      <c r="AA40" s="3"/>
      <c r="AB40" s="3"/>
      <c r="AC40" s="3"/>
      <c r="AD40" s="3"/>
      <c r="AE40" s="3"/>
      <c r="AF40" s="3"/>
      <c r="AG40" s="21">
        <f>AG39+1</f>
        <v>10</v>
      </c>
      <c r="AH40" s="47"/>
      <c r="AI40" s="20" t="s">
        <v>63</v>
      </c>
      <c r="AJ40" s="19">
        <f>AJ39+1</f>
        <v>44622</v>
      </c>
      <c r="AK40" s="9">
        <f>AK13*0.06</f>
        <v>0</v>
      </c>
      <c r="AL40" s="9">
        <f>AL13*0.06</f>
        <v>0</v>
      </c>
      <c r="AM40" s="9">
        <f>AM13*0.06</f>
        <v>0</v>
      </c>
      <c r="AN40" s="9">
        <f>AN13*0.06</f>
        <v>0</v>
      </c>
      <c r="AO40" s="9">
        <f>AO13*0.06</f>
        <v>0</v>
      </c>
      <c r="AP40" s="9">
        <f>AP13*0.06</f>
        <v>0</v>
      </c>
      <c r="AQ40" s="18">
        <f>SUM(AK40:AP40)</f>
        <v>0</v>
      </c>
      <c r="AR40" s="4"/>
      <c r="AS40" s="4"/>
      <c r="AT40" s="3"/>
      <c r="AU40" s="46">
        <v>13</v>
      </c>
      <c r="AV40" s="45"/>
      <c r="AW40" s="44"/>
      <c r="AX40" s="66" t="s">
        <v>62</v>
      </c>
      <c r="AY40" s="66">
        <v>18</v>
      </c>
      <c r="AZ40" s="42">
        <f>SUM(BA40:BW40)</f>
        <v>480</v>
      </c>
      <c r="BA40" s="52">
        <v>38</v>
      </c>
      <c r="BB40" s="51">
        <v>40</v>
      </c>
      <c r="BC40" s="51">
        <v>44</v>
      </c>
      <c r="BD40" s="52">
        <v>44</v>
      </c>
      <c r="BE40" s="52">
        <v>38</v>
      </c>
      <c r="BF40" s="51">
        <v>35</v>
      </c>
      <c r="BG40" s="51">
        <v>32</v>
      </c>
      <c r="BH40" s="51">
        <v>40</v>
      </c>
      <c r="BI40" s="50">
        <v>34</v>
      </c>
      <c r="BJ40" s="49">
        <v>45</v>
      </c>
      <c r="BK40" s="49">
        <v>45</v>
      </c>
      <c r="BL40" s="49">
        <v>45</v>
      </c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</row>
    <row r="41" spans="2:106" ht="19.5" x14ac:dyDescent="0.3">
      <c r="B41" s="3"/>
      <c r="C41" s="3"/>
      <c r="D41" s="60"/>
      <c r="E41" s="60"/>
      <c r="F41" s="61" t="s">
        <v>56</v>
      </c>
      <c r="G41" s="61">
        <v>22</v>
      </c>
      <c r="H41" s="59">
        <f ca="1">RANDBETWEEN(26,46)</f>
        <v>38</v>
      </c>
      <c r="I41" s="3"/>
      <c r="J41" s="3"/>
      <c r="K41" s="3"/>
      <c r="L41" s="3"/>
      <c r="M41" s="3"/>
      <c r="N41" s="3"/>
      <c r="O41" s="3"/>
      <c r="P41" s="61" t="s">
        <v>4</v>
      </c>
      <c r="Q41" s="3">
        <v>46</v>
      </c>
      <c r="R41" s="3"/>
      <c r="T41" s="3"/>
      <c r="U41" s="3"/>
      <c r="W41" s="65" t="s">
        <v>11</v>
      </c>
      <c r="X41" s="3">
        <v>37</v>
      </c>
      <c r="AA41" s="3"/>
      <c r="AB41" s="3"/>
      <c r="AC41" s="3"/>
      <c r="AD41" s="3"/>
      <c r="AE41" s="3"/>
      <c r="AF41" s="3"/>
      <c r="AG41" s="21">
        <f>AG40+1</f>
        <v>11</v>
      </c>
      <c r="AH41" s="47"/>
      <c r="AI41" s="20" t="s">
        <v>61</v>
      </c>
      <c r="AJ41" s="19">
        <f>AJ40+1</f>
        <v>44623</v>
      </c>
      <c r="AK41" s="64">
        <f>AK14*0.06</f>
        <v>3.36</v>
      </c>
      <c r="AL41" s="9">
        <f>AL14*0.06</f>
        <v>0</v>
      </c>
      <c r="AM41" s="9">
        <f>AM14*0.06</f>
        <v>0</v>
      </c>
      <c r="AN41" s="9">
        <f>AN14*0.06</f>
        <v>0</v>
      </c>
      <c r="AO41" s="9">
        <f>AO14*0.06</f>
        <v>0</v>
      </c>
      <c r="AP41" s="9">
        <f>AP14*0.06</f>
        <v>0</v>
      </c>
      <c r="AQ41" s="18">
        <f>SUM(AK41:AP41)</f>
        <v>3.36</v>
      </c>
      <c r="AR41" s="4"/>
      <c r="AS41" s="4"/>
      <c r="AT41" s="3"/>
      <c r="AU41" s="46">
        <v>14</v>
      </c>
      <c r="AV41" s="45"/>
      <c r="AW41" s="44"/>
      <c r="AX41" s="62" t="s">
        <v>60</v>
      </c>
      <c r="AY41" s="62">
        <v>6</v>
      </c>
      <c r="AZ41" s="42">
        <f>SUM(BA41:BW41)</f>
        <v>428</v>
      </c>
      <c r="BA41" s="52">
        <v>31</v>
      </c>
      <c r="BB41" s="51">
        <v>28</v>
      </c>
      <c r="BC41" s="51">
        <v>42</v>
      </c>
      <c r="BD41" s="52">
        <v>46</v>
      </c>
      <c r="BE41" s="52">
        <v>43</v>
      </c>
      <c r="BF41" s="51">
        <v>32</v>
      </c>
      <c r="BG41" s="51">
        <v>39</v>
      </c>
      <c r="BH41" s="51">
        <v>28</v>
      </c>
      <c r="BI41" s="50">
        <v>39</v>
      </c>
      <c r="BJ41" s="49">
        <v>32</v>
      </c>
      <c r="BK41" s="49">
        <v>35</v>
      </c>
      <c r="BL41" s="49">
        <v>33</v>
      </c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</row>
    <row r="42" spans="2:106" ht="19.5" x14ac:dyDescent="0.3">
      <c r="B42" s="3"/>
      <c r="D42" s="63"/>
      <c r="E42" s="60"/>
      <c r="F42" s="43" t="s">
        <v>54</v>
      </c>
      <c r="G42" s="43">
        <v>24</v>
      </c>
      <c r="H42" s="59">
        <f ca="1">RANDBETWEEN(26,46)</f>
        <v>35</v>
      </c>
      <c r="K42" s="3"/>
      <c r="L42" s="3"/>
      <c r="M42" s="3"/>
      <c r="N42" s="3"/>
      <c r="P42" s="43" t="s">
        <v>0</v>
      </c>
      <c r="Q42" s="3">
        <v>26</v>
      </c>
      <c r="R42" s="3"/>
      <c r="T42" s="3"/>
      <c r="U42" s="3"/>
      <c r="W42" s="62" t="s">
        <v>6</v>
      </c>
      <c r="X42" s="3">
        <v>33</v>
      </c>
      <c r="Y42" s="3"/>
      <c r="Z42" s="3"/>
      <c r="AC42" s="3"/>
      <c r="AD42" s="3"/>
      <c r="AE42" s="3"/>
      <c r="AF42" s="3"/>
      <c r="AG42" s="21">
        <f>AG41+1</f>
        <v>12</v>
      </c>
      <c r="AH42" s="47"/>
      <c r="AI42" s="20" t="s">
        <v>59</v>
      </c>
      <c r="AJ42" s="19">
        <f>AJ41+1</f>
        <v>44624</v>
      </c>
      <c r="AK42" s="9">
        <f>AK15*0.06</f>
        <v>2.2799999999999998</v>
      </c>
      <c r="AL42" s="9">
        <f>AL15*0.06</f>
        <v>0</v>
      </c>
      <c r="AM42" s="9">
        <f>AM15*0.06</f>
        <v>0</v>
      </c>
      <c r="AN42" s="9">
        <f>AN15*0.06</f>
        <v>0</v>
      </c>
      <c r="AO42" s="9">
        <f>AO15*0.06</f>
        <v>0</v>
      </c>
      <c r="AP42" s="9">
        <f>AP15*0.06</f>
        <v>0</v>
      </c>
      <c r="AQ42" s="18">
        <f>SUM(AK42:AP42)</f>
        <v>2.2799999999999998</v>
      </c>
      <c r="AR42" s="4"/>
      <c r="AS42" s="4"/>
      <c r="AT42" s="3"/>
      <c r="AU42" s="46">
        <v>15</v>
      </c>
      <c r="AV42" s="45"/>
      <c r="AW42" s="44"/>
      <c r="AX42" s="62" t="s">
        <v>58</v>
      </c>
      <c r="AY42" s="62">
        <v>23</v>
      </c>
      <c r="AZ42" s="42">
        <f>SUM(BA42:BW42)</f>
        <v>455</v>
      </c>
      <c r="BA42" s="52">
        <v>40</v>
      </c>
      <c r="BB42" s="51">
        <v>46</v>
      </c>
      <c r="BC42" s="51">
        <v>34</v>
      </c>
      <c r="BD42" s="52">
        <v>45</v>
      </c>
      <c r="BE42" s="52">
        <v>30</v>
      </c>
      <c r="BF42" s="51">
        <v>43</v>
      </c>
      <c r="BG42" s="51">
        <v>33</v>
      </c>
      <c r="BH42" s="51">
        <v>40</v>
      </c>
      <c r="BI42" s="50">
        <v>34</v>
      </c>
      <c r="BJ42" s="49">
        <v>39</v>
      </c>
      <c r="BK42" s="49">
        <v>26</v>
      </c>
      <c r="BL42" s="49">
        <v>45</v>
      </c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</row>
    <row r="43" spans="2:106" ht="19.5" customHeight="1" x14ac:dyDescent="0.3">
      <c r="B43" s="3"/>
      <c r="C43" s="3"/>
      <c r="D43" s="60"/>
      <c r="E43" s="60"/>
      <c r="F43" s="53" t="s">
        <v>52</v>
      </c>
      <c r="G43" s="53">
        <v>47</v>
      </c>
      <c r="H43" s="59">
        <f ca="1">RANDBETWEEN(26,46)</f>
        <v>45</v>
      </c>
      <c r="I43" s="3"/>
      <c r="J43" s="3"/>
      <c r="K43" s="3"/>
      <c r="L43" s="3"/>
      <c r="M43" s="3"/>
      <c r="N43" s="3"/>
      <c r="O43" s="3"/>
      <c r="P43" s="53" t="s">
        <v>3</v>
      </c>
      <c r="Q43" s="3">
        <v>30</v>
      </c>
      <c r="R43" s="3"/>
      <c r="T43" s="3"/>
      <c r="U43" s="3"/>
      <c r="W43" s="53" t="s">
        <v>3</v>
      </c>
      <c r="X43" s="3">
        <v>30</v>
      </c>
      <c r="Y43" s="3"/>
      <c r="Z43" s="3"/>
      <c r="AA43" s="3"/>
      <c r="AB43" s="3"/>
      <c r="AC43" s="3"/>
      <c r="AD43" s="3"/>
      <c r="AE43" s="3"/>
      <c r="AF43" s="3"/>
      <c r="AG43" s="21">
        <f>AG42+1</f>
        <v>13</v>
      </c>
      <c r="AH43" s="47"/>
      <c r="AI43" s="20" t="s">
        <v>57</v>
      </c>
      <c r="AJ43" s="19">
        <f>AJ42+1</f>
        <v>44625</v>
      </c>
      <c r="AK43" s="9">
        <f>AK16*0.06</f>
        <v>0</v>
      </c>
      <c r="AL43" s="9">
        <f>AL16*0.06</f>
        <v>0</v>
      </c>
      <c r="AM43" s="9">
        <f>AM16*0.06</f>
        <v>0</v>
      </c>
      <c r="AN43" s="9">
        <f>AN16*0.06</f>
        <v>0</v>
      </c>
      <c r="AO43" s="9">
        <f>AO16*0.06</f>
        <v>0</v>
      </c>
      <c r="AP43" s="9">
        <f>AP16*0.06</f>
        <v>0</v>
      </c>
      <c r="AQ43" s="18">
        <f>SUM(AK43:AP43)</f>
        <v>0</v>
      </c>
      <c r="AR43" s="4"/>
      <c r="AS43" s="4"/>
      <c r="AT43" s="3"/>
      <c r="AU43" s="46">
        <v>16</v>
      </c>
      <c r="AV43" s="45"/>
      <c r="AW43" s="44"/>
      <c r="AX43" s="61" t="s">
        <v>56</v>
      </c>
      <c r="AY43" s="61">
        <v>22</v>
      </c>
      <c r="AZ43" s="42">
        <f>SUM(BA43:BW43)</f>
        <v>433</v>
      </c>
      <c r="BA43" s="52">
        <v>21</v>
      </c>
      <c r="BB43" s="51">
        <v>45</v>
      </c>
      <c r="BC43" s="51">
        <v>40</v>
      </c>
      <c r="BD43" s="52">
        <v>35</v>
      </c>
      <c r="BE43" s="52">
        <v>43</v>
      </c>
      <c r="BF43" s="51">
        <v>33</v>
      </c>
      <c r="BG43" s="51">
        <v>32</v>
      </c>
      <c r="BH43" s="51">
        <v>34</v>
      </c>
      <c r="BI43" s="50">
        <v>28</v>
      </c>
      <c r="BJ43" s="49">
        <v>41</v>
      </c>
      <c r="BK43" s="49">
        <v>35</v>
      </c>
      <c r="BL43" s="49">
        <v>46</v>
      </c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</row>
    <row r="44" spans="2:106" ht="19.5" x14ac:dyDescent="0.3">
      <c r="B44" s="3"/>
      <c r="C44" s="3"/>
      <c r="D44" s="60"/>
      <c r="E44" s="60"/>
      <c r="F44" s="53" t="s">
        <v>50</v>
      </c>
      <c r="G44" s="53">
        <v>20</v>
      </c>
      <c r="H44" s="59">
        <f ca="1">RANDBETWEEN(26,46)</f>
        <v>41</v>
      </c>
      <c r="I44" s="3"/>
      <c r="J44" s="3"/>
      <c r="K44" s="3"/>
      <c r="L44" s="3"/>
      <c r="M44" s="3"/>
      <c r="N44" s="3"/>
      <c r="O44" s="3"/>
      <c r="P44" s="53" t="s">
        <v>1</v>
      </c>
      <c r="Q44" s="3">
        <v>30</v>
      </c>
      <c r="R44" s="3"/>
      <c r="T44" s="3"/>
      <c r="U44" s="3"/>
      <c r="W44" s="53" t="s">
        <v>1</v>
      </c>
      <c r="X44" s="3">
        <v>30</v>
      </c>
      <c r="Y44" s="3"/>
      <c r="Z44" s="3"/>
      <c r="AA44" s="3"/>
      <c r="AB44" s="3"/>
      <c r="AC44" s="3"/>
      <c r="AD44" s="3"/>
      <c r="AE44" s="3"/>
      <c r="AF44" s="3"/>
      <c r="AG44" s="21">
        <f>AG43+1</f>
        <v>14</v>
      </c>
      <c r="AH44" s="47"/>
      <c r="AI44" s="20" t="s">
        <v>55</v>
      </c>
      <c r="AJ44" s="19">
        <f>AJ43+1</f>
        <v>44626</v>
      </c>
      <c r="AK44" s="9">
        <f>AK17*0.06</f>
        <v>0</v>
      </c>
      <c r="AL44" s="9">
        <f>AL17*0.06</f>
        <v>0</v>
      </c>
      <c r="AM44" s="9">
        <f>AM17*0.06</f>
        <v>0</v>
      </c>
      <c r="AN44" s="9">
        <f>AN17*0.06</f>
        <v>0</v>
      </c>
      <c r="AO44" s="9">
        <f>AO17*0.06</f>
        <v>0</v>
      </c>
      <c r="AP44" s="9">
        <f>AP17*0.06</f>
        <v>0</v>
      </c>
      <c r="AQ44" s="18">
        <f>SUM(AK44:AP44)</f>
        <v>0</v>
      </c>
      <c r="AR44" s="4"/>
      <c r="AS44" s="4"/>
      <c r="AT44" s="3"/>
      <c r="AU44" s="46">
        <v>17</v>
      </c>
      <c r="AV44" s="45"/>
      <c r="AW44" s="44"/>
      <c r="AX44" s="43" t="s">
        <v>54</v>
      </c>
      <c r="AY44" s="43">
        <v>24</v>
      </c>
      <c r="AZ44" s="42">
        <f>SUM(BA44:BW44)</f>
        <v>453</v>
      </c>
      <c r="BA44" s="52">
        <v>46</v>
      </c>
      <c r="BB44" s="51">
        <v>42</v>
      </c>
      <c r="BC44" s="51">
        <v>40</v>
      </c>
      <c r="BD44" s="52">
        <v>43</v>
      </c>
      <c r="BE44" s="52">
        <v>45</v>
      </c>
      <c r="BF44" s="51">
        <v>44</v>
      </c>
      <c r="BG44" s="51">
        <v>32</v>
      </c>
      <c r="BH44" s="51">
        <v>30</v>
      </c>
      <c r="BI44" s="50">
        <v>34</v>
      </c>
      <c r="BJ44" s="49">
        <v>33</v>
      </c>
      <c r="BK44" s="49">
        <v>38</v>
      </c>
      <c r="BL44" s="49">
        <v>26</v>
      </c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</row>
    <row r="45" spans="2:106" ht="19.5" x14ac:dyDescent="0.3">
      <c r="B45" s="3"/>
      <c r="C45" s="3"/>
      <c r="F45" s="43" t="s">
        <v>48</v>
      </c>
      <c r="G45" s="43">
        <v>77</v>
      </c>
      <c r="H45" s="58">
        <f ca="1">RANDBETWEEN(20,35)</f>
        <v>26</v>
      </c>
      <c r="I45" s="57">
        <f ca="1">RANDBETWEEN(26,46)</f>
        <v>26</v>
      </c>
      <c r="J45" s="56">
        <f ca="1">RANDBETWEEN(34,59)</f>
        <v>48</v>
      </c>
      <c r="K45" s="55">
        <f ca="1">RANDBETWEEN(34,59)</f>
        <v>57</v>
      </c>
      <c r="L45" s="54">
        <f ca="1">RANDBETWEEN(57,100)</f>
        <v>68</v>
      </c>
      <c r="N45" s="3"/>
      <c r="O45" s="3"/>
      <c r="P45" s="43" t="s">
        <v>2</v>
      </c>
      <c r="Q45" s="3">
        <v>38</v>
      </c>
      <c r="R45" s="3"/>
      <c r="T45" s="3"/>
      <c r="U45" s="3"/>
      <c r="W45" s="43" t="s">
        <v>0</v>
      </c>
      <c r="X45" s="3">
        <v>26</v>
      </c>
      <c r="Y45" s="3"/>
      <c r="Z45" s="3"/>
      <c r="AA45" s="3"/>
      <c r="AB45" s="3"/>
      <c r="AC45" s="3"/>
      <c r="AD45" s="3"/>
      <c r="AE45" s="3"/>
      <c r="AF45" s="3"/>
      <c r="AG45" s="21">
        <f>AG44+1</f>
        <v>15</v>
      </c>
      <c r="AH45" s="47"/>
      <c r="AI45" s="20" t="s">
        <v>53</v>
      </c>
      <c r="AJ45" s="19">
        <f>AJ44+1</f>
        <v>44627</v>
      </c>
      <c r="AK45" s="9">
        <f>AK18*0.06</f>
        <v>0</v>
      </c>
      <c r="AL45" s="9">
        <f>AL18*0.06</f>
        <v>0</v>
      </c>
      <c r="AM45" s="9">
        <f>AM18*0.06</f>
        <v>0</v>
      </c>
      <c r="AN45" s="9">
        <f>AN18*0.06</f>
        <v>0</v>
      </c>
      <c r="AO45" s="9">
        <f>AO18*0.06</f>
        <v>0</v>
      </c>
      <c r="AP45" s="9">
        <f>AP18*0.06</f>
        <v>0</v>
      </c>
      <c r="AQ45" s="18">
        <f>SUM(AK45:AP45)</f>
        <v>0</v>
      </c>
      <c r="AR45" s="4"/>
      <c r="AS45" s="4"/>
      <c r="AT45" s="3"/>
      <c r="AU45" s="46">
        <v>18</v>
      </c>
      <c r="AV45" s="45"/>
      <c r="AW45" s="44"/>
      <c r="AX45" s="53" t="s">
        <v>52</v>
      </c>
      <c r="AY45" s="53">
        <v>47</v>
      </c>
      <c r="AZ45" s="42">
        <f>SUM(BA45:BW45)</f>
        <v>347</v>
      </c>
      <c r="BA45" s="52">
        <v>24</v>
      </c>
      <c r="BB45" s="51">
        <v>29</v>
      </c>
      <c r="BC45" s="51">
        <v>30</v>
      </c>
      <c r="BD45" s="52">
        <v>30</v>
      </c>
      <c r="BE45" s="52">
        <v>30</v>
      </c>
      <c r="BF45" s="51">
        <v>29</v>
      </c>
      <c r="BG45" s="51">
        <v>32</v>
      </c>
      <c r="BH45" s="51">
        <v>22</v>
      </c>
      <c r="BI45" s="50">
        <v>32</v>
      </c>
      <c r="BJ45" s="49">
        <v>25</v>
      </c>
      <c r="BK45" s="49">
        <v>34</v>
      </c>
      <c r="BL45" s="49">
        <v>30</v>
      </c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</row>
    <row r="46" spans="2:106" ht="18.75" x14ac:dyDescent="0.2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21">
        <f>AG45+1</f>
        <v>16</v>
      </c>
      <c r="AH46" s="47"/>
      <c r="AI46" s="20" t="s">
        <v>51</v>
      </c>
      <c r="AJ46" s="19">
        <f>AJ45+1</f>
        <v>44628</v>
      </c>
      <c r="AK46" s="9">
        <f>AK19*0.06</f>
        <v>0</v>
      </c>
      <c r="AL46" s="9">
        <f>AL19*0.06</f>
        <v>0</v>
      </c>
      <c r="AM46" s="9">
        <f>AM19*0.06</f>
        <v>0</v>
      </c>
      <c r="AN46" s="9">
        <f>AN19*0.06</f>
        <v>0</v>
      </c>
      <c r="AO46" s="9">
        <f>AO19*0.06</f>
        <v>0</v>
      </c>
      <c r="AP46" s="9">
        <f>AP19*0.06</f>
        <v>0</v>
      </c>
      <c r="AQ46" s="18">
        <f>SUM(AK46:AP46)</f>
        <v>0</v>
      </c>
      <c r="AR46" s="4"/>
      <c r="AS46" s="4"/>
      <c r="AT46" s="3"/>
      <c r="AU46" s="46">
        <v>19</v>
      </c>
      <c r="AV46" s="45"/>
      <c r="AW46" s="44"/>
      <c r="AX46" s="53" t="s">
        <v>50</v>
      </c>
      <c r="AY46" s="53">
        <v>20</v>
      </c>
      <c r="AZ46" s="42">
        <f>SUM(BA46:BW46)</f>
        <v>316</v>
      </c>
      <c r="BA46" s="52">
        <v>34</v>
      </c>
      <c r="BB46" s="51">
        <v>25</v>
      </c>
      <c r="BC46" s="51">
        <v>25</v>
      </c>
      <c r="BD46" s="52">
        <v>30</v>
      </c>
      <c r="BE46" s="52">
        <v>24</v>
      </c>
      <c r="BF46" s="51">
        <v>32</v>
      </c>
      <c r="BG46" s="51">
        <v>22</v>
      </c>
      <c r="BH46" s="51">
        <v>23</v>
      </c>
      <c r="BI46" s="50">
        <v>21</v>
      </c>
      <c r="BJ46" s="49">
        <v>24</v>
      </c>
      <c r="BK46" s="49">
        <v>26</v>
      </c>
      <c r="BL46" s="49">
        <v>30</v>
      </c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</row>
    <row r="47" spans="2:106" ht="18.75" x14ac:dyDescent="0.25">
      <c r="B47" s="3"/>
      <c r="C47" s="3"/>
      <c r="D47" s="3"/>
      <c r="E47" s="3"/>
      <c r="F47" s="3"/>
      <c r="G47" s="3"/>
      <c r="H47" s="48"/>
      <c r="I47" s="26">
        <v>1</v>
      </c>
      <c r="J47" s="26">
        <v>2</v>
      </c>
      <c r="K47" s="26">
        <v>3</v>
      </c>
      <c r="L47" s="26">
        <v>4</v>
      </c>
      <c r="M47" s="26">
        <v>5</v>
      </c>
      <c r="N47" s="26">
        <v>6</v>
      </c>
      <c r="O47" s="26">
        <v>7</v>
      </c>
      <c r="P47" s="26">
        <v>8</v>
      </c>
      <c r="Q47" s="26">
        <v>9</v>
      </c>
      <c r="R47" s="26">
        <v>10</v>
      </c>
      <c r="S47" s="26">
        <v>11</v>
      </c>
      <c r="T47" s="26">
        <v>12</v>
      </c>
      <c r="U47" s="26">
        <v>13</v>
      </c>
      <c r="V47" s="26">
        <v>14</v>
      </c>
      <c r="W47" s="26">
        <v>15</v>
      </c>
      <c r="X47" s="26">
        <v>16</v>
      </c>
      <c r="Y47" s="26">
        <v>17</v>
      </c>
      <c r="Z47" s="26">
        <v>18</v>
      </c>
      <c r="AA47" s="26">
        <v>19</v>
      </c>
      <c r="AB47" s="26">
        <v>20</v>
      </c>
      <c r="AC47" s="26">
        <v>21</v>
      </c>
      <c r="AD47" s="26">
        <v>22</v>
      </c>
      <c r="AE47" s="26">
        <v>23</v>
      </c>
      <c r="AF47" s="3"/>
      <c r="AG47" s="21">
        <f>AG46+1</f>
        <v>17</v>
      </c>
      <c r="AH47" s="47"/>
      <c r="AI47" s="20" t="s">
        <v>49</v>
      </c>
      <c r="AJ47" s="19">
        <f>AJ46+1</f>
        <v>44629</v>
      </c>
      <c r="AK47" s="9">
        <f>AK20*0.06</f>
        <v>0</v>
      </c>
      <c r="AL47" s="9">
        <f>AL20*0.06</f>
        <v>0</v>
      </c>
      <c r="AM47" s="9">
        <f>AM20*0.06</f>
        <v>0</v>
      </c>
      <c r="AN47" s="9">
        <f>AN20*0.06</f>
        <v>0</v>
      </c>
      <c r="AO47" s="9">
        <f>AO20*0.06</f>
        <v>0</v>
      </c>
      <c r="AP47" s="9">
        <f>AP20*0.06</f>
        <v>0</v>
      </c>
      <c r="AQ47" s="18">
        <f>SUM(AK47:AP47)</f>
        <v>0</v>
      </c>
      <c r="AS47" s="3"/>
      <c r="AT47" s="3"/>
      <c r="AU47" s="46">
        <v>20</v>
      </c>
      <c r="AV47" s="45"/>
      <c r="AW47" s="44"/>
      <c r="AX47" s="43" t="s">
        <v>48</v>
      </c>
      <c r="AY47" s="43">
        <v>77</v>
      </c>
      <c r="AZ47" s="42">
        <f>SUM(BA47:BW47)</f>
        <v>603</v>
      </c>
      <c r="BA47" s="41">
        <v>77</v>
      </c>
      <c r="BB47" s="40">
        <v>23</v>
      </c>
      <c r="BC47" s="40">
        <v>100</v>
      </c>
      <c r="BD47" s="41">
        <v>27</v>
      </c>
      <c r="BE47" s="41">
        <v>67</v>
      </c>
      <c r="BF47" s="40">
        <v>0</v>
      </c>
      <c r="BG47" s="40">
        <v>86</v>
      </c>
      <c r="BH47" s="40">
        <v>45</v>
      </c>
      <c r="BI47" s="39">
        <v>84</v>
      </c>
      <c r="BJ47" s="38">
        <v>0</v>
      </c>
      <c r="BK47" s="38">
        <v>56</v>
      </c>
      <c r="BL47" s="38">
        <v>38</v>
      </c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"/>
      <c r="CA47" s="2"/>
      <c r="CX47" s="2"/>
      <c r="CY47" s="2"/>
      <c r="CZ47" s="2"/>
      <c r="DA47" s="2"/>
      <c r="DB47" s="2"/>
    </row>
    <row r="48" spans="2:106" ht="18.75" x14ac:dyDescent="0.25">
      <c r="B48" s="3"/>
      <c r="C48" s="3"/>
      <c r="D48" s="3"/>
      <c r="E48" s="3"/>
      <c r="F48" s="3"/>
      <c r="H48" s="37"/>
      <c r="I48" s="36" t="s">
        <v>47</v>
      </c>
      <c r="J48" s="35" t="s">
        <v>46</v>
      </c>
      <c r="K48" s="34" t="s">
        <v>45</v>
      </c>
      <c r="L48" s="33" t="s">
        <v>44</v>
      </c>
      <c r="M48" s="33" t="s">
        <v>43</v>
      </c>
      <c r="N48" s="32" t="s">
        <v>42</v>
      </c>
      <c r="O48" s="32" t="s">
        <v>41</v>
      </c>
      <c r="P48" s="32" t="s">
        <v>40</v>
      </c>
      <c r="Q48" s="31" t="s">
        <v>39</v>
      </c>
      <c r="R48" s="30" t="s">
        <v>38</v>
      </c>
      <c r="S48" s="30" t="s">
        <v>37</v>
      </c>
      <c r="T48" s="30" t="s">
        <v>36</v>
      </c>
      <c r="U48" s="30" t="s">
        <v>35</v>
      </c>
      <c r="V48" s="30" t="s">
        <v>34</v>
      </c>
      <c r="W48" s="30" t="s">
        <v>33</v>
      </c>
      <c r="X48" s="30" t="s">
        <v>32</v>
      </c>
      <c r="Y48" s="30" t="s">
        <v>17</v>
      </c>
      <c r="Z48" s="30" t="s">
        <v>31</v>
      </c>
      <c r="AA48" s="30" t="s">
        <v>30</v>
      </c>
      <c r="AB48" s="30" t="s">
        <v>29</v>
      </c>
      <c r="AC48" s="30" t="s">
        <v>28</v>
      </c>
      <c r="AD48" s="30" t="s">
        <v>27</v>
      </c>
      <c r="AE48" s="30" t="s">
        <v>26</v>
      </c>
      <c r="AF48" s="3"/>
      <c r="AG48" s="21">
        <f>AG47+1</f>
        <v>18</v>
      </c>
      <c r="AI48" s="20" t="s">
        <v>25</v>
      </c>
      <c r="AJ48" s="19">
        <f>AJ47+1</f>
        <v>44630</v>
      </c>
      <c r="AK48" s="9">
        <f>AK21*0.06</f>
        <v>0</v>
      </c>
      <c r="AL48" s="9">
        <f>AL21*0.06</f>
        <v>0</v>
      </c>
      <c r="AM48" s="9">
        <f>AM21*0.06</f>
        <v>0</v>
      </c>
      <c r="AN48" s="9">
        <f>AN21*0.06</f>
        <v>0</v>
      </c>
      <c r="AO48" s="9">
        <f>AO21*0.06</f>
        <v>0</v>
      </c>
      <c r="AP48" s="9">
        <f>AP21*0.06</f>
        <v>0</v>
      </c>
      <c r="AQ48" s="18">
        <f>SUM(AK48:AP48)</f>
        <v>0</v>
      </c>
      <c r="AS48" s="3"/>
      <c r="AT48" s="3"/>
      <c r="AU48" s="3"/>
      <c r="AV48" s="3"/>
      <c r="BX48" s="3"/>
      <c r="CA48" s="2"/>
      <c r="CX48" s="2"/>
      <c r="CY48" s="2"/>
      <c r="CZ48" s="2"/>
      <c r="DA48" s="2"/>
      <c r="DB48" s="2"/>
    </row>
    <row r="49" spans="2:106" ht="18.75" x14ac:dyDescent="0.25">
      <c r="B49" s="3"/>
      <c r="C49" s="3"/>
      <c r="D49" s="3"/>
      <c r="E49" s="3"/>
      <c r="F49" s="3"/>
      <c r="H49" s="29">
        <v>1</v>
      </c>
      <c r="I49" s="29" t="s">
        <v>22</v>
      </c>
      <c r="J49" s="28" t="s">
        <v>19</v>
      </c>
      <c r="K49" s="28" t="s">
        <v>2</v>
      </c>
      <c r="L49" s="27" t="s">
        <v>22</v>
      </c>
      <c r="M49" s="27" t="s">
        <v>2</v>
      </c>
      <c r="N49" s="27" t="s">
        <v>22</v>
      </c>
      <c r="O49" s="27" t="s">
        <v>2</v>
      </c>
      <c r="P49" s="27" t="s">
        <v>19</v>
      </c>
      <c r="Q49" s="27" t="s">
        <v>22</v>
      </c>
      <c r="R49" s="27" t="s">
        <v>22</v>
      </c>
      <c r="S49" s="27" t="s">
        <v>22</v>
      </c>
      <c r="T49" s="27" t="s">
        <v>19</v>
      </c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3"/>
      <c r="AG49" s="21">
        <f>AG48+1</f>
        <v>19</v>
      </c>
      <c r="AI49" s="20" t="s">
        <v>24</v>
      </c>
      <c r="AJ49" s="19">
        <f>AJ48+1</f>
        <v>44631</v>
      </c>
      <c r="AK49" s="9">
        <f>AK22*0.06</f>
        <v>0</v>
      </c>
      <c r="AL49" s="9">
        <f>AL22*0.06</f>
        <v>0</v>
      </c>
      <c r="AM49" s="9">
        <f>AM22*0.06</f>
        <v>0</v>
      </c>
      <c r="AN49" s="9">
        <f>AN22*0.06</f>
        <v>0</v>
      </c>
      <c r="AO49" s="9">
        <f>AO22*0.06</f>
        <v>0</v>
      </c>
      <c r="AP49" s="9">
        <f>AP22*0.06</f>
        <v>0</v>
      </c>
      <c r="AQ49" s="18">
        <f>SUM(AK49:AP49)</f>
        <v>0</v>
      </c>
      <c r="AS49" s="3"/>
      <c r="BA49" s="26">
        <v>1</v>
      </c>
      <c r="BB49" s="26">
        <v>2</v>
      </c>
      <c r="BC49" s="26">
        <v>3</v>
      </c>
      <c r="BD49" s="26">
        <v>4</v>
      </c>
      <c r="BE49" s="26">
        <v>5</v>
      </c>
      <c r="BF49" s="26">
        <v>6</v>
      </c>
      <c r="BG49" s="26">
        <v>7</v>
      </c>
      <c r="BH49" s="26">
        <v>8</v>
      </c>
      <c r="BI49" s="26">
        <v>9</v>
      </c>
      <c r="BJ49" s="26">
        <v>10</v>
      </c>
      <c r="BK49" s="26">
        <v>11</v>
      </c>
      <c r="BL49" s="26">
        <v>12</v>
      </c>
      <c r="BM49" s="26">
        <v>13</v>
      </c>
      <c r="BN49" s="26">
        <v>14</v>
      </c>
      <c r="BO49" s="26">
        <v>15</v>
      </c>
      <c r="BP49" s="26">
        <v>16</v>
      </c>
      <c r="BQ49" s="26">
        <v>17</v>
      </c>
      <c r="BR49" s="26">
        <v>18</v>
      </c>
      <c r="BS49" s="26">
        <v>19</v>
      </c>
      <c r="BT49" s="26">
        <v>20</v>
      </c>
      <c r="BU49" s="26">
        <v>21</v>
      </c>
      <c r="BV49" s="26">
        <v>22</v>
      </c>
      <c r="BW49" s="26">
        <v>23</v>
      </c>
      <c r="BX49" s="3"/>
      <c r="CA49" s="2"/>
      <c r="CX49" s="2"/>
      <c r="CY49" s="2"/>
      <c r="CZ49" s="2"/>
      <c r="DA49" s="2"/>
      <c r="DB49" s="2"/>
    </row>
    <row r="50" spans="2:106" ht="15.75" x14ac:dyDescent="0.25">
      <c r="B50" s="3"/>
      <c r="C50" s="3"/>
      <c r="D50" s="3"/>
      <c r="E50" s="3"/>
      <c r="F50" s="3"/>
      <c r="H50" s="25">
        <v>2</v>
      </c>
      <c r="I50" s="25" t="s">
        <v>19</v>
      </c>
      <c r="J50" s="24" t="s">
        <v>17</v>
      </c>
      <c r="K50" s="24" t="s">
        <v>22</v>
      </c>
      <c r="L50" s="24" t="s">
        <v>16</v>
      </c>
      <c r="M50" s="24" t="s">
        <v>19</v>
      </c>
      <c r="N50" s="24" t="s">
        <v>19</v>
      </c>
      <c r="O50" s="24" t="s">
        <v>16</v>
      </c>
      <c r="P50" s="24" t="s">
        <v>17</v>
      </c>
      <c r="Q50" s="24" t="s">
        <v>2</v>
      </c>
      <c r="R50" s="24" t="s">
        <v>17</v>
      </c>
      <c r="S50" s="24" t="s">
        <v>19</v>
      </c>
      <c r="T50" s="24" t="s">
        <v>22</v>
      </c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3"/>
      <c r="AG50" s="21">
        <f>AG49+1</f>
        <v>20</v>
      </c>
      <c r="AI50" s="20" t="s">
        <v>23</v>
      </c>
      <c r="AJ50" s="19">
        <f>AJ49+1</f>
        <v>44632</v>
      </c>
      <c r="AK50" s="9">
        <f>AK23*0.06</f>
        <v>0</v>
      </c>
      <c r="AL50" s="9">
        <f>AL23*0.06</f>
        <v>0</v>
      </c>
      <c r="AM50" s="9">
        <f>AM23*0.06</f>
        <v>0</v>
      </c>
      <c r="AN50" s="9">
        <f>AN23*0.06</f>
        <v>0</v>
      </c>
      <c r="AO50" s="9">
        <f>AO23*0.06</f>
        <v>0</v>
      </c>
      <c r="AP50" s="9">
        <f>AP23*0.06</f>
        <v>0</v>
      </c>
      <c r="AQ50" s="18">
        <f>SUM(AK50:AP50)</f>
        <v>0</v>
      </c>
      <c r="AS50" s="3"/>
      <c r="BX50" s="3"/>
      <c r="CA50" s="2"/>
      <c r="CX50" s="2"/>
      <c r="CY50" s="2"/>
      <c r="CZ50" s="2"/>
      <c r="DA50" s="2"/>
      <c r="DB50" s="2"/>
    </row>
    <row r="51" spans="2:106" ht="15.75" x14ac:dyDescent="0.25">
      <c r="B51" s="3"/>
      <c r="C51" s="3"/>
      <c r="D51" s="3"/>
      <c r="E51" s="3"/>
      <c r="F51" s="3"/>
      <c r="H51" s="23">
        <v>3</v>
      </c>
      <c r="I51" s="23" t="s">
        <v>2</v>
      </c>
      <c r="J51" s="22" t="s">
        <v>22</v>
      </c>
      <c r="K51" s="22" t="s">
        <v>19</v>
      </c>
      <c r="L51" s="22" t="s">
        <v>19</v>
      </c>
      <c r="M51" s="22" t="s">
        <v>22</v>
      </c>
      <c r="N51" s="22" t="s">
        <v>17</v>
      </c>
      <c r="O51" s="22" t="s">
        <v>22</v>
      </c>
      <c r="P51" s="22" t="s">
        <v>22</v>
      </c>
      <c r="Q51" s="22" t="s">
        <v>19</v>
      </c>
      <c r="R51" s="22" t="s">
        <v>19</v>
      </c>
      <c r="S51" s="22" t="s">
        <v>17</v>
      </c>
      <c r="T51" s="22" t="s">
        <v>16</v>
      </c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3"/>
      <c r="AG51" s="21">
        <f>AG50+1</f>
        <v>21</v>
      </c>
      <c r="AI51" s="20" t="s">
        <v>21</v>
      </c>
      <c r="AJ51" s="19">
        <f>AJ50+1</f>
        <v>44633</v>
      </c>
      <c r="AK51" s="9">
        <f>AK24*0.06</f>
        <v>0</v>
      </c>
      <c r="AL51" s="9">
        <f>AL24*0.06</f>
        <v>0</v>
      </c>
      <c r="AM51" s="9">
        <f>AM24*0.06</f>
        <v>0</v>
      </c>
      <c r="AN51" s="9">
        <f>AN24*0.06</f>
        <v>0</v>
      </c>
      <c r="AO51" s="9">
        <f>AO24*0.06</f>
        <v>0</v>
      </c>
      <c r="AP51" s="9">
        <f>AP24*0.06</f>
        <v>0</v>
      </c>
      <c r="AQ51" s="18">
        <f>SUM(AK51:AP51)</f>
        <v>0</v>
      </c>
      <c r="AS51" s="3"/>
      <c r="BX51" s="3"/>
      <c r="CA51" s="2"/>
      <c r="CX51" s="2"/>
      <c r="CY51" s="2"/>
      <c r="CZ51" s="2"/>
      <c r="DA51" s="2"/>
      <c r="DB51" s="2"/>
    </row>
    <row r="52" spans="2:106" ht="15.75" x14ac:dyDescent="0.25">
      <c r="B52" s="3"/>
      <c r="C52" s="3"/>
      <c r="D52" s="3"/>
      <c r="E52" s="3"/>
      <c r="F52" s="3"/>
      <c r="H52" s="8">
        <v>4</v>
      </c>
      <c r="I52" s="8" t="s">
        <v>16</v>
      </c>
      <c r="J52" s="7" t="s">
        <v>14</v>
      </c>
      <c r="K52" s="7" t="s">
        <v>17</v>
      </c>
      <c r="L52" s="7" t="s">
        <v>17</v>
      </c>
      <c r="M52" s="7" t="s">
        <v>16</v>
      </c>
      <c r="N52" s="7" t="s">
        <v>16</v>
      </c>
      <c r="O52" s="7" t="s">
        <v>7</v>
      </c>
      <c r="P52" s="7" t="s">
        <v>16</v>
      </c>
      <c r="Q52" s="7" t="s">
        <v>16</v>
      </c>
      <c r="R52" s="7" t="s">
        <v>16</v>
      </c>
      <c r="S52" s="7" t="s">
        <v>13</v>
      </c>
      <c r="T52" s="7" t="s">
        <v>12</v>
      </c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3"/>
      <c r="AG52" s="21">
        <f>AG51+1</f>
        <v>22</v>
      </c>
      <c r="AI52" s="20" t="s">
        <v>20</v>
      </c>
      <c r="AJ52" s="19">
        <f>AJ51+1</f>
        <v>44634</v>
      </c>
      <c r="AK52" s="9">
        <f>AK25*0.06</f>
        <v>0</v>
      </c>
      <c r="AL52" s="9">
        <f>AL25*0.06</f>
        <v>0</v>
      </c>
      <c r="AM52" s="9">
        <f>AM25*0.06</f>
        <v>0</v>
      </c>
      <c r="AN52" s="9">
        <f>AN25*0.06</f>
        <v>0</v>
      </c>
      <c r="AO52" s="9">
        <f>AO25*0.06</f>
        <v>0</v>
      </c>
      <c r="AP52" s="9">
        <f>AP25*0.06</f>
        <v>0</v>
      </c>
      <c r="AQ52" s="18">
        <f>SUM(AK52:AP52)</f>
        <v>0</v>
      </c>
      <c r="AS52" s="3"/>
      <c r="BX52" s="3"/>
      <c r="CA52" s="2"/>
      <c r="CX52" s="2"/>
      <c r="CY52" s="2"/>
      <c r="CZ52" s="2"/>
      <c r="DA52" s="2"/>
      <c r="DB52" s="2"/>
    </row>
    <row r="53" spans="2:106" ht="15.75" x14ac:dyDescent="0.25">
      <c r="B53" s="3"/>
      <c r="C53" s="3"/>
      <c r="D53" s="3"/>
      <c r="E53" s="3"/>
      <c r="F53" s="3"/>
      <c r="H53" s="8">
        <v>5</v>
      </c>
      <c r="I53" s="8" t="s">
        <v>17</v>
      </c>
      <c r="J53" s="7" t="s">
        <v>15</v>
      </c>
      <c r="K53" s="7" t="s">
        <v>12</v>
      </c>
      <c r="L53" s="7" t="s">
        <v>10</v>
      </c>
      <c r="M53" s="7" t="s">
        <v>17</v>
      </c>
      <c r="N53" s="7" t="s">
        <v>15</v>
      </c>
      <c r="O53" s="7" t="s">
        <v>19</v>
      </c>
      <c r="P53" s="7" t="s">
        <v>14</v>
      </c>
      <c r="Q53" s="7" t="s">
        <v>17</v>
      </c>
      <c r="R53" s="7" t="s">
        <v>13</v>
      </c>
      <c r="S53" s="7" t="s">
        <v>7</v>
      </c>
      <c r="T53" s="7" t="s">
        <v>17</v>
      </c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3"/>
      <c r="AG53" s="17">
        <f>AG52+1</f>
        <v>23</v>
      </c>
      <c r="AH53" s="16"/>
      <c r="AI53" s="15" t="s">
        <v>18</v>
      </c>
      <c r="AJ53" s="14">
        <f>AJ52+1</f>
        <v>44635</v>
      </c>
      <c r="AK53" s="13">
        <f>AK26*0.06</f>
        <v>0</v>
      </c>
      <c r="AL53" s="12">
        <f>AL26*0.06</f>
        <v>0</v>
      </c>
      <c r="AM53" s="12">
        <f>AM26*0.06</f>
        <v>0</v>
      </c>
      <c r="AN53" s="12">
        <f>AN26*0.06</f>
        <v>0</v>
      </c>
      <c r="AO53" s="11">
        <f>AO26*0.06</f>
        <v>0</v>
      </c>
      <c r="AP53" s="11">
        <f>AP26*0.06</f>
        <v>0</v>
      </c>
      <c r="AQ53" s="10">
        <f>SUM(AK53:AP53)</f>
        <v>0</v>
      </c>
      <c r="AS53" s="3"/>
      <c r="BX53" s="3"/>
      <c r="CA53" s="2"/>
      <c r="CX53" s="2"/>
      <c r="CY53" s="2"/>
      <c r="CZ53" s="2"/>
      <c r="DA53" s="2"/>
      <c r="DB53" s="2"/>
    </row>
    <row r="54" spans="2:106" ht="15.75" x14ac:dyDescent="0.25">
      <c r="B54" s="3"/>
      <c r="C54" s="3"/>
      <c r="D54" s="3"/>
      <c r="E54" s="3"/>
      <c r="F54" s="3"/>
      <c r="H54" s="8">
        <v>6</v>
      </c>
      <c r="I54" s="8" t="s">
        <v>15</v>
      </c>
      <c r="J54" s="7" t="s">
        <v>12</v>
      </c>
      <c r="K54" s="7" t="s">
        <v>14</v>
      </c>
      <c r="L54" s="7" t="s">
        <v>8</v>
      </c>
      <c r="M54" s="7" t="s">
        <v>8</v>
      </c>
      <c r="N54" s="7" t="s">
        <v>12</v>
      </c>
      <c r="O54" s="7" t="s">
        <v>15</v>
      </c>
      <c r="P54" s="7" t="s">
        <v>13</v>
      </c>
      <c r="Q54" s="7" t="s">
        <v>7</v>
      </c>
      <c r="R54" s="7" t="s">
        <v>15</v>
      </c>
      <c r="S54" s="7" t="s">
        <v>2</v>
      </c>
      <c r="T54" s="7" t="s">
        <v>14</v>
      </c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3"/>
      <c r="AG54" s="4"/>
      <c r="AH54" s="4"/>
      <c r="AI54" s="3"/>
      <c r="AJ54" s="3"/>
      <c r="AK54" s="3"/>
      <c r="AQ54" s="9">
        <f>SUM(AQ31:AQ53)</f>
        <v>36.54</v>
      </c>
      <c r="AS54" s="3"/>
      <c r="BX54" s="3"/>
      <c r="CA54" s="2"/>
      <c r="CX54" s="2"/>
      <c r="CY54" s="2"/>
      <c r="CZ54" s="2"/>
      <c r="DA54" s="2"/>
      <c r="DB54" s="2"/>
    </row>
    <row r="55" spans="2:106" ht="15" x14ac:dyDescent="0.25">
      <c r="B55" s="3"/>
      <c r="C55" s="3"/>
      <c r="D55" s="3"/>
      <c r="E55" s="3"/>
      <c r="F55" s="3"/>
      <c r="H55" s="8">
        <v>7</v>
      </c>
      <c r="I55" s="8" t="s">
        <v>11</v>
      </c>
      <c r="J55" s="7" t="s">
        <v>16</v>
      </c>
      <c r="K55" s="7" t="s">
        <v>16</v>
      </c>
      <c r="L55" s="7" t="s">
        <v>13</v>
      </c>
      <c r="M55" s="7" t="s">
        <v>12</v>
      </c>
      <c r="N55" s="7" t="s">
        <v>7</v>
      </c>
      <c r="O55" s="7" t="s">
        <v>13</v>
      </c>
      <c r="P55" s="7" t="s">
        <v>12</v>
      </c>
      <c r="Q55" s="7" t="s">
        <v>11</v>
      </c>
      <c r="R55" s="7" t="s">
        <v>8</v>
      </c>
      <c r="S55" s="7" t="s">
        <v>12</v>
      </c>
      <c r="T55" s="7" t="s">
        <v>7</v>
      </c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3"/>
      <c r="AG55" s="4"/>
      <c r="AH55" s="4"/>
      <c r="AI55" s="3"/>
      <c r="AK55" s="3"/>
      <c r="AS55" s="3"/>
      <c r="BX55" s="3"/>
      <c r="CA55" s="2"/>
      <c r="CX55" s="2"/>
      <c r="CY55" s="2"/>
      <c r="CZ55" s="2"/>
      <c r="DA55" s="2"/>
      <c r="DB55" s="2"/>
    </row>
    <row r="56" spans="2:106" ht="15" x14ac:dyDescent="0.25">
      <c r="B56" s="3"/>
      <c r="C56" s="3"/>
      <c r="D56" s="3"/>
      <c r="E56" s="3"/>
      <c r="F56" s="3"/>
      <c r="H56" s="8">
        <v>8</v>
      </c>
      <c r="I56" s="8" t="s">
        <v>13</v>
      </c>
      <c r="J56" s="7" t="s">
        <v>5</v>
      </c>
      <c r="K56" s="7" t="s">
        <v>10</v>
      </c>
      <c r="L56" s="7" t="s">
        <v>14</v>
      </c>
      <c r="M56" s="7" t="s">
        <v>7</v>
      </c>
      <c r="N56" s="7" t="s">
        <v>10</v>
      </c>
      <c r="O56" s="7" t="s">
        <v>8</v>
      </c>
      <c r="P56" s="7" t="s">
        <v>11</v>
      </c>
      <c r="Q56" s="7" t="s">
        <v>13</v>
      </c>
      <c r="R56" s="7" t="s">
        <v>14</v>
      </c>
      <c r="S56" s="7" t="s">
        <v>11</v>
      </c>
      <c r="T56" s="7" t="s">
        <v>4</v>
      </c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3"/>
      <c r="AG56" s="4"/>
      <c r="AH56" s="4"/>
      <c r="AI56" s="3"/>
      <c r="AK56" s="3"/>
      <c r="AS56" s="3"/>
      <c r="BX56" s="3"/>
      <c r="CA56" s="2"/>
      <c r="CX56" s="2"/>
      <c r="CY56" s="2"/>
      <c r="CZ56" s="2"/>
      <c r="DA56" s="2"/>
      <c r="DB56" s="2"/>
    </row>
    <row r="57" spans="2:106" ht="15" x14ac:dyDescent="0.25">
      <c r="B57" s="3"/>
      <c r="C57" s="3"/>
      <c r="D57" s="3"/>
      <c r="E57" s="3"/>
      <c r="F57" s="3"/>
      <c r="H57" s="8">
        <v>9</v>
      </c>
      <c r="I57" s="8" t="s">
        <v>10</v>
      </c>
      <c r="J57" s="7" t="s">
        <v>4</v>
      </c>
      <c r="K57" s="7" t="s">
        <v>9</v>
      </c>
      <c r="L57" s="7" t="s">
        <v>11</v>
      </c>
      <c r="M57" s="7" t="s">
        <v>13</v>
      </c>
      <c r="N57" s="7" t="s">
        <v>11</v>
      </c>
      <c r="O57" s="7" t="s">
        <v>17</v>
      </c>
      <c r="P57" s="7" t="s">
        <v>15</v>
      </c>
      <c r="Q57" s="7" t="s">
        <v>12</v>
      </c>
      <c r="R57" s="7" t="s">
        <v>9</v>
      </c>
      <c r="S57" s="7" t="s">
        <v>16</v>
      </c>
      <c r="T57" s="7" t="s">
        <v>5</v>
      </c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3"/>
      <c r="AG57" s="4"/>
      <c r="AH57" s="4"/>
      <c r="AI57" s="3"/>
      <c r="AK57" s="3"/>
      <c r="AS57" s="3"/>
      <c r="BX57" s="3"/>
      <c r="CA57" s="2"/>
      <c r="CX57" s="2"/>
      <c r="CY57" s="2"/>
      <c r="CZ57" s="2"/>
      <c r="DA57" s="2"/>
      <c r="DB57" s="2"/>
    </row>
    <row r="58" spans="2:106" ht="15" x14ac:dyDescent="0.25">
      <c r="B58" s="3"/>
      <c r="C58" s="3"/>
      <c r="D58" s="3"/>
      <c r="E58" s="3"/>
      <c r="F58" s="3"/>
      <c r="H58" s="8">
        <v>10</v>
      </c>
      <c r="I58" s="8" t="s">
        <v>0</v>
      </c>
      <c r="J58" s="7" t="s">
        <v>11</v>
      </c>
      <c r="K58" s="7" t="s">
        <v>6</v>
      </c>
      <c r="L58" s="7" t="s">
        <v>15</v>
      </c>
      <c r="M58" s="7" t="s">
        <v>15</v>
      </c>
      <c r="N58" s="7" t="s">
        <v>0</v>
      </c>
      <c r="O58" s="7" t="s">
        <v>14</v>
      </c>
      <c r="P58" s="7" t="s">
        <v>2</v>
      </c>
      <c r="Q58" s="7" t="s">
        <v>10</v>
      </c>
      <c r="R58" s="7" t="s">
        <v>4</v>
      </c>
      <c r="S58" s="7" t="s">
        <v>9</v>
      </c>
      <c r="T58" s="7" t="s">
        <v>9</v>
      </c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3"/>
      <c r="AG58" s="4"/>
      <c r="AH58" s="4"/>
      <c r="AI58" s="3"/>
      <c r="AK58" s="3"/>
      <c r="AS58" s="3"/>
      <c r="BX58" s="3"/>
      <c r="CA58" s="2"/>
      <c r="CX58" s="2"/>
      <c r="CY58" s="2"/>
      <c r="CZ58" s="2"/>
      <c r="DA58" s="2"/>
      <c r="DB58" s="2"/>
    </row>
    <row r="59" spans="2:106" ht="15" x14ac:dyDescent="0.25">
      <c r="B59" s="3"/>
      <c r="C59" s="3"/>
      <c r="D59" s="3"/>
      <c r="E59" s="3"/>
      <c r="F59" s="3"/>
      <c r="H59" s="8">
        <v>11</v>
      </c>
      <c r="I59" s="8" t="s">
        <v>12</v>
      </c>
      <c r="J59" s="7" t="s">
        <v>7</v>
      </c>
      <c r="K59" s="7" t="s">
        <v>11</v>
      </c>
      <c r="L59" s="7" t="s">
        <v>6</v>
      </c>
      <c r="M59" s="7" t="s">
        <v>0</v>
      </c>
      <c r="N59" s="7" t="s">
        <v>14</v>
      </c>
      <c r="O59" s="7" t="s">
        <v>10</v>
      </c>
      <c r="P59" s="7" t="s">
        <v>10</v>
      </c>
      <c r="Q59" s="7" t="s">
        <v>15</v>
      </c>
      <c r="R59" s="7" t="s">
        <v>5</v>
      </c>
      <c r="S59" s="7" t="s">
        <v>10</v>
      </c>
      <c r="T59" s="7" t="s">
        <v>8</v>
      </c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3"/>
      <c r="AG59" s="4"/>
      <c r="AH59" s="4"/>
      <c r="AI59" s="3"/>
      <c r="AK59" s="3"/>
      <c r="AM59" s="3"/>
      <c r="AN59" s="3"/>
      <c r="AS59" s="3"/>
      <c r="BX59" s="3"/>
      <c r="CA59" s="2"/>
      <c r="CX59" s="2"/>
      <c r="CY59" s="2"/>
      <c r="CZ59" s="2"/>
      <c r="DA59" s="2"/>
      <c r="DB59" s="2"/>
    </row>
    <row r="60" spans="2:106" ht="15" x14ac:dyDescent="0.25">
      <c r="B60" s="3"/>
      <c r="C60" s="3"/>
      <c r="D60" s="3"/>
      <c r="E60" s="3"/>
      <c r="F60" s="3"/>
      <c r="H60" s="8">
        <v>12</v>
      </c>
      <c r="I60" s="8" t="s">
        <v>8</v>
      </c>
      <c r="J60" s="7" t="s">
        <v>0</v>
      </c>
      <c r="K60" s="7" t="s">
        <v>4</v>
      </c>
      <c r="L60" s="7" t="s">
        <v>5</v>
      </c>
      <c r="M60" s="7" t="s">
        <v>6</v>
      </c>
      <c r="N60" s="7" t="s">
        <v>5</v>
      </c>
      <c r="O60" s="7" t="s">
        <v>6</v>
      </c>
      <c r="P60" s="7" t="s">
        <v>8</v>
      </c>
      <c r="Q60" s="7" t="s">
        <v>14</v>
      </c>
      <c r="R60" s="7" t="s">
        <v>7</v>
      </c>
      <c r="S60" s="7" t="s">
        <v>8</v>
      </c>
      <c r="T60" s="7" t="s">
        <v>13</v>
      </c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3"/>
      <c r="AG60" s="4"/>
      <c r="AH60" s="4"/>
      <c r="AI60" s="3"/>
      <c r="AK60" s="3"/>
      <c r="AM60" s="3"/>
      <c r="AN60" s="3"/>
      <c r="AS60" s="3"/>
      <c r="BX60" s="3"/>
    </row>
    <row r="61" spans="2:106" ht="15" x14ac:dyDescent="0.25">
      <c r="B61" s="3"/>
      <c r="C61" s="3"/>
      <c r="D61" s="3"/>
      <c r="E61" s="3"/>
      <c r="F61" s="3"/>
      <c r="H61" s="8">
        <v>13</v>
      </c>
      <c r="I61" s="8" t="s">
        <v>5</v>
      </c>
      <c r="J61" s="7" t="s">
        <v>10</v>
      </c>
      <c r="K61" s="7" t="s">
        <v>0</v>
      </c>
      <c r="L61" s="7" t="s">
        <v>9</v>
      </c>
      <c r="M61" s="7" t="s">
        <v>4</v>
      </c>
      <c r="N61" s="7" t="s">
        <v>8</v>
      </c>
      <c r="O61" s="7" t="s">
        <v>11</v>
      </c>
      <c r="P61" s="7" t="s">
        <v>9</v>
      </c>
      <c r="Q61" s="7" t="s">
        <v>6</v>
      </c>
      <c r="R61" s="7" t="s">
        <v>11</v>
      </c>
      <c r="S61" s="7" t="s">
        <v>14</v>
      </c>
      <c r="T61" s="7" t="s">
        <v>15</v>
      </c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3"/>
      <c r="AG61" s="4"/>
      <c r="AH61" s="4"/>
      <c r="AI61" s="3"/>
      <c r="AK61" s="3"/>
      <c r="AM61" s="3"/>
      <c r="AN61" s="3"/>
      <c r="AS61" s="3"/>
      <c r="BX61" s="3"/>
    </row>
    <row r="62" spans="2:106" ht="15" x14ac:dyDescent="0.25">
      <c r="B62" s="3"/>
      <c r="C62" s="3"/>
      <c r="D62" s="3"/>
      <c r="E62" s="3"/>
      <c r="F62" s="3"/>
      <c r="H62" s="8">
        <v>14</v>
      </c>
      <c r="I62" s="8" t="s">
        <v>9</v>
      </c>
      <c r="J62" s="7" t="s">
        <v>9</v>
      </c>
      <c r="K62" s="7" t="s">
        <v>15</v>
      </c>
      <c r="L62" s="7" t="s">
        <v>0</v>
      </c>
      <c r="M62" s="7" t="s">
        <v>14</v>
      </c>
      <c r="N62" s="7" t="s">
        <v>9</v>
      </c>
      <c r="O62" s="7" t="s">
        <v>12</v>
      </c>
      <c r="P62" s="7" t="s">
        <v>5</v>
      </c>
      <c r="Q62" s="7" t="s">
        <v>8</v>
      </c>
      <c r="R62" s="7" t="s">
        <v>12</v>
      </c>
      <c r="S62" s="7" t="s">
        <v>15</v>
      </c>
      <c r="T62" s="7" t="s">
        <v>2</v>
      </c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3"/>
      <c r="AG62" s="4"/>
      <c r="AH62" s="4"/>
      <c r="AI62" s="3"/>
      <c r="AK62" s="3"/>
      <c r="AM62" s="3"/>
      <c r="AN62" s="3"/>
      <c r="AS62" s="3"/>
      <c r="BX62" s="3"/>
    </row>
    <row r="63" spans="2:106" ht="15" x14ac:dyDescent="0.25">
      <c r="B63" s="3"/>
      <c r="C63" s="3"/>
      <c r="D63" s="3"/>
      <c r="E63" s="3"/>
      <c r="F63" s="3"/>
      <c r="H63" s="8">
        <v>15</v>
      </c>
      <c r="I63" s="8" t="s">
        <v>14</v>
      </c>
      <c r="J63" s="7" t="s">
        <v>13</v>
      </c>
      <c r="K63" s="7" t="s">
        <v>13</v>
      </c>
      <c r="L63" s="7" t="s">
        <v>7</v>
      </c>
      <c r="M63" s="7" t="s">
        <v>9</v>
      </c>
      <c r="N63" s="7" t="s">
        <v>13</v>
      </c>
      <c r="O63" s="7" t="s">
        <v>5</v>
      </c>
      <c r="P63" s="7" t="s">
        <v>7</v>
      </c>
      <c r="Q63" s="7" t="s">
        <v>5</v>
      </c>
      <c r="R63" s="7" t="s">
        <v>10</v>
      </c>
      <c r="S63" s="7" t="s">
        <v>0</v>
      </c>
      <c r="T63" s="7" t="s">
        <v>10</v>
      </c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3"/>
      <c r="AG63" s="4"/>
      <c r="AH63" s="4"/>
      <c r="AI63" s="3"/>
      <c r="AK63" s="3"/>
      <c r="AM63" s="3"/>
      <c r="AN63" s="3"/>
      <c r="AS63" s="3"/>
      <c r="AV63" s="3"/>
      <c r="BX63" s="3"/>
    </row>
    <row r="64" spans="2:106" ht="15" x14ac:dyDescent="0.25">
      <c r="B64" s="3"/>
      <c r="C64" s="3"/>
      <c r="D64" s="3"/>
      <c r="E64" s="3"/>
      <c r="F64" s="3"/>
      <c r="H64" s="8">
        <v>16</v>
      </c>
      <c r="I64" s="8" t="s">
        <v>1</v>
      </c>
      <c r="J64" s="7" t="s">
        <v>3</v>
      </c>
      <c r="K64" s="7" t="s">
        <v>8</v>
      </c>
      <c r="L64" s="7" t="s">
        <v>12</v>
      </c>
      <c r="M64" s="7" t="s">
        <v>11</v>
      </c>
      <c r="N64" s="7" t="s">
        <v>4</v>
      </c>
      <c r="O64" s="7" t="s">
        <v>9</v>
      </c>
      <c r="P64" s="7" t="s">
        <v>4</v>
      </c>
      <c r="Q64" s="7" t="s">
        <v>0</v>
      </c>
      <c r="R64" s="7" t="s">
        <v>0</v>
      </c>
      <c r="S64" s="7" t="s">
        <v>6</v>
      </c>
      <c r="T64" s="7" t="s">
        <v>11</v>
      </c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3"/>
      <c r="AG64" s="4"/>
      <c r="AH64" s="4"/>
      <c r="AI64" s="3"/>
      <c r="AK64" s="3"/>
      <c r="AM64" s="3"/>
      <c r="AN64" s="3"/>
      <c r="AS64" s="3"/>
      <c r="AV64" s="3"/>
      <c r="BX64" s="3"/>
    </row>
    <row r="65" spans="2:101" ht="15" x14ac:dyDescent="0.25">
      <c r="B65" s="3"/>
      <c r="C65" s="3"/>
      <c r="D65" s="3"/>
      <c r="E65" s="3"/>
      <c r="F65" s="3"/>
      <c r="H65" s="8">
        <v>17</v>
      </c>
      <c r="I65" s="8" t="s">
        <v>6</v>
      </c>
      <c r="J65" s="7" t="s">
        <v>6</v>
      </c>
      <c r="K65" s="7" t="s">
        <v>5</v>
      </c>
      <c r="L65" s="7" t="s">
        <v>4</v>
      </c>
      <c r="M65" s="7" t="s">
        <v>10</v>
      </c>
      <c r="N65" s="7" t="s">
        <v>6</v>
      </c>
      <c r="O65" s="7" t="s">
        <v>0</v>
      </c>
      <c r="P65" s="7" t="s">
        <v>0</v>
      </c>
      <c r="Q65" s="7" t="s">
        <v>9</v>
      </c>
      <c r="R65" s="7" t="s">
        <v>6</v>
      </c>
      <c r="S65" s="7" t="s">
        <v>4</v>
      </c>
      <c r="T65" s="7" t="s">
        <v>6</v>
      </c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3"/>
      <c r="AG65" s="4"/>
      <c r="AH65" s="4"/>
      <c r="AI65" s="3"/>
      <c r="AK65" s="3"/>
      <c r="AS65" s="3"/>
      <c r="AT65" s="3"/>
      <c r="AU65" s="3"/>
      <c r="AV65" s="3"/>
      <c r="BX65" s="3"/>
    </row>
    <row r="66" spans="2:101" ht="15" x14ac:dyDescent="0.25">
      <c r="B66" s="3"/>
      <c r="C66" s="3"/>
      <c r="D66" s="3"/>
      <c r="E66" s="3"/>
      <c r="F66" s="3"/>
      <c r="H66" s="8">
        <v>18</v>
      </c>
      <c r="I66" s="8" t="s">
        <v>7</v>
      </c>
      <c r="J66" s="7" t="s">
        <v>8</v>
      </c>
      <c r="K66" s="7" t="s">
        <v>7</v>
      </c>
      <c r="L66" s="7" t="s">
        <v>3</v>
      </c>
      <c r="M66" s="7" t="s">
        <v>5</v>
      </c>
      <c r="N66" s="7" t="s">
        <v>1</v>
      </c>
      <c r="O66" s="7" t="s">
        <v>4</v>
      </c>
      <c r="P66" s="7" t="s">
        <v>6</v>
      </c>
      <c r="Q66" s="7" t="s">
        <v>3</v>
      </c>
      <c r="R66" s="7" t="s">
        <v>3</v>
      </c>
      <c r="S66" s="7" t="s">
        <v>3</v>
      </c>
      <c r="T66" s="7" t="s">
        <v>3</v>
      </c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3"/>
      <c r="AG66" s="4"/>
      <c r="AH66" s="4"/>
      <c r="AI66" s="3"/>
      <c r="AK66" s="3"/>
      <c r="AS66" s="3"/>
      <c r="AT66" s="3"/>
      <c r="AU66" s="3"/>
      <c r="AV66" s="3"/>
      <c r="BX66" s="3"/>
    </row>
    <row r="67" spans="2:101" ht="15" x14ac:dyDescent="0.25">
      <c r="B67" s="3"/>
      <c r="C67" s="3"/>
      <c r="D67" s="3"/>
      <c r="E67" s="3"/>
      <c r="F67" s="3"/>
      <c r="H67" s="8">
        <v>19</v>
      </c>
      <c r="I67" s="8" t="s">
        <v>3</v>
      </c>
      <c r="J67" s="7" t="s">
        <v>1</v>
      </c>
      <c r="K67" s="7" t="s">
        <v>3</v>
      </c>
      <c r="L67" s="7" t="s">
        <v>1</v>
      </c>
      <c r="M67" s="7" t="s">
        <v>3</v>
      </c>
      <c r="N67" s="7" t="s">
        <v>3</v>
      </c>
      <c r="O67" s="7" t="s">
        <v>3</v>
      </c>
      <c r="P67" s="7" t="s">
        <v>1</v>
      </c>
      <c r="Q67" s="7" t="s">
        <v>4</v>
      </c>
      <c r="R67" s="7" t="s">
        <v>1</v>
      </c>
      <c r="S67" s="7" t="s">
        <v>5</v>
      </c>
      <c r="T67" s="7" t="s">
        <v>1</v>
      </c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3"/>
      <c r="AG67" s="4"/>
      <c r="AH67" s="4"/>
      <c r="AI67" s="3"/>
      <c r="AK67" s="3"/>
      <c r="AS67" s="3"/>
      <c r="AT67" s="3"/>
      <c r="AU67" s="3"/>
      <c r="AV67" s="3"/>
      <c r="BX67" s="3"/>
    </row>
    <row r="68" spans="2:101" ht="15" x14ac:dyDescent="0.25">
      <c r="B68" s="3"/>
      <c r="C68" s="3"/>
      <c r="D68" s="3"/>
      <c r="E68" s="3"/>
      <c r="F68" s="3"/>
      <c r="H68" s="8">
        <v>20</v>
      </c>
      <c r="I68" s="8" t="s">
        <v>4</v>
      </c>
      <c r="J68" s="7" t="s">
        <v>2</v>
      </c>
      <c r="K68" s="7" t="s">
        <v>1</v>
      </c>
      <c r="L68" s="7" t="s">
        <v>2</v>
      </c>
      <c r="M68" s="7" t="s">
        <v>1</v>
      </c>
      <c r="N68" s="7" t="s">
        <v>2</v>
      </c>
      <c r="O68" s="7" t="s">
        <v>1</v>
      </c>
      <c r="P68" s="7" t="s">
        <v>3</v>
      </c>
      <c r="Q68" s="7" t="s">
        <v>1</v>
      </c>
      <c r="R68" s="7" t="s">
        <v>2</v>
      </c>
      <c r="S68" s="7" t="s">
        <v>1</v>
      </c>
      <c r="T68" s="7" t="s">
        <v>0</v>
      </c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3"/>
      <c r="AG68" s="4"/>
      <c r="AH68" s="4"/>
      <c r="AI68" s="3"/>
      <c r="AK68" s="3"/>
      <c r="AS68" s="3"/>
      <c r="AT68" s="3"/>
      <c r="AU68" s="3"/>
      <c r="AV68" s="3"/>
      <c r="BX68" s="3"/>
    </row>
    <row r="69" spans="2:101" ht="15" x14ac:dyDescent="0.25">
      <c r="I69" s="6"/>
      <c r="AF69" s="3"/>
      <c r="AG69" s="4"/>
      <c r="AH69" s="4"/>
      <c r="AI69" s="4"/>
      <c r="AK69" s="4"/>
      <c r="AM69" s="4"/>
      <c r="AN69" s="4"/>
      <c r="AO69" s="4"/>
      <c r="AP69" s="4"/>
      <c r="AQ69" s="4"/>
      <c r="AR69" s="4"/>
      <c r="AS69" s="4"/>
      <c r="BX69" s="3"/>
    </row>
    <row r="70" spans="2:101" ht="15" x14ac:dyDescent="0.25">
      <c r="B70" s="3"/>
      <c r="C70" s="3"/>
      <c r="D70" s="3"/>
      <c r="E70" s="3"/>
      <c r="F70" s="3"/>
      <c r="G70" s="3"/>
      <c r="H70" s="3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4"/>
      <c r="AH70" s="4"/>
      <c r="AI70" s="4"/>
      <c r="AK70" s="4"/>
      <c r="AM70" s="4"/>
      <c r="AN70" s="4"/>
      <c r="AO70" s="4"/>
      <c r="AP70" s="4"/>
      <c r="AQ70" s="4"/>
      <c r="AR70" s="4"/>
      <c r="AS70" s="4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</row>
    <row r="71" spans="2:101" ht="15" x14ac:dyDescent="0.25">
      <c r="B71" s="3"/>
      <c r="C71" s="3"/>
      <c r="D71" s="3"/>
      <c r="E71" s="3"/>
      <c r="F71" s="3"/>
      <c r="G71" s="3"/>
      <c r="H71" s="3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4"/>
      <c r="AH71" s="4"/>
      <c r="AI71" s="4"/>
      <c r="AK71" s="4"/>
      <c r="AM71" s="4"/>
      <c r="AN71" s="4"/>
      <c r="AO71" s="4"/>
      <c r="AP71" s="4"/>
      <c r="AQ71" s="4"/>
      <c r="AR71" s="4"/>
      <c r="AS71" s="4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</row>
    <row r="72" spans="2:101" ht="15" x14ac:dyDescent="0.25">
      <c r="B72" s="3"/>
      <c r="C72" s="3"/>
      <c r="D72" s="3"/>
      <c r="E72" s="3"/>
      <c r="I72" s="6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4"/>
      <c r="AH72" s="4"/>
      <c r="AI72" s="4"/>
      <c r="AK72" s="4"/>
      <c r="AM72" s="4"/>
      <c r="AN72" s="4"/>
      <c r="AO72" s="4"/>
      <c r="AP72" s="4"/>
      <c r="AQ72" s="4"/>
      <c r="AR72" s="4"/>
      <c r="AS72" s="4"/>
      <c r="AU72" s="3"/>
      <c r="AV72" s="3"/>
      <c r="AW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</row>
    <row r="73" spans="2:101" ht="15" x14ac:dyDescent="0.25">
      <c r="B73" s="3"/>
      <c r="C73" s="3"/>
      <c r="D73" s="3"/>
      <c r="E73" s="3"/>
      <c r="I73" s="6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4"/>
      <c r="AH73" s="4"/>
      <c r="AI73" s="4"/>
      <c r="AK73" s="4"/>
      <c r="AM73" s="4"/>
      <c r="AN73" s="4"/>
      <c r="AO73" s="4"/>
      <c r="AP73" s="4"/>
      <c r="AQ73" s="4"/>
      <c r="AR73" s="4"/>
      <c r="AS73" s="4"/>
      <c r="AU73" s="3"/>
      <c r="AV73" s="3"/>
      <c r="AW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</row>
    <row r="74" spans="2:101" ht="15" x14ac:dyDescent="0.25">
      <c r="B74" s="3"/>
      <c r="C74" s="3"/>
      <c r="D74" s="3"/>
      <c r="E74" s="3"/>
      <c r="I74" s="6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4"/>
      <c r="AH74" s="4"/>
      <c r="AI74" s="4"/>
      <c r="AK74" s="4"/>
      <c r="AM74" s="4"/>
      <c r="AN74" s="4"/>
      <c r="AO74" s="4"/>
      <c r="AP74" s="4"/>
      <c r="AQ74" s="4"/>
      <c r="AR74" s="4"/>
      <c r="AS74" s="4"/>
      <c r="AU74" s="3"/>
      <c r="AV74" s="3"/>
      <c r="AW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</row>
    <row r="75" spans="2:101" ht="15" x14ac:dyDescent="0.25">
      <c r="B75" s="3"/>
      <c r="C75" s="3"/>
      <c r="D75" s="3"/>
      <c r="E75" s="3"/>
      <c r="I75" s="6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U75" s="3"/>
      <c r="AV75" s="3"/>
      <c r="AW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</row>
    <row r="76" spans="2:101" ht="15" x14ac:dyDescent="0.25">
      <c r="B76" s="3"/>
      <c r="C76" s="3"/>
      <c r="D76" s="3"/>
      <c r="E76" s="3"/>
      <c r="I76" s="6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U76" s="3"/>
      <c r="AV76" s="3"/>
      <c r="AW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</row>
    <row r="77" spans="2:101" ht="15" x14ac:dyDescent="0.25">
      <c r="B77" s="3"/>
      <c r="C77" s="3"/>
      <c r="D77" s="3"/>
      <c r="E77" s="3"/>
      <c r="I77" s="6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U77" s="3"/>
      <c r="AV77" s="3"/>
      <c r="AW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</row>
    <row r="78" spans="2:101" ht="15" x14ac:dyDescent="0.25">
      <c r="B78" s="3"/>
      <c r="C78" s="3"/>
      <c r="D78" s="3"/>
      <c r="E78" s="3"/>
      <c r="I78" s="6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U78" s="3"/>
      <c r="AV78" s="3"/>
      <c r="AW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</row>
    <row r="79" spans="2:101" ht="15" x14ac:dyDescent="0.25">
      <c r="B79" s="3"/>
      <c r="C79" s="3"/>
      <c r="D79" s="3"/>
      <c r="E79" s="3"/>
      <c r="I79" s="6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U79" s="3"/>
      <c r="AV79" s="3"/>
      <c r="AW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</row>
    <row r="80" spans="2:101" ht="15" x14ac:dyDescent="0.25">
      <c r="B80" s="3"/>
      <c r="C80" s="3"/>
      <c r="D80" s="3"/>
      <c r="E80" s="3"/>
      <c r="I80" s="6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U80" s="3"/>
      <c r="AV80" s="3"/>
      <c r="AW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</row>
    <row r="81" spans="2:101" ht="15" x14ac:dyDescent="0.25">
      <c r="B81" s="3"/>
      <c r="C81" s="3"/>
      <c r="D81" s="3"/>
      <c r="E81" s="3"/>
      <c r="I81" s="6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U81" s="3"/>
      <c r="AV81" s="3"/>
      <c r="AW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</row>
    <row r="82" spans="2:101" ht="15" x14ac:dyDescent="0.25">
      <c r="B82" s="3"/>
      <c r="C82" s="3"/>
      <c r="D82" s="3"/>
      <c r="E82" s="3"/>
      <c r="I82" s="6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U82" s="3"/>
      <c r="AV82" s="3"/>
      <c r="AW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</row>
    <row r="83" spans="2:101" ht="15" x14ac:dyDescent="0.25">
      <c r="B83" s="3"/>
      <c r="C83" s="3"/>
      <c r="D83" s="3"/>
      <c r="E83" s="3"/>
      <c r="I83" s="6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U83" s="3"/>
      <c r="AV83" s="3"/>
      <c r="AW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</row>
    <row r="84" spans="2:101" ht="15" x14ac:dyDescent="0.25">
      <c r="B84" s="3"/>
      <c r="C84" s="3"/>
      <c r="D84" s="3"/>
      <c r="E84" s="3"/>
      <c r="I84" s="6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U84" s="3"/>
      <c r="AV84" s="3"/>
      <c r="AW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</row>
    <row r="85" spans="2:101" ht="15" x14ac:dyDescent="0.25">
      <c r="B85" s="3"/>
      <c r="C85" s="3"/>
      <c r="D85" s="3"/>
      <c r="E85" s="3"/>
      <c r="I85" s="6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U85" s="3"/>
      <c r="AV85" s="3"/>
      <c r="AW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</row>
    <row r="86" spans="2:101" ht="15" x14ac:dyDescent="0.25">
      <c r="B86" s="3"/>
      <c r="C86" s="3"/>
      <c r="D86" s="3"/>
      <c r="E86" s="3"/>
      <c r="I86" s="6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U86" s="3"/>
      <c r="AV86" s="3"/>
      <c r="AW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</row>
    <row r="87" spans="2:101" ht="15" x14ac:dyDescent="0.25">
      <c r="B87" s="3"/>
      <c r="C87" s="3"/>
      <c r="D87" s="3"/>
      <c r="E87" s="3"/>
      <c r="I87" s="6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U87" s="3"/>
      <c r="AV87" s="3"/>
      <c r="AW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</row>
    <row r="88" spans="2:101" ht="15" x14ac:dyDescent="0.25">
      <c r="B88" s="3"/>
      <c r="C88" s="3"/>
      <c r="D88" s="3"/>
      <c r="E88" s="3"/>
      <c r="I88" s="6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U88" s="3"/>
      <c r="AV88" s="3"/>
      <c r="AW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</row>
    <row r="89" spans="2:101" ht="15" x14ac:dyDescent="0.25">
      <c r="B89" s="3"/>
      <c r="C89" s="3"/>
      <c r="D89" s="3"/>
      <c r="E89" s="3"/>
      <c r="I89" s="6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U89" s="3"/>
      <c r="AV89" s="3"/>
      <c r="AW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</row>
    <row r="90" spans="2:101" ht="15" x14ac:dyDescent="0.25">
      <c r="B90" s="3"/>
      <c r="C90" s="3"/>
      <c r="D90" s="3"/>
      <c r="E90" s="3"/>
      <c r="I90" s="6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U90" s="3"/>
      <c r="AV90" s="3"/>
      <c r="AW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</row>
    <row r="91" spans="2:101" ht="15" x14ac:dyDescent="0.25">
      <c r="B91" s="3"/>
      <c r="C91" s="3"/>
      <c r="D91" s="3"/>
      <c r="E91" s="3"/>
      <c r="I91" s="6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U91" s="3"/>
      <c r="AV91" s="3"/>
      <c r="AW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</row>
    <row r="92" spans="2:101" ht="15" x14ac:dyDescent="0.25">
      <c r="B92" s="3"/>
      <c r="C92" s="3"/>
      <c r="D92" s="3"/>
      <c r="E92" s="3"/>
      <c r="I92" s="6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U92" s="3"/>
      <c r="AV92" s="3"/>
      <c r="AW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</row>
    <row r="93" spans="2:101" ht="15" x14ac:dyDescent="0.25">
      <c r="B93" s="3"/>
      <c r="C93" s="3"/>
      <c r="D93" s="3"/>
      <c r="E93" s="3"/>
      <c r="I93" s="6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U93" s="3"/>
      <c r="AV93" s="3"/>
      <c r="AW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</row>
    <row r="94" spans="2:101" ht="15" x14ac:dyDescent="0.25">
      <c r="B94" s="3"/>
      <c r="C94" s="3"/>
      <c r="D94" s="3"/>
      <c r="E94" s="3"/>
      <c r="F94" s="3"/>
      <c r="G94" s="3"/>
      <c r="H94" s="3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</row>
    <row r="95" spans="2:101" ht="15" x14ac:dyDescent="0.25">
      <c r="B95" s="3"/>
      <c r="C95" s="3"/>
      <c r="D95" s="3"/>
      <c r="E95" s="3"/>
      <c r="F95" s="3"/>
      <c r="G95" s="3"/>
      <c r="H95" s="3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</row>
    <row r="96" spans="2:101" ht="15" x14ac:dyDescent="0.25">
      <c r="B96" s="3"/>
      <c r="C96" s="3"/>
      <c r="D96" s="3"/>
      <c r="E96" s="3"/>
      <c r="F96" s="3"/>
      <c r="G96" s="3"/>
      <c r="H96" s="3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</row>
    <row r="97" spans="2:101" ht="15" x14ac:dyDescent="0.25">
      <c r="B97" s="3"/>
      <c r="C97" s="3"/>
      <c r="D97" s="3"/>
      <c r="E97" s="3"/>
      <c r="F97" s="3"/>
      <c r="G97" s="3"/>
      <c r="H97" s="3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</row>
    <row r="98" spans="2:101" ht="15" x14ac:dyDescent="0.25">
      <c r="B98" s="3"/>
      <c r="C98" s="3"/>
      <c r="D98" s="3"/>
      <c r="E98" s="3"/>
      <c r="F98" s="3"/>
      <c r="G98" s="3"/>
      <c r="H98" s="3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</row>
    <row r="99" spans="2:101" ht="15" x14ac:dyDescent="0.25">
      <c r="B99" s="3"/>
      <c r="C99" s="3"/>
      <c r="D99" s="3"/>
      <c r="E99" s="3"/>
      <c r="F99" s="3"/>
      <c r="G99" s="3"/>
      <c r="H99" s="3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</row>
    <row r="100" spans="2:101" ht="15" x14ac:dyDescent="0.25">
      <c r="B100" s="3"/>
      <c r="C100" s="3"/>
      <c r="D100" s="3"/>
      <c r="E100" s="3"/>
      <c r="F100" s="3"/>
      <c r="G100" s="3"/>
      <c r="H100" s="3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</row>
    <row r="101" spans="2:101" ht="15" x14ac:dyDescent="0.25">
      <c r="B101" s="3"/>
      <c r="C101" s="3"/>
      <c r="D101" s="3"/>
      <c r="E101" s="3"/>
      <c r="F101" s="3"/>
      <c r="G101" s="3"/>
      <c r="H101" s="3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</row>
    <row r="102" spans="2:101" ht="15" x14ac:dyDescent="0.25">
      <c r="B102" s="3"/>
      <c r="C102" s="3"/>
      <c r="D102" s="3"/>
      <c r="E102" s="3"/>
      <c r="F102" s="3"/>
      <c r="G102" s="3"/>
      <c r="H102" s="3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</row>
    <row r="103" spans="2:101" ht="15" x14ac:dyDescent="0.25">
      <c r="B103" s="3"/>
      <c r="C103" s="3"/>
      <c r="D103" s="3"/>
      <c r="E103" s="3"/>
      <c r="F103" s="3"/>
      <c r="G103" s="3"/>
      <c r="H103" s="3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</row>
    <row r="104" spans="2:101" ht="15" x14ac:dyDescent="0.25">
      <c r="B104" s="3"/>
      <c r="C104" s="3"/>
      <c r="D104" s="3"/>
      <c r="E104" s="3"/>
      <c r="F104" s="3"/>
      <c r="G104" s="3"/>
      <c r="H104" s="3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</row>
    <row r="105" spans="2:101" ht="15" x14ac:dyDescent="0.25">
      <c r="B105" s="3"/>
      <c r="C105" s="3"/>
      <c r="D105" s="3"/>
      <c r="E105" s="3"/>
      <c r="F105" s="3"/>
      <c r="G105" s="3"/>
      <c r="H105" s="3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</row>
    <row r="106" spans="2:101" ht="15" x14ac:dyDescent="0.25">
      <c r="B106" s="3"/>
      <c r="C106" s="3"/>
      <c r="D106" s="3"/>
      <c r="E106" s="3"/>
      <c r="F106" s="3"/>
      <c r="G106" s="3"/>
      <c r="H106" s="3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</row>
    <row r="107" spans="2:101" ht="15" x14ac:dyDescent="0.25">
      <c r="B107" s="3"/>
      <c r="C107" s="3"/>
      <c r="D107" s="3"/>
      <c r="E107" s="3"/>
      <c r="F107" s="3"/>
      <c r="G107" s="3"/>
      <c r="H107" s="3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</row>
    <row r="108" spans="2:101" ht="15" x14ac:dyDescent="0.25">
      <c r="B108" s="3"/>
      <c r="C108" s="3"/>
      <c r="D108" s="3"/>
      <c r="E108" s="3"/>
      <c r="F108" s="3"/>
      <c r="G108" s="3"/>
      <c r="H108" s="3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</row>
    <row r="109" spans="2:101" ht="15" x14ac:dyDescent="0.25">
      <c r="B109" s="3"/>
      <c r="C109" s="3"/>
      <c r="D109" s="3"/>
      <c r="E109" s="3"/>
      <c r="F109" s="3"/>
      <c r="G109" s="3"/>
      <c r="H109" s="3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</row>
    <row r="110" spans="2:101" ht="15" x14ac:dyDescent="0.25">
      <c r="B110" s="3"/>
      <c r="C110" s="3"/>
      <c r="D110" s="3"/>
      <c r="E110" s="3"/>
      <c r="F110" s="3"/>
      <c r="G110" s="3"/>
      <c r="H110" s="3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</row>
    <row r="111" spans="2:101" ht="15" x14ac:dyDescent="0.25">
      <c r="B111" s="3"/>
      <c r="C111" s="3"/>
      <c r="D111" s="3"/>
      <c r="E111" s="3"/>
      <c r="F111" s="3"/>
      <c r="G111" s="3"/>
      <c r="H111" s="3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</row>
    <row r="112" spans="2:101" ht="15" x14ac:dyDescent="0.25">
      <c r="B112" s="3"/>
      <c r="C112" s="3"/>
      <c r="D112" s="3"/>
      <c r="E112" s="3"/>
      <c r="F112" s="3"/>
      <c r="G112" s="3"/>
      <c r="H112" s="3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</row>
    <row r="113" spans="2:101" ht="15" x14ac:dyDescent="0.25">
      <c r="B113" s="3"/>
      <c r="C113" s="3"/>
      <c r="D113" s="3"/>
      <c r="E113" s="3"/>
      <c r="F113" s="3"/>
      <c r="G113" s="3"/>
      <c r="H113" s="3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</row>
    <row r="114" spans="2:101" ht="15" x14ac:dyDescent="0.25">
      <c r="B114" s="3"/>
      <c r="C114" s="3"/>
      <c r="D114" s="3"/>
      <c r="E114" s="3"/>
      <c r="F114" s="3"/>
      <c r="G114" s="3"/>
      <c r="H114" s="3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</row>
    <row r="115" spans="2:101" ht="15" x14ac:dyDescent="0.25">
      <c r="B115" s="3"/>
      <c r="C115" s="3"/>
      <c r="D115" s="3"/>
      <c r="E115" s="3"/>
      <c r="F115" s="3"/>
      <c r="G115" s="3"/>
      <c r="H115" s="3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</row>
    <row r="116" spans="2:101" ht="15" x14ac:dyDescent="0.25">
      <c r="B116" s="3"/>
      <c r="C116" s="3"/>
      <c r="D116" s="3"/>
      <c r="E116" s="3"/>
      <c r="F116" s="3"/>
      <c r="G116" s="3"/>
      <c r="H116" s="3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</row>
    <row r="117" spans="2:101" ht="15" x14ac:dyDescent="0.25">
      <c r="B117" s="3"/>
      <c r="C117" s="3"/>
      <c r="D117" s="3"/>
      <c r="E117" s="3"/>
      <c r="F117" s="3"/>
      <c r="G117" s="3"/>
      <c r="H117" s="3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</row>
    <row r="118" spans="2:101" ht="15" x14ac:dyDescent="0.25">
      <c r="B118" s="3"/>
      <c r="C118" s="3"/>
      <c r="D118" s="3"/>
      <c r="E118" s="3"/>
      <c r="F118" s="3"/>
      <c r="G118" s="3"/>
      <c r="H118" s="3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</row>
    <row r="119" spans="2:101" ht="15" x14ac:dyDescent="0.25">
      <c r="B119" s="3"/>
      <c r="C119" s="3"/>
      <c r="D119" s="3"/>
      <c r="E119" s="3"/>
      <c r="F119" s="3"/>
      <c r="G119" s="3"/>
      <c r="H119" s="3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</row>
    <row r="120" spans="2:101" ht="15" x14ac:dyDescent="0.25">
      <c r="B120" s="3"/>
      <c r="C120" s="3"/>
      <c r="D120" s="3"/>
      <c r="E120" s="3"/>
      <c r="F120" s="3"/>
      <c r="G120" s="3"/>
      <c r="H120" s="3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</row>
    <row r="121" spans="2:101" ht="15" x14ac:dyDescent="0.25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</row>
    <row r="122" spans="2:101" ht="15" x14ac:dyDescent="0.25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</row>
    <row r="123" spans="2:101" ht="15" x14ac:dyDescent="0.25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</row>
    <row r="124" spans="2:101" ht="15" x14ac:dyDescent="0.25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</row>
    <row r="125" spans="2:101" ht="15" x14ac:dyDescent="0.25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</row>
    <row r="126" spans="2:101" ht="15" x14ac:dyDescent="0.25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</row>
    <row r="127" spans="2:101" ht="15" x14ac:dyDescent="0.2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</row>
    <row r="128" spans="2:101" ht="15" x14ac:dyDescent="0.25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</row>
    <row r="129" spans="2:101" ht="15" x14ac:dyDescent="0.25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</row>
    <row r="130" spans="2:101" ht="15" x14ac:dyDescent="0.25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</row>
    <row r="131" spans="2:101" ht="15" x14ac:dyDescent="0.25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</row>
    <row r="132" spans="2:101" ht="15" x14ac:dyDescent="0.25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</row>
    <row r="133" spans="2:101" ht="15" x14ac:dyDescent="0.25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</row>
    <row r="134" spans="2:101" ht="15" x14ac:dyDescent="0.25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</row>
    <row r="135" spans="2:101" ht="15" x14ac:dyDescent="0.25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</row>
    <row r="136" spans="2:101" ht="15" x14ac:dyDescent="0.25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</row>
    <row r="137" spans="2:101" ht="15" x14ac:dyDescent="0.25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</row>
    <row r="138" spans="2:101" ht="15" x14ac:dyDescent="0.25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</row>
    <row r="139" spans="2:101" ht="15" x14ac:dyDescent="0.25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</row>
    <row r="140" spans="2:101" ht="15" x14ac:dyDescent="0.25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</row>
    <row r="141" spans="2:101" ht="15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</row>
    <row r="142" spans="2:101" ht="15" x14ac:dyDescent="0.25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</row>
    <row r="143" spans="2:101" ht="15" x14ac:dyDescent="0.25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</row>
    <row r="144" spans="2:101" ht="15" x14ac:dyDescent="0.25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</row>
    <row r="145" spans="2:101" ht="15" x14ac:dyDescent="0.25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</row>
    <row r="146" spans="2:101" ht="15" x14ac:dyDescent="0.25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</row>
    <row r="147" spans="2:101" ht="15" x14ac:dyDescent="0.25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</row>
    <row r="148" spans="2:101" ht="15" x14ac:dyDescent="0.25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</row>
    <row r="149" spans="2:101" ht="15" x14ac:dyDescent="0.25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</row>
    <row r="150" spans="2:101" ht="15" x14ac:dyDescent="0.25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</row>
    <row r="151" spans="2:101" ht="15" x14ac:dyDescent="0.25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</row>
    <row r="152" spans="2:101" ht="15" x14ac:dyDescent="0.25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</row>
    <row r="153" spans="2:101" ht="15" x14ac:dyDescent="0.25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</row>
    <row r="154" spans="2:101" ht="15" x14ac:dyDescent="0.25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</row>
    <row r="155" spans="2:101" ht="15" x14ac:dyDescent="0.25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</row>
    <row r="156" spans="2:101" ht="15" x14ac:dyDescent="0.25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</row>
    <row r="157" spans="2:101" ht="15" x14ac:dyDescent="0.25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</row>
    <row r="158" spans="2:101" ht="15" x14ac:dyDescent="0.25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</row>
    <row r="159" spans="2:101" ht="15" x14ac:dyDescent="0.25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</row>
    <row r="160" spans="2:101" ht="15" x14ac:dyDescent="0.25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</row>
    <row r="161" spans="2:101" ht="15" x14ac:dyDescent="0.25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</row>
    <row r="162" spans="2:101" ht="15" x14ac:dyDescent="0.25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</row>
    <row r="163" spans="2:101" ht="15" x14ac:dyDescent="0.25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</row>
    <row r="164" spans="2:101" ht="15" x14ac:dyDescent="0.25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</row>
    <row r="165" spans="2:101" ht="15" x14ac:dyDescent="0.25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</row>
    <row r="166" spans="2:101" ht="15" x14ac:dyDescent="0.25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</row>
    <row r="167" spans="2:101" ht="15" x14ac:dyDescent="0.25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</row>
    <row r="168" spans="2:101" ht="15" x14ac:dyDescent="0.25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</row>
    <row r="169" spans="2:101" ht="15" x14ac:dyDescent="0.25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</row>
    <row r="170" spans="2:101" ht="15" x14ac:dyDescent="0.25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</row>
    <row r="171" spans="2:101" ht="15" x14ac:dyDescent="0.25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</row>
    <row r="172" spans="2:101" ht="15" x14ac:dyDescent="0.25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</row>
    <row r="173" spans="2:101" ht="15" x14ac:dyDescent="0.25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</row>
    <row r="174" spans="2:101" ht="15" x14ac:dyDescent="0.25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</row>
    <row r="175" spans="2:101" ht="15" x14ac:dyDescent="0.25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</row>
    <row r="176" spans="2:101" ht="15" x14ac:dyDescent="0.25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</row>
    <row r="177" spans="2:101" ht="15" x14ac:dyDescent="0.25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</row>
    <row r="178" spans="2:101" ht="15" x14ac:dyDescent="0.25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</row>
    <row r="179" spans="2:101" ht="15" x14ac:dyDescent="0.25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</row>
    <row r="180" spans="2:101" ht="15" x14ac:dyDescent="0.25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</row>
    <row r="181" spans="2:101" ht="15" x14ac:dyDescent="0.25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</row>
    <row r="182" spans="2:101" ht="15" x14ac:dyDescent="0.25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</row>
    <row r="183" spans="2:101" ht="15" x14ac:dyDescent="0.25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</row>
    <row r="184" spans="2:101" ht="15" x14ac:dyDescent="0.25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</row>
    <row r="185" spans="2:101" ht="15" x14ac:dyDescent="0.25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</row>
    <row r="186" spans="2:101" ht="15" x14ac:dyDescent="0.25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</row>
    <row r="187" spans="2:101" ht="15" x14ac:dyDescent="0.25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</row>
    <row r="188" spans="2:101" ht="15" x14ac:dyDescent="0.25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</row>
    <row r="189" spans="2:101" ht="15" x14ac:dyDescent="0.25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</row>
    <row r="190" spans="2:101" ht="15" x14ac:dyDescent="0.25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</row>
    <row r="191" spans="2:101" ht="15" x14ac:dyDescent="0.25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</row>
    <row r="192" spans="2:101" ht="15" x14ac:dyDescent="0.25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</row>
    <row r="193" spans="2:101" ht="15" x14ac:dyDescent="0.25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</row>
    <row r="194" spans="2:101" ht="15" x14ac:dyDescent="0.25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</row>
    <row r="195" spans="2:101" ht="15" x14ac:dyDescent="0.25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</row>
    <row r="196" spans="2:101" ht="15" x14ac:dyDescent="0.25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</row>
    <row r="197" spans="2:101" ht="15" x14ac:dyDescent="0.25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</row>
    <row r="198" spans="2:101" ht="15" x14ac:dyDescent="0.25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</row>
    <row r="199" spans="2:101" ht="15" x14ac:dyDescent="0.25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</row>
    <row r="200" spans="2:101" ht="15" x14ac:dyDescent="0.25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</row>
    <row r="201" spans="2:101" ht="15" x14ac:dyDescent="0.25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</row>
    <row r="202" spans="2:101" ht="15" x14ac:dyDescent="0.25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</row>
    <row r="203" spans="2:101" ht="15" x14ac:dyDescent="0.25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69"/>
  <sheetViews>
    <sheetView workbookViewId="0">
      <selection activeCell="W19" sqref="W19"/>
    </sheetView>
  </sheetViews>
  <sheetFormatPr baseColWidth="10" defaultRowHeight="15" x14ac:dyDescent="0.25"/>
  <cols>
    <col min="1" max="1" width="1.7109375" customWidth="1"/>
    <col min="2" max="2" width="3.140625" customWidth="1"/>
    <col min="3" max="3" width="4.5703125" customWidth="1"/>
    <col min="4" max="4" width="3.28515625" customWidth="1"/>
    <col min="5" max="5" width="3" customWidth="1"/>
    <col min="6" max="6" width="0.28515625" customWidth="1"/>
    <col min="7" max="7" width="17.42578125" customWidth="1"/>
    <col min="8" max="13" width="4.28515625" customWidth="1"/>
    <col min="14" max="14" width="6.42578125" customWidth="1"/>
    <col min="15" max="16" width="4.28515625" customWidth="1"/>
    <col min="17" max="18" width="1.28515625" customWidth="1"/>
    <col min="19" max="19" width="3.140625" customWidth="1"/>
    <col min="20" max="20" width="0.28515625" customWidth="1"/>
    <col min="21" max="21" width="17.42578125" customWidth="1"/>
    <col min="22" max="23" width="3.28515625" customWidth="1"/>
    <col min="24" max="25" width="3.140625" customWidth="1"/>
    <col min="26" max="26" width="3.5703125" customWidth="1"/>
    <col min="27" max="27" width="7.85546875" customWidth="1"/>
    <col min="28" max="29" width="3" customWidth="1"/>
    <col min="30" max="30" width="2.7109375" customWidth="1"/>
    <col min="31" max="31" width="1.85546875" customWidth="1"/>
    <col min="32" max="32" width="3.140625" customWidth="1"/>
    <col min="33" max="33" width="0.28515625" customWidth="1"/>
    <col min="34" max="34" width="17.42578125" customWidth="1"/>
    <col min="35" max="35" width="3.140625" customWidth="1"/>
    <col min="36" max="36" width="3.85546875" customWidth="1"/>
    <col min="37" max="38" width="3.140625" customWidth="1"/>
    <col min="39" max="39" width="3.85546875" customWidth="1"/>
    <col min="40" max="40" width="7.85546875" customWidth="1"/>
    <col min="41" max="42" width="3" customWidth="1"/>
    <col min="43" max="43" width="2.7109375" customWidth="1"/>
    <col min="44" max="48" width="3.140625" customWidth="1"/>
    <col min="49" max="49" width="3.5703125" customWidth="1"/>
    <col min="50" max="50" width="0.28515625" customWidth="1"/>
    <col min="51" max="51" width="17.42578125" customWidth="1"/>
    <col min="52" max="53" width="3.140625" customWidth="1"/>
    <col min="54" max="54" width="3.42578125" customWidth="1"/>
    <col min="55" max="55" width="3.140625" customWidth="1"/>
    <col min="56" max="56" width="3.28515625" customWidth="1"/>
    <col min="57" max="57" width="4.28515625" customWidth="1"/>
    <col min="58" max="58" width="6.42578125" customWidth="1"/>
    <col min="59" max="60" width="4.28515625" customWidth="1"/>
    <col min="61" max="62" width="1.28515625" customWidth="1"/>
    <col min="63" max="63" width="3.140625" customWidth="1"/>
    <col min="64" max="64" width="0.28515625" customWidth="1"/>
    <col min="65" max="65" width="17.42578125" customWidth="1"/>
    <col min="66" max="67" width="3.7109375" customWidth="1"/>
    <col min="68" max="69" width="3.140625" customWidth="1"/>
    <col min="70" max="70" width="3.5703125" customWidth="1"/>
    <col min="71" max="71" width="7.85546875" customWidth="1"/>
    <col min="72" max="73" width="3" customWidth="1"/>
    <col min="74" max="74" width="2.7109375" customWidth="1"/>
    <col min="75" max="75" width="1.85546875" customWidth="1"/>
    <col min="76" max="76" width="3.140625" customWidth="1"/>
    <col min="77" max="77" width="0.28515625" customWidth="1"/>
    <col min="78" max="78" width="17.42578125" customWidth="1"/>
    <col min="79" max="80" width="3.7109375" customWidth="1"/>
    <col min="81" max="82" width="3.140625" customWidth="1"/>
    <col min="83" max="83" width="3.85546875" customWidth="1"/>
    <col min="84" max="84" width="7.85546875" customWidth="1"/>
    <col min="85" max="86" width="3" customWidth="1"/>
    <col min="87" max="87" width="2.7109375" customWidth="1"/>
    <col min="88" max="88" width="11.42578125" customWidth="1"/>
    <col min="89" max="89" width="3.28515625" customWidth="1"/>
    <col min="90" max="90" width="3" customWidth="1"/>
    <col min="91" max="91" width="0.28515625" customWidth="1"/>
    <col min="92" max="92" width="18.5703125" customWidth="1"/>
    <col min="93" max="98" width="4.28515625" customWidth="1"/>
    <col min="99" max="99" width="6.42578125" customWidth="1"/>
    <col min="100" max="101" width="4.28515625" customWidth="1"/>
    <col min="102" max="103" width="1.28515625" customWidth="1"/>
    <col min="104" max="104" width="3.140625" customWidth="1"/>
    <col min="105" max="105" width="0.28515625" customWidth="1"/>
    <col min="106" max="106" width="18.5703125" customWidth="1"/>
    <col min="107" max="108" width="3.28515625" customWidth="1"/>
    <col min="109" max="110" width="3.140625" customWidth="1"/>
    <col min="111" max="111" width="3.5703125" customWidth="1"/>
    <col min="112" max="112" width="7.85546875" customWidth="1"/>
    <col min="113" max="114" width="3" customWidth="1"/>
    <col min="115" max="115" width="2.7109375" customWidth="1"/>
    <col min="116" max="116" width="1.85546875" customWidth="1"/>
    <col min="117" max="117" width="3.140625" customWidth="1"/>
    <col min="118" max="118" width="0.28515625" customWidth="1"/>
    <col min="119" max="119" width="18.5703125" customWidth="1"/>
    <col min="120" max="120" width="3.140625" customWidth="1"/>
    <col min="121" max="121" width="3.85546875" customWidth="1"/>
    <col min="122" max="123" width="3.140625" customWidth="1"/>
    <col min="124" max="124" width="3.85546875" customWidth="1"/>
    <col min="125" max="125" width="7.85546875" customWidth="1"/>
    <col min="126" max="127" width="3" customWidth="1"/>
    <col min="128" max="128" width="2.7109375" customWidth="1"/>
    <col min="129" max="129" width="11.42578125" customWidth="1"/>
    <col min="130" max="130" width="3.28515625" customWidth="1"/>
    <col min="131" max="131" width="3" customWidth="1"/>
    <col min="132" max="132" width="0.28515625" customWidth="1"/>
    <col min="133" max="133" width="18.5703125" customWidth="1"/>
    <col min="134" max="139" width="4.28515625" customWidth="1"/>
    <col min="140" max="140" width="6.42578125" customWidth="1"/>
    <col min="141" max="142" width="4.28515625" customWidth="1"/>
    <col min="143" max="144" width="1.28515625" customWidth="1"/>
    <col min="145" max="145" width="3.140625" customWidth="1"/>
    <col min="146" max="146" width="0.28515625" customWidth="1"/>
    <col min="147" max="147" width="18.5703125" customWidth="1"/>
    <col min="148" max="149" width="3.28515625" customWidth="1"/>
    <col min="150" max="151" width="3.140625" customWidth="1"/>
    <col min="152" max="152" width="3.5703125" customWidth="1"/>
    <col min="153" max="153" width="7.85546875" customWidth="1"/>
    <col min="154" max="155" width="3" customWidth="1"/>
    <col min="156" max="156" width="2.7109375" customWidth="1"/>
    <col min="157" max="157" width="1.85546875" customWidth="1"/>
    <col min="158" max="158" width="3.140625" customWidth="1"/>
    <col min="159" max="159" width="0.28515625" customWidth="1"/>
    <col min="160" max="160" width="18.5703125" customWidth="1"/>
    <col min="161" max="161" width="3.140625" customWidth="1"/>
    <col min="162" max="162" width="3.85546875" customWidth="1"/>
    <col min="163" max="164" width="3.140625" customWidth="1"/>
    <col min="165" max="165" width="3.85546875" customWidth="1"/>
    <col min="166" max="166" width="7.85546875" customWidth="1"/>
    <col min="167" max="168" width="3" customWidth="1"/>
    <col min="169" max="169" width="2.7109375" customWidth="1"/>
    <col min="171" max="171" width="3.28515625" customWidth="1"/>
    <col min="172" max="172" width="3" customWidth="1"/>
    <col min="173" max="173" width="0.28515625" customWidth="1"/>
    <col min="174" max="174" width="19.28515625" customWidth="1"/>
    <col min="175" max="180" width="4.28515625" customWidth="1"/>
    <col min="181" max="181" width="6.42578125" customWidth="1"/>
    <col min="182" max="183" width="4.28515625" customWidth="1"/>
    <col min="184" max="185" width="1.28515625" customWidth="1"/>
    <col min="186" max="186" width="3.140625" customWidth="1"/>
    <col min="187" max="187" width="0.28515625" customWidth="1"/>
    <col min="188" max="188" width="19.7109375" customWidth="1"/>
    <col min="189" max="190" width="3.28515625" customWidth="1"/>
    <col min="191" max="192" width="3.140625" customWidth="1"/>
    <col min="193" max="193" width="3.5703125" customWidth="1"/>
    <col min="194" max="194" width="7.85546875" customWidth="1"/>
    <col min="195" max="196" width="3" customWidth="1"/>
    <col min="197" max="197" width="1.85546875" customWidth="1"/>
    <col min="198" max="198" width="3.140625" customWidth="1"/>
    <col min="199" max="199" width="0.28515625" customWidth="1"/>
    <col min="200" max="200" width="19.7109375" customWidth="1"/>
    <col min="201" max="201" width="3.140625" customWidth="1"/>
    <col min="202" max="202" width="3.85546875" customWidth="1"/>
    <col min="203" max="204" width="3.140625" customWidth="1"/>
    <col min="205" max="205" width="3.85546875" customWidth="1"/>
    <col min="206" max="206" width="7.85546875" customWidth="1"/>
    <col min="207" max="208" width="3" customWidth="1"/>
    <col min="210" max="210" width="6.28515625" style="130" customWidth="1"/>
    <col min="212" max="214" width="4.85546875" style="130" customWidth="1"/>
    <col min="215" max="216" width="7.140625" style="130" customWidth="1"/>
  </cols>
  <sheetData>
    <row r="1" spans="1:216" x14ac:dyDescent="0.25">
      <c r="X1" t="s">
        <v>115</v>
      </c>
      <c r="Z1" t="s">
        <v>116</v>
      </c>
      <c r="AB1" s="130" t="s">
        <v>117</v>
      </c>
      <c r="AC1" s="130" t="s">
        <v>118</v>
      </c>
      <c r="AK1" t="s">
        <v>115</v>
      </c>
      <c r="AM1" t="s">
        <v>116</v>
      </c>
      <c r="AO1" s="130" t="s">
        <v>117</v>
      </c>
      <c r="AP1" s="130" t="s">
        <v>118</v>
      </c>
      <c r="BP1" t="s">
        <v>115</v>
      </c>
      <c r="BR1" t="s">
        <v>116</v>
      </c>
      <c r="BT1" s="130" t="s">
        <v>117</v>
      </c>
      <c r="BU1" s="130" t="s">
        <v>118</v>
      </c>
      <c r="CC1" t="s">
        <v>115</v>
      </c>
      <c r="CE1" t="s">
        <v>116</v>
      </c>
      <c r="CG1" s="130" t="s">
        <v>117</v>
      </c>
      <c r="CH1" s="130" t="s">
        <v>118</v>
      </c>
      <c r="DE1" t="s">
        <v>115</v>
      </c>
      <c r="DG1" t="s">
        <v>116</v>
      </c>
      <c r="DI1" s="130" t="s">
        <v>117</v>
      </c>
      <c r="DJ1" s="130" t="s">
        <v>118</v>
      </c>
      <c r="DR1" t="s">
        <v>115</v>
      </c>
      <c r="DT1" t="s">
        <v>116</v>
      </c>
      <c r="DV1" s="130" t="s">
        <v>117</v>
      </c>
      <c r="DW1" s="130" t="s">
        <v>118</v>
      </c>
      <c r="ET1" t="s">
        <v>115</v>
      </c>
      <c r="EV1" t="s">
        <v>116</v>
      </c>
      <c r="EX1" s="130" t="s">
        <v>117</v>
      </c>
      <c r="EY1" s="130" t="s">
        <v>118</v>
      </c>
      <c r="FG1" t="s">
        <v>115</v>
      </c>
      <c r="FI1" t="s">
        <v>116</v>
      </c>
      <c r="FK1" s="130" t="s">
        <v>117</v>
      </c>
      <c r="FL1" s="130" t="s">
        <v>118</v>
      </c>
      <c r="GI1" t="s">
        <v>115</v>
      </c>
      <c r="GK1" t="s">
        <v>116</v>
      </c>
      <c r="GM1" s="130" t="s">
        <v>117</v>
      </c>
      <c r="GN1" s="130" t="s">
        <v>118</v>
      </c>
      <c r="GU1" t="s">
        <v>115</v>
      </c>
      <c r="GW1" t="s">
        <v>116</v>
      </c>
      <c r="GY1" s="130" t="s">
        <v>117</v>
      </c>
      <c r="GZ1" s="130" t="s">
        <v>118</v>
      </c>
    </row>
    <row r="2" spans="1:216" s="4" customFormat="1" ht="15" customHeight="1" x14ac:dyDescent="0.25">
      <c r="A2" s="131"/>
      <c r="B2" s="131"/>
      <c r="C2" s="131"/>
      <c r="D2" s="131"/>
      <c r="E2" s="132"/>
      <c r="F2" s="132"/>
      <c r="G2" s="133" t="s">
        <v>119</v>
      </c>
      <c r="H2" s="134"/>
      <c r="I2" s="135"/>
      <c r="J2" s="134"/>
      <c r="K2" s="134"/>
      <c r="L2" s="134"/>
      <c r="M2" s="131"/>
      <c r="N2" s="136" t="s">
        <v>116</v>
      </c>
      <c r="O2" s="131"/>
      <c r="P2" s="131" t="s">
        <v>120</v>
      </c>
      <c r="Q2" s="131"/>
      <c r="R2" s="131"/>
      <c r="S2" s="137" t="s">
        <v>94</v>
      </c>
      <c r="T2" s="138"/>
      <c r="U2" s="137" t="s">
        <v>116</v>
      </c>
      <c r="V2" s="139" t="s">
        <v>117</v>
      </c>
      <c r="W2" s="140" t="s">
        <v>118</v>
      </c>
      <c r="X2" s="141"/>
      <c r="Y2" s="139" t="s">
        <v>121</v>
      </c>
      <c r="Z2" s="142"/>
      <c r="AA2" s="140" t="s">
        <v>122</v>
      </c>
      <c r="AB2" s="143" t="s">
        <v>123</v>
      </c>
      <c r="AC2" s="144"/>
      <c r="AD2" s="145" t="s">
        <v>101</v>
      </c>
      <c r="AE2" s="131"/>
      <c r="AF2" s="137" t="s">
        <v>94</v>
      </c>
      <c r="AG2" s="138"/>
      <c r="AH2" s="137" t="s">
        <v>116</v>
      </c>
      <c r="AI2" s="139" t="s">
        <v>117</v>
      </c>
      <c r="AJ2" s="140" t="s">
        <v>118</v>
      </c>
      <c r="AK2" s="141"/>
      <c r="AL2" s="139" t="s">
        <v>121</v>
      </c>
      <c r="AM2" s="142"/>
      <c r="AN2" s="137" t="s">
        <v>122</v>
      </c>
      <c r="AO2" s="143" t="s">
        <v>123</v>
      </c>
      <c r="AP2" s="144"/>
      <c r="AQ2" s="145" t="s">
        <v>101</v>
      </c>
      <c r="AR2" s="131"/>
      <c r="AS2" s="131"/>
      <c r="AT2" s="131"/>
      <c r="AU2" s="131"/>
      <c r="AV2" s="131"/>
      <c r="AW2" s="132"/>
      <c r="AX2" s="132"/>
      <c r="AY2" s="133" t="s">
        <v>124</v>
      </c>
      <c r="AZ2" s="134"/>
      <c r="BA2" s="135"/>
      <c r="BB2" s="134"/>
      <c r="BC2" s="134"/>
      <c r="BD2" s="134"/>
      <c r="BE2" s="131"/>
      <c r="BF2" s="136" t="s">
        <v>116</v>
      </c>
      <c r="BG2" s="131"/>
      <c r="BH2" s="131" t="s">
        <v>120</v>
      </c>
      <c r="BI2" s="131"/>
      <c r="BJ2" s="131"/>
      <c r="BK2" s="137" t="s">
        <v>94</v>
      </c>
      <c r="BL2" s="138"/>
      <c r="BM2" s="137" t="s">
        <v>116</v>
      </c>
      <c r="BN2" s="139" t="s">
        <v>117</v>
      </c>
      <c r="BO2" s="140" t="s">
        <v>118</v>
      </c>
      <c r="BP2" s="141"/>
      <c r="BQ2" s="139" t="s">
        <v>121</v>
      </c>
      <c r="BR2" s="142"/>
      <c r="BS2" s="140" t="s">
        <v>122</v>
      </c>
      <c r="BT2" s="143" t="s">
        <v>123</v>
      </c>
      <c r="BU2" s="144"/>
      <c r="BV2" s="145" t="s">
        <v>101</v>
      </c>
      <c r="BW2" s="131"/>
      <c r="BX2" s="137" t="s">
        <v>94</v>
      </c>
      <c r="BY2" s="138"/>
      <c r="BZ2" s="137" t="s">
        <v>116</v>
      </c>
      <c r="CA2" s="139" t="s">
        <v>117</v>
      </c>
      <c r="CB2" s="140" t="s">
        <v>118</v>
      </c>
      <c r="CC2" s="141"/>
      <c r="CD2" s="139" t="s">
        <v>121</v>
      </c>
      <c r="CE2" s="142"/>
      <c r="CF2" s="140" t="s">
        <v>122</v>
      </c>
      <c r="CG2" s="143" t="s">
        <v>123</v>
      </c>
      <c r="CH2" s="144"/>
      <c r="CI2" s="145" t="s">
        <v>101</v>
      </c>
      <c r="CK2" s="131"/>
      <c r="CL2" s="132"/>
      <c r="CM2" s="132"/>
      <c r="CN2" s="133" t="s">
        <v>125</v>
      </c>
      <c r="CO2" s="134"/>
      <c r="CP2" s="135"/>
      <c r="CQ2" s="134"/>
      <c r="CR2" s="134"/>
      <c r="CS2" s="134"/>
      <c r="CT2" s="131"/>
      <c r="CU2" s="136" t="s">
        <v>116</v>
      </c>
      <c r="CV2" s="131"/>
      <c r="CW2" s="131" t="s">
        <v>120</v>
      </c>
      <c r="CX2" s="131"/>
      <c r="CY2" s="131"/>
      <c r="CZ2" s="137" t="s">
        <v>94</v>
      </c>
      <c r="DA2" s="138"/>
      <c r="DB2" s="137" t="s">
        <v>116</v>
      </c>
      <c r="DC2" s="139" t="s">
        <v>117</v>
      </c>
      <c r="DD2" s="140" t="s">
        <v>118</v>
      </c>
      <c r="DE2" s="141"/>
      <c r="DF2" s="139" t="s">
        <v>121</v>
      </c>
      <c r="DG2" s="142"/>
      <c r="DH2" s="140" t="s">
        <v>122</v>
      </c>
      <c r="DI2" s="143" t="s">
        <v>123</v>
      </c>
      <c r="DJ2" s="144"/>
      <c r="DK2" s="145" t="s">
        <v>101</v>
      </c>
      <c r="DL2" s="131"/>
      <c r="DM2" s="137" t="s">
        <v>94</v>
      </c>
      <c r="DN2" s="138"/>
      <c r="DO2" s="137" t="s">
        <v>116</v>
      </c>
      <c r="DP2" s="139" t="s">
        <v>117</v>
      </c>
      <c r="DQ2" s="140" t="s">
        <v>118</v>
      </c>
      <c r="DR2" s="141"/>
      <c r="DS2" s="139" t="s">
        <v>121</v>
      </c>
      <c r="DT2" s="142"/>
      <c r="DU2" s="137" t="s">
        <v>122</v>
      </c>
      <c r="DV2" s="143" t="s">
        <v>123</v>
      </c>
      <c r="DW2" s="144"/>
      <c r="DX2" s="145" t="s">
        <v>101</v>
      </c>
      <c r="DZ2" s="131"/>
      <c r="EA2" s="132"/>
      <c r="EB2" s="132"/>
      <c r="EC2" s="133" t="s">
        <v>126</v>
      </c>
      <c r="ED2" s="134"/>
      <c r="EE2" s="135"/>
      <c r="EF2" s="134"/>
      <c r="EG2" s="134"/>
      <c r="EH2" s="134"/>
      <c r="EI2" s="131"/>
      <c r="EJ2" s="136" t="s">
        <v>116</v>
      </c>
      <c r="EK2" s="131"/>
      <c r="EL2" s="131" t="s">
        <v>120</v>
      </c>
      <c r="EM2" s="131"/>
      <c r="EN2" s="131"/>
      <c r="EO2" s="146" t="s">
        <v>94</v>
      </c>
      <c r="EP2" s="138"/>
      <c r="EQ2" s="137" t="s">
        <v>116</v>
      </c>
      <c r="ER2" s="139" t="s">
        <v>117</v>
      </c>
      <c r="ES2" s="140" t="s">
        <v>118</v>
      </c>
      <c r="ET2" s="141"/>
      <c r="EU2" s="139" t="s">
        <v>121</v>
      </c>
      <c r="EV2" s="142"/>
      <c r="EW2" s="140" t="s">
        <v>122</v>
      </c>
      <c r="EX2" s="143" t="s">
        <v>123</v>
      </c>
      <c r="EY2" s="144"/>
      <c r="EZ2" s="145" t="s">
        <v>101</v>
      </c>
      <c r="FA2" s="131"/>
      <c r="FB2" s="146" t="s">
        <v>94</v>
      </c>
      <c r="FC2" s="138"/>
      <c r="FD2" s="137" t="s">
        <v>116</v>
      </c>
      <c r="FE2" s="139" t="s">
        <v>117</v>
      </c>
      <c r="FF2" s="140" t="s">
        <v>118</v>
      </c>
      <c r="FG2" s="141"/>
      <c r="FH2" s="139" t="s">
        <v>121</v>
      </c>
      <c r="FI2" s="142"/>
      <c r="FJ2" s="137" t="s">
        <v>122</v>
      </c>
      <c r="FK2" s="143" t="s">
        <v>123</v>
      </c>
      <c r="FL2" s="144"/>
      <c r="FM2" s="145" t="s">
        <v>101</v>
      </c>
      <c r="FO2" s="131"/>
      <c r="FP2" s="132"/>
      <c r="FQ2" s="132"/>
      <c r="FR2" s="133" t="s">
        <v>127</v>
      </c>
      <c r="FS2" s="134"/>
      <c r="FT2" s="135"/>
      <c r="FU2" s="134"/>
      <c r="FV2" s="134"/>
      <c r="FW2" s="134"/>
      <c r="FX2" s="131"/>
      <c r="FY2" s="136" t="s">
        <v>116</v>
      </c>
      <c r="FZ2" s="131"/>
      <c r="GA2" s="131" t="s">
        <v>120</v>
      </c>
      <c r="GB2" s="131"/>
      <c r="GC2" s="131"/>
      <c r="GD2" s="137" t="s">
        <v>94</v>
      </c>
      <c r="GE2" s="138"/>
      <c r="GF2" s="137" t="s">
        <v>116</v>
      </c>
      <c r="GG2" s="139" t="s">
        <v>117</v>
      </c>
      <c r="GH2" s="140" t="s">
        <v>118</v>
      </c>
      <c r="GI2" s="141"/>
      <c r="GJ2" s="139" t="s">
        <v>121</v>
      </c>
      <c r="GK2" s="142"/>
      <c r="GL2" s="140" t="s">
        <v>122</v>
      </c>
      <c r="GM2" s="143" t="s">
        <v>123</v>
      </c>
      <c r="GN2" s="144"/>
      <c r="GO2" s="131"/>
      <c r="GP2" s="137" t="s">
        <v>94</v>
      </c>
      <c r="GQ2" s="138"/>
      <c r="GR2" s="137" t="s">
        <v>116</v>
      </c>
      <c r="GS2" s="139" t="s">
        <v>117</v>
      </c>
      <c r="GT2" s="140" t="s">
        <v>118</v>
      </c>
      <c r="GU2" s="141"/>
      <c r="GV2" s="139" t="s">
        <v>121</v>
      </c>
      <c r="GW2" s="142"/>
      <c r="GX2" s="140" t="s">
        <v>122</v>
      </c>
      <c r="GY2" s="143" t="s">
        <v>123</v>
      </c>
      <c r="GZ2" s="144"/>
      <c r="HB2" s="136"/>
      <c r="HD2" s="147"/>
      <c r="HE2" s="148" t="s">
        <v>128</v>
      </c>
      <c r="HF2" s="149"/>
    </row>
    <row r="3" spans="1:216" s="4" customFormat="1" ht="15" customHeight="1" x14ac:dyDescent="0.25">
      <c r="A3" s="131"/>
      <c r="B3" s="131"/>
      <c r="C3" s="131"/>
      <c r="D3" s="131"/>
      <c r="E3" s="132" t="s">
        <v>101</v>
      </c>
      <c r="F3" s="134"/>
      <c r="G3" s="134" t="s">
        <v>129</v>
      </c>
      <c r="H3" s="133" t="s">
        <v>130</v>
      </c>
      <c r="I3" s="133" t="s">
        <v>131</v>
      </c>
      <c r="J3" s="133" t="s">
        <v>132</v>
      </c>
      <c r="K3" s="133" t="s">
        <v>133</v>
      </c>
      <c r="L3" s="133" t="s">
        <v>134</v>
      </c>
      <c r="M3" s="131"/>
      <c r="N3" s="136">
        <f ca="1">RANDBETWEEN(1,300)</f>
        <v>213</v>
      </c>
      <c r="O3" s="131"/>
      <c r="P3" s="136">
        <f ca="1">RANDBETWEEN(1,300)</f>
        <v>24</v>
      </c>
      <c r="Q3" s="131"/>
      <c r="R3" s="131"/>
      <c r="S3" s="150">
        <v>1</v>
      </c>
      <c r="T3" s="131"/>
      <c r="U3" s="151" t="s">
        <v>135</v>
      </c>
      <c r="V3" s="152">
        <v>1</v>
      </c>
      <c r="W3" s="153">
        <v>0</v>
      </c>
      <c r="X3" s="154">
        <v>3</v>
      </c>
      <c r="Y3" s="136" t="s">
        <v>136</v>
      </c>
      <c r="Z3" s="155">
        <v>5</v>
      </c>
      <c r="AA3" s="156">
        <v>44548</v>
      </c>
      <c r="AB3" s="157">
        <f>V3</f>
        <v>1</v>
      </c>
      <c r="AC3" s="157">
        <f>W3</f>
        <v>0</v>
      </c>
      <c r="AD3" s="158">
        <v>16</v>
      </c>
      <c r="AE3" s="131"/>
      <c r="AF3" s="159">
        <v>16</v>
      </c>
      <c r="AG3" s="131"/>
      <c r="AH3" s="151" t="s">
        <v>135</v>
      </c>
      <c r="AI3" s="153">
        <v>0</v>
      </c>
      <c r="AJ3" s="153">
        <v>0</v>
      </c>
      <c r="AK3" s="154">
        <v>0</v>
      </c>
      <c r="AL3" s="136" t="s">
        <v>136</v>
      </c>
      <c r="AM3" s="155">
        <v>0</v>
      </c>
      <c r="AN3" s="156">
        <f>AA17+1</f>
        <v>44563</v>
      </c>
      <c r="AO3" s="157">
        <f>AB17+AJ3</f>
        <v>3</v>
      </c>
      <c r="AP3" s="157">
        <f>AC17+AK3</f>
        <v>4</v>
      </c>
      <c r="AQ3" s="158">
        <v>16</v>
      </c>
      <c r="AR3" s="131"/>
      <c r="AS3" s="131"/>
      <c r="AT3" s="131"/>
      <c r="AU3" s="131"/>
      <c r="AV3" s="131"/>
      <c r="AW3" s="132" t="s">
        <v>101</v>
      </c>
      <c r="AX3" s="134"/>
      <c r="AY3" s="134" t="s">
        <v>129</v>
      </c>
      <c r="AZ3" s="133" t="s">
        <v>130</v>
      </c>
      <c r="BA3" s="133" t="s">
        <v>131</v>
      </c>
      <c r="BB3" s="133" t="s">
        <v>132</v>
      </c>
      <c r="BC3" s="133" t="s">
        <v>133</v>
      </c>
      <c r="BD3" s="133" t="s">
        <v>134</v>
      </c>
      <c r="BE3" s="131"/>
      <c r="BF3" s="136">
        <f ca="1">RANDBETWEEN(1,300)</f>
        <v>199</v>
      </c>
      <c r="BG3" s="131"/>
      <c r="BH3" s="136">
        <f ca="1">RANDBETWEEN(1,300)</f>
        <v>180</v>
      </c>
      <c r="BI3" s="131"/>
      <c r="BJ3" s="131"/>
      <c r="BK3" s="159">
        <v>1</v>
      </c>
      <c r="BL3" s="131"/>
      <c r="BM3" s="160" t="s">
        <v>137</v>
      </c>
      <c r="BN3" s="152">
        <v>1</v>
      </c>
      <c r="BO3" s="152">
        <v>1</v>
      </c>
      <c r="BP3" s="154">
        <v>0</v>
      </c>
      <c r="BQ3" s="136" t="s">
        <v>136</v>
      </c>
      <c r="BR3" s="155">
        <v>0</v>
      </c>
      <c r="BS3" s="156">
        <v>44578</v>
      </c>
      <c r="BT3" s="157">
        <f>BN3</f>
        <v>1</v>
      </c>
      <c r="BU3" s="157">
        <f>BO3</f>
        <v>1</v>
      </c>
      <c r="BV3" s="158">
        <v>16</v>
      </c>
      <c r="BW3" s="131"/>
      <c r="BX3" s="161">
        <v>24</v>
      </c>
      <c r="BY3" s="131"/>
      <c r="BZ3" s="160" t="s">
        <v>137</v>
      </c>
      <c r="CA3" s="152">
        <v>1</v>
      </c>
      <c r="CB3" s="152">
        <v>1</v>
      </c>
      <c r="CC3" s="154">
        <v>2</v>
      </c>
      <c r="CD3" s="136" t="s">
        <v>136</v>
      </c>
      <c r="CE3" s="155">
        <v>0</v>
      </c>
      <c r="CF3" s="156">
        <v>44601</v>
      </c>
      <c r="CG3" s="157">
        <f>CA3</f>
        <v>1</v>
      </c>
      <c r="CH3" s="157">
        <f>CB3</f>
        <v>1</v>
      </c>
      <c r="CI3" s="158">
        <v>23</v>
      </c>
      <c r="CK3" s="131"/>
      <c r="CL3" s="132" t="s">
        <v>101</v>
      </c>
      <c r="CM3" s="134"/>
      <c r="CN3" s="134" t="s">
        <v>129</v>
      </c>
      <c r="CO3" s="133" t="s">
        <v>130</v>
      </c>
      <c r="CP3" s="133" t="s">
        <v>131</v>
      </c>
      <c r="CQ3" s="133" t="s">
        <v>132</v>
      </c>
      <c r="CR3" s="133" t="s">
        <v>133</v>
      </c>
      <c r="CS3" s="133" t="s">
        <v>134</v>
      </c>
      <c r="CT3" s="131"/>
      <c r="CU3" s="136">
        <f ca="1">RANDBETWEEN(1,300)</f>
        <v>210</v>
      </c>
      <c r="CV3" s="131"/>
      <c r="CW3" s="136">
        <f ca="1">RANDBETWEEN(1,300)</f>
        <v>232</v>
      </c>
      <c r="CX3" s="131"/>
      <c r="CY3" s="131"/>
      <c r="CZ3" s="150">
        <v>1</v>
      </c>
      <c r="DA3" s="131"/>
      <c r="DB3" s="160" t="s">
        <v>138</v>
      </c>
      <c r="DC3" s="153">
        <v>0</v>
      </c>
      <c r="DD3" s="153">
        <v>0</v>
      </c>
      <c r="DE3" s="154">
        <v>0</v>
      </c>
      <c r="DF3" s="136" t="s">
        <v>136</v>
      </c>
      <c r="DG3" s="155">
        <v>4</v>
      </c>
      <c r="DH3" s="156">
        <v>44624</v>
      </c>
      <c r="DI3" s="157">
        <f>DC3</f>
        <v>0</v>
      </c>
      <c r="DJ3" s="157">
        <f>DD3</f>
        <v>0</v>
      </c>
      <c r="DK3" s="158">
        <v>12</v>
      </c>
      <c r="DL3" s="131"/>
      <c r="DM3" s="161">
        <v>12</v>
      </c>
      <c r="DN3" s="131"/>
      <c r="DO3" s="160" t="s">
        <v>138</v>
      </c>
      <c r="DP3" s="153">
        <v>0</v>
      </c>
      <c r="DQ3" s="152">
        <v>1</v>
      </c>
      <c r="DR3" s="154">
        <v>3</v>
      </c>
      <c r="DS3" s="136" t="s">
        <v>136</v>
      </c>
      <c r="DT3" s="155">
        <v>1</v>
      </c>
      <c r="DU3" s="156">
        <f>DH13+1</f>
        <v>44635</v>
      </c>
      <c r="DV3" s="157">
        <f>DP3</f>
        <v>0</v>
      </c>
      <c r="DW3" s="157">
        <f>DQ3</f>
        <v>1</v>
      </c>
      <c r="DX3" s="158">
        <v>11</v>
      </c>
      <c r="DZ3" s="131"/>
      <c r="EA3" s="132" t="s">
        <v>101</v>
      </c>
      <c r="EB3" s="134"/>
      <c r="EC3" s="134" t="s">
        <v>129</v>
      </c>
      <c r="ED3" s="133" t="s">
        <v>130</v>
      </c>
      <c r="EE3" s="133" t="s">
        <v>131</v>
      </c>
      <c r="EF3" s="133" t="s">
        <v>132</v>
      </c>
      <c r="EG3" s="133" t="s">
        <v>133</v>
      </c>
      <c r="EH3" s="133" t="s">
        <v>134</v>
      </c>
      <c r="EI3" s="131"/>
      <c r="EJ3" s="136">
        <f ca="1">RANDBETWEEN(1,300)</f>
        <v>221</v>
      </c>
      <c r="EK3" s="131"/>
      <c r="EL3" s="136">
        <f ca="1">RANDBETWEEN(1,300)</f>
        <v>166</v>
      </c>
      <c r="EM3" s="131"/>
      <c r="EN3" s="131"/>
      <c r="EO3" s="160">
        <v>1</v>
      </c>
      <c r="EP3" s="162"/>
      <c r="EQ3" s="163" t="s">
        <v>139</v>
      </c>
      <c r="ER3" s="153">
        <v>0</v>
      </c>
      <c r="ES3" s="153">
        <v>0</v>
      </c>
      <c r="ET3" s="154">
        <v>0</v>
      </c>
      <c r="EU3" s="136" t="s">
        <v>136</v>
      </c>
      <c r="EV3" s="155">
        <v>1</v>
      </c>
      <c r="EW3" s="156">
        <v>44646</v>
      </c>
      <c r="EX3" s="157">
        <f>ER3</f>
        <v>0</v>
      </c>
      <c r="EY3" s="157">
        <f>ES3</f>
        <v>0</v>
      </c>
      <c r="EZ3" s="158">
        <v>16</v>
      </c>
      <c r="FA3" s="131"/>
      <c r="FB3" s="151">
        <v>16</v>
      </c>
      <c r="FC3" s="162"/>
      <c r="FD3" s="163" t="s">
        <v>139</v>
      </c>
      <c r="FE3" s="153">
        <v>0</v>
      </c>
      <c r="FF3" s="153">
        <v>0</v>
      </c>
      <c r="FG3" s="154">
        <v>0</v>
      </c>
      <c r="FH3" s="136" t="s">
        <v>136</v>
      </c>
      <c r="FI3" s="155">
        <v>0</v>
      </c>
      <c r="FJ3" s="156">
        <f>EW17+1</f>
        <v>44661</v>
      </c>
      <c r="FK3" s="157">
        <f>FE3</f>
        <v>0</v>
      </c>
      <c r="FL3" s="157">
        <f>FF3</f>
        <v>0</v>
      </c>
      <c r="FM3" s="158">
        <v>16</v>
      </c>
      <c r="FO3" s="131"/>
      <c r="FP3" s="132" t="s">
        <v>101</v>
      </c>
      <c r="FQ3" s="134"/>
      <c r="FR3" s="134" t="s">
        <v>129</v>
      </c>
      <c r="FS3" s="133" t="s">
        <v>130</v>
      </c>
      <c r="FT3" s="133" t="s">
        <v>131</v>
      </c>
      <c r="FU3" s="133" t="s">
        <v>132</v>
      </c>
      <c r="FV3" s="133" t="s">
        <v>133</v>
      </c>
      <c r="FW3" s="133" t="s">
        <v>134</v>
      </c>
      <c r="FX3" s="131"/>
      <c r="FY3" s="136">
        <f ca="1">RANDBETWEEN(1,300)</f>
        <v>229</v>
      </c>
      <c r="FZ3" s="131"/>
      <c r="GA3" s="136">
        <f ca="1">RANDBETWEEN(1,300)</f>
        <v>170</v>
      </c>
      <c r="GB3" s="131"/>
      <c r="GC3" s="131"/>
      <c r="GD3" s="159">
        <v>1</v>
      </c>
      <c r="GE3" s="131"/>
      <c r="GF3" s="160" t="s">
        <v>140</v>
      </c>
      <c r="GG3" s="153">
        <v>0</v>
      </c>
      <c r="GH3" s="153">
        <v>0</v>
      </c>
      <c r="GI3" s="154">
        <v>0</v>
      </c>
      <c r="GJ3" s="136" t="s">
        <v>136</v>
      </c>
      <c r="GK3" s="155">
        <v>1</v>
      </c>
      <c r="GL3" s="164">
        <v>44676</v>
      </c>
      <c r="GM3" s="165">
        <f>GG3</f>
        <v>0</v>
      </c>
      <c r="GN3" s="166">
        <f>GH3</f>
        <v>0</v>
      </c>
      <c r="GO3" s="131"/>
      <c r="GP3" s="150">
        <v>11</v>
      </c>
      <c r="GQ3" s="131"/>
      <c r="GR3" s="160" t="s">
        <v>140</v>
      </c>
      <c r="GS3" s="153">
        <v>0</v>
      </c>
      <c r="GT3" s="153">
        <v>0</v>
      </c>
      <c r="GU3" s="154">
        <v>0</v>
      </c>
      <c r="GV3" s="136" t="s">
        <v>136</v>
      </c>
      <c r="GW3" s="155">
        <v>3</v>
      </c>
      <c r="GX3" s="164">
        <f>GL12+1</f>
        <v>44686</v>
      </c>
      <c r="GY3" s="165">
        <f>GS3</f>
        <v>0</v>
      </c>
      <c r="GZ3" s="166">
        <f>GT3</f>
        <v>0</v>
      </c>
      <c r="HB3" s="167" t="s">
        <v>141</v>
      </c>
      <c r="HC3" s="168" t="s">
        <v>142</v>
      </c>
      <c r="HD3" s="167" t="s">
        <v>131</v>
      </c>
      <c r="HE3" s="169" t="s">
        <v>117</v>
      </c>
      <c r="HF3" s="169" t="s">
        <v>118</v>
      </c>
      <c r="HG3" s="169" t="s">
        <v>143</v>
      </c>
      <c r="HH3" s="169" t="s">
        <v>144</v>
      </c>
    </row>
    <row r="4" spans="1:216" s="4" customFormat="1" ht="15" customHeight="1" x14ac:dyDescent="0.25">
      <c r="A4" s="131"/>
      <c r="B4" s="131"/>
      <c r="C4" s="131">
        <f>H4-H18</f>
        <v>28</v>
      </c>
      <c r="D4" s="131"/>
      <c r="E4" s="170">
        <v>1</v>
      </c>
      <c r="F4" s="171"/>
      <c r="G4" s="172" t="s">
        <v>145</v>
      </c>
      <c r="H4" s="173">
        <f t="shared" ref="H4:H19" si="0">J4*3+K4</f>
        <v>56</v>
      </c>
      <c r="I4" s="173">
        <f t="shared" ref="I4:I19" si="1">J4+K4+L4</f>
        <v>30</v>
      </c>
      <c r="J4" s="174">
        <v>15</v>
      </c>
      <c r="K4" s="175">
        <v>11</v>
      </c>
      <c r="L4" s="176">
        <v>4</v>
      </c>
      <c r="M4" s="131"/>
      <c r="N4" s="131"/>
      <c r="O4" s="131"/>
      <c r="P4" s="131"/>
      <c r="Q4" s="131"/>
      <c r="R4" s="131"/>
      <c r="S4" s="150">
        <f t="shared" ref="S4:S17" si="2">S3+1</f>
        <v>2</v>
      </c>
      <c r="T4" s="131"/>
      <c r="U4" s="151" t="s">
        <v>146</v>
      </c>
      <c r="V4" s="153">
        <v>0</v>
      </c>
      <c r="W4" s="153">
        <v>0</v>
      </c>
      <c r="X4" s="154">
        <v>0</v>
      </c>
      <c r="Y4" s="136" t="s">
        <v>136</v>
      </c>
      <c r="Z4" s="177">
        <v>1</v>
      </c>
      <c r="AA4" s="178">
        <f t="shared" ref="AA4:AA17" si="3">AA3+1</f>
        <v>44549</v>
      </c>
      <c r="AB4" s="157">
        <f t="shared" ref="AB4:AC17" si="4">AB3+V4</f>
        <v>1</v>
      </c>
      <c r="AC4" s="157">
        <f t="shared" si="4"/>
        <v>0</v>
      </c>
      <c r="AD4" s="158">
        <v>16</v>
      </c>
      <c r="AE4" s="131"/>
      <c r="AF4" s="161">
        <f t="shared" ref="AF4:AF17" si="5">AF3+1</f>
        <v>17</v>
      </c>
      <c r="AG4" s="131"/>
      <c r="AH4" s="151" t="s">
        <v>146</v>
      </c>
      <c r="AI4" s="152">
        <v>1</v>
      </c>
      <c r="AJ4" s="152">
        <v>1</v>
      </c>
      <c r="AK4" s="154">
        <v>1</v>
      </c>
      <c r="AL4" s="136" t="s">
        <v>136</v>
      </c>
      <c r="AM4" s="177">
        <v>0</v>
      </c>
      <c r="AN4" s="178">
        <f t="shared" ref="AN4:AN17" si="6">AN3+1</f>
        <v>44564</v>
      </c>
      <c r="AO4" s="157">
        <f t="shared" ref="AO4:AP17" si="7">AO3+AI4</f>
        <v>4</v>
      </c>
      <c r="AP4" s="157">
        <f t="shared" si="7"/>
        <v>5</v>
      </c>
      <c r="AQ4" s="158">
        <v>14</v>
      </c>
      <c r="AR4" s="131"/>
      <c r="AS4" s="131"/>
      <c r="AT4" s="131"/>
      <c r="AU4" s="131"/>
      <c r="AV4" s="131"/>
      <c r="AW4" s="170">
        <v>1</v>
      </c>
      <c r="AX4" s="171"/>
      <c r="AY4" s="172" t="s">
        <v>147</v>
      </c>
      <c r="AZ4" s="173">
        <f t="shared" ref="AZ4:AZ27" si="8">BB4*3+BC4</f>
        <v>71</v>
      </c>
      <c r="BA4" s="173">
        <f t="shared" ref="BA4:BA27" si="9">BB4+BC4+BD4</f>
        <v>46</v>
      </c>
      <c r="BB4" s="174">
        <v>18</v>
      </c>
      <c r="BC4" s="175">
        <v>17</v>
      </c>
      <c r="BD4" s="176">
        <v>11</v>
      </c>
      <c r="BE4" s="131"/>
      <c r="BF4" s="131"/>
      <c r="BG4" s="131"/>
      <c r="BH4" s="131"/>
      <c r="BI4" s="131"/>
      <c r="BJ4" s="131"/>
      <c r="BK4" s="150">
        <f t="shared" ref="BK4:BK25" si="10">BK3+1</f>
        <v>2</v>
      </c>
      <c r="BL4" s="131"/>
      <c r="BM4" s="160" t="s">
        <v>148</v>
      </c>
      <c r="BN4" s="153">
        <v>0</v>
      </c>
      <c r="BO4" s="153">
        <v>0</v>
      </c>
      <c r="BP4" s="154">
        <v>0</v>
      </c>
      <c r="BQ4" s="136" t="s">
        <v>136</v>
      </c>
      <c r="BR4" s="177">
        <v>1</v>
      </c>
      <c r="BS4" s="178">
        <f t="shared" ref="BS4:BS25" si="11">BS3+1</f>
        <v>44579</v>
      </c>
      <c r="BT4" s="157">
        <f t="shared" ref="BT4:BU19" si="12">BT3+BN4</f>
        <v>1</v>
      </c>
      <c r="BU4" s="157">
        <f t="shared" si="12"/>
        <v>1</v>
      </c>
      <c r="BV4" s="158">
        <v>24</v>
      </c>
      <c r="BW4" s="131"/>
      <c r="BX4" s="161">
        <f t="shared" ref="BX4:BX25" si="13">BX3+1</f>
        <v>25</v>
      </c>
      <c r="BY4" s="131"/>
      <c r="BZ4" s="160" t="s">
        <v>148</v>
      </c>
      <c r="CA4" s="152">
        <v>1</v>
      </c>
      <c r="CB4" s="152">
        <v>1</v>
      </c>
      <c r="CC4" s="154">
        <v>2</v>
      </c>
      <c r="CD4" s="136" t="s">
        <v>136</v>
      </c>
      <c r="CE4" s="177">
        <v>0</v>
      </c>
      <c r="CF4" s="178">
        <f t="shared" ref="CF4:CF25" si="14">CF3+1</f>
        <v>44602</v>
      </c>
      <c r="CG4" s="157">
        <f t="shared" ref="CG4:CH19" si="15">CG3+CA4</f>
        <v>2</v>
      </c>
      <c r="CH4" s="157">
        <f t="shared" si="15"/>
        <v>2</v>
      </c>
      <c r="CI4" s="158">
        <v>22</v>
      </c>
      <c r="CK4" s="131"/>
      <c r="CL4" s="170">
        <v>1</v>
      </c>
      <c r="CM4" s="171"/>
      <c r="CN4" s="172" t="s">
        <v>149</v>
      </c>
      <c r="CO4" s="173">
        <f t="shared" ref="CO4:CO15" si="16">CQ4*3+CR4</f>
        <v>37</v>
      </c>
      <c r="CP4" s="173">
        <f t="shared" ref="CP4:CP15" si="17">CQ4+CR4+CS4</f>
        <v>22</v>
      </c>
      <c r="CQ4" s="174">
        <v>10</v>
      </c>
      <c r="CR4" s="175">
        <v>7</v>
      </c>
      <c r="CS4" s="176">
        <v>5</v>
      </c>
      <c r="CT4" s="131"/>
      <c r="CU4" s="131"/>
      <c r="CV4" s="131"/>
      <c r="CW4" s="131"/>
      <c r="CX4" s="131"/>
      <c r="CY4" s="131"/>
      <c r="CZ4" s="150">
        <f t="shared" ref="CZ4:CZ13" si="18">CZ3+1</f>
        <v>2</v>
      </c>
      <c r="DA4" s="131"/>
      <c r="DB4" s="160" t="s">
        <v>150</v>
      </c>
      <c r="DC4" s="153">
        <v>0</v>
      </c>
      <c r="DD4" s="153">
        <v>0</v>
      </c>
      <c r="DE4" s="154">
        <v>0</v>
      </c>
      <c r="DF4" s="136" t="s">
        <v>136</v>
      </c>
      <c r="DG4" s="177">
        <v>1</v>
      </c>
      <c r="DH4" s="178">
        <f t="shared" ref="DH4:DH13" si="19">DH3+1</f>
        <v>44625</v>
      </c>
      <c r="DI4" s="157">
        <f t="shared" ref="DI4:DJ13" si="20">DI3+DC4</f>
        <v>0</v>
      </c>
      <c r="DJ4" s="157">
        <f t="shared" si="20"/>
        <v>0</v>
      </c>
      <c r="DK4" s="158">
        <v>12</v>
      </c>
      <c r="DL4" s="131"/>
      <c r="DM4" s="159">
        <f t="shared" ref="DM4:DM13" si="21">DM3+1</f>
        <v>13</v>
      </c>
      <c r="DN4" s="131"/>
      <c r="DO4" s="160" t="s">
        <v>150</v>
      </c>
      <c r="DP4" s="153">
        <v>0</v>
      </c>
      <c r="DQ4" s="153">
        <v>0</v>
      </c>
      <c r="DR4" s="154">
        <v>0</v>
      </c>
      <c r="DS4" s="136" t="s">
        <v>136</v>
      </c>
      <c r="DT4" s="177">
        <v>0</v>
      </c>
      <c r="DU4" s="178">
        <f t="shared" ref="DU4:DU13" si="22">DU3+1</f>
        <v>44636</v>
      </c>
      <c r="DV4" s="157">
        <f t="shared" ref="DV4:DW8" si="23">DV3+DP4</f>
        <v>0</v>
      </c>
      <c r="DW4" s="157">
        <f t="shared" si="23"/>
        <v>1</v>
      </c>
      <c r="DX4" s="158">
        <v>11</v>
      </c>
      <c r="DZ4" s="131"/>
      <c r="EA4" s="170">
        <v>1</v>
      </c>
      <c r="EB4" s="171"/>
      <c r="EC4" s="172" t="s">
        <v>151</v>
      </c>
      <c r="ED4" s="173">
        <f t="shared" ref="ED4:ED19" si="24">EF4*3+EG4</f>
        <v>49</v>
      </c>
      <c r="EE4" s="173">
        <f t="shared" ref="EE4:EE19" si="25">EF4+EG4+EH4</f>
        <v>30</v>
      </c>
      <c r="EF4" s="174">
        <v>13</v>
      </c>
      <c r="EG4" s="175">
        <v>10</v>
      </c>
      <c r="EH4" s="176">
        <v>7</v>
      </c>
      <c r="EI4" s="131"/>
      <c r="EJ4" s="131"/>
      <c r="EK4" s="131"/>
      <c r="EL4" s="131"/>
      <c r="EM4" s="131"/>
      <c r="EN4" s="131"/>
      <c r="EO4" s="160">
        <f t="shared" ref="EO4:EO17" si="26">EO3+1</f>
        <v>2</v>
      </c>
      <c r="EP4" s="162"/>
      <c r="EQ4" s="160" t="s">
        <v>152</v>
      </c>
      <c r="ER4" s="153">
        <v>0</v>
      </c>
      <c r="ES4" s="153">
        <v>0</v>
      </c>
      <c r="ET4" s="154">
        <v>0</v>
      </c>
      <c r="EU4" s="136" t="s">
        <v>136</v>
      </c>
      <c r="EV4" s="177">
        <v>4</v>
      </c>
      <c r="EW4" s="178">
        <f t="shared" ref="EW4:EW17" si="27">EW3+1</f>
        <v>44647</v>
      </c>
      <c r="EX4" s="157">
        <f t="shared" ref="EX4:EY16" si="28">EX3+ER4</f>
        <v>0</v>
      </c>
      <c r="EY4" s="157">
        <f t="shared" si="28"/>
        <v>0</v>
      </c>
      <c r="EZ4" s="158">
        <v>16</v>
      </c>
      <c r="FA4" s="131"/>
      <c r="FB4" s="160">
        <f t="shared" ref="FB4:FB17" si="29">FB3+1</f>
        <v>17</v>
      </c>
      <c r="FC4" s="162"/>
      <c r="FD4" s="160" t="s">
        <v>152</v>
      </c>
      <c r="FE4" s="153">
        <v>0</v>
      </c>
      <c r="FF4" s="152">
        <v>1</v>
      </c>
      <c r="FG4" s="154">
        <v>1</v>
      </c>
      <c r="FH4" s="136" t="s">
        <v>136</v>
      </c>
      <c r="FI4" s="177">
        <v>2</v>
      </c>
      <c r="FJ4" s="178">
        <f t="shared" ref="FJ4:FJ17" si="30">FJ3+1</f>
        <v>44662</v>
      </c>
      <c r="FK4" s="157">
        <f t="shared" ref="FK4:FL8" si="31">FK3+FE4</f>
        <v>0</v>
      </c>
      <c r="FL4" s="157">
        <f t="shared" si="31"/>
        <v>1</v>
      </c>
      <c r="FM4" s="158">
        <v>16</v>
      </c>
      <c r="FO4" s="131"/>
      <c r="FP4" s="170">
        <v>1</v>
      </c>
      <c r="FQ4" s="171"/>
      <c r="FR4" s="179" t="s">
        <v>153</v>
      </c>
      <c r="FS4" s="173">
        <f t="shared" ref="FS4:FS14" si="32">FU4*3+FV4</f>
        <v>33</v>
      </c>
      <c r="FT4" s="173">
        <f t="shared" ref="FT4:FT14" si="33">FU4+FV4+FW4</f>
        <v>20</v>
      </c>
      <c r="FU4" s="174">
        <v>9</v>
      </c>
      <c r="FV4" s="175">
        <v>6</v>
      </c>
      <c r="FW4" s="176">
        <v>5</v>
      </c>
      <c r="FX4" s="131"/>
      <c r="FY4" s="131"/>
      <c r="FZ4" s="131"/>
      <c r="GA4" s="131"/>
      <c r="GB4" s="131"/>
      <c r="GC4" s="131"/>
      <c r="GD4" s="150">
        <f t="shared" ref="GD4:GD12" si="34">GD3+1</f>
        <v>2</v>
      </c>
      <c r="GE4" s="131"/>
      <c r="GF4" s="160" t="s">
        <v>154</v>
      </c>
      <c r="GG4" s="153">
        <v>0</v>
      </c>
      <c r="GH4" s="153">
        <v>0</v>
      </c>
      <c r="GI4" s="154">
        <v>0</v>
      </c>
      <c r="GJ4" s="136" t="s">
        <v>136</v>
      </c>
      <c r="GK4" s="177">
        <v>2</v>
      </c>
      <c r="GL4" s="180">
        <f t="shared" ref="GL4:GL12" si="35">GL3+1</f>
        <v>44677</v>
      </c>
      <c r="GM4" s="165">
        <f t="shared" ref="GM4:GN8" si="36">GM3+GG4</f>
        <v>0</v>
      </c>
      <c r="GN4" s="166">
        <f t="shared" si="36"/>
        <v>0</v>
      </c>
      <c r="GO4" s="131"/>
      <c r="GP4" s="150">
        <f t="shared" ref="GP4:GP12" si="37">GP3+1</f>
        <v>12</v>
      </c>
      <c r="GQ4" s="131"/>
      <c r="GR4" s="160" t="s">
        <v>154</v>
      </c>
      <c r="GS4" s="153">
        <v>0</v>
      </c>
      <c r="GT4" s="153">
        <v>0</v>
      </c>
      <c r="GU4" s="154">
        <v>0</v>
      </c>
      <c r="GV4" s="136" t="s">
        <v>136</v>
      </c>
      <c r="GW4" s="177">
        <v>2</v>
      </c>
      <c r="GX4" s="180">
        <f t="shared" ref="GX4:GX12" si="38">GX3+1</f>
        <v>44687</v>
      </c>
      <c r="GY4" s="165">
        <f t="shared" ref="GY4:GZ8" si="39">GY3+GS4</f>
        <v>0</v>
      </c>
      <c r="GZ4" s="166">
        <f t="shared" si="39"/>
        <v>0</v>
      </c>
      <c r="HB4" s="167" t="s">
        <v>155</v>
      </c>
      <c r="HC4" s="168" t="s">
        <v>156</v>
      </c>
      <c r="HD4" s="167">
        <v>30</v>
      </c>
      <c r="HE4" s="167">
        <v>5</v>
      </c>
      <c r="HF4" s="167">
        <v>9</v>
      </c>
      <c r="HG4" s="167">
        <f t="shared" ref="HG4:HG9" si="40">HD4/HF4</f>
        <v>3.3333333333333335</v>
      </c>
      <c r="HH4" s="167">
        <f t="shared" ref="HH4:HH9" si="41">HD4/HE4</f>
        <v>6</v>
      </c>
    </row>
    <row r="5" spans="1:216" s="4" customFormat="1" ht="15" customHeight="1" x14ac:dyDescent="0.25">
      <c r="A5" s="131"/>
      <c r="B5" s="131"/>
      <c r="C5" s="131">
        <f>H5-H18</f>
        <v>25</v>
      </c>
      <c r="D5" s="131"/>
      <c r="E5" s="181">
        <v>2</v>
      </c>
      <c r="F5" s="171"/>
      <c r="G5" s="172" t="s">
        <v>157</v>
      </c>
      <c r="H5" s="173">
        <f t="shared" si="0"/>
        <v>53</v>
      </c>
      <c r="I5" s="173">
        <f t="shared" si="1"/>
        <v>30</v>
      </c>
      <c r="J5" s="182">
        <v>15</v>
      </c>
      <c r="K5" s="183">
        <v>8</v>
      </c>
      <c r="L5" s="176">
        <v>7</v>
      </c>
      <c r="M5" s="131"/>
      <c r="O5" s="131"/>
      <c r="P5" s="184"/>
      <c r="Q5" s="131"/>
      <c r="R5" s="131"/>
      <c r="S5" s="150">
        <f t="shared" si="2"/>
        <v>3</v>
      </c>
      <c r="T5" s="131"/>
      <c r="U5" s="151" t="s">
        <v>158</v>
      </c>
      <c r="V5" s="153">
        <v>0</v>
      </c>
      <c r="W5" s="153">
        <v>0</v>
      </c>
      <c r="X5" s="154">
        <v>0</v>
      </c>
      <c r="Y5" s="136" t="s">
        <v>136</v>
      </c>
      <c r="Z5" s="177">
        <v>4</v>
      </c>
      <c r="AA5" s="178">
        <f t="shared" si="3"/>
        <v>44550</v>
      </c>
      <c r="AB5" s="157">
        <f t="shared" si="4"/>
        <v>1</v>
      </c>
      <c r="AC5" s="157">
        <f t="shared" si="4"/>
        <v>0</v>
      </c>
      <c r="AD5" s="158">
        <v>16</v>
      </c>
      <c r="AE5" s="131"/>
      <c r="AF5" s="150">
        <f t="shared" si="5"/>
        <v>18</v>
      </c>
      <c r="AG5" s="131"/>
      <c r="AH5" s="151" t="s">
        <v>158</v>
      </c>
      <c r="AI5" s="153">
        <v>0</v>
      </c>
      <c r="AJ5" s="153">
        <v>0</v>
      </c>
      <c r="AK5" s="154">
        <v>0</v>
      </c>
      <c r="AL5" s="136" t="s">
        <v>136</v>
      </c>
      <c r="AM5" s="177">
        <v>1</v>
      </c>
      <c r="AN5" s="178">
        <f t="shared" si="6"/>
        <v>44565</v>
      </c>
      <c r="AO5" s="157">
        <f t="shared" si="7"/>
        <v>4</v>
      </c>
      <c r="AP5" s="157">
        <f t="shared" si="7"/>
        <v>5</v>
      </c>
      <c r="AQ5" s="158">
        <v>15</v>
      </c>
      <c r="AR5" s="131"/>
      <c r="AS5" s="131"/>
      <c r="AT5" s="131"/>
      <c r="AU5" s="131"/>
      <c r="AV5" s="131"/>
      <c r="AW5" s="181">
        <v>2</v>
      </c>
      <c r="AX5" s="171"/>
      <c r="AY5" s="185" t="s">
        <v>159</v>
      </c>
      <c r="AZ5" s="173">
        <f t="shared" si="8"/>
        <v>70</v>
      </c>
      <c r="BA5" s="173">
        <f t="shared" si="9"/>
        <v>46</v>
      </c>
      <c r="BB5" s="182">
        <v>20</v>
      </c>
      <c r="BC5" s="183">
        <v>10</v>
      </c>
      <c r="BD5" s="176">
        <v>16</v>
      </c>
      <c r="BE5" s="131"/>
      <c r="BG5" s="131"/>
      <c r="BH5" s="184"/>
      <c r="BI5" s="131"/>
      <c r="BJ5" s="131"/>
      <c r="BK5" s="161">
        <f t="shared" si="10"/>
        <v>3</v>
      </c>
      <c r="BL5" s="131"/>
      <c r="BM5" s="151" t="s">
        <v>160</v>
      </c>
      <c r="BN5" s="152">
        <v>1</v>
      </c>
      <c r="BO5" s="152">
        <v>1</v>
      </c>
      <c r="BP5" s="154">
        <v>1</v>
      </c>
      <c r="BQ5" s="136" t="s">
        <v>136</v>
      </c>
      <c r="BR5" s="177">
        <v>0</v>
      </c>
      <c r="BS5" s="178">
        <f t="shared" si="11"/>
        <v>44580</v>
      </c>
      <c r="BT5" s="157">
        <f t="shared" si="12"/>
        <v>2</v>
      </c>
      <c r="BU5" s="157">
        <f t="shared" si="12"/>
        <v>2</v>
      </c>
      <c r="BV5" s="158">
        <v>11</v>
      </c>
      <c r="BW5" s="131"/>
      <c r="BX5" s="161">
        <f t="shared" si="13"/>
        <v>26</v>
      </c>
      <c r="BY5" s="131"/>
      <c r="BZ5" s="151" t="s">
        <v>160</v>
      </c>
      <c r="CA5" s="152">
        <v>1</v>
      </c>
      <c r="CB5" s="152">
        <v>1</v>
      </c>
      <c r="CC5" s="154">
        <v>3</v>
      </c>
      <c r="CD5" s="136" t="s">
        <v>136</v>
      </c>
      <c r="CE5" s="177">
        <v>0</v>
      </c>
      <c r="CF5" s="178">
        <f t="shared" si="14"/>
        <v>44603</v>
      </c>
      <c r="CG5" s="157">
        <f t="shared" si="15"/>
        <v>3</v>
      </c>
      <c r="CH5" s="157">
        <f t="shared" si="15"/>
        <v>3</v>
      </c>
      <c r="CI5" s="158">
        <v>20</v>
      </c>
      <c r="CK5" s="131"/>
      <c r="CL5" s="181">
        <v>2</v>
      </c>
      <c r="CM5" s="171"/>
      <c r="CN5" s="172" t="s">
        <v>161</v>
      </c>
      <c r="CO5" s="173">
        <f t="shared" si="16"/>
        <v>36</v>
      </c>
      <c r="CP5" s="173">
        <f t="shared" si="17"/>
        <v>22</v>
      </c>
      <c r="CQ5" s="182">
        <v>11</v>
      </c>
      <c r="CR5" s="183">
        <v>3</v>
      </c>
      <c r="CS5" s="176">
        <v>8</v>
      </c>
      <c r="CT5" s="131"/>
      <c r="CV5" s="131"/>
      <c r="CW5" s="184"/>
      <c r="CX5" s="131"/>
      <c r="CY5" s="131"/>
      <c r="CZ5" s="150">
        <f t="shared" si="18"/>
        <v>3</v>
      </c>
      <c r="DA5" s="131"/>
      <c r="DB5" s="160" t="s">
        <v>162</v>
      </c>
      <c r="DC5" s="153">
        <v>0</v>
      </c>
      <c r="DD5" s="153">
        <v>0</v>
      </c>
      <c r="DE5" s="154">
        <v>0</v>
      </c>
      <c r="DF5" s="136" t="s">
        <v>136</v>
      </c>
      <c r="DG5" s="177">
        <v>5</v>
      </c>
      <c r="DH5" s="178">
        <f t="shared" si="19"/>
        <v>44626</v>
      </c>
      <c r="DI5" s="157">
        <f t="shared" si="20"/>
        <v>0</v>
      </c>
      <c r="DJ5" s="157">
        <f t="shared" si="20"/>
        <v>0</v>
      </c>
      <c r="DK5" s="158">
        <v>12</v>
      </c>
      <c r="DL5" s="131"/>
      <c r="DM5" s="150">
        <f t="shared" si="21"/>
        <v>14</v>
      </c>
      <c r="DN5" s="131"/>
      <c r="DO5" s="160" t="s">
        <v>162</v>
      </c>
      <c r="DP5" s="153">
        <v>0</v>
      </c>
      <c r="DQ5" s="153">
        <v>0</v>
      </c>
      <c r="DR5" s="154">
        <v>0</v>
      </c>
      <c r="DS5" s="136" t="s">
        <v>136</v>
      </c>
      <c r="DT5" s="177">
        <v>5</v>
      </c>
      <c r="DU5" s="178">
        <f t="shared" si="22"/>
        <v>44637</v>
      </c>
      <c r="DV5" s="157">
        <f t="shared" si="23"/>
        <v>0</v>
      </c>
      <c r="DW5" s="157">
        <f t="shared" si="23"/>
        <v>1</v>
      </c>
      <c r="DX5" s="158">
        <v>11</v>
      </c>
      <c r="DZ5" s="131"/>
      <c r="EA5" s="181">
        <v>2</v>
      </c>
      <c r="EB5" s="171"/>
      <c r="EC5" s="172" t="s">
        <v>139</v>
      </c>
      <c r="ED5" s="173">
        <f t="shared" si="24"/>
        <v>48</v>
      </c>
      <c r="EE5" s="173">
        <f t="shared" si="25"/>
        <v>30</v>
      </c>
      <c r="EF5" s="182">
        <v>11</v>
      </c>
      <c r="EG5" s="183">
        <v>15</v>
      </c>
      <c r="EH5" s="176">
        <v>4</v>
      </c>
      <c r="EI5" s="131"/>
      <c r="EK5" s="131"/>
      <c r="EL5" s="184"/>
      <c r="EM5" s="131"/>
      <c r="EN5" s="131"/>
      <c r="EO5" s="151">
        <f t="shared" si="26"/>
        <v>3</v>
      </c>
      <c r="EP5" s="162"/>
      <c r="EQ5" s="151" t="s">
        <v>163</v>
      </c>
      <c r="ER5" s="153">
        <v>0</v>
      </c>
      <c r="ES5" s="152">
        <v>1</v>
      </c>
      <c r="ET5" s="154">
        <v>2</v>
      </c>
      <c r="EU5" s="136" t="s">
        <v>136</v>
      </c>
      <c r="EV5" s="177">
        <v>2</v>
      </c>
      <c r="EW5" s="178">
        <f t="shared" si="27"/>
        <v>44648</v>
      </c>
      <c r="EX5" s="157">
        <f t="shared" si="28"/>
        <v>0</v>
      </c>
      <c r="EY5" s="157">
        <f t="shared" si="28"/>
        <v>1</v>
      </c>
      <c r="EZ5" s="158">
        <v>16</v>
      </c>
      <c r="FA5" s="131"/>
      <c r="FB5" s="160">
        <f t="shared" si="29"/>
        <v>18</v>
      </c>
      <c r="FC5" s="162"/>
      <c r="FD5" s="151" t="s">
        <v>163</v>
      </c>
      <c r="FE5" s="153">
        <v>0</v>
      </c>
      <c r="FF5" s="153">
        <v>0</v>
      </c>
      <c r="FG5" s="154">
        <v>0</v>
      </c>
      <c r="FH5" s="136" t="s">
        <v>136</v>
      </c>
      <c r="FI5" s="177">
        <v>4</v>
      </c>
      <c r="FJ5" s="178">
        <f t="shared" si="30"/>
        <v>44663</v>
      </c>
      <c r="FK5" s="157">
        <f t="shared" si="31"/>
        <v>0</v>
      </c>
      <c r="FL5" s="157">
        <f t="shared" si="31"/>
        <v>1</v>
      </c>
      <c r="FM5" s="158">
        <v>16</v>
      </c>
      <c r="FO5" s="131"/>
      <c r="FP5" s="181">
        <v>2</v>
      </c>
      <c r="FQ5" s="171"/>
      <c r="FR5" s="172" t="s">
        <v>164</v>
      </c>
      <c r="FS5" s="173">
        <f t="shared" si="32"/>
        <v>27</v>
      </c>
      <c r="FT5" s="173">
        <f t="shared" si="33"/>
        <v>20</v>
      </c>
      <c r="FU5" s="182">
        <v>7</v>
      </c>
      <c r="FV5" s="186">
        <v>6</v>
      </c>
      <c r="FW5" s="176">
        <v>7</v>
      </c>
      <c r="FX5" s="131"/>
      <c r="FZ5" s="131"/>
      <c r="GA5" s="184"/>
      <c r="GB5" s="131"/>
      <c r="GC5" s="131"/>
      <c r="GD5" s="161">
        <f t="shared" si="34"/>
        <v>3</v>
      </c>
      <c r="GE5" s="131"/>
      <c r="GF5" s="160" t="s">
        <v>165</v>
      </c>
      <c r="GG5" s="153">
        <v>0</v>
      </c>
      <c r="GH5" s="152">
        <v>1</v>
      </c>
      <c r="GI5" s="154">
        <v>4</v>
      </c>
      <c r="GJ5" s="136" t="s">
        <v>136</v>
      </c>
      <c r="GK5" s="177">
        <v>2</v>
      </c>
      <c r="GL5" s="180">
        <f t="shared" si="35"/>
        <v>44678</v>
      </c>
      <c r="GM5" s="165">
        <f t="shared" si="36"/>
        <v>0</v>
      </c>
      <c r="GN5" s="166">
        <f t="shared" si="36"/>
        <v>1</v>
      </c>
      <c r="GO5" s="131"/>
      <c r="GP5" s="159">
        <f t="shared" si="37"/>
        <v>13</v>
      </c>
      <c r="GQ5" s="131"/>
      <c r="GR5" s="160" t="s">
        <v>165</v>
      </c>
      <c r="GS5" s="153">
        <v>0</v>
      </c>
      <c r="GT5" s="153">
        <v>0</v>
      </c>
      <c r="GU5" s="154">
        <v>0</v>
      </c>
      <c r="GV5" s="136" t="s">
        <v>136</v>
      </c>
      <c r="GW5" s="177">
        <v>0</v>
      </c>
      <c r="GX5" s="180">
        <f t="shared" si="38"/>
        <v>44688</v>
      </c>
      <c r="GY5" s="165">
        <f t="shared" si="39"/>
        <v>0</v>
      </c>
      <c r="GZ5" s="166">
        <f t="shared" si="39"/>
        <v>0</v>
      </c>
      <c r="HB5" s="167" t="s">
        <v>166</v>
      </c>
      <c r="HC5" s="168" t="s">
        <v>124</v>
      </c>
      <c r="HD5" s="167">
        <v>46</v>
      </c>
      <c r="HE5" s="167">
        <v>10</v>
      </c>
      <c r="HF5" s="167">
        <v>24</v>
      </c>
      <c r="HG5" s="167">
        <f t="shared" si="40"/>
        <v>1.9166666666666667</v>
      </c>
      <c r="HH5" s="167">
        <f t="shared" si="41"/>
        <v>4.5999999999999996</v>
      </c>
    </row>
    <row r="6" spans="1:216" s="4" customFormat="1" ht="15" customHeight="1" x14ac:dyDescent="0.25">
      <c r="A6" s="131"/>
      <c r="B6" s="131"/>
      <c r="C6" s="131">
        <f>H6-H18</f>
        <v>24</v>
      </c>
      <c r="D6" s="131"/>
      <c r="E6" s="181">
        <v>3</v>
      </c>
      <c r="F6" s="171"/>
      <c r="G6" s="172" t="s">
        <v>167</v>
      </c>
      <c r="H6" s="173">
        <f t="shared" si="0"/>
        <v>52</v>
      </c>
      <c r="I6" s="173">
        <f t="shared" si="1"/>
        <v>30</v>
      </c>
      <c r="J6" s="182">
        <v>15</v>
      </c>
      <c r="K6" s="183">
        <v>7</v>
      </c>
      <c r="L6" s="176">
        <v>8</v>
      </c>
      <c r="M6" s="131"/>
      <c r="O6" s="131"/>
      <c r="P6" s="184"/>
      <c r="Q6" s="131"/>
      <c r="R6" s="131"/>
      <c r="S6" s="161">
        <f t="shared" si="2"/>
        <v>4</v>
      </c>
      <c r="T6" s="131"/>
      <c r="U6" s="151" t="s">
        <v>168</v>
      </c>
      <c r="V6" s="152">
        <v>1</v>
      </c>
      <c r="W6" s="152">
        <v>1</v>
      </c>
      <c r="X6" s="154">
        <v>4</v>
      </c>
      <c r="Y6" s="136" t="s">
        <v>136</v>
      </c>
      <c r="Z6" s="177">
        <v>1</v>
      </c>
      <c r="AA6" s="178">
        <f t="shared" si="3"/>
        <v>44551</v>
      </c>
      <c r="AB6" s="157">
        <f t="shared" si="4"/>
        <v>2</v>
      </c>
      <c r="AC6" s="157">
        <f t="shared" si="4"/>
        <v>1</v>
      </c>
      <c r="AD6" s="158">
        <v>12</v>
      </c>
      <c r="AE6" s="131"/>
      <c r="AF6" s="159">
        <f t="shared" si="5"/>
        <v>19</v>
      </c>
      <c r="AG6" s="131"/>
      <c r="AH6" s="151" t="s">
        <v>168</v>
      </c>
      <c r="AI6" s="153">
        <v>0</v>
      </c>
      <c r="AJ6" s="153">
        <v>0</v>
      </c>
      <c r="AK6" s="154">
        <v>0</v>
      </c>
      <c r="AL6" s="136" t="s">
        <v>136</v>
      </c>
      <c r="AM6" s="177">
        <v>0</v>
      </c>
      <c r="AN6" s="178">
        <f t="shared" si="6"/>
        <v>44566</v>
      </c>
      <c r="AO6" s="157">
        <f t="shared" si="7"/>
        <v>4</v>
      </c>
      <c r="AP6" s="157">
        <f t="shared" si="7"/>
        <v>5</v>
      </c>
      <c r="AQ6" s="158">
        <v>15</v>
      </c>
      <c r="AR6" s="131"/>
      <c r="AS6" s="131"/>
      <c r="AT6" s="131"/>
      <c r="AU6" s="131"/>
      <c r="AV6" s="131"/>
      <c r="AW6" s="181">
        <v>3</v>
      </c>
      <c r="AX6" s="171"/>
      <c r="AY6" s="172" t="s">
        <v>169</v>
      </c>
      <c r="AZ6" s="173">
        <f t="shared" si="8"/>
        <v>69</v>
      </c>
      <c r="BA6" s="173">
        <f t="shared" si="9"/>
        <v>46</v>
      </c>
      <c r="BB6" s="182">
        <v>17</v>
      </c>
      <c r="BC6" s="183">
        <v>18</v>
      </c>
      <c r="BD6" s="176">
        <v>11</v>
      </c>
      <c r="BE6" s="131"/>
      <c r="BG6" s="131"/>
      <c r="BH6" s="184"/>
      <c r="BI6" s="131"/>
      <c r="BJ6" s="131"/>
      <c r="BK6" s="159">
        <f t="shared" si="10"/>
        <v>4</v>
      </c>
      <c r="BL6" s="131"/>
      <c r="BM6" s="151" t="s">
        <v>159</v>
      </c>
      <c r="BN6" s="153">
        <v>0</v>
      </c>
      <c r="BO6" s="152">
        <v>1</v>
      </c>
      <c r="BP6" s="154">
        <v>0</v>
      </c>
      <c r="BQ6" s="136" t="s">
        <v>136</v>
      </c>
      <c r="BR6" s="177">
        <v>0</v>
      </c>
      <c r="BS6" s="178">
        <f t="shared" si="11"/>
        <v>44581</v>
      </c>
      <c r="BT6" s="157">
        <f t="shared" si="12"/>
        <v>2</v>
      </c>
      <c r="BU6" s="157">
        <f t="shared" si="12"/>
        <v>3</v>
      </c>
      <c r="BV6" s="158">
        <v>13</v>
      </c>
      <c r="BW6" s="131"/>
      <c r="BX6" s="150">
        <f t="shared" si="13"/>
        <v>27</v>
      </c>
      <c r="BY6" s="131"/>
      <c r="BZ6" s="151" t="s">
        <v>159</v>
      </c>
      <c r="CA6" s="153">
        <v>0</v>
      </c>
      <c r="CB6" s="153">
        <v>0</v>
      </c>
      <c r="CC6" s="154">
        <v>0</v>
      </c>
      <c r="CD6" s="136" t="s">
        <v>136</v>
      </c>
      <c r="CE6" s="177">
        <v>1</v>
      </c>
      <c r="CF6" s="178">
        <f t="shared" si="14"/>
        <v>44604</v>
      </c>
      <c r="CG6" s="157">
        <f t="shared" si="15"/>
        <v>3</v>
      </c>
      <c r="CH6" s="157">
        <f t="shared" si="15"/>
        <v>3</v>
      </c>
      <c r="CI6" s="158">
        <v>21</v>
      </c>
      <c r="CK6" s="131"/>
      <c r="CL6" s="181">
        <v>3</v>
      </c>
      <c r="CM6" s="171"/>
      <c r="CN6" s="172" t="s">
        <v>170</v>
      </c>
      <c r="CO6" s="173">
        <f t="shared" si="16"/>
        <v>32</v>
      </c>
      <c r="CP6" s="173">
        <f t="shared" si="17"/>
        <v>22</v>
      </c>
      <c r="CQ6" s="182">
        <v>8</v>
      </c>
      <c r="CR6" s="183">
        <v>8</v>
      </c>
      <c r="CS6" s="176">
        <v>6</v>
      </c>
      <c r="CT6" s="131"/>
      <c r="CV6" s="131"/>
      <c r="CW6" s="184"/>
      <c r="CX6" s="131"/>
      <c r="CY6" s="131"/>
      <c r="CZ6" s="150">
        <f t="shared" si="18"/>
        <v>4</v>
      </c>
      <c r="DA6" s="131"/>
      <c r="DB6" s="151" t="s">
        <v>171</v>
      </c>
      <c r="DC6" s="153">
        <v>0</v>
      </c>
      <c r="DD6" s="153">
        <v>0</v>
      </c>
      <c r="DE6" s="154">
        <v>0</v>
      </c>
      <c r="DF6" s="136" t="s">
        <v>136</v>
      </c>
      <c r="DG6" s="177">
        <v>1</v>
      </c>
      <c r="DH6" s="178">
        <f t="shared" si="19"/>
        <v>44627</v>
      </c>
      <c r="DI6" s="157">
        <f t="shared" si="20"/>
        <v>0</v>
      </c>
      <c r="DJ6" s="157">
        <f t="shared" si="20"/>
        <v>0</v>
      </c>
      <c r="DK6" s="158">
        <v>12</v>
      </c>
      <c r="DL6" s="131"/>
      <c r="DM6" s="150">
        <f t="shared" si="21"/>
        <v>15</v>
      </c>
      <c r="DN6" s="131"/>
      <c r="DO6" s="151" t="s">
        <v>171</v>
      </c>
      <c r="DP6" s="153">
        <v>0</v>
      </c>
      <c r="DQ6" s="153">
        <v>0</v>
      </c>
      <c r="DR6" s="154">
        <v>0</v>
      </c>
      <c r="DS6" s="136" t="s">
        <v>136</v>
      </c>
      <c r="DT6" s="177">
        <v>2</v>
      </c>
      <c r="DU6" s="178">
        <f t="shared" si="22"/>
        <v>44638</v>
      </c>
      <c r="DV6" s="157">
        <f t="shared" si="23"/>
        <v>0</v>
      </c>
      <c r="DW6" s="157">
        <f t="shared" si="23"/>
        <v>1</v>
      </c>
      <c r="DX6" s="158">
        <v>11</v>
      </c>
      <c r="DZ6" s="131"/>
      <c r="EA6" s="181">
        <v>3</v>
      </c>
      <c r="EB6" s="171"/>
      <c r="EC6" s="172" t="s">
        <v>163</v>
      </c>
      <c r="ED6" s="173">
        <f t="shared" si="24"/>
        <v>47</v>
      </c>
      <c r="EE6" s="173">
        <f t="shared" si="25"/>
        <v>30</v>
      </c>
      <c r="EF6" s="182">
        <v>14</v>
      </c>
      <c r="EG6" s="183">
        <v>5</v>
      </c>
      <c r="EH6" s="176">
        <v>11</v>
      </c>
      <c r="EI6" s="131"/>
      <c r="EK6" s="131"/>
      <c r="EL6" s="184"/>
      <c r="EM6" s="131"/>
      <c r="EN6" s="131"/>
      <c r="EO6" s="160">
        <f t="shared" si="26"/>
        <v>4</v>
      </c>
      <c r="EP6" s="162"/>
      <c r="EQ6" s="160" t="s">
        <v>172</v>
      </c>
      <c r="ER6" s="153">
        <v>0</v>
      </c>
      <c r="ES6" s="153">
        <v>0</v>
      </c>
      <c r="ET6" s="154">
        <v>0</v>
      </c>
      <c r="EU6" s="136" t="s">
        <v>136</v>
      </c>
      <c r="EV6" s="177">
        <v>4</v>
      </c>
      <c r="EW6" s="178">
        <f t="shared" si="27"/>
        <v>44649</v>
      </c>
      <c r="EX6" s="157">
        <f t="shared" si="28"/>
        <v>0</v>
      </c>
      <c r="EY6" s="157">
        <f t="shared" si="28"/>
        <v>1</v>
      </c>
      <c r="EZ6" s="158">
        <v>16</v>
      </c>
      <c r="FA6" s="131"/>
      <c r="FB6" s="160">
        <f t="shared" si="29"/>
        <v>19</v>
      </c>
      <c r="FC6" s="162"/>
      <c r="FD6" s="160" t="s">
        <v>172</v>
      </c>
      <c r="FE6" s="153">
        <v>0</v>
      </c>
      <c r="FF6" s="152">
        <v>1</v>
      </c>
      <c r="FG6" s="154">
        <v>0</v>
      </c>
      <c r="FH6" s="136" t="s">
        <v>136</v>
      </c>
      <c r="FI6" s="177">
        <v>1</v>
      </c>
      <c r="FJ6" s="178">
        <f t="shared" si="30"/>
        <v>44664</v>
      </c>
      <c r="FK6" s="157">
        <f t="shared" si="31"/>
        <v>0</v>
      </c>
      <c r="FL6" s="157">
        <f t="shared" si="31"/>
        <v>2</v>
      </c>
      <c r="FM6" s="158">
        <v>16</v>
      </c>
      <c r="FO6" s="131"/>
      <c r="FP6" s="181">
        <v>3</v>
      </c>
      <c r="FQ6" s="171"/>
      <c r="FR6" s="172" t="s">
        <v>154</v>
      </c>
      <c r="FS6" s="173">
        <f t="shared" si="32"/>
        <v>26</v>
      </c>
      <c r="FT6" s="173">
        <f t="shared" si="33"/>
        <v>20</v>
      </c>
      <c r="FU6" s="182">
        <v>7</v>
      </c>
      <c r="FV6" s="183">
        <v>5</v>
      </c>
      <c r="FW6" s="176">
        <v>8</v>
      </c>
      <c r="FX6" s="131"/>
      <c r="FZ6" s="131"/>
      <c r="GA6" s="184"/>
      <c r="GB6" s="131"/>
      <c r="GC6" s="131"/>
      <c r="GD6" s="161">
        <f t="shared" si="34"/>
        <v>4</v>
      </c>
      <c r="GE6" s="131"/>
      <c r="GF6" s="160" t="s">
        <v>173</v>
      </c>
      <c r="GG6" s="152">
        <v>1</v>
      </c>
      <c r="GH6" s="152">
        <v>1</v>
      </c>
      <c r="GI6" s="154">
        <v>1</v>
      </c>
      <c r="GJ6" s="136" t="s">
        <v>136</v>
      </c>
      <c r="GK6" s="177">
        <v>0</v>
      </c>
      <c r="GL6" s="180">
        <f t="shared" si="35"/>
        <v>44679</v>
      </c>
      <c r="GM6" s="165">
        <f t="shared" si="36"/>
        <v>1</v>
      </c>
      <c r="GN6" s="166">
        <f t="shared" si="36"/>
        <v>2</v>
      </c>
      <c r="GO6" s="131"/>
      <c r="GP6" s="150">
        <f t="shared" si="37"/>
        <v>14</v>
      </c>
      <c r="GQ6" s="131"/>
      <c r="GR6" s="160" t="s">
        <v>173</v>
      </c>
      <c r="GS6" s="153">
        <v>0</v>
      </c>
      <c r="GT6" s="153">
        <v>0</v>
      </c>
      <c r="GU6" s="154">
        <v>0</v>
      </c>
      <c r="GV6" s="136" t="s">
        <v>136</v>
      </c>
      <c r="GW6" s="177">
        <v>3</v>
      </c>
      <c r="GX6" s="180">
        <f t="shared" si="38"/>
        <v>44689</v>
      </c>
      <c r="GY6" s="165">
        <f t="shared" si="39"/>
        <v>0</v>
      </c>
      <c r="GZ6" s="166">
        <f t="shared" si="39"/>
        <v>0</v>
      </c>
      <c r="HB6" s="167" t="s">
        <v>174</v>
      </c>
      <c r="HC6" s="168" t="s">
        <v>175</v>
      </c>
      <c r="HD6" s="167">
        <v>22</v>
      </c>
      <c r="HE6" s="167">
        <v>1</v>
      </c>
      <c r="HF6" s="167">
        <v>8</v>
      </c>
      <c r="HG6" s="167">
        <f t="shared" si="40"/>
        <v>2.75</v>
      </c>
      <c r="HH6" s="167">
        <f t="shared" si="41"/>
        <v>22</v>
      </c>
    </row>
    <row r="7" spans="1:216" s="4" customFormat="1" ht="15" customHeight="1" x14ac:dyDescent="0.25">
      <c r="A7" s="131"/>
      <c r="B7" s="131"/>
      <c r="C7" s="131">
        <f>H7-H18</f>
        <v>18</v>
      </c>
      <c r="D7" s="131"/>
      <c r="E7" s="181">
        <v>4</v>
      </c>
      <c r="F7" s="171"/>
      <c r="G7" s="179" t="s">
        <v>135</v>
      </c>
      <c r="H7" s="173">
        <f t="shared" si="0"/>
        <v>46</v>
      </c>
      <c r="I7" s="173">
        <f t="shared" si="1"/>
        <v>30</v>
      </c>
      <c r="J7" s="182">
        <v>12</v>
      </c>
      <c r="K7" s="183">
        <v>10</v>
      </c>
      <c r="L7" s="176">
        <v>8</v>
      </c>
      <c r="M7" s="131"/>
      <c r="N7" s="131"/>
      <c r="O7" s="131"/>
      <c r="P7" s="136"/>
      <c r="Q7" s="131"/>
      <c r="R7" s="131"/>
      <c r="S7" s="161">
        <f t="shared" si="2"/>
        <v>5</v>
      </c>
      <c r="T7" s="131"/>
      <c r="U7" s="160" t="s">
        <v>176</v>
      </c>
      <c r="V7" s="152">
        <v>1</v>
      </c>
      <c r="W7" s="152">
        <v>1</v>
      </c>
      <c r="X7" s="154">
        <v>1</v>
      </c>
      <c r="Y7" s="136" t="s">
        <v>136</v>
      </c>
      <c r="Z7" s="177">
        <v>0</v>
      </c>
      <c r="AA7" s="178">
        <f t="shared" si="3"/>
        <v>44552</v>
      </c>
      <c r="AB7" s="157">
        <f t="shared" si="4"/>
        <v>3</v>
      </c>
      <c r="AC7" s="157">
        <f t="shared" si="4"/>
        <v>2</v>
      </c>
      <c r="AD7" s="158">
        <v>10</v>
      </c>
      <c r="AE7" s="131"/>
      <c r="AF7" s="159">
        <f t="shared" si="5"/>
        <v>20</v>
      </c>
      <c r="AG7" s="131"/>
      <c r="AH7" s="160" t="s">
        <v>176</v>
      </c>
      <c r="AI7" s="153">
        <v>0</v>
      </c>
      <c r="AJ7" s="152">
        <v>1</v>
      </c>
      <c r="AK7" s="154">
        <v>0</v>
      </c>
      <c r="AL7" s="136" t="s">
        <v>136</v>
      </c>
      <c r="AM7" s="177">
        <v>0</v>
      </c>
      <c r="AN7" s="178">
        <f t="shared" si="6"/>
        <v>44567</v>
      </c>
      <c r="AO7" s="157">
        <f t="shared" si="7"/>
        <v>4</v>
      </c>
      <c r="AP7" s="157">
        <f t="shared" si="7"/>
        <v>6</v>
      </c>
      <c r="AQ7" s="158">
        <v>15</v>
      </c>
      <c r="AR7" s="131"/>
      <c r="AS7" s="131"/>
      <c r="AT7" s="131"/>
      <c r="AU7" s="131"/>
      <c r="AV7" s="131"/>
      <c r="AW7" s="181">
        <v>4</v>
      </c>
      <c r="AX7" s="171"/>
      <c r="AY7" s="179" t="s">
        <v>177</v>
      </c>
      <c r="AZ7" s="173">
        <f t="shared" si="8"/>
        <v>67</v>
      </c>
      <c r="BA7" s="173">
        <f t="shared" si="9"/>
        <v>46</v>
      </c>
      <c r="BB7" s="182">
        <v>17</v>
      </c>
      <c r="BC7" s="183">
        <v>16</v>
      </c>
      <c r="BD7" s="176">
        <v>13</v>
      </c>
      <c r="BE7" s="131"/>
      <c r="BF7" s="131"/>
      <c r="BG7" s="131"/>
      <c r="BH7" s="136"/>
      <c r="BI7" s="131"/>
      <c r="BJ7" s="131"/>
      <c r="BK7" s="159">
        <f t="shared" si="10"/>
        <v>5</v>
      </c>
      <c r="BL7" s="131"/>
      <c r="BM7" s="151" t="s">
        <v>177</v>
      </c>
      <c r="BN7" s="153">
        <v>0</v>
      </c>
      <c r="BO7" s="153">
        <v>0</v>
      </c>
      <c r="BP7" s="154">
        <v>0</v>
      </c>
      <c r="BQ7" s="136" t="s">
        <v>136</v>
      </c>
      <c r="BR7" s="177">
        <v>0</v>
      </c>
      <c r="BS7" s="178">
        <f t="shared" si="11"/>
        <v>44582</v>
      </c>
      <c r="BT7" s="157">
        <f t="shared" si="12"/>
        <v>2</v>
      </c>
      <c r="BU7" s="157">
        <f t="shared" si="12"/>
        <v>3</v>
      </c>
      <c r="BV7" s="158">
        <v>12</v>
      </c>
      <c r="BW7" s="131"/>
      <c r="BX7" s="150">
        <f t="shared" si="13"/>
        <v>28</v>
      </c>
      <c r="BY7" s="131"/>
      <c r="BZ7" s="151" t="s">
        <v>177</v>
      </c>
      <c r="CA7" s="153">
        <v>0</v>
      </c>
      <c r="CB7" s="153">
        <v>0</v>
      </c>
      <c r="CC7" s="154">
        <v>0</v>
      </c>
      <c r="CD7" s="136" t="s">
        <v>136</v>
      </c>
      <c r="CE7" s="177">
        <v>2</v>
      </c>
      <c r="CF7" s="178">
        <f t="shared" si="14"/>
        <v>44605</v>
      </c>
      <c r="CG7" s="157">
        <f t="shared" si="15"/>
        <v>3</v>
      </c>
      <c r="CH7" s="157">
        <f t="shared" si="15"/>
        <v>3</v>
      </c>
      <c r="CI7" s="158">
        <v>22</v>
      </c>
      <c r="CK7" s="131"/>
      <c r="CL7" s="181">
        <v>4</v>
      </c>
      <c r="CM7" s="171"/>
      <c r="CN7" s="185" t="s">
        <v>162</v>
      </c>
      <c r="CO7" s="173">
        <f t="shared" si="16"/>
        <v>30</v>
      </c>
      <c r="CP7" s="173">
        <f t="shared" si="17"/>
        <v>22</v>
      </c>
      <c r="CQ7" s="182">
        <v>8</v>
      </c>
      <c r="CR7" s="183">
        <v>6</v>
      </c>
      <c r="CS7" s="176">
        <v>8</v>
      </c>
      <c r="CT7" s="131"/>
      <c r="CU7" s="131"/>
      <c r="CV7" s="131"/>
      <c r="CW7" s="136"/>
      <c r="CX7" s="131"/>
      <c r="CY7" s="131"/>
      <c r="CZ7" s="159">
        <f t="shared" si="18"/>
        <v>5</v>
      </c>
      <c r="DA7" s="131"/>
      <c r="DB7" s="151" t="s">
        <v>161</v>
      </c>
      <c r="DC7" s="153">
        <v>0</v>
      </c>
      <c r="DD7" s="152">
        <v>1</v>
      </c>
      <c r="DE7" s="154">
        <v>1</v>
      </c>
      <c r="DF7" s="136" t="s">
        <v>136</v>
      </c>
      <c r="DG7" s="177">
        <v>1</v>
      </c>
      <c r="DH7" s="178">
        <f t="shared" si="19"/>
        <v>44628</v>
      </c>
      <c r="DI7" s="157">
        <f t="shared" si="20"/>
        <v>0</v>
      </c>
      <c r="DJ7" s="157">
        <f t="shared" si="20"/>
        <v>1</v>
      </c>
      <c r="DK7" s="158">
        <v>12</v>
      </c>
      <c r="DL7" s="131"/>
      <c r="DM7" s="150">
        <f t="shared" si="21"/>
        <v>16</v>
      </c>
      <c r="DN7" s="131"/>
      <c r="DO7" s="151" t="s">
        <v>161</v>
      </c>
      <c r="DP7" s="153">
        <v>0</v>
      </c>
      <c r="DQ7" s="153">
        <v>0</v>
      </c>
      <c r="DR7" s="154">
        <v>0</v>
      </c>
      <c r="DS7" s="136" t="s">
        <v>136</v>
      </c>
      <c r="DT7" s="177">
        <v>2</v>
      </c>
      <c r="DU7" s="178">
        <f t="shared" si="22"/>
        <v>44639</v>
      </c>
      <c r="DV7" s="157">
        <f t="shared" si="23"/>
        <v>0</v>
      </c>
      <c r="DW7" s="157">
        <f t="shared" si="23"/>
        <v>1</v>
      </c>
      <c r="DX7" s="158">
        <v>12</v>
      </c>
      <c r="DZ7" s="131"/>
      <c r="EA7" s="181">
        <v>4</v>
      </c>
      <c r="EB7" s="171"/>
      <c r="EC7" s="185" t="s">
        <v>178</v>
      </c>
      <c r="ED7" s="173">
        <f t="shared" si="24"/>
        <v>43</v>
      </c>
      <c r="EE7" s="173">
        <f t="shared" si="25"/>
        <v>30</v>
      </c>
      <c r="EF7" s="182">
        <v>12</v>
      </c>
      <c r="EG7" s="183">
        <v>7</v>
      </c>
      <c r="EH7" s="176">
        <v>11</v>
      </c>
      <c r="EI7" s="131"/>
      <c r="EJ7" s="131"/>
      <c r="EK7" s="131"/>
      <c r="EL7" s="136"/>
      <c r="EM7" s="131"/>
      <c r="EN7" s="131"/>
      <c r="EO7" s="160">
        <f t="shared" si="26"/>
        <v>5</v>
      </c>
      <c r="EP7" s="162"/>
      <c r="EQ7" s="163" t="s">
        <v>179</v>
      </c>
      <c r="ER7" s="153">
        <v>0</v>
      </c>
      <c r="ES7" s="153">
        <v>0</v>
      </c>
      <c r="ET7" s="154">
        <v>0</v>
      </c>
      <c r="EU7" s="136" t="s">
        <v>136</v>
      </c>
      <c r="EV7" s="177">
        <v>1</v>
      </c>
      <c r="EW7" s="178">
        <f t="shared" si="27"/>
        <v>44650</v>
      </c>
      <c r="EX7" s="157">
        <f t="shared" si="28"/>
        <v>0</v>
      </c>
      <c r="EY7" s="157">
        <f t="shared" si="28"/>
        <v>1</v>
      </c>
      <c r="EZ7" s="158">
        <v>16</v>
      </c>
      <c r="FA7" s="131"/>
      <c r="FB7" s="151">
        <f t="shared" si="29"/>
        <v>20</v>
      </c>
      <c r="FC7" s="162"/>
      <c r="FD7" s="163" t="s">
        <v>179</v>
      </c>
      <c r="FE7" s="152">
        <v>1</v>
      </c>
      <c r="FF7" s="153">
        <v>0</v>
      </c>
      <c r="FG7" s="154">
        <v>0</v>
      </c>
      <c r="FH7" s="136" t="s">
        <v>136</v>
      </c>
      <c r="FI7" s="177">
        <v>0</v>
      </c>
      <c r="FJ7" s="178">
        <f t="shared" si="30"/>
        <v>44665</v>
      </c>
      <c r="FK7" s="157">
        <f t="shared" si="31"/>
        <v>1</v>
      </c>
      <c r="FL7" s="157">
        <f t="shared" si="31"/>
        <v>2</v>
      </c>
      <c r="FM7" s="158">
        <v>16</v>
      </c>
      <c r="FO7" s="131"/>
      <c r="FP7" s="181">
        <v>4</v>
      </c>
      <c r="FQ7" s="171"/>
      <c r="FR7" s="185" t="s">
        <v>180</v>
      </c>
      <c r="FS7" s="173">
        <f t="shared" si="32"/>
        <v>25</v>
      </c>
      <c r="FT7" s="173">
        <f t="shared" si="33"/>
        <v>20</v>
      </c>
      <c r="FU7" s="182">
        <v>7</v>
      </c>
      <c r="FV7" s="183">
        <v>4</v>
      </c>
      <c r="FW7" s="176">
        <v>9</v>
      </c>
      <c r="FX7" s="131"/>
      <c r="FY7" s="131"/>
      <c r="FZ7" s="131"/>
      <c r="GA7" s="136"/>
      <c r="GB7" s="131"/>
      <c r="GC7" s="131"/>
      <c r="GD7" s="161">
        <f t="shared" si="34"/>
        <v>5</v>
      </c>
      <c r="GE7" s="131"/>
      <c r="GF7" s="160" t="s">
        <v>181</v>
      </c>
      <c r="GG7" s="153">
        <v>0</v>
      </c>
      <c r="GH7" s="152">
        <v>1</v>
      </c>
      <c r="GI7" s="154">
        <v>2</v>
      </c>
      <c r="GJ7" s="136" t="s">
        <v>136</v>
      </c>
      <c r="GK7" s="177">
        <v>0</v>
      </c>
      <c r="GL7" s="180">
        <f t="shared" si="35"/>
        <v>44680</v>
      </c>
      <c r="GM7" s="165">
        <f t="shared" si="36"/>
        <v>1</v>
      </c>
      <c r="GN7" s="166">
        <f t="shared" si="36"/>
        <v>3</v>
      </c>
      <c r="GO7" s="131"/>
      <c r="GP7" s="150">
        <f t="shared" si="37"/>
        <v>15</v>
      </c>
      <c r="GQ7" s="131"/>
      <c r="GR7" s="160" t="s">
        <v>181</v>
      </c>
      <c r="GS7" s="153">
        <v>0</v>
      </c>
      <c r="GT7" s="153">
        <v>0</v>
      </c>
      <c r="GU7" s="154">
        <v>0</v>
      </c>
      <c r="GV7" s="136" t="s">
        <v>136</v>
      </c>
      <c r="GW7" s="177">
        <v>5</v>
      </c>
      <c r="GX7" s="180">
        <f t="shared" si="38"/>
        <v>44690</v>
      </c>
      <c r="GY7" s="165">
        <f t="shared" si="39"/>
        <v>0</v>
      </c>
      <c r="GZ7" s="166">
        <f t="shared" si="39"/>
        <v>0</v>
      </c>
      <c r="HB7" s="167" t="s">
        <v>182</v>
      </c>
      <c r="HC7" s="168" t="s">
        <v>126</v>
      </c>
      <c r="HD7" s="167">
        <f>ES37</f>
        <v>30</v>
      </c>
      <c r="HE7" s="167">
        <f>FE22</f>
        <v>3</v>
      </c>
      <c r="HF7" s="167">
        <f>FF22</f>
        <v>12</v>
      </c>
      <c r="HG7" s="187">
        <f t="shared" si="40"/>
        <v>2.5</v>
      </c>
      <c r="HH7" s="167">
        <f t="shared" si="41"/>
        <v>10</v>
      </c>
    </row>
    <row r="8" spans="1:216" s="4" customFormat="1" ht="15" customHeight="1" x14ac:dyDescent="0.25">
      <c r="A8" s="131"/>
      <c r="B8" s="131"/>
      <c r="C8" s="131">
        <f>H8-H18</f>
        <v>15</v>
      </c>
      <c r="D8" s="131"/>
      <c r="E8" s="181">
        <v>5</v>
      </c>
      <c r="F8" s="188"/>
      <c r="G8" s="172" t="s">
        <v>183</v>
      </c>
      <c r="H8" s="173">
        <f t="shared" si="0"/>
        <v>43</v>
      </c>
      <c r="I8" s="173">
        <f t="shared" si="1"/>
        <v>30</v>
      </c>
      <c r="J8" s="182">
        <v>10</v>
      </c>
      <c r="K8" s="183">
        <v>13</v>
      </c>
      <c r="L8" s="176">
        <v>7</v>
      </c>
      <c r="M8" s="131"/>
      <c r="N8" s="131"/>
      <c r="O8" s="131"/>
      <c r="P8" s="136"/>
      <c r="Q8" s="131"/>
      <c r="R8" s="131"/>
      <c r="S8" s="150">
        <f t="shared" si="2"/>
        <v>6</v>
      </c>
      <c r="T8" s="131"/>
      <c r="U8" s="151" t="s">
        <v>184</v>
      </c>
      <c r="V8" s="153">
        <v>0</v>
      </c>
      <c r="W8" s="153">
        <v>0</v>
      </c>
      <c r="X8" s="154">
        <v>0</v>
      </c>
      <c r="Y8" s="136" t="s">
        <v>136</v>
      </c>
      <c r="Z8" s="177">
        <v>1</v>
      </c>
      <c r="AA8" s="178">
        <f t="shared" si="3"/>
        <v>44553</v>
      </c>
      <c r="AB8" s="157">
        <f t="shared" si="4"/>
        <v>3</v>
      </c>
      <c r="AC8" s="157">
        <f t="shared" si="4"/>
        <v>2</v>
      </c>
      <c r="AD8" s="158">
        <v>12</v>
      </c>
      <c r="AE8" s="131"/>
      <c r="AF8" s="150">
        <f t="shared" si="5"/>
        <v>21</v>
      </c>
      <c r="AG8" s="131"/>
      <c r="AH8" s="151" t="s">
        <v>184</v>
      </c>
      <c r="AI8" s="153">
        <v>0</v>
      </c>
      <c r="AJ8" s="153">
        <v>0</v>
      </c>
      <c r="AK8" s="154">
        <v>0</v>
      </c>
      <c r="AL8" s="136" t="s">
        <v>136</v>
      </c>
      <c r="AM8" s="177">
        <v>2</v>
      </c>
      <c r="AN8" s="178">
        <f t="shared" si="6"/>
        <v>44568</v>
      </c>
      <c r="AO8" s="157">
        <f t="shared" si="7"/>
        <v>4</v>
      </c>
      <c r="AP8" s="157">
        <f t="shared" si="7"/>
        <v>6</v>
      </c>
      <c r="AQ8" s="158">
        <v>15</v>
      </c>
      <c r="AR8" s="131"/>
      <c r="AS8" s="131"/>
      <c r="AT8" s="131"/>
      <c r="AU8" s="131"/>
      <c r="AV8" s="131"/>
      <c r="AW8" s="181">
        <v>5</v>
      </c>
      <c r="AX8" s="188"/>
      <c r="AY8" s="185" t="s">
        <v>160</v>
      </c>
      <c r="AZ8" s="173">
        <f t="shared" si="8"/>
        <v>67</v>
      </c>
      <c r="BA8" s="173">
        <f t="shared" si="9"/>
        <v>46</v>
      </c>
      <c r="BB8" s="182">
        <v>17</v>
      </c>
      <c r="BC8" s="183">
        <v>16</v>
      </c>
      <c r="BD8" s="176">
        <v>13</v>
      </c>
      <c r="BE8" s="131"/>
      <c r="BF8" s="131"/>
      <c r="BG8" s="131"/>
      <c r="BH8" s="136"/>
      <c r="BI8" s="131"/>
      <c r="BJ8" s="131"/>
      <c r="BK8" s="150">
        <f t="shared" si="10"/>
        <v>6</v>
      </c>
      <c r="BL8" s="131"/>
      <c r="BM8" s="151" t="s">
        <v>185</v>
      </c>
      <c r="BN8" s="153">
        <v>0</v>
      </c>
      <c r="BO8" s="153">
        <v>0</v>
      </c>
      <c r="BP8" s="154">
        <v>0</v>
      </c>
      <c r="BQ8" s="136" t="s">
        <v>136</v>
      </c>
      <c r="BR8" s="177">
        <v>1</v>
      </c>
      <c r="BS8" s="178">
        <f t="shared" si="11"/>
        <v>44583</v>
      </c>
      <c r="BT8" s="157">
        <f t="shared" si="12"/>
        <v>2</v>
      </c>
      <c r="BU8" s="157">
        <f t="shared" si="12"/>
        <v>3</v>
      </c>
      <c r="BV8" s="158">
        <v>17</v>
      </c>
      <c r="BW8" s="131"/>
      <c r="BX8" s="161">
        <f t="shared" si="13"/>
        <v>29</v>
      </c>
      <c r="BY8" s="131"/>
      <c r="BZ8" s="151" t="s">
        <v>185</v>
      </c>
      <c r="CA8" s="152">
        <v>1</v>
      </c>
      <c r="CB8" s="152">
        <v>1</v>
      </c>
      <c r="CC8" s="154">
        <v>1</v>
      </c>
      <c r="CD8" s="136" t="s">
        <v>136</v>
      </c>
      <c r="CE8" s="177">
        <v>0</v>
      </c>
      <c r="CF8" s="178">
        <f t="shared" si="14"/>
        <v>44606</v>
      </c>
      <c r="CG8" s="157">
        <f t="shared" si="15"/>
        <v>4</v>
      </c>
      <c r="CH8" s="157">
        <f t="shared" si="15"/>
        <v>4</v>
      </c>
      <c r="CI8" s="158">
        <v>20</v>
      </c>
      <c r="CK8" s="131"/>
      <c r="CL8" s="181">
        <v>5</v>
      </c>
      <c r="CM8" s="188"/>
      <c r="CN8" s="179" t="s">
        <v>171</v>
      </c>
      <c r="CO8" s="173">
        <f t="shared" si="16"/>
        <v>30</v>
      </c>
      <c r="CP8" s="173">
        <f t="shared" si="17"/>
        <v>22</v>
      </c>
      <c r="CQ8" s="182">
        <v>7</v>
      </c>
      <c r="CR8" s="183">
        <v>9</v>
      </c>
      <c r="CS8" s="176">
        <v>6</v>
      </c>
      <c r="CT8" s="131"/>
      <c r="CU8" s="131"/>
      <c r="CV8" s="131"/>
      <c r="CW8" s="136"/>
      <c r="CX8" s="131"/>
      <c r="CY8" s="131"/>
      <c r="CZ8" s="159">
        <f t="shared" si="18"/>
        <v>6</v>
      </c>
      <c r="DA8" s="131"/>
      <c r="DB8" s="160" t="s">
        <v>186</v>
      </c>
      <c r="DC8" s="152">
        <v>1</v>
      </c>
      <c r="DD8" s="153">
        <v>0</v>
      </c>
      <c r="DE8" s="154">
        <v>0</v>
      </c>
      <c r="DF8" s="136" t="s">
        <v>136</v>
      </c>
      <c r="DG8" s="177">
        <v>0</v>
      </c>
      <c r="DH8" s="178">
        <f t="shared" si="19"/>
        <v>44629</v>
      </c>
      <c r="DI8" s="157">
        <f t="shared" si="20"/>
        <v>1</v>
      </c>
      <c r="DJ8" s="157">
        <f t="shared" si="20"/>
        <v>1</v>
      </c>
      <c r="DK8" s="158">
        <v>12</v>
      </c>
      <c r="DL8" s="131"/>
      <c r="DM8" s="161">
        <f t="shared" si="21"/>
        <v>17</v>
      </c>
      <c r="DN8" s="131"/>
      <c r="DO8" s="160" t="s">
        <v>186</v>
      </c>
      <c r="DP8" s="153">
        <v>0</v>
      </c>
      <c r="DQ8" s="152">
        <v>1</v>
      </c>
      <c r="DR8" s="154">
        <v>3</v>
      </c>
      <c r="DS8" s="136" t="s">
        <v>136</v>
      </c>
      <c r="DT8" s="177">
        <v>2</v>
      </c>
      <c r="DU8" s="178">
        <f t="shared" si="22"/>
        <v>44640</v>
      </c>
      <c r="DV8" s="157">
        <f t="shared" si="23"/>
        <v>0</v>
      </c>
      <c r="DW8" s="157">
        <f t="shared" si="23"/>
        <v>2</v>
      </c>
      <c r="DX8" s="158">
        <v>11</v>
      </c>
      <c r="DZ8" s="131"/>
      <c r="EA8" s="181">
        <v>5</v>
      </c>
      <c r="EB8" s="188"/>
      <c r="EC8" s="172" t="s">
        <v>152</v>
      </c>
      <c r="ED8" s="173">
        <f t="shared" si="24"/>
        <v>43</v>
      </c>
      <c r="EE8" s="173">
        <f t="shared" si="25"/>
        <v>30</v>
      </c>
      <c r="EF8" s="182">
        <v>12</v>
      </c>
      <c r="EG8" s="183">
        <v>7</v>
      </c>
      <c r="EH8" s="176">
        <v>11</v>
      </c>
      <c r="EI8" s="131"/>
      <c r="EJ8" s="131"/>
      <c r="EK8" s="131"/>
      <c r="EL8" s="136"/>
      <c r="EM8" s="131"/>
      <c r="EN8" s="131"/>
      <c r="EO8" s="160">
        <f t="shared" si="26"/>
        <v>6</v>
      </c>
      <c r="EP8" s="162"/>
      <c r="EQ8" s="151" t="s">
        <v>187</v>
      </c>
      <c r="ER8" s="153">
        <v>0</v>
      </c>
      <c r="ES8" s="153">
        <v>0</v>
      </c>
      <c r="ET8" s="154">
        <v>0</v>
      </c>
      <c r="EU8" s="136" t="s">
        <v>136</v>
      </c>
      <c r="EV8" s="177">
        <v>3</v>
      </c>
      <c r="EW8" s="178">
        <f t="shared" si="27"/>
        <v>44651</v>
      </c>
      <c r="EX8" s="157">
        <f t="shared" si="28"/>
        <v>0</v>
      </c>
      <c r="EY8" s="157">
        <f t="shared" si="28"/>
        <v>1</v>
      </c>
      <c r="EZ8" s="158">
        <v>16</v>
      </c>
      <c r="FA8" s="131"/>
      <c r="FB8" s="160">
        <f t="shared" si="29"/>
        <v>21</v>
      </c>
      <c r="FC8" s="162"/>
      <c r="FD8" s="151" t="s">
        <v>187</v>
      </c>
      <c r="FE8" s="153">
        <v>0</v>
      </c>
      <c r="FF8" s="153">
        <v>0</v>
      </c>
      <c r="FG8" s="154">
        <v>0</v>
      </c>
      <c r="FH8" s="136" t="s">
        <v>136</v>
      </c>
      <c r="FI8" s="177">
        <v>2</v>
      </c>
      <c r="FJ8" s="178">
        <f t="shared" si="30"/>
        <v>44666</v>
      </c>
      <c r="FK8" s="157">
        <f t="shared" si="31"/>
        <v>1</v>
      </c>
      <c r="FL8" s="157">
        <f t="shared" si="31"/>
        <v>2</v>
      </c>
      <c r="FM8" s="158">
        <v>16</v>
      </c>
      <c r="FO8" s="131"/>
      <c r="FP8" s="181">
        <v>5</v>
      </c>
      <c r="FQ8" s="188"/>
      <c r="FR8" s="185" t="s">
        <v>173</v>
      </c>
      <c r="FS8" s="173">
        <f t="shared" si="32"/>
        <v>24</v>
      </c>
      <c r="FT8" s="173">
        <f t="shared" si="33"/>
        <v>20</v>
      </c>
      <c r="FU8" s="182">
        <v>6</v>
      </c>
      <c r="FV8" s="183">
        <v>6</v>
      </c>
      <c r="FW8" s="176">
        <v>8</v>
      </c>
      <c r="FX8" s="131"/>
      <c r="FY8" s="131"/>
      <c r="FZ8" s="131"/>
      <c r="GA8" s="136"/>
      <c r="GB8" s="131"/>
      <c r="GC8" s="131"/>
      <c r="GD8" s="150">
        <f t="shared" si="34"/>
        <v>6</v>
      </c>
      <c r="GE8" s="131"/>
      <c r="GF8" s="160" t="s">
        <v>164</v>
      </c>
      <c r="GG8" s="153">
        <v>0</v>
      </c>
      <c r="GH8" s="153">
        <v>0</v>
      </c>
      <c r="GI8" s="154">
        <v>0</v>
      </c>
      <c r="GJ8" s="136" t="s">
        <v>136</v>
      </c>
      <c r="GK8" s="177">
        <v>4</v>
      </c>
      <c r="GL8" s="180">
        <f t="shared" si="35"/>
        <v>44681</v>
      </c>
      <c r="GM8" s="165">
        <f t="shared" si="36"/>
        <v>1</v>
      </c>
      <c r="GN8" s="166">
        <f t="shared" si="36"/>
        <v>3</v>
      </c>
      <c r="GO8" s="131"/>
      <c r="GP8" s="150">
        <f t="shared" si="37"/>
        <v>16</v>
      </c>
      <c r="GQ8" s="131"/>
      <c r="GR8" s="160" t="s">
        <v>164</v>
      </c>
      <c r="GS8" s="153">
        <v>0</v>
      </c>
      <c r="GT8" s="153">
        <v>0</v>
      </c>
      <c r="GU8" s="154">
        <v>0</v>
      </c>
      <c r="GV8" s="136" t="s">
        <v>136</v>
      </c>
      <c r="GW8" s="177">
        <v>4</v>
      </c>
      <c r="GX8" s="180">
        <f t="shared" si="38"/>
        <v>44691</v>
      </c>
      <c r="GY8" s="165">
        <f t="shared" si="39"/>
        <v>0</v>
      </c>
      <c r="GZ8" s="166">
        <f t="shared" si="39"/>
        <v>0</v>
      </c>
      <c r="HB8" s="167" t="s">
        <v>188</v>
      </c>
      <c r="HC8" s="168" t="s">
        <v>127</v>
      </c>
      <c r="HD8" s="167">
        <f>GH27</f>
        <v>20</v>
      </c>
      <c r="HE8" s="167">
        <f>GS18</f>
        <v>2</v>
      </c>
      <c r="HF8" s="167">
        <f>GT18</f>
        <v>4</v>
      </c>
      <c r="HG8" s="167">
        <f t="shared" si="40"/>
        <v>5</v>
      </c>
      <c r="HH8" s="167">
        <f t="shared" si="41"/>
        <v>10</v>
      </c>
    </row>
    <row r="9" spans="1:216" s="4" customFormat="1" ht="15" customHeight="1" x14ac:dyDescent="0.25">
      <c r="A9" s="131"/>
      <c r="B9" s="131"/>
      <c r="C9" s="131">
        <f>H9-H18</f>
        <v>14</v>
      </c>
      <c r="D9" s="131"/>
      <c r="E9" s="181">
        <v>6</v>
      </c>
      <c r="F9" s="188"/>
      <c r="G9" s="185" t="s">
        <v>146</v>
      </c>
      <c r="H9" s="173">
        <f t="shared" si="0"/>
        <v>42</v>
      </c>
      <c r="I9" s="173">
        <f t="shared" si="1"/>
        <v>30</v>
      </c>
      <c r="J9" s="182">
        <v>12</v>
      </c>
      <c r="K9" s="183">
        <v>6</v>
      </c>
      <c r="L9" s="176">
        <v>12</v>
      </c>
      <c r="M9" s="131"/>
      <c r="N9" s="131"/>
      <c r="O9" s="131"/>
      <c r="P9" s="136"/>
      <c r="Q9" s="131"/>
      <c r="R9" s="131"/>
      <c r="S9" s="159">
        <f t="shared" si="2"/>
        <v>7</v>
      </c>
      <c r="T9" s="131"/>
      <c r="U9" s="160" t="s">
        <v>189</v>
      </c>
      <c r="V9" s="153">
        <v>0</v>
      </c>
      <c r="W9" s="153">
        <v>0</v>
      </c>
      <c r="X9" s="154">
        <v>0</v>
      </c>
      <c r="Y9" s="136" t="s">
        <v>136</v>
      </c>
      <c r="Z9" s="177">
        <v>0</v>
      </c>
      <c r="AA9" s="178">
        <f t="shared" si="3"/>
        <v>44554</v>
      </c>
      <c r="AB9" s="157">
        <f t="shared" si="4"/>
        <v>3</v>
      </c>
      <c r="AC9" s="157">
        <f t="shared" si="4"/>
        <v>2</v>
      </c>
      <c r="AD9" s="158">
        <v>12</v>
      </c>
      <c r="AE9" s="131"/>
      <c r="AF9" s="159">
        <f t="shared" si="5"/>
        <v>22</v>
      </c>
      <c r="AG9" s="131"/>
      <c r="AH9" s="160" t="s">
        <v>189</v>
      </c>
      <c r="AI9" s="153">
        <v>0</v>
      </c>
      <c r="AJ9" s="153">
        <v>0</v>
      </c>
      <c r="AK9" s="154">
        <v>0</v>
      </c>
      <c r="AL9" s="136" t="s">
        <v>136</v>
      </c>
      <c r="AM9" s="177">
        <v>0</v>
      </c>
      <c r="AN9" s="178">
        <f t="shared" si="6"/>
        <v>44569</v>
      </c>
      <c r="AO9" s="157">
        <f>AO8+AI9</f>
        <v>4</v>
      </c>
      <c r="AP9" s="157">
        <f>AP8+AJ9</f>
        <v>6</v>
      </c>
      <c r="AQ9" s="158">
        <v>15</v>
      </c>
      <c r="AR9" s="131"/>
      <c r="AS9" s="131"/>
      <c r="AT9" s="131"/>
      <c r="AU9" s="131"/>
      <c r="AV9" s="131"/>
      <c r="AW9" s="181">
        <v>6</v>
      </c>
      <c r="AX9" s="188"/>
      <c r="AY9" s="185" t="s">
        <v>190</v>
      </c>
      <c r="AZ9" s="173">
        <f t="shared" si="8"/>
        <v>67</v>
      </c>
      <c r="BA9" s="173">
        <f t="shared" si="9"/>
        <v>46</v>
      </c>
      <c r="BB9" s="182">
        <v>16</v>
      </c>
      <c r="BC9" s="183">
        <v>19</v>
      </c>
      <c r="BD9" s="176">
        <v>11</v>
      </c>
      <c r="BE9" s="131"/>
      <c r="BF9" s="131"/>
      <c r="BG9" s="131"/>
      <c r="BH9" s="136"/>
      <c r="BI9" s="131"/>
      <c r="BJ9" s="131"/>
      <c r="BK9" s="150">
        <f t="shared" si="10"/>
        <v>7</v>
      </c>
      <c r="BL9" s="131"/>
      <c r="BM9" s="151" t="s">
        <v>191</v>
      </c>
      <c r="BN9" s="153">
        <v>0</v>
      </c>
      <c r="BO9" s="153">
        <v>0</v>
      </c>
      <c r="BP9" s="154">
        <v>0</v>
      </c>
      <c r="BQ9" s="136" t="s">
        <v>136</v>
      </c>
      <c r="BR9" s="177">
        <v>2</v>
      </c>
      <c r="BS9" s="178">
        <f t="shared" si="11"/>
        <v>44584</v>
      </c>
      <c r="BT9" s="157">
        <f t="shared" si="12"/>
        <v>2</v>
      </c>
      <c r="BU9" s="157">
        <f t="shared" si="12"/>
        <v>3</v>
      </c>
      <c r="BV9" s="158">
        <v>19</v>
      </c>
      <c r="BW9" s="131"/>
      <c r="BX9" s="159">
        <f t="shared" si="13"/>
        <v>30</v>
      </c>
      <c r="BY9" s="131"/>
      <c r="BZ9" s="151" t="s">
        <v>191</v>
      </c>
      <c r="CA9" s="153">
        <v>0</v>
      </c>
      <c r="CB9" s="152">
        <v>1</v>
      </c>
      <c r="CC9" s="154">
        <v>0</v>
      </c>
      <c r="CD9" s="136" t="s">
        <v>136</v>
      </c>
      <c r="CE9" s="177">
        <v>0</v>
      </c>
      <c r="CF9" s="178">
        <f t="shared" si="14"/>
        <v>44607</v>
      </c>
      <c r="CG9" s="157">
        <f t="shared" si="15"/>
        <v>4</v>
      </c>
      <c r="CH9" s="157">
        <f t="shared" si="15"/>
        <v>5</v>
      </c>
      <c r="CI9" s="158">
        <v>20</v>
      </c>
      <c r="CK9" s="131"/>
      <c r="CL9" s="181">
        <v>6</v>
      </c>
      <c r="CM9" s="188"/>
      <c r="CN9" s="172" t="s">
        <v>192</v>
      </c>
      <c r="CO9" s="173">
        <f t="shared" si="16"/>
        <v>28</v>
      </c>
      <c r="CP9" s="173">
        <f t="shared" si="17"/>
        <v>22</v>
      </c>
      <c r="CQ9" s="182">
        <v>7</v>
      </c>
      <c r="CR9" s="183">
        <v>7</v>
      </c>
      <c r="CS9" s="176">
        <v>8</v>
      </c>
      <c r="CT9" s="131"/>
      <c r="CU9" s="131"/>
      <c r="CV9" s="131"/>
      <c r="CW9" s="136"/>
      <c r="CX9" s="131"/>
      <c r="CY9" s="131"/>
      <c r="CZ9" s="159">
        <f t="shared" si="18"/>
        <v>7</v>
      </c>
      <c r="DA9" s="131"/>
      <c r="DB9" s="151" t="s">
        <v>170</v>
      </c>
      <c r="DC9" s="153">
        <v>0</v>
      </c>
      <c r="DD9" s="153">
        <v>0</v>
      </c>
      <c r="DE9" s="154">
        <v>0</v>
      </c>
      <c r="DF9" s="136" t="s">
        <v>136</v>
      </c>
      <c r="DG9" s="177">
        <v>0</v>
      </c>
      <c r="DH9" s="178">
        <f t="shared" si="19"/>
        <v>44630</v>
      </c>
      <c r="DI9" s="157">
        <f t="shared" si="20"/>
        <v>1</v>
      </c>
      <c r="DJ9" s="157">
        <f t="shared" si="20"/>
        <v>1</v>
      </c>
      <c r="DK9" s="158">
        <v>12</v>
      </c>
      <c r="DL9" s="131"/>
      <c r="DM9" s="150">
        <f t="shared" si="21"/>
        <v>18</v>
      </c>
      <c r="DN9" s="131"/>
      <c r="DO9" s="151" t="s">
        <v>170</v>
      </c>
      <c r="DP9" s="153">
        <v>0</v>
      </c>
      <c r="DQ9" s="153">
        <v>0</v>
      </c>
      <c r="DR9" s="154">
        <v>0</v>
      </c>
      <c r="DS9" s="136" t="s">
        <v>136</v>
      </c>
      <c r="DT9" s="177">
        <v>4</v>
      </c>
      <c r="DU9" s="178">
        <f t="shared" si="22"/>
        <v>44641</v>
      </c>
      <c r="DV9" s="157">
        <f>DV8+DP9</f>
        <v>0</v>
      </c>
      <c r="DW9" s="157">
        <f>DW8+DQ9</f>
        <v>2</v>
      </c>
      <c r="DX9" s="158">
        <v>11</v>
      </c>
      <c r="DZ9" s="131"/>
      <c r="EA9" s="181">
        <v>6</v>
      </c>
      <c r="EB9" s="188"/>
      <c r="EC9" s="172" t="s">
        <v>193</v>
      </c>
      <c r="ED9" s="173">
        <f t="shared" si="24"/>
        <v>43</v>
      </c>
      <c r="EE9" s="173">
        <f t="shared" si="25"/>
        <v>30</v>
      </c>
      <c r="EF9" s="182">
        <v>11</v>
      </c>
      <c r="EG9" s="186">
        <v>10</v>
      </c>
      <c r="EH9" s="176">
        <v>9</v>
      </c>
      <c r="EI9" s="131"/>
      <c r="EJ9" s="131"/>
      <c r="EK9" s="131"/>
      <c r="EL9" s="136"/>
      <c r="EM9" s="131"/>
      <c r="EN9" s="131"/>
      <c r="EO9" s="151">
        <f t="shared" si="26"/>
        <v>7</v>
      </c>
      <c r="EP9" s="162"/>
      <c r="EQ9" s="160" t="s">
        <v>194</v>
      </c>
      <c r="ER9" s="153">
        <v>0</v>
      </c>
      <c r="ES9" s="152">
        <v>1</v>
      </c>
      <c r="ET9" s="154">
        <v>1</v>
      </c>
      <c r="EU9" s="136" t="s">
        <v>136</v>
      </c>
      <c r="EV9" s="177">
        <v>1</v>
      </c>
      <c r="EW9" s="178">
        <f t="shared" si="27"/>
        <v>44652</v>
      </c>
      <c r="EX9" s="157">
        <f t="shared" si="28"/>
        <v>0</v>
      </c>
      <c r="EY9" s="157">
        <f t="shared" si="28"/>
        <v>2</v>
      </c>
      <c r="EZ9" s="158">
        <v>16</v>
      </c>
      <c r="FA9" s="131"/>
      <c r="FB9" s="160">
        <f t="shared" si="29"/>
        <v>22</v>
      </c>
      <c r="FC9" s="162"/>
      <c r="FD9" s="160" t="s">
        <v>194</v>
      </c>
      <c r="FE9" s="153">
        <v>0</v>
      </c>
      <c r="FF9" s="153">
        <v>0</v>
      </c>
      <c r="FG9" s="154">
        <v>0</v>
      </c>
      <c r="FH9" s="136" t="s">
        <v>136</v>
      </c>
      <c r="FI9" s="177">
        <v>1</v>
      </c>
      <c r="FJ9" s="178">
        <f t="shared" si="30"/>
        <v>44667</v>
      </c>
      <c r="FK9" s="157">
        <f>FK8+FE9</f>
        <v>1</v>
      </c>
      <c r="FL9" s="157">
        <f>FL8+FF9</f>
        <v>2</v>
      </c>
      <c r="FM9" s="158">
        <v>16</v>
      </c>
      <c r="FO9" s="131"/>
      <c r="FP9" s="181">
        <v>6</v>
      </c>
      <c r="FQ9" s="188"/>
      <c r="FR9" s="189" t="s">
        <v>165</v>
      </c>
      <c r="FS9" s="173">
        <f t="shared" si="32"/>
        <v>22</v>
      </c>
      <c r="FT9" s="173">
        <f t="shared" si="33"/>
        <v>20</v>
      </c>
      <c r="FU9" s="182">
        <v>4</v>
      </c>
      <c r="FV9" s="183">
        <v>10</v>
      </c>
      <c r="FW9" s="176">
        <v>6</v>
      </c>
      <c r="FX9" s="131"/>
      <c r="FY9" s="131"/>
      <c r="FZ9" s="131"/>
      <c r="GA9" s="136"/>
      <c r="GB9" s="131"/>
      <c r="GC9" s="131"/>
      <c r="GD9" s="150">
        <f t="shared" si="34"/>
        <v>7</v>
      </c>
      <c r="GE9" s="131"/>
      <c r="GF9" s="160" t="s">
        <v>195</v>
      </c>
      <c r="GG9" s="153">
        <v>0</v>
      </c>
      <c r="GH9" s="153">
        <v>0</v>
      </c>
      <c r="GI9" s="154">
        <v>0</v>
      </c>
      <c r="GJ9" s="136" t="s">
        <v>136</v>
      </c>
      <c r="GK9" s="177">
        <v>1</v>
      </c>
      <c r="GL9" s="180">
        <f t="shared" si="35"/>
        <v>44682</v>
      </c>
      <c r="GM9" s="165">
        <f>GM8+GG9</f>
        <v>1</v>
      </c>
      <c r="GN9" s="166">
        <f>GN8+GH9</f>
        <v>3</v>
      </c>
      <c r="GO9" s="131"/>
      <c r="GP9" s="150">
        <f t="shared" si="37"/>
        <v>17</v>
      </c>
      <c r="GQ9" s="131"/>
      <c r="GR9" s="160" t="s">
        <v>195</v>
      </c>
      <c r="GS9" s="153">
        <v>0</v>
      </c>
      <c r="GT9" s="153">
        <v>0</v>
      </c>
      <c r="GU9" s="154">
        <v>0</v>
      </c>
      <c r="GV9" s="136" t="s">
        <v>136</v>
      </c>
      <c r="GW9" s="177">
        <v>2</v>
      </c>
      <c r="GX9" s="180">
        <f t="shared" si="38"/>
        <v>44692</v>
      </c>
      <c r="GY9" s="165">
        <f>GY8+GS9</f>
        <v>0</v>
      </c>
      <c r="GZ9" s="166">
        <f>GZ8+GT9</f>
        <v>0</v>
      </c>
      <c r="HB9" s="136"/>
      <c r="HC9" s="111" t="s">
        <v>123</v>
      </c>
      <c r="HD9" s="190">
        <f>SUM(HD4:HD8)</f>
        <v>148</v>
      </c>
      <c r="HE9" s="190">
        <f>SUM(HE4:HE8)</f>
        <v>21</v>
      </c>
      <c r="HF9" s="190">
        <f>SUM(HF4:HF8)</f>
        <v>57</v>
      </c>
      <c r="HG9" s="167">
        <f t="shared" si="40"/>
        <v>2.5964912280701755</v>
      </c>
      <c r="HH9" s="167">
        <f t="shared" si="41"/>
        <v>7.0476190476190474</v>
      </c>
    </row>
    <row r="10" spans="1:216" s="4" customFormat="1" ht="15" customHeight="1" x14ac:dyDescent="0.25">
      <c r="A10" s="131"/>
      <c r="B10" s="131"/>
      <c r="C10" s="131">
        <f>H10-H18</f>
        <v>14</v>
      </c>
      <c r="D10" s="131"/>
      <c r="E10" s="181">
        <v>7</v>
      </c>
      <c r="F10" s="188"/>
      <c r="G10" s="185" t="s">
        <v>168</v>
      </c>
      <c r="H10" s="173">
        <f t="shared" si="0"/>
        <v>42</v>
      </c>
      <c r="I10" s="173">
        <f t="shared" si="1"/>
        <v>30</v>
      </c>
      <c r="J10" s="182">
        <v>10</v>
      </c>
      <c r="K10" s="183">
        <v>12</v>
      </c>
      <c r="L10" s="176">
        <v>8</v>
      </c>
      <c r="M10" s="131"/>
      <c r="N10" s="131"/>
      <c r="O10" s="131"/>
      <c r="P10" s="191"/>
      <c r="Q10" s="131"/>
      <c r="R10" s="131"/>
      <c r="S10" s="159">
        <f t="shared" si="2"/>
        <v>8</v>
      </c>
      <c r="T10" s="131"/>
      <c r="U10" s="151" t="s">
        <v>196</v>
      </c>
      <c r="V10" s="153">
        <v>0</v>
      </c>
      <c r="W10" s="152">
        <v>1</v>
      </c>
      <c r="X10" s="154">
        <v>0</v>
      </c>
      <c r="Y10" s="136" t="s">
        <v>136</v>
      </c>
      <c r="Z10" s="177">
        <v>0</v>
      </c>
      <c r="AA10" s="178">
        <f t="shared" si="3"/>
        <v>44555</v>
      </c>
      <c r="AB10" s="157">
        <f t="shared" si="4"/>
        <v>3</v>
      </c>
      <c r="AC10" s="157">
        <f t="shared" si="4"/>
        <v>3</v>
      </c>
      <c r="AD10" s="158">
        <v>12</v>
      </c>
      <c r="AE10" s="131"/>
      <c r="AF10" s="161">
        <f t="shared" si="5"/>
        <v>23</v>
      </c>
      <c r="AG10" s="131"/>
      <c r="AH10" s="151" t="s">
        <v>196</v>
      </c>
      <c r="AI10" s="153">
        <v>0</v>
      </c>
      <c r="AJ10" s="152">
        <v>1</v>
      </c>
      <c r="AK10" s="154">
        <v>2</v>
      </c>
      <c r="AL10" s="136" t="s">
        <v>136</v>
      </c>
      <c r="AM10" s="177">
        <v>0</v>
      </c>
      <c r="AN10" s="178">
        <f t="shared" si="6"/>
        <v>44570</v>
      </c>
      <c r="AO10" s="157">
        <f t="shared" si="7"/>
        <v>4</v>
      </c>
      <c r="AP10" s="157">
        <f t="shared" si="7"/>
        <v>7</v>
      </c>
      <c r="AQ10" s="158">
        <v>15</v>
      </c>
      <c r="AR10" s="131"/>
      <c r="AS10" s="131"/>
      <c r="AT10" s="131"/>
      <c r="AU10" s="131"/>
      <c r="AV10" s="131"/>
      <c r="AW10" s="181">
        <v>7</v>
      </c>
      <c r="AX10" s="188"/>
      <c r="AY10" s="172" t="s">
        <v>197</v>
      </c>
      <c r="AZ10" s="173">
        <f t="shared" si="8"/>
        <v>62</v>
      </c>
      <c r="BA10" s="173">
        <f t="shared" si="9"/>
        <v>46</v>
      </c>
      <c r="BB10" s="182">
        <v>14</v>
      </c>
      <c r="BC10" s="183">
        <v>20</v>
      </c>
      <c r="BD10" s="176">
        <v>12</v>
      </c>
      <c r="BE10" s="131"/>
      <c r="BF10" s="131"/>
      <c r="BG10" s="131"/>
      <c r="BH10" s="191"/>
      <c r="BI10" s="131"/>
      <c r="BJ10" s="131"/>
      <c r="BK10" s="150">
        <f t="shared" si="10"/>
        <v>8</v>
      </c>
      <c r="BL10" s="131"/>
      <c r="BM10" s="151" t="s">
        <v>198</v>
      </c>
      <c r="BN10" s="153">
        <v>0</v>
      </c>
      <c r="BO10" s="153">
        <v>0</v>
      </c>
      <c r="BP10" s="154">
        <v>0</v>
      </c>
      <c r="BQ10" s="136" t="s">
        <v>136</v>
      </c>
      <c r="BR10" s="177">
        <v>3</v>
      </c>
      <c r="BS10" s="178">
        <f t="shared" si="11"/>
        <v>44585</v>
      </c>
      <c r="BT10" s="157">
        <f t="shared" si="12"/>
        <v>2</v>
      </c>
      <c r="BU10" s="157">
        <f t="shared" si="12"/>
        <v>3</v>
      </c>
      <c r="BV10" s="158">
        <v>22</v>
      </c>
      <c r="BW10" s="131"/>
      <c r="BX10" s="161">
        <f t="shared" si="13"/>
        <v>31</v>
      </c>
      <c r="BY10" s="131"/>
      <c r="BZ10" s="151" t="s">
        <v>198</v>
      </c>
      <c r="CA10" s="152">
        <v>1</v>
      </c>
      <c r="CB10" s="152">
        <v>1</v>
      </c>
      <c r="CC10" s="154">
        <v>2</v>
      </c>
      <c r="CD10" s="136" t="s">
        <v>136</v>
      </c>
      <c r="CE10" s="177">
        <v>0</v>
      </c>
      <c r="CF10" s="178">
        <f t="shared" si="14"/>
        <v>44608</v>
      </c>
      <c r="CG10" s="157">
        <f t="shared" si="15"/>
        <v>5</v>
      </c>
      <c r="CH10" s="157">
        <f t="shared" si="15"/>
        <v>6</v>
      </c>
      <c r="CI10" s="158">
        <v>18</v>
      </c>
      <c r="CK10" s="131"/>
      <c r="CL10" s="181">
        <v>7</v>
      </c>
      <c r="CM10" s="188"/>
      <c r="CN10" s="185" t="s">
        <v>199</v>
      </c>
      <c r="CO10" s="173">
        <f t="shared" si="16"/>
        <v>28</v>
      </c>
      <c r="CP10" s="173">
        <f t="shared" si="17"/>
        <v>22</v>
      </c>
      <c r="CQ10" s="182">
        <v>7</v>
      </c>
      <c r="CR10" s="183">
        <v>7</v>
      </c>
      <c r="CS10" s="176">
        <v>8</v>
      </c>
      <c r="CT10" s="131"/>
      <c r="CU10" s="131"/>
      <c r="CV10" s="131"/>
      <c r="CW10" s="191"/>
      <c r="CX10" s="131"/>
      <c r="CY10" s="131"/>
      <c r="CZ10" s="159">
        <f t="shared" si="18"/>
        <v>8</v>
      </c>
      <c r="DA10" s="131"/>
      <c r="DB10" s="151" t="s">
        <v>149</v>
      </c>
      <c r="DC10" s="153">
        <v>0</v>
      </c>
      <c r="DD10" s="152">
        <v>1</v>
      </c>
      <c r="DE10" s="154">
        <v>1</v>
      </c>
      <c r="DF10" s="136" t="s">
        <v>136</v>
      </c>
      <c r="DG10" s="177">
        <v>1</v>
      </c>
      <c r="DH10" s="178">
        <f t="shared" si="19"/>
        <v>44631</v>
      </c>
      <c r="DI10" s="157">
        <f t="shared" si="20"/>
        <v>1</v>
      </c>
      <c r="DJ10" s="157">
        <f t="shared" si="20"/>
        <v>2</v>
      </c>
      <c r="DK10" s="158">
        <v>11</v>
      </c>
      <c r="DL10" s="131"/>
      <c r="DM10" s="150">
        <f t="shared" si="21"/>
        <v>19</v>
      </c>
      <c r="DN10" s="131"/>
      <c r="DO10" s="151" t="s">
        <v>149</v>
      </c>
      <c r="DP10" s="153">
        <v>0</v>
      </c>
      <c r="DQ10" s="152">
        <v>1</v>
      </c>
      <c r="DR10" s="154">
        <v>0</v>
      </c>
      <c r="DS10" s="136" t="s">
        <v>136</v>
      </c>
      <c r="DT10" s="177">
        <v>2</v>
      </c>
      <c r="DU10" s="178">
        <f t="shared" si="22"/>
        <v>44642</v>
      </c>
      <c r="DV10" s="157">
        <f t="shared" ref="DV10:DW13" si="42">DV9+DP10</f>
        <v>0</v>
      </c>
      <c r="DW10" s="157">
        <f t="shared" si="42"/>
        <v>3</v>
      </c>
      <c r="DX10" s="158">
        <v>12</v>
      </c>
      <c r="DZ10" s="131"/>
      <c r="EA10" s="181">
        <v>7</v>
      </c>
      <c r="EB10" s="188"/>
      <c r="EC10" s="179" t="s">
        <v>200</v>
      </c>
      <c r="ED10" s="173">
        <f t="shared" si="24"/>
        <v>41</v>
      </c>
      <c r="EE10" s="173">
        <f t="shared" si="25"/>
        <v>30</v>
      </c>
      <c r="EF10" s="182">
        <v>12</v>
      </c>
      <c r="EG10" s="183">
        <v>5</v>
      </c>
      <c r="EH10" s="176">
        <v>13</v>
      </c>
      <c r="EI10" s="131"/>
      <c r="EJ10" s="131"/>
      <c r="EK10" s="131"/>
      <c r="EL10" s="191"/>
      <c r="EM10" s="131"/>
      <c r="EN10" s="131"/>
      <c r="EO10" s="151">
        <f t="shared" si="26"/>
        <v>8</v>
      </c>
      <c r="EP10" s="162"/>
      <c r="EQ10" s="160" t="s">
        <v>201</v>
      </c>
      <c r="ER10" s="153">
        <v>0</v>
      </c>
      <c r="ES10" s="152">
        <v>1</v>
      </c>
      <c r="ET10" s="154">
        <v>2</v>
      </c>
      <c r="EU10" s="136" t="s">
        <v>136</v>
      </c>
      <c r="EV10" s="177">
        <v>2</v>
      </c>
      <c r="EW10" s="178">
        <f t="shared" si="27"/>
        <v>44653</v>
      </c>
      <c r="EX10" s="157">
        <f t="shared" si="28"/>
        <v>0</v>
      </c>
      <c r="EY10" s="157">
        <f t="shared" si="28"/>
        <v>3</v>
      </c>
      <c r="EZ10" s="158">
        <v>16</v>
      </c>
      <c r="FA10" s="131"/>
      <c r="FB10" s="192">
        <f t="shared" si="29"/>
        <v>23</v>
      </c>
      <c r="FC10" s="162"/>
      <c r="FD10" s="160" t="s">
        <v>201</v>
      </c>
      <c r="FE10" s="152">
        <v>1</v>
      </c>
      <c r="FF10" s="152">
        <v>1</v>
      </c>
      <c r="FG10" s="154">
        <v>2</v>
      </c>
      <c r="FH10" s="136" t="s">
        <v>136</v>
      </c>
      <c r="FI10" s="177">
        <v>0</v>
      </c>
      <c r="FJ10" s="178">
        <f t="shared" si="30"/>
        <v>44668</v>
      </c>
      <c r="FK10" s="157">
        <f t="shared" ref="FK10:FL16" si="43">FK9+FE10</f>
        <v>2</v>
      </c>
      <c r="FL10" s="157">
        <f t="shared" si="43"/>
        <v>3</v>
      </c>
      <c r="FM10" s="158">
        <v>16</v>
      </c>
      <c r="FO10" s="131"/>
      <c r="FP10" s="181">
        <v>7</v>
      </c>
      <c r="FQ10" s="188"/>
      <c r="FR10" s="172" t="s">
        <v>195</v>
      </c>
      <c r="FS10" s="173">
        <f t="shared" si="32"/>
        <v>21</v>
      </c>
      <c r="FT10" s="173">
        <f t="shared" si="33"/>
        <v>20</v>
      </c>
      <c r="FU10" s="182">
        <v>4</v>
      </c>
      <c r="FV10" s="183">
        <v>9</v>
      </c>
      <c r="FW10" s="176">
        <v>7</v>
      </c>
      <c r="FX10" s="131"/>
      <c r="FY10" s="131"/>
      <c r="FZ10" s="131"/>
      <c r="GA10" s="191"/>
      <c r="GB10" s="131"/>
      <c r="GC10" s="131"/>
      <c r="GD10" s="150">
        <f t="shared" si="34"/>
        <v>8</v>
      </c>
      <c r="GE10" s="131"/>
      <c r="GF10" s="160" t="s">
        <v>180</v>
      </c>
      <c r="GG10" s="153">
        <v>0</v>
      </c>
      <c r="GH10" s="153">
        <v>0</v>
      </c>
      <c r="GI10" s="154">
        <v>0</v>
      </c>
      <c r="GJ10" s="136" t="s">
        <v>136</v>
      </c>
      <c r="GK10" s="177">
        <v>2</v>
      </c>
      <c r="GL10" s="180">
        <f t="shared" si="35"/>
        <v>44683</v>
      </c>
      <c r="GM10" s="165">
        <f t="shared" ref="GM10:GN12" si="44">GM9+GG10</f>
        <v>1</v>
      </c>
      <c r="GN10" s="166">
        <f t="shared" si="44"/>
        <v>3</v>
      </c>
      <c r="GO10" s="131"/>
      <c r="GP10" s="159">
        <f t="shared" si="37"/>
        <v>18</v>
      </c>
      <c r="GQ10" s="131"/>
      <c r="GR10" s="160" t="s">
        <v>180</v>
      </c>
      <c r="GS10" s="153">
        <v>0</v>
      </c>
      <c r="GT10" s="153">
        <v>0</v>
      </c>
      <c r="GU10" s="154">
        <v>0</v>
      </c>
      <c r="GV10" s="136" t="s">
        <v>136</v>
      </c>
      <c r="GW10" s="177">
        <v>0</v>
      </c>
      <c r="GX10" s="180">
        <f t="shared" si="38"/>
        <v>44693</v>
      </c>
      <c r="GY10" s="165">
        <f t="shared" ref="GY10:GZ12" si="45">GY9+GS10</f>
        <v>0</v>
      </c>
      <c r="GZ10" s="166">
        <f t="shared" si="45"/>
        <v>0</v>
      </c>
      <c r="HB10" s="136"/>
      <c r="HD10" s="136"/>
      <c r="HE10" s="136"/>
      <c r="HF10" s="136"/>
      <c r="HG10" s="136"/>
      <c r="HH10" s="136"/>
    </row>
    <row r="11" spans="1:216" s="4" customFormat="1" ht="15" customHeight="1" x14ac:dyDescent="0.25">
      <c r="A11" s="131"/>
      <c r="B11" s="131"/>
      <c r="C11" s="131">
        <f>H11-H18</f>
        <v>8</v>
      </c>
      <c r="D11" s="131"/>
      <c r="E11" s="181">
        <v>8</v>
      </c>
      <c r="F11" s="188"/>
      <c r="G11" s="189" t="s">
        <v>196</v>
      </c>
      <c r="H11" s="173">
        <f t="shared" si="0"/>
        <v>36</v>
      </c>
      <c r="I11" s="173">
        <f t="shared" si="1"/>
        <v>30</v>
      </c>
      <c r="J11" s="182">
        <v>10</v>
      </c>
      <c r="K11" s="183">
        <v>6</v>
      </c>
      <c r="L11" s="176">
        <v>14</v>
      </c>
      <c r="M11" s="131"/>
      <c r="N11" s="131"/>
      <c r="O11" s="131"/>
      <c r="P11" s="136"/>
      <c r="Q11" s="131"/>
      <c r="R11" s="131"/>
      <c r="S11" s="150">
        <f t="shared" si="2"/>
        <v>9</v>
      </c>
      <c r="T11" s="131"/>
      <c r="U11" s="151" t="s">
        <v>145</v>
      </c>
      <c r="V11" s="153">
        <v>0</v>
      </c>
      <c r="W11" s="153">
        <v>0</v>
      </c>
      <c r="X11" s="154">
        <v>0</v>
      </c>
      <c r="Y11" s="136" t="s">
        <v>136</v>
      </c>
      <c r="Z11" s="177">
        <v>2</v>
      </c>
      <c r="AA11" s="178">
        <f t="shared" si="3"/>
        <v>44556</v>
      </c>
      <c r="AB11" s="157">
        <f t="shared" si="4"/>
        <v>3</v>
      </c>
      <c r="AC11" s="157">
        <f t="shared" si="4"/>
        <v>3</v>
      </c>
      <c r="AD11" s="158">
        <v>13</v>
      </c>
      <c r="AE11" s="131"/>
      <c r="AF11" s="150">
        <f t="shared" si="5"/>
        <v>24</v>
      </c>
      <c r="AG11" s="131"/>
      <c r="AH11" s="151" t="s">
        <v>145</v>
      </c>
      <c r="AI11" s="153">
        <v>0</v>
      </c>
      <c r="AJ11" s="153">
        <v>0</v>
      </c>
      <c r="AK11" s="154">
        <v>0</v>
      </c>
      <c r="AL11" s="136" t="s">
        <v>136</v>
      </c>
      <c r="AM11" s="177">
        <v>1</v>
      </c>
      <c r="AN11" s="178">
        <f t="shared" si="6"/>
        <v>44571</v>
      </c>
      <c r="AO11" s="157">
        <f t="shared" si="7"/>
        <v>4</v>
      </c>
      <c r="AP11" s="157">
        <f t="shared" si="7"/>
        <v>7</v>
      </c>
      <c r="AQ11" s="158">
        <v>16</v>
      </c>
      <c r="AR11" s="131"/>
      <c r="AS11" s="131"/>
      <c r="AT11" s="131"/>
      <c r="AU11" s="131"/>
      <c r="AV11" s="131"/>
      <c r="AW11" s="181">
        <v>8</v>
      </c>
      <c r="AX11" s="188"/>
      <c r="AY11" s="172" t="s">
        <v>202</v>
      </c>
      <c r="AZ11" s="173">
        <f t="shared" si="8"/>
        <v>60</v>
      </c>
      <c r="BA11" s="173">
        <f t="shared" si="9"/>
        <v>46</v>
      </c>
      <c r="BB11" s="182">
        <v>15</v>
      </c>
      <c r="BC11" s="183">
        <v>15</v>
      </c>
      <c r="BD11" s="176">
        <v>16</v>
      </c>
      <c r="BE11" s="131"/>
      <c r="BF11" s="131"/>
      <c r="BG11" s="131"/>
      <c r="BH11" s="136"/>
      <c r="BI11" s="131"/>
      <c r="BJ11" s="131"/>
      <c r="BK11" s="150">
        <f t="shared" si="10"/>
        <v>9</v>
      </c>
      <c r="BL11" s="131"/>
      <c r="BM11" s="151" t="s">
        <v>169</v>
      </c>
      <c r="BN11" s="153">
        <v>0</v>
      </c>
      <c r="BO11" s="153">
        <v>0</v>
      </c>
      <c r="BP11" s="154">
        <v>0</v>
      </c>
      <c r="BQ11" s="136" t="s">
        <v>136</v>
      </c>
      <c r="BR11" s="177">
        <v>2</v>
      </c>
      <c r="BS11" s="178">
        <f t="shared" si="11"/>
        <v>44586</v>
      </c>
      <c r="BT11" s="157">
        <f t="shared" si="12"/>
        <v>2</v>
      </c>
      <c r="BU11" s="157">
        <f t="shared" si="12"/>
        <v>3</v>
      </c>
      <c r="BV11" s="158">
        <v>22</v>
      </c>
      <c r="BW11" s="131"/>
      <c r="BX11" s="150">
        <f t="shared" si="13"/>
        <v>32</v>
      </c>
      <c r="BY11" s="131"/>
      <c r="BZ11" s="151" t="s">
        <v>169</v>
      </c>
      <c r="CA11" s="152">
        <v>1</v>
      </c>
      <c r="CB11" s="153">
        <v>0</v>
      </c>
      <c r="CC11" s="154">
        <v>0</v>
      </c>
      <c r="CD11" s="136" t="s">
        <v>136</v>
      </c>
      <c r="CE11" s="177">
        <v>4</v>
      </c>
      <c r="CF11" s="178">
        <f t="shared" si="14"/>
        <v>44609</v>
      </c>
      <c r="CG11" s="157">
        <f t="shared" si="15"/>
        <v>6</v>
      </c>
      <c r="CH11" s="157">
        <f t="shared" si="15"/>
        <v>6</v>
      </c>
      <c r="CI11" s="158">
        <v>21</v>
      </c>
      <c r="CK11" s="131"/>
      <c r="CL11" s="181">
        <v>8</v>
      </c>
      <c r="CM11" s="188"/>
      <c r="CN11" s="185" t="s">
        <v>138</v>
      </c>
      <c r="CO11" s="173">
        <f t="shared" si="16"/>
        <v>27</v>
      </c>
      <c r="CP11" s="173">
        <f t="shared" si="17"/>
        <v>22</v>
      </c>
      <c r="CQ11" s="182">
        <v>8</v>
      </c>
      <c r="CR11" s="183">
        <v>3</v>
      </c>
      <c r="CS11" s="176">
        <v>11</v>
      </c>
      <c r="CT11" s="131"/>
      <c r="CU11" s="131"/>
      <c r="CV11" s="131"/>
      <c r="CW11" s="136"/>
      <c r="CX11" s="131"/>
      <c r="CY11" s="131"/>
      <c r="CZ11" s="150">
        <f t="shared" si="18"/>
        <v>9</v>
      </c>
      <c r="DA11" s="131"/>
      <c r="DB11" s="160" t="s">
        <v>203</v>
      </c>
      <c r="DC11" s="153">
        <v>0</v>
      </c>
      <c r="DD11" s="153">
        <v>0</v>
      </c>
      <c r="DE11" s="154">
        <v>0</v>
      </c>
      <c r="DF11" s="136" t="s">
        <v>136</v>
      </c>
      <c r="DG11" s="177">
        <v>2</v>
      </c>
      <c r="DH11" s="178">
        <f t="shared" si="19"/>
        <v>44632</v>
      </c>
      <c r="DI11" s="157">
        <f t="shared" si="20"/>
        <v>1</v>
      </c>
      <c r="DJ11" s="157">
        <f t="shared" si="20"/>
        <v>2</v>
      </c>
      <c r="DK11" s="158">
        <v>12</v>
      </c>
      <c r="DL11" s="131"/>
      <c r="DM11" s="150">
        <f t="shared" si="21"/>
        <v>20</v>
      </c>
      <c r="DN11" s="131"/>
      <c r="DO11" s="160" t="s">
        <v>203</v>
      </c>
      <c r="DP11" s="153">
        <v>0</v>
      </c>
      <c r="DQ11" s="152">
        <v>1</v>
      </c>
      <c r="DR11" s="154">
        <v>3</v>
      </c>
      <c r="DS11" s="136" t="s">
        <v>136</v>
      </c>
      <c r="DT11" s="177">
        <v>4</v>
      </c>
      <c r="DU11" s="178">
        <f t="shared" si="22"/>
        <v>44643</v>
      </c>
      <c r="DV11" s="157">
        <f t="shared" si="42"/>
        <v>0</v>
      </c>
      <c r="DW11" s="157">
        <f t="shared" si="42"/>
        <v>4</v>
      </c>
      <c r="DX11" s="158">
        <v>12</v>
      </c>
      <c r="DZ11" s="131"/>
      <c r="EA11" s="181">
        <v>8</v>
      </c>
      <c r="EB11" s="188"/>
      <c r="EC11" s="172" t="s">
        <v>172</v>
      </c>
      <c r="ED11" s="173">
        <f t="shared" si="24"/>
        <v>41</v>
      </c>
      <c r="EE11" s="173">
        <f t="shared" si="25"/>
        <v>30</v>
      </c>
      <c r="EF11" s="182">
        <v>11</v>
      </c>
      <c r="EG11" s="183">
        <v>8</v>
      </c>
      <c r="EH11" s="176">
        <v>11</v>
      </c>
      <c r="EI11" s="131"/>
      <c r="EJ11" s="131"/>
      <c r="EK11" s="131"/>
      <c r="EL11" s="136"/>
      <c r="EM11" s="131"/>
      <c r="EN11" s="131"/>
      <c r="EO11" s="160">
        <f t="shared" si="26"/>
        <v>9</v>
      </c>
      <c r="EP11" s="162"/>
      <c r="EQ11" s="160" t="s">
        <v>204</v>
      </c>
      <c r="ER11" s="153">
        <v>0</v>
      </c>
      <c r="ES11" s="153">
        <v>0</v>
      </c>
      <c r="ET11" s="154">
        <v>0</v>
      </c>
      <c r="EU11" s="136" t="s">
        <v>136</v>
      </c>
      <c r="EV11" s="177">
        <v>2</v>
      </c>
      <c r="EW11" s="178">
        <f t="shared" si="27"/>
        <v>44654</v>
      </c>
      <c r="EX11" s="157">
        <f t="shared" si="28"/>
        <v>0</v>
      </c>
      <c r="EY11" s="157">
        <f t="shared" si="28"/>
        <v>3</v>
      </c>
      <c r="EZ11" s="158">
        <v>16</v>
      </c>
      <c r="FA11" s="131"/>
      <c r="FB11" s="160">
        <f t="shared" si="29"/>
        <v>24</v>
      </c>
      <c r="FC11" s="162"/>
      <c r="FD11" s="160" t="s">
        <v>204</v>
      </c>
      <c r="FE11" s="153">
        <v>0</v>
      </c>
      <c r="FF11" s="153">
        <v>0</v>
      </c>
      <c r="FG11" s="154">
        <v>0</v>
      </c>
      <c r="FH11" s="136" t="s">
        <v>136</v>
      </c>
      <c r="FI11" s="177">
        <v>3</v>
      </c>
      <c r="FJ11" s="178">
        <f t="shared" si="30"/>
        <v>44669</v>
      </c>
      <c r="FK11" s="157">
        <f t="shared" si="43"/>
        <v>2</v>
      </c>
      <c r="FL11" s="157">
        <f t="shared" si="43"/>
        <v>3</v>
      </c>
      <c r="FM11" s="158">
        <v>16</v>
      </c>
      <c r="FO11" s="131"/>
      <c r="FP11" s="181">
        <v>8</v>
      </c>
      <c r="FQ11" s="188"/>
      <c r="FR11" s="172" t="s">
        <v>140</v>
      </c>
      <c r="FS11" s="173">
        <f t="shared" si="32"/>
        <v>19</v>
      </c>
      <c r="FT11" s="173">
        <f t="shared" si="33"/>
        <v>20</v>
      </c>
      <c r="FU11" s="182">
        <v>5</v>
      </c>
      <c r="FV11" s="183">
        <v>4</v>
      </c>
      <c r="FW11" s="176">
        <v>11</v>
      </c>
      <c r="FX11" s="131"/>
      <c r="FY11" s="131"/>
      <c r="FZ11" s="131"/>
      <c r="GA11" s="136"/>
      <c r="GB11" s="131"/>
      <c r="GC11" s="131"/>
      <c r="GD11" s="150">
        <f t="shared" si="34"/>
        <v>9</v>
      </c>
      <c r="GE11" s="131"/>
      <c r="GF11" s="160" t="s">
        <v>153</v>
      </c>
      <c r="GG11" s="153">
        <v>0</v>
      </c>
      <c r="GH11" s="153">
        <v>0</v>
      </c>
      <c r="GI11" s="154">
        <v>0</v>
      </c>
      <c r="GJ11" s="136" t="s">
        <v>136</v>
      </c>
      <c r="GK11" s="177">
        <v>1</v>
      </c>
      <c r="GL11" s="180">
        <f t="shared" si="35"/>
        <v>44684</v>
      </c>
      <c r="GM11" s="165">
        <f t="shared" si="44"/>
        <v>1</v>
      </c>
      <c r="GN11" s="166">
        <f t="shared" si="44"/>
        <v>3</v>
      </c>
      <c r="GO11" s="131"/>
      <c r="GP11" s="150">
        <f t="shared" si="37"/>
        <v>19</v>
      </c>
      <c r="GQ11" s="131"/>
      <c r="GR11" s="160" t="s">
        <v>153</v>
      </c>
      <c r="GS11" s="153">
        <v>0</v>
      </c>
      <c r="GT11" s="153">
        <v>0</v>
      </c>
      <c r="GU11" s="154">
        <v>0</v>
      </c>
      <c r="GV11" s="136" t="s">
        <v>136</v>
      </c>
      <c r="GW11" s="177">
        <v>1</v>
      </c>
      <c r="GX11" s="180">
        <f t="shared" si="38"/>
        <v>44694</v>
      </c>
      <c r="GY11" s="165">
        <f t="shared" si="45"/>
        <v>0</v>
      </c>
      <c r="GZ11" s="166">
        <f t="shared" si="45"/>
        <v>0</v>
      </c>
      <c r="HB11" s="136"/>
      <c r="HD11" s="136"/>
      <c r="HE11" s="136"/>
      <c r="HF11" s="136"/>
      <c r="HG11" s="136"/>
      <c r="HH11" s="136"/>
    </row>
    <row r="12" spans="1:216" s="4" customFormat="1" ht="15" customHeight="1" x14ac:dyDescent="0.25">
      <c r="A12" s="131"/>
      <c r="B12" s="131"/>
      <c r="C12" s="131">
        <f>H12-H18</f>
        <v>7</v>
      </c>
      <c r="D12" s="131"/>
      <c r="E12" s="173">
        <v>9</v>
      </c>
      <c r="F12" s="188"/>
      <c r="G12" s="185" t="s">
        <v>158</v>
      </c>
      <c r="H12" s="173">
        <f t="shared" si="0"/>
        <v>35</v>
      </c>
      <c r="I12" s="173">
        <f t="shared" si="1"/>
        <v>30</v>
      </c>
      <c r="J12" s="182">
        <v>9</v>
      </c>
      <c r="K12" s="183">
        <v>8</v>
      </c>
      <c r="L12" s="176">
        <v>13</v>
      </c>
      <c r="M12" s="131"/>
      <c r="N12" s="131"/>
      <c r="O12" s="131"/>
      <c r="P12" s="131"/>
      <c r="Q12" s="131"/>
      <c r="R12" s="131"/>
      <c r="S12" s="159">
        <f t="shared" si="2"/>
        <v>10</v>
      </c>
      <c r="T12" s="131"/>
      <c r="U12" s="151" t="s">
        <v>183</v>
      </c>
      <c r="V12" s="153">
        <v>0</v>
      </c>
      <c r="W12" s="153">
        <v>0</v>
      </c>
      <c r="X12" s="154">
        <v>0</v>
      </c>
      <c r="Y12" s="136" t="s">
        <v>136</v>
      </c>
      <c r="Z12" s="177">
        <v>0</v>
      </c>
      <c r="AA12" s="178">
        <f t="shared" si="3"/>
        <v>44557</v>
      </c>
      <c r="AB12" s="157">
        <f t="shared" si="4"/>
        <v>3</v>
      </c>
      <c r="AC12" s="157">
        <f t="shared" si="4"/>
        <v>3</v>
      </c>
      <c r="AD12" s="158">
        <v>12</v>
      </c>
      <c r="AE12" s="131"/>
      <c r="AF12" s="150">
        <f t="shared" si="5"/>
        <v>25</v>
      </c>
      <c r="AG12" s="131"/>
      <c r="AH12" s="151" t="s">
        <v>183</v>
      </c>
      <c r="AI12" s="153">
        <v>0</v>
      </c>
      <c r="AJ12" s="153">
        <v>0</v>
      </c>
      <c r="AK12" s="154">
        <v>0</v>
      </c>
      <c r="AL12" s="136" t="s">
        <v>136</v>
      </c>
      <c r="AM12" s="177">
        <v>3</v>
      </c>
      <c r="AN12" s="178">
        <f t="shared" si="6"/>
        <v>44572</v>
      </c>
      <c r="AO12" s="157">
        <f t="shared" si="7"/>
        <v>4</v>
      </c>
      <c r="AP12" s="157">
        <f t="shared" si="7"/>
        <v>7</v>
      </c>
      <c r="AQ12" s="158">
        <v>16</v>
      </c>
      <c r="AR12" s="131"/>
      <c r="AS12" s="131"/>
      <c r="AT12" s="131"/>
      <c r="AU12" s="131"/>
      <c r="AV12" s="131"/>
      <c r="AW12" s="173">
        <v>9</v>
      </c>
      <c r="AX12" s="188"/>
      <c r="AY12" s="185" t="s">
        <v>205</v>
      </c>
      <c r="AZ12" s="173">
        <f t="shared" si="8"/>
        <v>58</v>
      </c>
      <c r="BA12" s="173">
        <f t="shared" si="9"/>
        <v>46</v>
      </c>
      <c r="BB12" s="182">
        <v>15</v>
      </c>
      <c r="BC12" s="186">
        <v>13</v>
      </c>
      <c r="BD12" s="176">
        <v>18</v>
      </c>
      <c r="BE12" s="131"/>
      <c r="BF12" s="131"/>
      <c r="BG12" s="131"/>
      <c r="BH12" s="131"/>
      <c r="BI12" s="131"/>
      <c r="BJ12" s="131"/>
      <c r="BK12" s="159">
        <f t="shared" si="10"/>
        <v>10</v>
      </c>
      <c r="BL12" s="131"/>
      <c r="BM12" s="151" t="s">
        <v>197</v>
      </c>
      <c r="BN12" s="153">
        <v>0</v>
      </c>
      <c r="BO12" s="153">
        <v>0</v>
      </c>
      <c r="BP12" s="154">
        <v>0</v>
      </c>
      <c r="BQ12" s="136" t="s">
        <v>136</v>
      </c>
      <c r="BR12" s="177">
        <v>0</v>
      </c>
      <c r="BS12" s="178">
        <f t="shared" si="11"/>
        <v>44587</v>
      </c>
      <c r="BT12" s="157">
        <f t="shared" si="12"/>
        <v>2</v>
      </c>
      <c r="BU12" s="157">
        <f t="shared" si="12"/>
        <v>3</v>
      </c>
      <c r="BV12" s="158">
        <v>22</v>
      </c>
      <c r="BW12" s="131"/>
      <c r="BX12" s="159">
        <f t="shared" si="13"/>
        <v>33</v>
      </c>
      <c r="BY12" s="131"/>
      <c r="BZ12" s="151" t="s">
        <v>197</v>
      </c>
      <c r="CA12" s="153">
        <v>0</v>
      </c>
      <c r="CB12" s="152">
        <v>1</v>
      </c>
      <c r="CC12" s="154">
        <v>0</v>
      </c>
      <c r="CD12" s="136" t="s">
        <v>136</v>
      </c>
      <c r="CE12" s="177">
        <v>0</v>
      </c>
      <c r="CF12" s="178">
        <f t="shared" si="14"/>
        <v>44610</v>
      </c>
      <c r="CG12" s="157">
        <f t="shared" si="15"/>
        <v>6</v>
      </c>
      <c r="CH12" s="157">
        <f t="shared" si="15"/>
        <v>7</v>
      </c>
      <c r="CI12" s="158">
        <v>21</v>
      </c>
      <c r="CK12" s="131"/>
      <c r="CL12" s="173">
        <v>9</v>
      </c>
      <c r="CM12" s="188"/>
      <c r="CN12" s="172" t="s">
        <v>150</v>
      </c>
      <c r="CO12" s="173">
        <f t="shared" si="16"/>
        <v>23</v>
      </c>
      <c r="CP12" s="173">
        <f t="shared" si="17"/>
        <v>22</v>
      </c>
      <c r="CQ12" s="182">
        <v>5</v>
      </c>
      <c r="CR12" s="183">
        <v>8</v>
      </c>
      <c r="CS12" s="176">
        <v>9</v>
      </c>
      <c r="CT12" s="131"/>
      <c r="CU12" s="131"/>
      <c r="CV12" s="131"/>
      <c r="CW12" s="131"/>
      <c r="CX12" s="131"/>
      <c r="CY12" s="131"/>
      <c r="CZ12" s="159">
        <f t="shared" si="18"/>
        <v>10</v>
      </c>
      <c r="DA12" s="131"/>
      <c r="DB12" s="151" t="s">
        <v>192</v>
      </c>
      <c r="DC12" s="153">
        <v>0</v>
      </c>
      <c r="DD12" s="152">
        <v>1</v>
      </c>
      <c r="DE12" s="154">
        <v>1</v>
      </c>
      <c r="DF12" s="136" t="s">
        <v>136</v>
      </c>
      <c r="DG12" s="177">
        <v>1</v>
      </c>
      <c r="DH12" s="178">
        <f t="shared" si="19"/>
        <v>44633</v>
      </c>
      <c r="DI12" s="157">
        <f t="shared" si="20"/>
        <v>1</v>
      </c>
      <c r="DJ12" s="157">
        <f t="shared" si="20"/>
        <v>3</v>
      </c>
      <c r="DK12" s="158">
        <v>12</v>
      </c>
      <c r="DL12" s="131"/>
      <c r="DM12" s="150">
        <f t="shared" si="21"/>
        <v>21</v>
      </c>
      <c r="DN12" s="131"/>
      <c r="DO12" s="151" t="s">
        <v>192</v>
      </c>
      <c r="DP12" s="153">
        <v>0</v>
      </c>
      <c r="DQ12" s="153">
        <v>0</v>
      </c>
      <c r="DR12" s="154">
        <v>0</v>
      </c>
      <c r="DS12" s="136" t="s">
        <v>136</v>
      </c>
      <c r="DT12" s="177">
        <v>5</v>
      </c>
      <c r="DU12" s="178">
        <f t="shared" si="22"/>
        <v>44644</v>
      </c>
      <c r="DV12" s="157">
        <f t="shared" si="42"/>
        <v>0</v>
      </c>
      <c r="DW12" s="157">
        <f t="shared" si="42"/>
        <v>4</v>
      </c>
      <c r="DX12" s="158">
        <v>12</v>
      </c>
      <c r="DZ12" s="131"/>
      <c r="EA12" s="173">
        <v>9</v>
      </c>
      <c r="EB12" s="188"/>
      <c r="EC12" s="172" t="s">
        <v>204</v>
      </c>
      <c r="ED12" s="173">
        <f t="shared" si="24"/>
        <v>41</v>
      </c>
      <c r="EE12" s="173">
        <f t="shared" si="25"/>
        <v>30</v>
      </c>
      <c r="EF12" s="182">
        <v>11</v>
      </c>
      <c r="EG12" s="183">
        <v>8</v>
      </c>
      <c r="EH12" s="176">
        <v>11</v>
      </c>
      <c r="EI12" s="131"/>
      <c r="EJ12" s="131"/>
      <c r="EK12" s="131"/>
      <c r="EL12" s="131"/>
      <c r="EM12" s="131"/>
      <c r="EN12" s="131"/>
      <c r="EO12" s="151">
        <f t="shared" si="26"/>
        <v>10</v>
      </c>
      <c r="EP12" s="162"/>
      <c r="EQ12" s="151" t="s">
        <v>178</v>
      </c>
      <c r="ER12" s="153">
        <v>0</v>
      </c>
      <c r="ES12" s="153">
        <v>0</v>
      </c>
      <c r="ET12" s="154">
        <v>0</v>
      </c>
      <c r="EU12" s="136" t="s">
        <v>136</v>
      </c>
      <c r="EV12" s="177">
        <v>0</v>
      </c>
      <c r="EW12" s="178">
        <f t="shared" si="27"/>
        <v>44655</v>
      </c>
      <c r="EX12" s="157">
        <f t="shared" si="28"/>
        <v>0</v>
      </c>
      <c r="EY12" s="157">
        <f t="shared" si="28"/>
        <v>3</v>
      </c>
      <c r="EZ12" s="158">
        <v>16</v>
      </c>
      <c r="FA12" s="131"/>
      <c r="FB12" s="160">
        <f t="shared" si="29"/>
        <v>25</v>
      </c>
      <c r="FC12" s="162"/>
      <c r="FD12" s="151" t="s">
        <v>178</v>
      </c>
      <c r="FE12" s="153">
        <v>0</v>
      </c>
      <c r="FF12" s="153">
        <v>0</v>
      </c>
      <c r="FG12" s="154">
        <v>0</v>
      </c>
      <c r="FH12" s="136" t="s">
        <v>136</v>
      </c>
      <c r="FI12" s="177">
        <v>1</v>
      </c>
      <c r="FJ12" s="178">
        <f t="shared" si="30"/>
        <v>44670</v>
      </c>
      <c r="FK12" s="157">
        <f t="shared" si="43"/>
        <v>2</v>
      </c>
      <c r="FL12" s="157">
        <f t="shared" si="43"/>
        <v>3</v>
      </c>
      <c r="FM12" s="158">
        <v>16</v>
      </c>
      <c r="FO12" s="131"/>
      <c r="FP12" s="173">
        <v>9</v>
      </c>
      <c r="FQ12" s="188"/>
      <c r="FR12" s="172" t="s">
        <v>181</v>
      </c>
      <c r="FS12" s="173">
        <f t="shared" si="32"/>
        <v>17</v>
      </c>
      <c r="FT12" s="173">
        <f t="shared" si="33"/>
        <v>20</v>
      </c>
      <c r="FU12" s="182">
        <v>4</v>
      </c>
      <c r="FV12" s="183">
        <v>5</v>
      </c>
      <c r="FW12" s="176">
        <v>11</v>
      </c>
      <c r="FX12" s="131"/>
      <c r="FY12" s="131"/>
      <c r="FZ12" s="131"/>
      <c r="GA12" s="131"/>
      <c r="GB12" s="131"/>
      <c r="GC12" s="131"/>
      <c r="GD12" s="193">
        <f t="shared" si="34"/>
        <v>10</v>
      </c>
      <c r="GE12" s="194"/>
      <c r="GF12" s="160" t="s">
        <v>206</v>
      </c>
      <c r="GG12" s="152">
        <v>1</v>
      </c>
      <c r="GH12" s="152">
        <v>1</v>
      </c>
      <c r="GI12" s="195">
        <v>4</v>
      </c>
      <c r="GJ12" s="196" t="s">
        <v>136</v>
      </c>
      <c r="GK12" s="197">
        <v>3</v>
      </c>
      <c r="GL12" s="198">
        <f t="shared" si="35"/>
        <v>44685</v>
      </c>
      <c r="GM12" s="199">
        <f t="shared" si="44"/>
        <v>2</v>
      </c>
      <c r="GN12" s="200">
        <f t="shared" si="44"/>
        <v>4</v>
      </c>
      <c r="GO12" s="201"/>
      <c r="GP12" s="202">
        <f t="shared" si="37"/>
        <v>20</v>
      </c>
      <c r="GQ12" s="194"/>
      <c r="GR12" s="160" t="s">
        <v>206</v>
      </c>
      <c r="GS12" s="153">
        <v>0</v>
      </c>
      <c r="GT12" s="153">
        <v>0</v>
      </c>
      <c r="GU12" s="195">
        <v>0</v>
      </c>
      <c r="GV12" s="196" t="s">
        <v>136</v>
      </c>
      <c r="GW12" s="197">
        <v>2</v>
      </c>
      <c r="GX12" s="198">
        <f t="shared" si="38"/>
        <v>44695</v>
      </c>
      <c r="GY12" s="199">
        <f t="shared" si="45"/>
        <v>0</v>
      </c>
      <c r="GZ12" s="200">
        <f t="shared" si="45"/>
        <v>0</v>
      </c>
      <c r="HB12" s="136"/>
      <c r="HD12" s="136"/>
      <c r="HE12" s="136"/>
      <c r="HF12" s="136"/>
      <c r="HG12" s="136"/>
      <c r="HH12" s="136"/>
    </row>
    <row r="13" spans="1:216" s="4" customFormat="1" ht="15" customHeight="1" x14ac:dyDescent="0.25">
      <c r="A13" s="131"/>
      <c r="B13" s="131"/>
      <c r="C13" s="131">
        <f>H13-H18</f>
        <v>7</v>
      </c>
      <c r="D13" s="131"/>
      <c r="E13" s="173">
        <v>10</v>
      </c>
      <c r="F13" s="188"/>
      <c r="G13" s="172" t="s">
        <v>184</v>
      </c>
      <c r="H13" s="173">
        <f t="shared" si="0"/>
        <v>35</v>
      </c>
      <c r="I13" s="173">
        <f t="shared" si="1"/>
        <v>30</v>
      </c>
      <c r="J13" s="182">
        <v>8</v>
      </c>
      <c r="K13" s="183">
        <v>11</v>
      </c>
      <c r="L13" s="176">
        <v>11</v>
      </c>
      <c r="M13" s="131"/>
      <c r="N13" s="131"/>
      <c r="O13" s="131"/>
      <c r="P13" s="131"/>
      <c r="Q13" s="131"/>
      <c r="R13" s="131"/>
      <c r="S13" s="150">
        <f t="shared" si="2"/>
        <v>11</v>
      </c>
      <c r="T13" s="131"/>
      <c r="U13" s="160" t="s">
        <v>207</v>
      </c>
      <c r="V13" s="153">
        <v>0</v>
      </c>
      <c r="W13" s="153">
        <v>0</v>
      </c>
      <c r="X13" s="154">
        <v>0</v>
      </c>
      <c r="Y13" s="136" t="s">
        <v>136</v>
      </c>
      <c r="Z13" s="177">
        <v>1</v>
      </c>
      <c r="AA13" s="178">
        <f t="shared" si="3"/>
        <v>44558</v>
      </c>
      <c r="AB13" s="157">
        <f t="shared" si="4"/>
        <v>3</v>
      </c>
      <c r="AC13" s="157">
        <f t="shared" si="4"/>
        <v>3</v>
      </c>
      <c r="AD13" s="158">
        <v>14</v>
      </c>
      <c r="AE13" s="131"/>
      <c r="AF13" s="161">
        <f t="shared" si="5"/>
        <v>26</v>
      </c>
      <c r="AG13" s="131"/>
      <c r="AH13" s="160" t="s">
        <v>207</v>
      </c>
      <c r="AI13" s="152">
        <v>1</v>
      </c>
      <c r="AJ13" s="152">
        <v>1</v>
      </c>
      <c r="AK13" s="154">
        <v>2</v>
      </c>
      <c r="AL13" s="136" t="s">
        <v>136</v>
      </c>
      <c r="AM13" s="177">
        <v>0</v>
      </c>
      <c r="AN13" s="178">
        <f t="shared" si="6"/>
        <v>44573</v>
      </c>
      <c r="AO13" s="157">
        <f t="shared" si="7"/>
        <v>5</v>
      </c>
      <c r="AP13" s="157">
        <f t="shared" si="7"/>
        <v>8</v>
      </c>
      <c r="AQ13" s="158">
        <v>15</v>
      </c>
      <c r="AR13" s="131"/>
      <c r="AS13" s="131"/>
      <c r="AT13" s="131"/>
      <c r="AU13" s="131"/>
      <c r="AV13" s="131"/>
      <c r="AW13" s="173">
        <v>10</v>
      </c>
      <c r="AX13" s="188"/>
      <c r="AY13" s="185" t="s">
        <v>198</v>
      </c>
      <c r="AZ13" s="173">
        <f t="shared" si="8"/>
        <v>58</v>
      </c>
      <c r="BA13" s="173">
        <f t="shared" si="9"/>
        <v>46</v>
      </c>
      <c r="BB13" s="182">
        <v>14</v>
      </c>
      <c r="BC13" s="183">
        <v>16</v>
      </c>
      <c r="BD13" s="176">
        <v>16</v>
      </c>
      <c r="BE13" s="131"/>
      <c r="BF13" s="131"/>
      <c r="BG13" s="131"/>
      <c r="BH13" s="131"/>
      <c r="BI13" s="131"/>
      <c r="BJ13" s="131"/>
      <c r="BK13" s="150">
        <f t="shared" si="10"/>
        <v>11</v>
      </c>
      <c r="BL13" s="131"/>
      <c r="BM13" s="160" t="s">
        <v>208</v>
      </c>
      <c r="BN13" s="153">
        <v>0</v>
      </c>
      <c r="BO13" s="153">
        <v>0</v>
      </c>
      <c r="BP13" s="154">
        <v>0</v>
      </c>
      <c r="BQ13" s="136" t="s">
        <v>136</v>
      </c>
      <c r="BR13" s="177">
        <v>1</v>
      </c>
      <c r="BS13" s="178">
        <f t="shared" si="11"/>
        <v>44588</v>
      </c>
      <c r="BT13" s="157">
        <f t="shared" si="12"/>
        <v>2</v>
      </c>
      <c r="BU13" s="157">
        <f t="shared" si="12"/>
        <v>3</v>
      </c>
      <c r="BV13" s="158">
        <v>23</v>
      </c>
      <c r="BW13" s="131"/>
      <c r="BX13" s="150">
        <f t="shared" si="13"/>
        <v>34</v>
      </c>
      <c r="BY13" s="131"/>
      <c r="BZ13" s="160" t="s">
        <v>208</v>
      </c>
      <c r="CA13" s="153">
        <v>0</v>
      </c>
      <c r="CB13" s="153">
        <v>0</v>
      </c>
      <c r="CC13" s="154">
        <v>0</v>
      </c>
      <c r="CD13" s="136" t="s">
        <v>136</v>
      </c>
      <c r="CE13" s="177">
        <v>1</v>
      </c>
      <c r="CF13" s="178">
        <f t="shared" si="14"/>
        <v>44611</v>
      </c>
      <c r="CG13" s="157">
        <f t="shared" si="15"/>
        <v>6</v>
      </c>
      <c r="CH13" s="157">
        <f t="shared" si="15"/>
        <v>7</v>
      </c>
      <c r="CI13" s="158">
        <v>22</v>
      </c>
      <c r="CK13" s="131"/>
      <c r="CL13" s="173">
        <v>10</v>
      </c>
      <c r="CM13" s="188"/>
      <c r="CN13" s="172" t="s">
        <v>186</v>
      </c>
      <c r="CO13" s="173">
        <f t="shared" si="16"/>
        <v>20</v>
      </c>
      <c r="CP13" s="173">
        <f t="shared" si="17"/>
        <v>22</v>
      </c>
      <c r="CQ13" s="182">
        <v>5</v>
      </c>
      <c r="CR13" s="183">
        <v>5</v>
      </c>
      <c r="CS13" s="176">
        <v>12</v>
      </c>
      <c r="CT13" s="131"/>
      <c r="CU13" s="131"/>
      <c r="CV13" s="131"/>
      <c r="CW13" s="131"/>
      <c r="CX13" s="131"/>
      <c r="CY13" s="131"/>
      <c r="CZ13" s="202">
        <f t="shared" si="18"/>
        <v>11</v>
      </c>
      <c r="DA13" s="194"/>
      <c r="DB13" s="160" t="s">
        <v>199</v>
      </c>
      <c r="DC13" s="153">
        <v>0</v>
      </c>
      <c r="DD13" s="153">
        <v>0</v>
      </c>
      <c r="DE13" s="195">
        <v>0</v>
      </c>
      <c r="DF13" s="196" t="s">
        <v>136</v>
      </c>
      <c r="DG13" s="197">
        <v>1</v>
      </c>
      <c r="DH13" s="203">
        <f t="shared" si="19"/>
        <v>44634</v>
      </c>
      <c r="DI13" s="204">
        <f t="shared" si="20"/>
        <v>1</v>
      </c>
      <c r="DJ13" s="204">
        <f t="shared" si="20"/>
        <v>3</v>
      </c>
      <c r="DK13" s="190">
        <v>12</v>
      </c>
      <c r="DL13" s="131"/>
      <c r="DM13" s="205">
        <f t="shared" si="21"/>
        <v>22</v>
      </c>
      <c r="DN13" s="194"/>
      <c r="DO13" s="160" t="s">
        <v>199</v>
      </c>
      <c r="DP13" s="153">
        <v>0</v>
      </c>
      <c r="DQ13" s="152">
        <v>1</v>
      </c>
      <c r="DR13" s="195">
        <v>2</v>
      </c>
      <c r="DS13" s="196" t="s">
        <v>136</v>
      </c>
      <c r="DT13" s="197">
        <v>2</v>
      </c>
      <c r="DU13" s="203">
        <f t="shared" si="22"/>
        <v>44645</v>
      </c>
      <c r="DV13" s="204">
        <f t="shared" si="42"/>
        <v>0</v>
      </c>
      <c r="DW13" s="204">
        <f t="shared" si="42"/>
        <v>5</v>
      </c>
      <c r="DX13" s="190">
        <v>12</v>
      </c>
      <c r="DZ13" s="131"/>
      <c r="EA13" s="173">
        <v>10</v>
      </c>
      <c r="EB13" s="188"/>
      <c r="EC13" s="172" t="s">
        <v>179</v>
      </c>
      <c r="ED13" s="173">
        <f t="shared" si="24"/>
        <v>41</v>
      </c>
      <c r="EE13" s="173">
        <f t="shared" si="25"/>
        <v>30</v>
      </c>
      <c r="EF13" s="182">
        <v>10</v>
      </c>
      <c r="EG13" s="183">
        <v>11</v>
      </c>
      <c r="EH13" s="176">
        <v>9</v>
      </c>
      <c r="EI13" s="131"/>
      <c r="EJ13" s="131"/>
      <c r="EK13" s="131"/>
      <c r="EL13" s="131"/>
      <c r="EM13" s="131"/>
      <c r="EN13" s="131"/>
      <c r="EO13" s="160">
        <f t="shared" si="26"/>
        <v>11</v>
      </c>
      <c r="EP13" s="162"/>
      <c r="EQ13" s="160" t="s">
        <v>151</v>
      </c>
      <c r="ER13" s="153">
        <v>0</v>
      </c>
      <c r="ES13" s="152">
        <v>1</v>
      </c>
      <c r="ET13" s="154">
        <v>1</v>
      </c>
      <c r="EU13" s="136" t="s">
        <v>136</v>
      </c>
      <c r="EV13" s="177">
        <v>2</v>
      </c>
      <c r="EW13" s="178">
        <f t="shared" si="27"/>
        <v>44656</v>
      </c>
      <c r="EX13" s="157">
        <f t="shared" si="28"/>
        <v>0</v>
      </c>
      <c r="EY13" s="157">
        <f t="shared" si="28"/>
        <v>4</v>
      </c>
      <c r="EZ13" s="158">
        <v>16</v>
      </c>
      <c r="FA13" s="131"/>
      <c r="FB13" s="151">
        <f t="shared" si="29"/>
        <v>26</v>
      </c>
      <c r="FC13" s="162"/>
      <c r="FD13" s="160" t="s">
        <v>151</v>
      </c>
      <c r="FE13" s="152">
        <v>1</v>
      </c>
      <c r="FF13" s="152">
        <v>1</v>
      </c>
      <c r="FG13" s="154">
        <v>0</v>
      </c>
      <c r="FH13" s="136" t="s">
        <v>136</v>
      </c>
      <c r="FI13" s="177">
        <v>0</v>
      </c>
      <c r="FJ13" s="178">
        <f t="shared" si="30"/>
        <v>44671</v>
      </c>
      <c r="FK13" s="157">
        <f t="shared" si="43"/>
        <v>3</v>
      </c>
      <c r="FL13" s="157">
        <f t="shared" si="43"/>
        <v>4</v>
      </c>
      <c r="FM13" s="158">
        <v>16</v>
      </c>
      <c r="FO13" s="131"/>
      <c r="FP13" s="173">
        <v>10</v>
      </c>
      <c r="FQ13" s="188"/>
      <c r="FR13" s="185" t="s">
        <v>206</v>
      </c>
      <c r="FS13" s="173">
        <f t="shared" si="32"/>
        <v>16</v>
      </c>
      <c r="FT13" s="173">
        <f t="shared" si="33"/>
        <v>20</v>
      </c>
      <c r="FU13" s="182">
        <v>4</v>
      </c>
      <c r="FV13" s="183">
        <v>4</v>
      </c>
      <c r="FW13" s="176">
        <v>12</v>
      </c>
      <c r="FX13" s="131"/>
      <c r="FY13" s="131"/>
      <c r="FZ13" s="131"/>
      <c r="GA13" s="131"/>
      <c r="GB13" s="131"/>
      <c r="GC13" s="131"/>
      <c r="GG13" s="206">
        <f>SUM(GG3:GG12)</f>
        <v>2</v>
      </c>
      <c r="GH13" s="206">
        <f>SUM(GH3:GH12)</f>
        <v>4</v>
      </c>
      <c r="GI13" s="207">
        <f>SUM(GI3:GI12)</f>
        <v>11</v>
      </c>
      <c r="GJ13" s="207"/>
      <c r="GK13" s="207">
        <f>SUM(GK3:GK12)</f>
        <v>16</v>
      </c>
      <c r="GO13" s="131"/>
      <c r="GS13" s="206">
        <f>SUM(GS3:GS12)</f>
        <v>0</v>
      </c>
      <c r="GT13" s="206">
        <f>SUM(GT3:GT12)</f>
        <v>0</v>
      </c>
      <c r="GU13" s="207">
        <f>SUM(GU3:GU12)</f>
        <v>0</v>
      </c>
      <c r="GV13" s="207"/>
      <c r="GW13" s="207">
        <f>SUM(GW3:GW12)</f>
        <v>22</v>
      </c>
      <c r="HB13" s="136"/>
      <c r="HD13" s="136"/>
      <c r="HE13" s="136"/>
      <c r="HF13" s="136"/>
      <c r="HG13" s="136"/>
      <c r="HH13" s="136"/>
    </row>
    <row r="14" spans="1:216" s="4" customFormat="1" ht="15" customHeight="1" x14ac:dyDescent="0.25">
      <c r="A14" s="131"/>
      <c r="B14" s="131"/>
      <c r="C14" s="131">
        <f>H14-H18</f>
        <v>7</v>
      </c>
      <c r="D14" s="131"/>
      <c r="E14" s="173">
        <v>11</v>
      </c>
      <c r="F14" s="188"/>
      <c r="G14" s="172" t="s">
        <v>176</v>
      </c>
      <c r="H14" s="173">
        <f t="shared" si="0"/>
        <v>35</v>
      </c>
      <c r="I14" s="173">
        <f t="shared" si="1"/>
        <v>30</v>
      </c>
      <c r="J14" s="182">
        <v>7</v>
      </c>
      <c r="K14" s="183">
        <v>14</v>
      </c>
      <c r="L14" s="176">
        <v>9</v>
      </c>
      <c r="M14" s="131"/>
      <c r="N14" s="131"/>
      <c r="O14"/>
      <c r="P14" s="131"/>
      <c r="Q14" s="131"/>
      <c r="R14" s="131"/>
      <c r="S14" s="150">
        <f t="shared" si="2"/>
        <v>12</v>
      </c>
      <c r="T14" s="131"/>
      <c r="U14" s="160" t="s">
        <v>209</v>
      </c>
      <c r="V14" s="153">
        <v>0</v>
      </c>
      <c r="W14" s="153">
        <v>0</v>
      </c>
      <c r="X14" s="154">
        <v>0</v>
      </c>
      <c r="Y14" s="136" t="s">
        <v>136</v>
      </c>
      <c r="Z14" s="177">
        <v>2</v>
      </c>
      <c r="AA14" s="178">
        <f t="shared" si="3"/>
        <v>44559</v>
      </c>
      <c r="AB14" s="157">
        <f t="shared" si="4"/>
        <v>3</v>
      </c>
      <c r="AC14" s="157">
        <f t="shared" si="4"/>
        <v>3</v>
      </c>
      <c r="AD14" s="158">
        <v>15</v>
      </c>
      <c r="AE14" s="131"/>
      <c r="AF14" s="159">
        <f t="shared" si="5"/>
        <v>27</v>
      </c>
      <c r="AG14" s="131"/>
      <c r="AH14" s="160" t="s">
        <v>209</v>
      </c>
      <c r="AI14" s="153">
        <v>0</v>
      </c>
      <c r="AJ14" s="152">
        <v>1</v>
      </c>
      <c r="AK14" s="154">
        <v>0</v>
      </c>
      <c r="AL14" s="136" t="s">
        <v>136</v>
      </c>
      <c r="AM14" s="177">
        <v>0</v>
      </c>
      <c r="AN14" s="178">
        <f t="shared" si="6"/>
        <v>44574</v>
      </c>
      <c r="AO14" s="157">
        <f t="shared" si="7"/>
        <v>5</v>
      </c>
      <c r="AP14" s="157">
        <f t="shared" si="7"/>
        <v>9</v>
      </c>
      <c r="AQ14" s="158">
        <v>15</v>
      </c>
      <c r="AR14" s="131"/>
      <c r="AS14" s="131"/>
      <c r="AT14" s="131"/>
      <c r="AU14" s="131"/>
      <c r="AV14" s="131"/>
      <c r="AW14" s="173">
        <v>11</v>
      </c>
      <c r="AX14" s="188"/>
      <c r="AY14" s="185" t="s">
        <v>148</v>
      </c>
      <c r="AZ14" s="173">
        <f t="shared" si="8"/>
        <v>58</v>
      </c>
      <c r="BA14" s="173">
        <f t="shared" si="9"/>
        <v>46</v>
      </c>
      <c r="BB14" s="182">
        <v>14</v>
      </c>
      <c r="BC14" s="183">
        <v>16</v>
      </c>
      <c r="BD14" s="176">
        <v>16</v>
      </c>
      <c r="BE14" s="131"/>
      <c r="BF14" s="131"/>
      <c r="BG14"/>
      <c r="BH14" s="131"/>
      <c r="BI14" s="131"/>
      <c r="BJ14" s="131"/>
      <c r="BK14" s="150">
        <f t="shared" si="10"/>
        <v>12</v>
      </c>
      <c r="BL14" s="131"/>
      <c r="BM14" s="151" t="s">
        <v>210</v>
      </c>
      <c r="BN14" s="153">
        <v>0</v>
      </c>
      <c r="BO14" s="153">
        <v>0</v>
      </c>
      <c r="BP14" s="154">
        <v>0</v>
      </c>
      <c r="BQ14" s="136" t="s">
        <v>136</v>
      </c>
      <c r="BR14" s="177">
        <v>2</v>
      </c>
      <c r="BS14" s="178">
        <f t="shared" si="11"/>
        <v>44589</v>
      </c>
      <c r="BT14" s="157">
        <f t="shared" si="12"/>
        <v>2</v>
      </c>
      <c r="BU14" s="157">
        <f t="shared" si="12"/>
        <v>3</v>
      </c>
      <c r="BV14" s="158">
        <v>23</v>
      </c>
      <c r="BW14" s="131"/>
      <c r="BX14" s="159">
        <f t="shared" si="13"/>
        <v>35</v>
      </c>
      <c r="BY14" s="131"/>
      <c r="BZ14" s="151" t="s">
        <v>210</v>
      </c>
      <c r="CA14" s="153">
        <v>0</v>
      </c>
      <c r="CB14" s="152">
        <v>1</v>
      </c>
      <c r="CC14" s="154">
        <v>0</v>
      </c>
      <c r="CD14" s="136" t="s">
        <v>136</v>
      </c>
      <c r="CE14" s="177">
        <v>0</v>
      </c>
      <c r="CF14" s="178">
        <f t="shared" si="14"/>
        <v>44612</v>
      </c>
      <c r="CG14" s="157">
        <f t="shared" si="15"/>
        <v>6</v>
      </c>
      <c r="CH14" s="157">
        <f t="shared" si="15"/>
        <v>8</v>
      </c>
      <c r="CI14" s="158">
        <v>22</v>
      </c>
      <c r="CK14" s="131"/>
      <c r="CL14" s="173">
        <v>11</v>
      </c>
      <c r="CM14" s="188"/>
      <c r="CN14" s="189" t="s">
        <v>203</v>
      </c>
      <c r="CO14" s="173">
        <f t="shared" si="16"/>
        <v>16</v>
      </c>
      <c r="CP14" s="173">
        <f t="shared" si="17"/>
        <v>22</v>
      </c>
      <c r="CQ14" s="182">
        <v>4</v>
      </c>
      <c r="CR14" s="183">
        <v>4</v>
      </c>
      <c r="CS14" s="176">
        <v>14</v>
      </c>
      <c r="CT14" s="131"/>
      <c r="CU14" s="131"/>
      <c r="CV14"/>
      <c r="CW14" s="131"/>
      <c r="CX14" s="131"/>
      <c r="CY14" s="131"/>
      <c r="DC14" s="206">
        <f>SUM(DC3:DC13)</f>
        <v>1</v>
      </c>
      <c r="DD14" s="206">
        <f>SUM(DD3:DD13)</f>
        <v>3</v>
      </c>
      <c r="DE14" s="207">
        <f>SUM(DE3:DE13)</f>
        <v>3</v>
      </c>
      <c r="DF14" s="207"/>
      <c r="DG14" s="207">
        <f>SUM(DG3:DG13)</f>
        <v>17</v>
      </c>
      <c r="DL14" s="131"/>
      <c r="DP14" s="206">
        <f>SUM(DP3:DP13)</f>
        <v>0</v>
      </c>
      <c r="DQ14" s="206">
        <f>SUM(DQ3:DQ13)</f>
        <v>5</v>
      </c>
      <c r="DR14" s="207">
        <f>SUM(DR3:DR13)</f>
        <v>11</v>
      </c>
      <c r="DS14" s="207"/>
      <c r="DT14" s="207">
        <f>SUM(DT3:DT13)</f>
        <v>29</v>
      </c>
      <c r="DZ14" s="131"/>
      <c r="EA14" s="173">
        <v>11</v>
      </c>
      <c r="EB14" s="188"/>
      <c r="EC14" s="185" t="s">
        <v>211</v>
      </c>
      <c r="ED14" s="173">
        <f t="shared" si="24"/>
        <v>41</v>
      </c>
      <c r="EE14" s="173">
        <f t="shared" si="25"/>
        <v>30</v>
      </c>
      <c r="EF14" s="182">
        <v>10</v>
      </c>
      <c r="EG14" s="183">
        <v>11</v>
      </c>
      <c r="EH14" s="176">
        <v>9</v>
      </c>
      <c r="EI14" s="131"/>
      <c r="EJ14" s="131"/>
      <c r="EK14"/>
      <c r="EL14" s="131"/>
      <c r="EM14" s="131"/>
      <c r="EN14" s="131"/>
      <c r="EO14" s="151">
        <f t="shared" si="26"/>
        <v>12</v>
      </c>
      <c r="EP14" s="162"/>
      <c r="EQ14" s="151" t="s">
        <v>211</v>
      </c>
      <c r="ER14" s="153">
        <v>0</v>
      </c>
      <c r="ES14" s="152">
        <v>1</v>
      </c>
      <c r="ET14" s="154">
        <v>1</v>
      </c>
      <c r="EU14" s="136" t="s">
        <v>136</v>
      </c>
      <c r="EV14" s="177">
        <v>1</v>
      </c>
      <c r="EW14" s="178">
        <f t="shared" si="27"/>
        <v>44657</v>
      </c>
      <c r="EX14" s="157">
        <f t="shared" si="28"/>
        <v>0</v>
      </c>
      <c r="EY14" s="157">
        <f t="shared" si="28"/>
        <v>5</v>
      </c>
      <c r="EZ14" s="158">
        <v>16</v>
      </c>
      <c r="FA14" s="131"/>
      <c r="FB14" s="160">
        <f t="shared" si="29"/>
        <v>27</v>
      </c>
      <c r="FC14" s="162"/>
      <c r="FD14" s="151" t="s">
        <v>211</v>
      </c>
      <c r="FE14" s="153">
        <v>0</v>
      </c>
      <c r="FF14" s="153">
        <v>0</v>
      </c>
      <c r="FG14" s="154">
        <v>0</v>
      </c>
      <c r="FH14" s="136" t="s">
        <v>136</v>
      </c>
      <c r="FI14" s="177">
        <v>2</v>
      </c>
      <c r="FJ14" s="178">
        <f t="shared" si="30"/>
        <v>44672</v>
      </c>
      <c r="FK14" s="157">
        <f t="shared" si="43"/>
        <v>3</v>
      </c>
      <c r="FL14" s="157">
        <f t="shared" si="43"/>
        <v>4</v>
      </c>
      <c r="FM14" s="158">
        <v>16</v>
      </c>
      <c r="FO14" s="131"/>
      <c r="FP14" s="208">
        <v>11</v>
      </c>
      <c r="FQ14" s="209"/>
      <c r="FR14" s="210" t="s">
        <v>212</v>
      </c>
      <c r="FS14" s="211">
        <f t="shared" si="32"/>
        <v>15</v>
      </c>
      <c r="FT14" s="211">
        <f t="shared" si="33"/>
        <v>20</v>
      </c>
      <c r="FU14" s="212">
        <v>4</v>
      </c>
      <c r="FV14" s="213">
        <v>3</v>
      </c>
      <c r="FW14" s="214">
        <v>13</v>
      </c>
      <c r="FX14" s="131"/>
      <c r="FY14" s="131"/>
      <c r="FZ14"/>
      <c r="GA14" s="131"/>
      <c r="GB14" s="131"/>
      <c r="GC14" s="131"/>
      <c r="HB14" s="136"/>
      <c r="HD14" s="136"/>
      <c r="HE14" s="136"/>
      <c r="HF14" s="136"/>
      <c r="HG14" s="136"/>
      <c r="HH14" s="136"/>
    </row>
    <row r="15" spans="1:216" s="4" customFormat="1" ht="15" customHeight="1" x14ac:dyDescent="0.25">
      <c r="A15" s="131"/>
      <c r="B15" s="131"/>
      <c r="C15" s="131">
        <f>H15-H18</f>
        <v>4</v>
      </c>
      <c r="D15" s="131"/>
      <c r="E15" s="173">
        <v>12</v>
      </c>
      <c r="F15" s="188"/>
      <c r="G15" s="172" t="s">
        <v>209</v>
      </c>
      <c r="H15" s="173">
        <f t="shared" si="0"/>
        <v>32</v>
      </c>
      <c r="I15" s="173">
        <f t="shared" si="1"/>
        <v>30</v>
      </c>
      <c r="J15" s="182">
        <v>7</v>
      </c>
      <c r="K15" s="183">
        <v>11</v>
      </c>
      <c r="L15" s="176">
        <v>12</v>
      </c>
      <c r="M15" s="131"/>
      <c r="N15" s="131"/>
      <c r="O15" s="131"/>
      <c r="P15" s="131"/>
      <c r="Q15" s="131"/>
      <c r="R15" s="131"/>
      <c r="S15" s="159">
        <f t="shared" si="2"/>
        <v>13</v>
      </c>
      <c r="T15" s="131"/>
      <c r="U15" s="151" t="s">
        <v>157</v>
      </c>
      <c r="V15" s="153">
        <v>0</v>
      </c>
      <c r="W15" s="153">
        <v>0</v>
      </c>
      <c r="X15" s="154">
        <v>0</v>
      </c>
      <c r="Y15" s="136" t="s">
        <v>136</v>
      </c>
      <c r="Z15" s="177">
        <v>0</v>
      </c>
      <c r="AA15" s="178">
        <f t="shared" si="3"/>
        <v>44560</v>
      </c>
      <c r="AB15" s="157">
        <f t="shared" si="4"/>
        <v>3</v>
      </c>
      <c r="AC15" s="157">
        <f t="shared" si="4"/>
        <v>3</v>
      </c>
      <c r="AD15" s="158">
        <v>15</v>
      </c>
      <c r="AE15" s="131"/>
      <c r="AF15" s="150">
        <f t="shared" si="5"/>
        <v>28</v>
      </c>
      <c r="AG15" s="131"/>
      <c r="AH15" s="151" t="s">
        <v>157</v>
      </c>
      <c r="AI15" s="153">
        <v>0</v>
      </c>
      <c r="AJ15" s="153">
        <v>0</v>
      </c>
      <c r="AK15" s="154">
        <v>0</v>
      </c>
      <c r="AL15" s="136" t="s">
        <v>136</v>
      </c>
      <c r="AM15" s="177">
        <v>1</v>
      </c>
      <c r="AN15" s="178">
        <f t="shared" si="6"/>
        <v>44575</v>
      </c>
      <c r="AO15" s="157">
        <f t="shared" si="7"/>
        <v>5</v>
      </c>
      <c r="AP15" s="157">
        <f t="shared" si="7"/>
        <v>9</v>
      </c>
      <c r="AQ15" s="158">
        <v>15</v>
      </c>
      <c r="AR15" s="131"/>
      <c r="AS15" s="131"/>
      <c r="AT15" s="131"/>
      <c r="AU15" s="131"/>
      <c r="AV15" s="131"/>
      <c r="AW15" s="173">
        <v>12</v>
      </c>
      <c r="AX15" s="188"/>
      <c r="AY15" s="185" t="s">
        <v>208</v>
      </c>
      <c r="AZ15" s="173">
        <f t="shared" si="8"/>
        <v>57</v>
      </c>
      <c r="BA15" s="173">
        <f t="shared" si="9"/>
        <v>46</v>
      </c>
      <c r="BB15" s="182">
        <v>16</v>
      </c>
      <c r="BC15" s="183">
        <v>9</v>
      </c>
      <c r="BD15" s="176">
        <v>21</v>
      </c>
      <c r="BE15" s="131"/>
      <c r="BF15" s="131"/>
      <c r="BG15" s="131"/>
      <c r="BH15" s="131"/>
      <c r="BI15" s="131"/>
      <c r="BJ15" s="131"/>
      <c r="BK15" s="150">
        <f t="shared" si="10"/>
        <v>13</v>
      </c>
      <c r="BL15" s="131"/>
      <c r="BM15" s="151" t="s">
        <v>202</v>
      </c>
      <c r="BN15" s="153">
        <v>0</v>
      </c>
      <c r="BO15" s="153">
        <v>0</v>
      </c>
      <c r="BP15" s="154">
        <v>0</v>
      </c>
      <c r="BQ15" s="136" t="s">
        <v>136</v>
      </c>
      <c r="BR15" s="177">
        <v>1</v>
      </c>
      <c r="BS15" s="178">
        <f t="shared" si="11"/>
        <v>44590</v>
      </c>
      <c r="BT15" s="157">
        <f t="shared" si="12"/>
        <v>2</v>
      </c>
      <c r="BU15" s="157">
        <f t="shared" si="12"/>
        <v>3</v>
      </c>
      <c r="BV15" s="158">
        <v>23</v>
      </c>
      <c r="BW15" s="131"/>
      <c r="BX15" s="150">
        <f t="shared" si="13"/>
        <v>36</v>
      </c>
      <c r="BY15" s="131"/>
      <c r="BZ15" s="151" t="s">
        <v>202</v>
      </c>
      <c r="CA15" s="153">
        <v>0</v>
      </c>
      <c r="CB15" s="153">
        <v>0</v>
      </c>
      <c r="CC15" s="154">
        <v>0</v>
      </c>
      <c r="CD15" s="136" t="s">
        <v>136</v>
      </c>
      <c r="CE15" s="177">
        <v>2</v>
      </c>
      <c r="CF15" s="178">
        <f t="shared" si="14"/>
        <v>44613</v>
      </c>
      <c r="CG15" s="157">
        <f t="shared" si="15"/>
        <v>6</v>
      </c>
      <c r="CH15" s="157">
        <f t="shared" si="15"/>
        <v>8</v>
      </c>
      <c r="CI15" s="158">
        <v>22</v>
      </c>
      <c r="CK15" s="131"/>
      <c r="CL15" s="208">
        <v>12</v>
      </c>
      <c r="CM15" s="209"/>
      <c r="CN15" s="210" t="s">
        <v>212</v>
      </c>
      <c r="CO15" s="211">
        <f t="shared" si="16"/>
        <v>13</v>
      </c>
      <c r="CP15" s="211">
        <f t="shared" si="17"/>
        <v>22</v>
      </c>
      <c r="CQ15" s="212">
        <v>2</v>
      </c>
      <c r="CR15" s="213">
        <v>7</v>
      </c>
      <c r="CS15" s="214">
        <v>13</v>
      </c>
      <c r="CT15" s="131"/>
      <c r="CU15" s="131"/>
      <c r="CV15" s="131"/>
      <c r="CW15" s="131"/>
      <c r="CX15" s="131"/>
      <c r="CY15" s="131"/>
      <c r="DL15" s="131"/>
      <c r="DZ15" s="131"/>
      <c r="EA15" s="181">
        <v>12</v>
      </c>
      <c r="EC15" s="172" t="s">
        <v>194</v>
      </c>
      <c r="ED15" s="173">
        <f t="shared" si="24"/>
        <v>41</v>
      </c>
      <c r="EE15" s="173">
        <f t="shared" si="25"/>
        <v>30</v>
      </c>
      <c r="EF15" s="182">
        <v>10</v>
      </c>
      <c r="EG15" s="183">
        <v>11</v>
      </c>
      <c r="EH15" s="176">
        <v>9</v>
      </c>
      <c r="EI15" s="131"/>
      <c r="EJ15" s="131"/>
      <c r="EK15" s="131"/>
      <c r="EL15" s="131"/>
      <c r="EM15" s="131"/>
      <c r="EN15" s="131"/>
      <c r="EO15" s="160">
        <f t="shared" si="26"/>
        <v>13</v>
      </c>
      <c r="EP15" s="162"/>
      <c r="EQ15" s="151" t="s">
        <v>200</v>
      </c>
      <c r="ER15" s="153">
        <v>0</v>
      </c>
      <c r="ES15" s="153">
        <v>0</v>
      </c>
      <c r="ET15" s="154">
        <v>0</v>
      </c>
      <c r="EU15" s="136" t="s">
        <v>136</v>
      </c>
      <c r="EV15" s="177">
        <v>1</v>
      </c>
      <c r="EW15" s="178">
        <f t="shared" si="27"/>
        <v>44658</v>
      </c>
      <c r="EX15" s="157">
        <f t="shared" si="28"/>
        <v>0</v>
      </c>
      <c r="EY15" s="157">
        <f t="shared" si="28"/>
        <v>5</v>
      </c>
      <c r="EZ15" s="158">
        <v>16</v>
      </c>
      <c r="FA15" s="131"/>
      <c r="FB15" s="215">
        <f t="shared" si="29"/>
        <v>28</v>
      </c>
      <c r="FC15" s="162"/>
      <c r="FD15" s="151" t="s">
        <v>200</v>
      </c>
      <c r="FE15" s="153">
        <v>0</v>
      </c>
      <c r="FF15" s="152">
        <v>1</v>
      </c>
      <c r="FG15" s="154">
        <v>1</v>
      </c>
      <c r="FH15" s="136" t="s">
        <v>136</v>
      </c>
      <c r="FI15" s="177">
        <v>0</v>
      </c>
      <c r="FJ15" s="178">
        <f t="shared" si="30"/>
        <v>44673</v>
      </c>
      <c r="FK15" s="157">
        <f t="shared" si="43"/>
        <v>3</v>
      </c>
      <c r="FL15" s="157">
        <f t="shared" si="43"/>
        <v>5</v>
      </c>
      <c r="FM15" s="158">
        <v>16</v>
      </c>
      <c r="FO15" s="131"/>
      <c r="FX15" s="131"/>
      <c r="FY15" s="131"/>
      <c r="FZ15" s="131"/>
      <c r="GA15" s="131"/>
      <c r="GB15" s="131"/>
      <c r="GC15" s="131"/>
      <c r="GD15" s="132"/>
      <c r="GE15" s="132"/>
      <c r="GF15" s="133" t="s">
        <v>127</v>
      </c>
      <c r="GG15" s="134"/>
      <c r="GH15" s="135"/>
      <c r="GI15" s="134"/>
      <c r="GJ15" s="134"/>
      <c r="GK15" s="134"/>
      <c r="GO15" s="131"/>
      <c r="HB15" s="136"/>
      <c r="HD15" s="136"/>
      <c r="HE15" s="136"/>
      <c r="HF15" s="136"/>
      <c r="HG15" s="136"/>
      <c r="HH15" s="136"/>
    </row>
    <row r="16" spans="1:216" s="4" customFormat="1" ht="15" customHeight="1" x14ac:dyDescent="0.25">
      <c r="A16" s="131"/>
      <c r="B16" s="131"/>
      <c r="C16" s="131">
        <f>H16-H18</f>
        <v>3</v>
      </c>
      <c r="D16" s="131"/>
      <c r="E16" s="181">
        <v>13</v>
      </c>
      <c r="F16" s="188"/>
      <c r="G16" s="185" t="s">
        <v>189</v>
      </c>
      <c r="H16" s="173">
        <f t="shared" si="0"/>
        <v>31</v>
      </c>
      <c r="I16" s="173">
        <f t="shared" si="1"/>
        <v>30</v>
      </c>
      <c r="J16" s="182">
        <v>7</v>
      </c>
      <c r="K16" s="183">
        <v>10</v>
      </c>
      <c r="L16" s="176">
        <v>13</v>
      </c>
      <c r="M16" s="131"/>
      <c r="N16" s="131"/>
      <c r="O16" s="131"/>
      <c r="P16" s="131"/>
      <c r="Q16" s="131"/>
      <c r="R16" s="131"/>
      <c r="S16" s="159">
        <f t="shared" si="2"/>
        <v>14</v>
      </c>
      <c r="T16" s="131"/>
      <c r="U16" s="151" t="s">
        <v>167</v>
      </c>
      <c r="V16" s="153">
        <v>0</v>
      </c>
      <c r="W16" s="152">
        <v>1</v>
      </c>
      <c r="X16" s="154">
        <v>0</v>
      </c>
      <c r="Y16" s="136" t="s">
        <v>136</v>
      </c>
      <c r="Z16" s="177">
        <v>0</v>
      </c>
      <c r="AA16" s="216">
        <f t="shared" si="3"/>
        <v>44561</v>
      </c>
      <c r="AB16" s="157">
        <f t="shared" si="4"/>
        <v>3</v>
      </c>
      <c r="AC16" s="157">
        <f t="shared" si="4"/>
        <v>4</v>
      </c>
      <c r="AD16" s="158">
        <v>16</v>
      </c>
      <c r="AE16" s="131"/>
      <c r="AF16" s="150">
        <f t="shared" si="5"/>
        <v>29</v>
      </c>
      <c r="AG16" s="131"/>
      <c r="AH16" s="151" t="s">
        <v>167</v>
      </c>
      <c r="AI16" s="153">
        <v>0</v>
      </c>
      <c r="AJ16" s="153">
        <v>0</v>
      </c>
      <c r="AK16" s="154">
        <v>0</v>
      </c>
      <c r="AL16" s="136" t="s">
        <v>136</v>
      </c>
      <c r="AM16" s="177">
        <v>4</v>
      </c>
      <c r="AN16" s="216">
        <f t="shared" si="6"/>
        <v>44576</v>
      </c>
      <c r="AO16" s="157">
        <f t="shared" si="7"/>
        <v>5</v>
      </c>
      <c r="AP16" s="157">
        <f t="shared" si="7"/>
        <v>9</v>
      </c>
      <c r="AQ16" s="158">
        <v>15</v>
      </c>
      <c r="AR16" s="131"/>
      <c r="AS16" s="131"/>
      <c r="AT16" s="131"/>
      <c r="AU16" s="131"/>
      <c r="AV16" s="131"/>
      <c r="AW16" s="181">
        <v>13</v>
      </c>
      <c r="AX16" s="188"/>
      <c r="AY16" s="189" t="s">
        <v>210</v>
      </c>
      <c r="AZ16" s="173">
        <f t="shared" si="8"/>
        <v>57</v>
      </c>
      <c r="BA16" s="173">
        <f t="shared" si="9"/>
        <v>46</v>
      </c>
      <c r="BB16" s="182">
        <v>12</v>
      </c>
      <c r="BC16" s="183">
        <v>21</v>
      </c>
      <c r="BD16" s="176">
        <v>13</v>
      </c>
      <c r="BE16" s="131"/>
      <c r="BF16" s="131"/>
      <c r="BG16" s="131"/>
      <c r="BH16" s="131"/>
      <c r="BI16" s="131"/>
      <c r="BJ16" s="131"/>
      <c r="BK16" s="159">
        <f t="shared" si="10"/>
        <v>14</v>
      </c>
      <c r="BL16" s="131"/>
      <c r="BM16" s="151" t="s">
        <v>213</v>
      </c>
      <c r="BN16" s="153">
        <v>0</v>
      </c>
      <c r="BO16" s="152">
        <v>1</v>
      </c>
      <c r="BP16" s="154">
        <v>0</v>
      </c>
      <c r="BQ16" s="136" t="s">
        <v>136</v>
      </c>
      <c r="BR16" s="177">
        <v>0</v>
      </c>
      <c r="BS16" s="216">
        <f t="shared" si="11"/>
        <v>44591</v>
      </c>
      <c r="BT16" s="157">
        <f t="shared" si="12"/>
        <v>2</v>
      </c>
      <c r="BU16" s="157">
        <f t="shared" si="12"/>
        <v>4</v>
      </c>
      <c r="BV16" s="158">
        <v>23</v>
      </c>
      <c r="BW16" s="131"/>
      <c r="BX16" s="150">
        <f t="shared" si="13"/>
        <v>37</v>
      </c>
      <c r="BY16" s="131"/>
      <c r="BZ16" s="151" t="s">
        <v>213</v>
      </c>
      <c r="CA16" s="153">
        <v>0</v>
      </c>
      <c r="CB16" s="153">
        <v>0</v>
      </c>
      <c r="CC16" s="154">
        <v>0</v>
      </c>
      <c r="CD16" s="136" t="s">
        <v>136</v>
      </c>
      <c r="CE16" s="177">
        <v>2</v>
      </c>
      <c r="CF16" s="216">
        <f t="shared" si="14"/>
        <v>44614</v>
      </c>
      <c r="CG16" s="157">
        <f t="shared" si="15"/>
        <v>6</v>
      </c>
      <c r="CH16" s="157">
        <f t="shared" si="15"/>
        <v>8</v>
      </c>
      <c r="CI16" s="158">
        <v>22</v>
      </c>
      <c r="CK16" s="131"/>
      <c r="CT16" s="131"/>
      <c r="CU16" s="131"/>
      <c r="CV16" s="131"/>
      <c r="CW16" s="131"/>
      <c r="CX16" s="131"/>
      <c r="CY16" s="131"/>
      <c r="CZ16" s="132"/>
      <c r="DA16" s="132"/>
      <c r="DB16" s="133" t="s">
        <v>125</v>
      </c>
      <c r="DC16" s="134"/>
      <c r="DD16" s="135"/>
      <c r="DE16" s="134"/>
      <c r="DF16" s="134"/>
      <c r="DG16" s="134"/>
      <c r="DK16" s="153">
        <v>0</v>
      </c>
      <c r="DM16" s="153">
        <v>0</v>
      </c>
      <c r="DO16" s="4" t="s">
        <v>214</v>
      </c>
      <c r="DZ16" s="131"/>
      <c r="EA16" s="181">
        <v>13</v>
      </c>
      <c r="EB16" s="131"/>
      <c r="EC16" s="189" t="s">
        <v>187</v>
      </c>
      <c r="ED16" s="173">
        <f t="shared" si="24"/>
        <v>37</v>
      </c>
      <c r="EE16" s="173">
        <f t="shared" si="25"/>
        <v>30</v>
      </c>
      <c r="EF16" s="182">
        <v>9</v>
      </c>
      <c r="EG16" s="183">
        <v>10</v>
      </c>
      <c r="EH16" s="176">
        <v>11</v>
      </c>
      <c r="EI16" s="131"/>
      <c r="EJ16" s="131"/>
      <c r="EK16" s="131"/>
      <c r="EL16" s="131"/>
      <c r="EM16" s="131"/>
      <c r="EN16" s="131"/>
      <c r="EO16" s="160">
        <f t="shared" si="26"/>
        <v>14</v>
      </c>
      <c r="EP16" s="162"/>
      <c r="EQ16" s="151" t="s">
        <v>193</v>
      </c>
      <c r="ER16" s="153">
        <v>0</v>
      </c>
      <c r="ES16" s="153">
        <v>0</v>
      </c>
      <c r="ET16" s="154">
        <v>0</v>
      </c>
      <c r="EU16" s="136" t="s">
        <v>136</v>
      </c>
      <c r="EV16" s="177">
        <v>1</v>
      </c>
      <c r="EW16" s="178">
        <f t="shared" si="27"/>
        <v>44659</v>
      </c>
      <c r="EX16" s="157">
        <f t="shared" si="28"/>
        <v>0</v>
      </c>
      <c r="EY16" s="157">
        <f t="shared" si="28"/>
        <v>5</v>
      </c>
      <c r="EZ16" s="158">
        <v>16</v>
      </c>
      <c r="FB16" s="160">
        <f t="shared" si="29"/>
        <v>29</v>
      </c>
      <c r="FC16" s="162"/>
      <c r="FD16" s="151" t="s">
        <v>193</v>
      </c>
      <c r="FE16" s="153">
        <v>0</v>
      </c>
      <c r="FF16" s="153">
        <v>0</v>
      </c>
      <c r="FG16" s="154">
        <v>0</v>
      </c>
      <c r="FH16" s="136" t="s">
        <v>136</v>
      </c>
      <c r="FI16" s="177">
        <v>4</v>
      </c>
      <c r="FJ16" s="178">
        <f t="shared" si="30"/>
        <v>44674</v>
      </c>
      <c r="FK16" s="157">
        <f t="shared" si="43"/>
        <v>3</v>
      </c>
      <c r="FL16" s="157">
        <f t="shared" si="43"/>
        <v>5</v>
      </c>
      <c r="FM16" s="158">
        <v>16</v>
      </c>
      <c r="FO16" s="131"/>
      <c r="FR16" s="217" t="s">
        <v>215</v>
      </c>
      <c r="FS16" s="131"/>
      <c r="FT16" s="136">
        <v>1</v>
      </c>
      <c r="FU16" s="131"/>
      <c r="FV16" s="131"/>
      <c r="FW16" s="131"/>
      <c r="FX16" s="131"/>
      <c r="FY16" s="131"/>
      <c r="FZ16" s="131"/>
      <c r="GA16" s="131"/>
      <c r="GB16" s="131"/>
      <c r="GC16" s="131"/>
      <c r="GD16" s="132" t="s">
        <v>101</v>
      </c>
      <c r="GE16" s="134"/>
      <c r="GF16" s="134" t="s">
        <v>129</v>
      </c>
      <c r="GG16" s="133" t="s">
        <v>130</v>
      </c>
      <c r="GH16" s="133" t="s">
        <v>131</v>
      </c>
      <c r="GI16" s="133" t="s">
        <v>132</v>
      </c>
      <c r="GJ16" s="133" t="s">
        <v>133</v>
      </c>
      <c r="GK16" s="133" t="s">
        <v>134</v>
      </c>
      <c r="GL16" s="131" t="s">
        <v>216</v>
      </c>
      <c r="GP16" s="153">
        <v>0</v>
      </c>
      <c r="GR16" s="4" t="s">
        <v>214</v>
      </c>
      <c r="HB16" s="136"/>
      <c r="HD16" s="136"/>
      <c r="HE16" s="136"/>
      <c r="HF16" s="136"/>
      <c r="HG16" s="136"/>
      <c r="HH16" s="136"/>
    </row>
    <row r="17" spans="1:216" s="4" customFormat="1" ht="15" customHeight="1" x14ac:dyDescent="0.25">
      <c r="A17" s="131"/>
      <c r="B17" s="131"/>
      <c r="C17" s="131">
        <f>H17-H18</f>
        <v>1</v>
      </c>
      <c r="D17" s="131"/>
      <c r="E17" s="181">
        <v>14</v>
      </c>
      <c r="F17" s="188"/>
      <c r="G17" s="185" t="s">
        <v>207</v>
      </c>
      <c r="H17" s="173">
        <f t="shared" si="0"/>
        <v>29</v>
      </c>
      <c r="I17" s="173">
        <f t="shared" si="1"/>
        <v>30</v>
      </c>
      <c r="J17" s="182">
        <v>7</v>
      </c>
      <c r="K17" s="183">
        <v>8</v>
      </c>
      <c r="L17" s="176">
        <v>15</v>
      </c>
      <c r="M17" s="131"/>
      <c r="N17" s="131"/>
      <c r="O17" s="131"/>
      <c r="P17" s="131"/>
      <c r="Q17" s="131"/>
      <c r="R17" s="131"/>
      <c r="S17" s="205">
        <f t="shared" si="2"/>
        <v>15</v>
      </c>
      <c r="T17" s="194"/>
      <c r="U17" s="160" t="s">
        <v>217</v>
      </c>
      <c r="V17" s="153">
        <v>0</v>
      </c>
      <c r="W17" s="153">
        <v>0</v>
      </c>
      <c r="X17" s="195">
        <v>0</v>
      </c>
      <c r="Y17" s="196" t="s">
        <v>136</v>
      </c>
      <c r="Z17" s="197">
        <v>0</v>
      </c>
      <c r="AA17" s="218">
        <f t="shared" si="3"/>
        <v>44562</v>
      </c>
      <c r="AB17" s="204">
        <f t="shared" si="4"/>
        <v>3</v>
      </c>
      <c r="AC17" s="204">
        <f t="shared" si="4"/>
        <v>4</v>
      </c>
      <c r="AD17" s="190">
        <v>16</v>
      </c>
      <c r="AE17" s="131"/>
      <c r="AF17" s="202">
        <f t="shared" si="5"/>
        <v>30</v>
      </c>
      <c r="AG17" s="194"/>
      <c r="AH17" s="160" t="s">
        <v>217</v>
      </c>
      <c r="AI17" s="153">
        <v>0</v>
      </c>
      <c r="AJ17" s="153">
        <v>0</v>
      </c>
      <c r="AK17" s="219">
        <v>0</v>
      </c>
      <c r="AL17" s="196" t="s">
        <v>136</v>
      </c>
      <c r="AM17" s="197">
        <v>2</v>
      </c>
      <c r="AN17" s="218">
        <f t="shared" si="6"/>
        <v>44577</v>
      </c>
      <c r="AO17" s="204">
        <f t="shared" si="7"/>
        <v>5</v>
      </c>
      <c r="AP17" s="204">
        <f t="shared" si="7"/>
        <v>9</v>
      </c>
      <c r="AQ17" s="190">
        <v>16</v>
      </c>
      <c r="AR17" s="131"/>
      <c r="AS17" s="131"/>
      <c r="AT17" s="131"/>
      <c r="AU17" s="131"/>
      <c r="AV17" s="131"/>
      <c r="AW17" s="181">
        <v>14</v>
      </c>
      <c r="AX17" s="188"/>
      <c r="AY17" s="185" t="s">
        <v>218</v>
      </c>
      <c r="AZ17" s="173">
        <f t="shared" si="8"/>
        <v>56</v>
      </c>
      <c r="BA17" s="173">
        <f t="shared" si="9"/>
        <v>46</v>
      </c>
      <c r="BB17" s="182">
        <v>14</v>
      </c>
      <c r="BC17" s="183">
        <v>14</v>
      </c>
      <c r="BD17" s="176">
        <v>18</v>
      </c>
      <c r="BE17" s="131"/>
      <c r="BF17" s="131"/>
      <c r="BG17" s="131"/>
      <c r="BH17" s="131"/>
      <c r="BI17" s="131"/>
      <c r="BJ17" s="131"/>
      <c r="BK17" s="159">
        <f t="shared" si="10"/>
        <v>15</v>
      </c>
      <c r="BL17" s="131"/>
      <c r="BM17" s="151" t="s">
        <v>147</v>
      </c>
      <c r="BN17" s="153">
        <v>0</v>
      </c>
      <c r="BO17" s="152">
        <v>1</v>
      </c>
      <c r="BP17" s="154">
        <v>0</v>
      </c>
      <c r="BQ17" s="136" t="s">
        <v>136</v>
      </c>
      <c r="BR17" s="177">
        <v>0</v>
      </c>
      <c r="BS17" s="216">
        <f t="shared" si="11"/>
        <v>44592</v>
      </c>
      <c r="BT17" s="157">
        <f t="shared" si="12"/>
        <v>2</v>
      </c>
      <c r="BU17" s="157">
        <f t="shared" si="12"/>
        <v>5</v>
      </c>
      <c r="BV17" s="158">
        <v>23</v>
      </c>
      <c r="BW17" s="131"/>
      <c r="BX17" s="159">
        <f t="shared" si="13"/>
        <v>38</v>
      </c>
      <c r="BY17" s="131"/>
      <c r="BZ17" s="151" t="s">
        <v>147</v>
      </c>
      <c r="CA17" s="153">
        <v>0</v>
      </c>
      <c r="CB17" s="153">
        <v>0</v>
      </c>
      <c r="CC17" s="154">
        <v>0</v>
      </c>
      <c r="CD17" s="136" t="s">
        <v>136</v>
      </c>
      <c r="CE17" s="177">
        <v>0</v>
      </c>
      <c r="CF17" s="216">
        <f t="shared" si="14"/>
        <v>44615</v>
      </c>
      <c r="CG17" s="157">
        <f t="shared" si="15"/>
        <v>6</v>
      </c>
      <c r="CH17" s="157">
        <f t="shared" si="15"/>
        <v>8</v>
      </c>
      <c r="CI17" s="158">
        <v>22</v>
      </c>
      <c r="CK17" s="131"/>
      <c r="CN17" s="217" t="s">
        <v>215</v>
      </c>
      <c r="CO17" s="131"/>
      <c r="CP17" s="136">
        <v>1</v>
      </c>
      <c r="CQ17" s="131"/>
      <c r="CR17" s="131"/>
      <c r="CS17" s="131"/>
      <c r="CT17" s="131"/>
      <c r="CU17" s="131"/>
      <c r="CV17" s="131"/>
      <c r="CW17" s="131"/>
      <c r="CX17" s="131"/>
      <c r="CY17" s="131"/>
      <c r="CZ17" s="132" t="s">
        <v>101</v>
      </c>
      <c r="DA17" s="134"/>
      <c r="DB17" s="134" t="s">
        <v>129</v>
      </c>
      <c r="DC17" s="133" t="s">
        <v>130</v>
      </c>
      <c r="DD17" s="133" t="s">
        <v>131</v>
      </c>
      <c r="DE17" s="133" t="s">
        <v>132</v>
      </c>
      <c r="DF17" s="133" t="s">
        <v>133</v>
      </c>
      <c r="DG17" s="133" t="s">
        <v>134</v>
      </c>
      <c r="DH17" s="131" t="s">
        <v>216</v>
      </c>
      <c r="DK17" s="152">
        <v>1</v>
      </c>
      <c r="DM17" s="152">
        <v>1</v>
      </c>
      <c r="DO17" s="220"/>
      <c r="DP17" s="184" t="s">
        <v>117</v>
      </c>
      <c r="DQ17" s="184" t="s">
        <v>118</v>
      </c>
      <c r="DS17" s="184" t="s">
        <v>219</v>
      </c>
      <c r="DT17" s="184" t="s">
        <v>220</v>
      </c>
      <c r="DZ17" s="131"/>
      <c r="EA17" s="181">
        <v>14</v>
      </c>
      <c r="EB17" s="131"/>
      <c r="EC17" s="185" t="s">
        <v>221</v>
      </c>
      <c r="ED17" s="173">
        <f t="shared" si="24"/>
        <v>36</v>
      </c>
      <c r="EE17" s="173">
        <f t="shared" si="25"/>
        <v>30</v>
      </c>
      <c r="EF17" s="182">
        <v>9</v>
      </c>
      <c r="EG17" s="183">
        <v>9</v>
      </c>
      <c r="EH17" s="176">
        <v>12</v>
      </c>
      <c r="EI17" s="131"/>
      <c r="EJ17" s="131"/>
      <c r="EK17" s="131"/>
      <c r="EL17" s="131"/>
      <c r="EM17" s="131"/>
      <c r="EN17" s="131"/>
      <c r="EO17" s="151">
        <f t="shared" si="26"/>
        <v>15</v>
      </c>
      <c r="EP17" s="221"/>
      <c r="EQ17" s="163" t="s">
        <v>221</v>
      </c>
      <c r="ER17" s="153">
        <v>0</v>
      </c>
      <c r="ES17" s="152">
        <v>1</v>
      </c>
      <c r="ET17" s="195">
        <v>0</v>
      </c>
      <c r="EU17" s="196" t="s">
        <v>136</v>
      </c>
      <c r="EV17" s="197">
        <v>0</v>
      </c>
      <c r="EW17" s="203">
        <f t="shared" si="27"/>
        <v>44660</v>
      </c>
      <c r="EX17" s="204">
        <f>EX12+ER17</f>
        <v>0</v>
      </c>
      <c r="EY17" s="204">
        <f>EY12+ES17</f>
        <v>4</v>
      </c>
      <c r="EZ17" s="190">
        <v>16</v>
      </c>
      <c r="FB17" s="215">
        <f t="shared" si="29"/>
        <v>30</v>
      </c>
      <c r="FC17" s="221"/>
      <c r="FD17" s="163" t="s">
        <v>221</v>
      </c>
      <c r="FE17" s="153">
        <v>0</v>
      </c>
      <c r="FF17" s="152">
        <v>1</v>
      </c>
      <c r="FG17" s="195">
        <v>5</v>
      </c>
      <c r="FH17" s="196" t="s">
        <v>136</v>
      </c>
      <c r="FI17" s="197">
        <v>4</v>
      </c>
      <c r="FJ17" s="203">
        <f t="shared" si="30"/>
        <v>44675</v>
      </c>
      <c r="FK17" s="204">
        <f>FK12+FE17</f>
        <v>2</v>
      </c>
      <c r="FL17" s="204">
        <f>FL12+FF17</f>
        <v>4</v>
      </c>
      <c r="FM17" s="190">
        <v>16</v>
      </c>
      <c r="FO17" s="131"/>
      <c r="FR17" s="160" t="s">
        <v>164</v>
      </c>
      <c r="FS17" s="222">
        <f t="shared" ref="FS17:FS26" ca="1" si="46">RANDBETWEEN(1,30)</f>
        <v>28</v>
      </c>
      <c r="FT17" s="131"/>
      <c r="FU17" s="223"/>
      <c r="FV17" s="224" t="s">
        <v>222</v>
      </c>
      <c r="FW17" s="223"/>
      <c r="FX17" s="131"/>
      <c r="FY17" s="131"/>
      <c r="FZ17" s="131"/>
      <c r="GA17" s="131"/>
      <c r="GB17" s="131"/>
      <c r="GC17" s="131"/>
      <c r="GD17" s="170">
        <v>1</v>
      </c>
      <c r="GE17" s="171"/>
      <c r="GF17" s="172" t="s">
        <v>164</v>
      </c>
      <c r="GG17" s="173">
        <f t="shared" ref="GG17:GG27" si="47">GI17*3+GJ17</f>
        <v>27</v>
      </c>
      <c r="GH17" s="173">
        <f t="shared" ref="GH17:GH27" si="48">GI17+GJ17+GK17</f>
        <v>20</v>
      </c>
      <c r="GI17" s="174">
        <v>7</v>
      </c>
      <c r="GJ17" s="175">
        <v>6</v>
      </c>
      <c r="GK17" s="176">
        <v>7</v>
      </c>
      <c r="GL17" s="80">
        <v>1</v>
      </c>
      <c r="GP17" s="152">
        <v>1</v>
      </c>
      <c r="GR17" s="220"/>
      <c r="GS17" s="184" t="s">
        <v>117</v>
      </c>
      <c r="GT17" s="184" t="s">
        <v>118</v>
      </c>
      <c r="GV17" s="184" t="s">
        <v>219</v>
      </c>
      <c r="GW17" s="184" t="s">
        <v>220</v>
      </c>
      <c r="HB17" s="136"/>
      <c r="HD17" s="136"/>
      <c r="HE17" s="136"/>
      <c r="HF17" s="136"/>
      <c r="HG17" s="136"/>
      <c r="HH17" s="136"/>
    </row>
    <row r="18" spans="1:216" s="4" customFormat="1" ht="15" customHeight="1" x14ac:dyDescent="0.25">
      <c r="A18" s="131"/>
      <c r="B18" s="131"/>
      <c r="C18" s="131"/>
      <c r="D18" s="131"/>
      <c r="E18" s="225">
        <v>15</v>
      </c>
      <c r="F18" s="188"/>
      <c r="G18" s="185" t="s">
        <v>217</v>
      </c>
      <c r="H18" s="173">
        <f t="shared" si="0"/>
        <v>28</v>
      </c>
      <c r="I18" s="173">
        <f t="shared" si="1"/>
        <v>30</v>
      </c>
      <c r="J18" s="182">
        <v>6</v>
      </c>
      <c r="K18" s="183">
        <v>10</v>
      </c>
      <c r="L18" s="176">
        <v>14</v>
      </c>
      <c r="M18" s="131"/>
      <c r="N18" s="131"/>
      <c r="O18" s="131"/>
      <c r="P18" s="131"/>
      <c r="Q18" s="131"/>
      <c r="R18" s="131"/>
      <c r="V18" s="206">
        <f>SUM(V3:V17)</f>
        <v>3</v>
      </c>
      <c r="W18" s="206">
        <f>SUM(W3:W17)</f>
        <v>4</v>
      </c>
      <c r="X18" s="207">
        <f>SUM(X3:X17)</f>
        <v>8</v>
      </c>
      <c r="Y18" s="207"/>
      <c r="Z18" s="207">
        <f>SUM(Z3:Z17)</f>
        <v>17</v>
      </c>
      <c r="AE18" s="131"/>
      <c r="AI18" s="206">
        <f>SUM(AI3:AI17)</f>
        <v>2</v>
      </c>
      <c r="AJ18" s="206">
        <f>SUM(AJ3:AJ17)</f>
        <v>5</v>
      </c>
      <c r="AK18" s="207">
        <f>SUM(AK3:AK17)</f>
        <v>5</v>
      </c>
      <c r="AL18" s="207"/>
      <c r="AM18" s="207">
        <f>SUM(AM3:AM17)</f>
        <v>14</v>
      </c>
      <c r="AR18" s="131"/>
      <c r="AS18" s="131"/>
      <c r="AT18" s="131"/>
      <c r="AU18" s="131"/>
      <c r="AV18" s="131"/>
      <c r="AW18" s="181">
        <v>15</v>
      </c>
      <c r="AY18" s="172" t="s">
        <v>223</v>
      </c>
      <c r="AZ18" s="173">
        <f t="shared" si="8"/>
        <v>56</v>
      </c>
      <c r="BA18" s="173">
        <f t="shared" si="9"/>
        <v>46</v>
      </c>
      <c r="BB18" s="182">
        <v>13</v>
      </c>
      <c r="BC18" s="183">
        <v>17</v>
      </c>
      <c r="BD18" s="176">
        <v>16</v>
      </c>
      <c r="BE18" s="131"/>
      <c r="BF18" s="131"/>
      <c r="BG18" s="131"/>
      <c r="BH18" s="131"/>
      <c r="BI18" s="131"/>
      <c r="BJ18" s="131"/>
      <c r="BK18" s="150">
        <f t="shared" si="10"/>
        <v>16</v>
      </c>
      <c r="BL18" s="131"/>
      <c r="BM18" s="151" t="s">
        <v>223</v>
      </c>
      <c r="BN18" s="153">
        <v>0</v>
      </c>
      <c r="BO18" s="153">
        <v>0</v>
      </c>
      <c r="BP18" s="154">
        <v>0</v>
      </c>
      <c r="BQ18" s="136" t="s">
        <v>136</v>
      </c>
      <c r="BR18" s="177">
        <v>1</v>
      </c>
      <c r="BS18" s="216">
        <f t="shared" si="11"/>
        <v>44593</v>
      </c>
      <c r="BT18" s="157">
        <f t="shared" si="12"/>
        <v>2</v>
      </c>
      <c r="BU18" s="157">
        <f t="shared" si="12"/>
        <v>5</v>
      </c>
      <c r="BV18" s="158">
        <v>24</v>
      </c>
      <c r="BW18" s="131"/>
      <c r="BX18" s="159">
        <f t="shared" si="13"/>
        <v>39</v>
      </c>
      <c r="BY18" s="131"/>
      <c r="BZ18" s="151" t="s">
        <v>223</v>
      </c>
      <c r="CA18" s="153">
        <v>0</v>
      </c>
      <c r="CB18" s="152">
        <v>1</v>
      </c>
      <c r="CC18" s="154">
        <v>0</v>
      </c>
      <c r="CD18" s="136" t="s">
        <v>136</v>
      </c>
      <c r="CE18" s="177">
        <v>0</v>
      </c>
      <c r="CF18" s="216">
        <f t="shared" si="14"/>
        <v>44616</v>
      </c>
      <c r="CG18" s="157">
        <f t="shared" si="15"/>
        <v>6</v>
      </c>
      <c r="CH18" s="157">
        <f t="shared" si="15"/>
        <v>9</v>
      </c>
      <c r="CI18" s="158">
        <v>23</v>
      </c>
      <c r="CK18" s="131"/>
      <c r="CN18" s="151" t="s">
        <v>149</v>
      </c>
      <c r="CO18" s="222">
        <f t="shared" ref="CO18:CO28" ca="1" si="49">RANDBETWEEN(1,30)</f>
        <v>24</v>
      </c>
      <c r="CP18" s="131"/>
      <c r="CQ18" s="226"/>
      <c r="CR18" s="227" t="s">
        <v>224</v>
      </c>
      <c r="CS18" s="228"/>
      <c r="CT18" s="131"/>
      <c r="CU18" s="131"/>
      <c r="CV18" s="131"/>
      <c r="CW18" s="131"/>
      <c r="CX18" s="131"/>
      <c r="CY18" s="131"/>
      <c r="CZ18" s="170">
        <v>1</v>
      </c>
      <c r="DA18" s="171"/>
      <c r="DB18" s="172" t="s">
        <v>149</v>
      </c>
      <c r="DC18" s="173">
        <f t="shared" ref="DC18:DC29" si="50">DE18*3+DF18</f>
        <v>37</v>
      </c>
      <c r="DD18" s="173">
        <f t="shared" ref="DD18:DD29" si="51">DE18+DF18+DG18</f>
        <v>22</v>
      </c>
      <c r="DE18" s="174">
        <v>10</v>
      </c>
      <c r="DF18" s="175">
        <v>7</v>
      </c>
      <c r="DG18" s="176">
        <v>5</v>
      </c>
      <c r="DH18" s="80">
        <v>1</v>
      </c>
      <c r="DL18" s="131"/>
      <c r="DP18" s="191">
        <f>DC14+DP14</f>
        <v>1</v>
      </c>
      <c r="DQ18" s="191">
        <f>DD14+DQ14</f>
        <v>8</v>
      </c>
      <c r="DS18" s="191">
        <f>DE14+DR14</f>
        <v>14</v>
      </c>
      <c r="DT18" s="191">
        <f>DG14+DT14</f>
        <v>46</v>
      </c>
      <c r="DZ18" s="131"/>
      <c r="EA18" s="181">
        <v>15</v>
      </c>
      <c r="EC18" s="172" t="s">
        <v>201</v>
      </c>
      <c r="ED18" s="173">
        <f t="shared" si="24"/>
        <v>31</v>
      </c>
      <c r="EE18" s="173">
        <f t="shared" si="25"/>
        <v>30</v>
      </c>
      <c r="EF18" s="182">
        <v>7</v>
      </c>
      <c r="EG18" s="183">
        <v>10</v>
      </c>
      <c r="EH18" s="176">
        <v>13</v>
      </c>
      <c r="EI18" s="131"/>
      <c r="EJ18" s="131"/>
      <c r="EK18" s="131"/>
      <c r="EL18" s="131"/>
      <c r="EM18" s="131"/>
      <c r="EN18" s="131"/>
      <c r="ER18" s="206">
        <f>SUM(ER3:ER17)</f>
        <v>0</v>
      </c>
      <c r="ES18" s="206">
        <f>SUM(ES3:ES17)</f>
        <v>6</v>
      </c>
      <c r="ET18" s="207">
        <f>SUM(ET3:ET17)</f>
        <v>7</v>
      </c>
      <c r="EU18" s="207"/>
      <c r="EV18" s="207">
        <f>SUM(EV3:EV17)</f>
        <v>25</v>
      </c>
      <c r="FE18" s="206">
        <f>SUM(FE3:FE17)</f>
        <v>3</v>
      </c>
      <c r="FF18" s="206">
        <f>SUM(FF3:FF17)</f>
        <v>6</v>
      </c>
      <c r="FG18" s="207">
        <f>SUM(FG3:FG17)</f>
        <v>9</v>
      </c>
      <c r="FH18" s="207"/>
      <c r="FI18" s="207">
        <f>SUM(FI3:FI17)</f>
        <v>24</v>
      </c>
      <c r="FO18" s="131"/>
      <c r="FR18" s="160" t="s">
        <v>140</v>
      </c>
      <c r="FS18" s="222">
        <f t="shared" ca="1" si="46"/>
        <v>22</v>
      </c>
      <c r="FT18" s="131"/>
      <c r="FU18" s="223"/>
      <c r="FV18" s="224" t="s">
        <v>225</v>
      </c>
      <c r="FW18" s="223"/>
      <c r="FX18" s="131"/>
      <c r="FY18" s="131"/>
      <c r="FZ18" s="131"/>
      <c r="GA18" s="131"/>
      <c r="GB18" s="131"/>
      <c r="GC18" s="131"/>
      <c r="GD18" s="181">
        <v>2</v>
      </c>
      <c r="GE18" s="171"/>
      <c r="GF18" s="172" t="s">
        <v>140</v>
      </c>
      <c r="GG18" s="173">
        <f t="shared" si="47"/>
        <v>19</v>
      </c>
      <c r="GH18" s="173">
        <f t="shared" si="48"/>
        <v>20</v>
      </c>
      <c r="GI18" s="182">
        <v>5</v>
      </c>
      <c r="GJ18" s="183">
        <v>4</v>
      </c>
      <c r="GK18" s="176">
        <v>11</v>
      </c>
      <c r="GL18" s="80">
        <f t="shared" ref="GL18:GL27" si="52">GL17+1</f>
        <v>2</v>
      </c>
      <c r="GO18" s="131"/>
      <c r="GS18" s="191">
        <f>GG13+GS13</f>
        <v>2</v>
      </c>
      <c r="GT18" s="191">
        <f>GH13+GT13</f>
        <v>4</v>
      </c>
      <c r="GV18" s="191">
        <f>GI13+GU13</f>
        <v>11</v>
      </c>
      <c r="GW18" s="191">
        <f>GK13+GW13</f>
        <v>38</v>
      </c>
      <c r="HB18" s="136"/>
      <c r="HD18" s="136"/>
      <c r="HE18" s="136"/>
      <c r="HF18" s="136"/>
      <c r="HG18" s="136"/>
      <c r="HH18" s="136"/>
    </row>
    <row r="19" spans="1:216" s="4" customFormat="1" ht="15" customHeight="1" x14ac:dyDescent="0.25">
      <c r="A19" s="131"/>
      <c r="B19" s="131"/>
      <c r="C19" s="131"/>
      <c r="D19" s="131"/>
      <c r="E19" s="208">
        <v>16</v>
      </c>
      <c r="F19" s="209"/>
      <c r="G19" s="210" t="s">
        <v>212</v>
      </c>
      <c r="H19" s="211">
        <f t="shared" si="0"/>
        <v>26</v>
      </c>
      <c r="I19" s="211">
        <f t="shared" si="1"/>
        <v>30</v>
      </c>
      <c r="J19" s="212">
        <v>5</v>
      </c>
      <c r="K19" s="213">
        <v>11</v>
      </c>
      <c r="L19" s="214">
        <v>14</v>
      </c>
      <c r="M19" s="131"/>
      <c r="N19" s="131"/>
      <c r="O19" s="131"/>
      <c r="P19" s="131"/>
      <c r="Q19" s="131"/>
      <c r="R19" s="131"/>
      <c r="AE19" s="131"/>
      <c r="AR19" s="131"/>
      <c r="AS19" s="131"/>
      <c r="AT19" s="131"/>
      <c r="AU19" s="131"/>
      <c r="AV19" s="131"/>
      <c r="AW19" s="181">
        <v>16</v>
      </c>
      <c r="AY19" s="185" t="s">
        <v>185</v>
      </c>
      <c r="AZ19" s="173">
        <f t="shared" si="8"/>
        <v>55</v>
      </c>
      <c r="BA19" s="173">
        <f t="shared" si="9"/>
        <v>46</v>
      </c>
      <c r="BB19" s="182">
        <v>14</v>
      </c>
      <c r="BC19" s="183">
        <v>13</v>
      </c>
      <c r="BD19" s="176">
        <v>19</v>
      </c>
      <c r="BE19" s="131"/>
      <c r="BF19" s="131"/>
      <c r="BG19" s="131"/>
      <c r="BH19" s="131"/>
      <c r="BI19" s="131"/>
      <c r="BJ19" s="131"/>
      <c r="BK19" s="159">
        <f t="shared" si="10"/>
        <v>17</v>
      </c>
      <c r="BL19" s="131"/>
      <c r="BM19" s="160" t="s">
        <v>226</v>
      </c>
      <c r="BN19" s="153">
        <v>0</v>
      </c>
      <c r="BO19" s="152">
        <v>1</v>
      </c>
      <c r="BP19" s="154">
        <v>0</v>
      </c>
      <c r="BQ19" s="136" t="s">
        <v>136</v>
      </c>
      <c r="BR19" s="177">
        <v>0</v>
      </c>
      <c r="BS19" s="216">
        <f t="shared" si="11"/>
        <v>44594</v>
      </c>
      <c r="BT19" s="157">
        <f t="shared" si="12"/>
        <v>2</v>
      </c>
      <c r="BU19" s="157">
        <f t="shared" si="12"/>
        <v>6</v>
      </c>
      <c r="BV19" s="158">
        <v>24</v>
      </c>
      <c r="BW19" s="131"/>
      <c r="BX19" s="150">
        <f t="shared" si="13"/>
        <v>40</v>
      </c>
      <c r="BY19" s="131"/>
      <c r="BZ19" s="160" t="s">
        <v>226</v>
      </c>
      <c r="CA19" s="153">
        <v>0</v>
      </c>
      <c r="CB19" s="153">
        <v>0</v>
      </c>
      <c r="CC19" s="154">
        <v>0</v>
      </c>
      <c r="CD19" s="136" t="s">
        <v>136</v>
      </c>
      <c r="CE19" s="177">
        <v>2</v>
      </c>
      <c r="CF19" s="216">
        <f t="shared" si="14"/>
        <v>44617</v>
      </c>
      <c r="CG19" s="157">
        <f t="shared" si="15"/>
        <v>6</v>
      </c>
      <c r="CH19" s="157">
        <f t="shared" si="15"/>
        <v>9</v>
      </c>
      <c r="CI19" s="158">
        <v>23</v>
      </c>
      <c r="CK19" s="131"/>
      <c r="CN19" s="151" t="s">
        <v>192</v>
      </c>
      <c r="CO19" s="222">
        <f t="shared" ca="1" si="49"/>
        <v>26</v>
      </c>
      <c r="CP19" s="131"/>
      <c r="CQ19" s="226"/>
      <c r="CR19" s="227" t="s">
        <v>227</v>
      </c>
      <c r="CS19" s="228"/>
      <c r="CT19" s="131"/>
      <c r="CU19" s="131"/>
      <c r="CV19" s="131"/>
      <c r="CW19" s="131"/>
      <c r="CX19" s="131"/>
      <c r="CY19" s="131"/>
      <c r="CZ19" s="181">
        <v>2</v>
      </c>
      <c r="DA19" s="171"/>
      <c r="DB19" s="172" t="s">
        <v>192</v>
      </c>
      <c r="DC19" s="173">
        <f t="shared" si="50"/>
        <v>28</v>
      </c>
      <c r="DD19" s="173">
        <f t="shared" si="51"/>
        <v>22</v>
      </c>
      <c r="DE19" s="182">
        <v>7</v>
      </c>
      <c r="DF19" s="183">
        <v>7</v>
      </c>
      <c r="DG19" s="176">
        <v>8</v>
      </c>
      <c r="DH19" s="80">
        <f t="shared" ref="DH19:DH29" si="53">DH18+1</f>
        <v>2</v>
      </c>
      <c r="DL19" s="131"/>
      <c r="DZ19" s="131"/>
      <c r="EA19" s="208">
        <v>16</v>
      </c>
      <c r="EB19" s="209"/>
      <c r="EC19" s="210" t="s">
        <v>212</v>
      </c>
      <c r="ED19" s="211">
        <f t="shared" si="24"/>
        <v>18</v>
      </c>
      <c r="EE19" s="211">
        <f t="shared" si="25"/>
        <v>30</v>
      </c>
      <c r="EF19" s="212">
        <v>3</v>
      </c>
      <c r="EG19" s="213">
        <v>9</v>
      </c>
      <c r="EH19" s="214">
        <v>18</v>
      </c>
      <c r="EI19" s="131"/>
      <c r="EJ19" s="131"/>
      <c r="EK19" s="131"/>
      <c r="EL19" s="131"/>
      <c r="EM19" s="131"/>
      <c r="EN19" s="131"/>
      <c r="EZ19" s="153">
        <v>0</v>
      </c>
      <c r="FO19" s="131"/>
      <c r="FR19" s="160" t="s">
        <v>195</v>
      </c>
      <c r="FS19" s="222">
        <f t="shared" ca="1" si="46"/>
        <v>22</v>
      </c>
      <c r="FT19" s="131"/>
      <c r="FU19" s="223"/>
      <c r="FV19" s="224" t="s">
        <v>228</v>
      </c>
      <c r="FW19" s="223"/>
      <c r="FX19" s="131"/>
      <c r="FY19" s="131"/>
      <c r="FZ19" s="131"/>
      <c r="GA19" s="131"/>
      <c r="GB19" s="131"/>
      <c r="GC19" s="131"/>
      <c r="GD19" s="181">
        <v>3</v>
      </c>
      <c r="GE19" s="171"/>
      <c r="GF19" s="172" t="s">
        <v>195</v>
      </c>
      <c r="GG19" s="173">
        <f t="shared" si="47"/>
        <v>21</v>
      </c>
      <c r="GH19" s="173">
        <f t="shared" si="48"/>
        <v>20</v>
      </c>
      <c r="GI19" s="182">
        <v>4</v>
      </c>
      <c r="GJ19" s="183">
        <v>9</v>
      </c>
      <c r="GK19" s="176">
        <v>7</v>
      </c>
      <c r="GL19" s="80">
        <f t="shared" si="52"/>
        <v>3</v>
      </c>
      <c r="GO19" s="131"/>
      <c r="HB19" s="136"/>
      <c r="HD19" s="136"/>
      <c r="HE19" s="136"/>
      <c r="HF19" s="136"/>
      <c r="HG19" s="136"/>
      <c r="HH19" s="136"/>
    </row>
    <row r="20" spans="1:216" s="4" customFormat="1" ht="15" customHeight="1" x14ac:dyDescent="0.25">
      <c r="A20" s="131"/>
      <c r="B20" s="131">
        <f>(30-W37)*3</f>
        <v>0</v>
      </c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2"/>
      <c r="T20" s="132"/>
      <c r="U20" s="133" t="s">
        <v>119</v>
      </c>
      <c r="V20" s="134"/>
      <c r="W20" s="135"/>
      <c r="X20" s="134"/>
      <c r="Y20" s="134"/>
      <c r="Z20" s="134"/>
      <c r="AD20" s="153">
        <v>0</v>
      </c>
      <c r="AF20" s="153">
        <v>0</v>
      </c>
      <c r="AH20" s="4" t="s">
        <v>214</v>
      </c>
      <c r="AR20" s="131"/>
      <c r="AS20" s="131"/>
      <c r="AT20" s="131"/>
      <c r="AU20" s="131"/>
      <c r="AV20" s="131"/>
      <c r="AW20" s="181">
        <v>17</v>
      </c>
      <c r="AY20" s="185" t="s">
        <v>229</v>
      </c>
      <c r="AZ20" s="173">
        <f t="shared" si="8"/>
        <v>53</v>
      </c>
      <c r="BA20" s="173">
        <f t="shared" si="9"/>
        <v>46</v>
      </c>
      <c r="BB20" s="182">
        <v>13</v>
      </c>
      <c r="BC20" s="183">
        <v>14</v>
      </c>
      <c r="BD20" s="176">
        <v>19</v>
      </c>
      <c r="BE20" s="131"/>
      <c r="BF20" s="131"/>
      <c r="BG20" s="131"/>
      <c r="BH20" s="131"/>
      <c r="BI20" s="131"/>
      <c r="BJ20" s="131"/>
      <c r="BK20" s="161">
        <f t="shared" si="10"/>
        <v>18</v>
      </c>
      <c r="BL20" s="131"/>
      <c r="BM20" s="160" t="s">
        <v>230</v>
      </c>
      <c r="BN20" s="152">
        <v>1</v>
      </c>
      <c r="BO20" s="152">
        <v>1</v>
      </c>
      <c r="BP20" s="154">
        <v>2</v>
      </c>
      <c r="BQ20" s="136" t="s">
        <v>136</v>
      </c>
      <c r="BR20" s="177">
        <v>0</v>
      </c>
      <c r="BS20" s="216">
        <f t="shared" si="11"/>
        <v>44595</v>
      </c>
      <c r="BT20" s="157">
        <f t="shared" ref="BT20:BU24" si="54">BT19+BN20</f>
        <v>3</v>
      </c>
      <c r="BU20" s="157">
        <f t="shared" si="54"/>
        <v>7</v>
      </c>
      <c r="BV20" s="158">
        <v>23</v>
      </c>
      <c r="BX20" s="150">
        <f t="shared" si="13"/>
        <v>41</v>
      </c>
      <c r="BY20" s="131"/>
      <c r="BZ20" s="160" t="s">
        <v>230</v>
      </c>
      <c r="CA20" s="153">
        <v>0</v>
      </c>
      <c r="CB20" s="153">
        <v>0</v>
      </c>
      <c r="CC20" s="154">
        <v>0</v>
      </c>
      <c r="CD20" s="136" t="s">
        <v>136</v>
      </c>
      <c r="CE20" s="177">
        <v>4</v>
      </c>
      <c r="CF20" s="216">
        <f t="shared" si="14"/>
        <v>44618</v>
      </c>
      <c r="CG20" s="157">
        <f t="shared" ref="CG20:CH24" si="55">CG19+CA20</f>
        <v>6</v>
      </c>
      <c r="CH20" s="157">
        <f t="shared" si="55"/>
        <v>9</v>
      </c>
      <c r="CI20" s="158">
        <v>23</v>
      </c>
      <c r="CK20" s="131"/>
      <c r="CL20" s="131"/>
      <c r="CM20" s="131"/>
      <c r="CN20" s="151" t="s">
        <v>161</v>
      </c>
      <c r="CO20" s="222">
        <f t="shared" ca="1" si="49"/>
        <v>17</v>
      </c>
      <c r="CP20" s="131"/>
      <c r="CQ20" s="226"/>
      <c r="CR20" s="227" t="s">
        <v>231</v>
      </c>
      <c r="CS20" s="228"/>
      <c r="CT20" s="131"/>
      <c r="CU20" s="131"/>
      <c r="CV20" s="131"/>
      <c r="CW20" s="131"/>
      <c r="CX20" s="131"/>
      <c r="CY20" s="131"/>
      <c r="CZ20" s="181">
        <v>3</v>
      </c>
      <c r="DA20" s="171"/>
      <c r="DB20" s="172" t="s">
        <v>161</v>
      </c>
      <c r="DC20" s="173">
        <f t="shared" si="50"/>
        <v>36</v>
      </c>
      <c r="DD20" s="173">
        <f t="shared" si="51"/>
        <v>22</v>
      </c>
      <c r="DE20" s="182">
        <v>11</v>
      </c>
      <c r="DF20" s="183">
        <v>3</v>
      </c>
      <c r="DG20" s="176">
        <v>8</v>
      </c>
      <c r="DH20" s="80">
        <f t="shared" si="53"/>
        <v>3</v>
      </c>
      <c r="DL20" s="131"/>
      <c r="DO20" s="4" t="s">
        <v>232</v>
      </c>
      <c r="DQ20" s="4">
        <v>9</v>
      </c>
      <c r="DZ20" s="131"/>
      <c r="EI20" s="131"/>
      <c r="EJ20" s="131"/>
      <c r="EK20" s="131"/>
      <c r="EL20" s="131"/>
      <c r="EM20" s="131"/>
      <c r="EN20" s="131"/>
      <c r="EO20" s="132"/>
      <c r="EP20" s="132"/>
      <c r="EQ20" s="133" t="s">
        <v>126</v>
      </c>
      <c r="ER20" s="134"/>
      <c r="ES20" s="135"/>
      <c r="ET20" s="134"/>
      <c r="EU20" s="134"/>
      <c r="EV20" s="134"/>
      <c r="EZ20" s="152">
        <v>1</v>
      </c>
      <c r="FA20" s="131"/>
      <c r="FD20" s="4" t="s">
        <v>214</v>
      </c>
      <c r="FO20" s="131"/>
      <c r="FP20" s="131"/>
      <c r="FQ20" s="131"/>
      <c r="FR20" s="160" t="s">
        <v>153</v>
      </c>
      <c r="FS20" s="222">
        <f t="shared" ca="1" si="46"/>
        <v>5</v>
      </c>
      <c r="FT20" s="131"/>
      <c r="FU20" s="223"/>
      <c r="FV20" s="224" t="s">
        <v>233</v>
      </c>
      <c r="FW20" s="223"/>
      <c r="FX20" s="131"/>
      <c r="FY20" s="131"/>
      <c r="FZ20" s="131"/>
      <c r="GA20" s="131"/>
      <c r="GB20" s="131"/>
      <c r="GC20" s="131"/>
      <c r="GD20" s="181">
        <v>4</v>
      </c>
      <c r="GE20" s="171"/>
      <c r="GF20" s="179" t="s">
        <v>153</v>
      </c>
      <c r="GG20" s="173">
        <f t="shared" si="47"/>
        <v>33</v>
      </c>
      <c r="GH20" s="173">
        <f t="shared" si="48"/>
        <v>20</v>
      </c>
      <c r="GI20" s="182">
        <v>9</v>
      </c>
      <c r="GJ20" s="183">
        <v>6</v>
      </c>
      <c r="GK20" s="176">
        <v>5</v>
      </c>
      <c r="GL20" s="80">
        <f t="shared" si="52"/>
        <v>4</v>
      </c>
      <c r="GO20" s="131"/>
      <c r="GR20" s="4" t="s">
        <v>232</v>
      </c>
      <c r="GT20" s="4">
        <v>9</v>
      </c>
      <c r="HB20" s="136"/>
      <c r="HD20" s="136"/>
      <c r="HE20" s="136"/>
      <c r="HF20" s="136"/>
      <c r="HG20" s="136"/>
      <c r="HH20" s="136"/>
    </row>
    <row r="21" spans="1:216" s="4" customFormat="1" ht="15" customHeight="1" x14ac:dyDescent="0.25">
      <c r="A21" s="131"/>
      <c r="B21" s="131"/>
      <c r="C21" s="131"/>
      <c r="D21" s="131"/>
      <c r="E21" s="131"/>
      <c r="F21" s="131"/>
      <c r="G21" s="217" t="s">
        <v>215</v>
      </c>
      <c r="H21" s="131"/>
      <c r="I21" s="136">
        <v>1</v>
      </c>
      <c r="J21" s="131"/>
      <c r="K21" s="131"/>
      <c r="L21" s="131"/>
      <c r="M21" s="131"/>
      <c r="N21" s="131"/>
      <c r="O21" s="131"/>
      <c r="P21" s="131"/>
      <c r="Q21" s="131"/>
      <c r="R21" s="131"/>
      <c r="S21" s="132" t="s">
        <v>101</v>
      </c>
      <c r="T21" s="134"/>
      <c r="U21" s="134" t="s">
        <v>129</v>
      </c>
      <c r="V21" s="133" t="s">
        <v>130</v>
      </c>
      <c r="W21" s="133" t="s">
        <v>131</v>
      </c>
      <c r="X21" s="133" t="s">
        <v>132</v>
      </c>
      <c r="Y21" s="133" t="s">
        <v>133</v>
      </c>
      <c r="Z21" s="133" t="s">
        <v>134</v>
      </c>
      <c r="AA21" s="131" t="s">
        <v>216</v>
      </c>
      <c r="AD21" s="152">
        <v>1</v>
      </c>
      <c r="AF21" s="152">
        <v>1</v>
      </c>
      <c r="AH21" s="220"/>
      <c r="AI21" s="184" t="s">
        <v>117</v>
      </c>
      <c r="AJ21" s="184" t="s">
        <v>118</v>
      </c>
      <c r="AL21" s="184" t="s">
        <v>219</v>
      </c>
      <c r="AM21" s="184" t="s">
        <v>220</v>
      </c>
      <c r="AR21" s="131"/>
      <c r="AS21" s="131"/>
      <c r="AT21" s="131"/>
      <c r="AU21" s="131"/>
      <c r="AV21" s="131"/>
      <c r="AW21" s="181">
        <v>18</v>
      </c>
      <c r="AY21" s="172" t="s">
        <v>234</v>
      </c>
      <c r="AZ21" s="173">
        <f t="shared" si="8"/>
        <v>53</v>
      </c>
      <c r="BA21" s="173">
        <f t="shared" si="9"/>
        <v>46</v>
      </c>
      <c r="BB21" s="182">
        <v>12</v>
      </c>
      <c r="BC21" s="183">
        <v>17</v>
      </c>
      <c r="BD21" s="176">
        <v>17</v>
      </c>
      <c r="BE21" s="131"/>
      <c r="BF21" s="131"/>
      <c r="BG21" s="131"/>
      <c r="BH21" s="131"/>
      <c r="BI21" s="131"/>
      <c r="BJ21" s="131"/>
      <c r="BK21" s="150">
        <f t="shared" si="10"/>
        <v>19</v>
      </c>
      <c r="BL21" s="131"/>
      <c r="BM21" s="160" t="s">
        <v>205</v>
      </c>
      <c r="BN21" s="153">
        <v>0</v>
      </c>
      <c r="BO21" s="153">
        <v>0</v>
      </c>
      <c r="BP21" s="154">
        <v>0</v>
      </c>
      <c r="BQ21" s="136" t="s">
        <v>136</v>
      </c>
      <c r="BR21" s="177">
        <v>2</v>
      </c>
      <c r="BS21" s="216">
        <f t="shared" si="11"/>
        <v>44596</v>
      </c>
      <c r="BT21" s="157">
        <f t="shared" si="54"/>
        <v>3</v>
      </c>
      <c r="BU21" s="157">
        <f t="shared" si="54"/>
        <v>7</v>
      </c>
      <c r="BV21" s="158">
        <v>23</v>
      </c>
      <c r="BX21" s="159">
        <f t="shared" si="13"/>
        <v>42</v>
      </c>
      <c r="BY21" s="131"/>
      <c r="BZ21" s="160" t="s">
        <v>205</v>
      </c>
      <c r="CA21" s="153">
        <v>0</v>
      </c>
      <c r="CB21" s="152">
        <v>1</v>
      </c>
      <c r="CC21" s="154">
        <v>0</v>
      </c>
      <c r="CD21" s="136" t="s">
        <v>136</v>
      </c>
      <c r="CE21" s="177">
        <v>0</v>
      </c>
      <c r="CF21" s="216">
        <f t="shared" si="14"/>
        <v>44619</v>
      </c>
      <c r="CG21" s="157">
        <f t="shared" si="55"/>
        <v>6</v>
      </c>
      <c r="CH21" s="157">
        <f t="shared" si="55"/>
        <v>10</v>
      </c>
      <c r="CI21" s="158">
        <v>23</v>
      </c>
      <c r="CK21" s="131"/>
      <c r="CL21" s="131"/>
      <c r="CM21" s="131"/>
      <c r="CN21" s="151" t="s">
        <v>171</v>
      </c>
      <c r="CO21" s="222">
        <f t="shared" ca="1" si="49"/>
        <v>12</v>
      </c>
      <c r="CP21" s="131"/>
      <c r="CQ21" s="226"/>
      <c r="CR21" s="227" t="s">
        <v>235</v>
      </c>
      <c r="CS21" s="228"/>
      <c r="CT21" s="131"/>
      <c r="CU21" s="131"/>
      <c r="CV21" s="131"/>
      <c r="CW21" s="131"/>
      <c r="CX21" s="131"/>
      <c r="CY21" s="131"/>
      <c r="CZ21" s="181">
        <v>4</v>
      </c>
      <c r="DA21" s="171"/>
      <c r="DB21" s="179" t="s">
        <v>171</v>
      </c>
      <c r="DC21" s="173">
        <f t="shared" si="50"/>
        <v>30</v>
      </c>
      <c r="DD21" s="173">
        <f t="shared" si="51"/>
        <v>22</v>
      </c>
      <c r="DE21" s="182">
        <v>7</v>
      </c>
      <c r="DF21" s="183">
        <v>9</v>
      </c>
      <c r="DG21" s="176">
        <v>6</v>
      </c>
      <c r="DH21" s="80">
        <f t="shared" si="53"/>
        <v>4</v>
      </c>
      <c r="DL21" s="131"/>
      <c r="DO21" s="4" t="s">
        <v>236</v>
      </c>
      <c r="DQ21" s="4">
        <v>50</v>
      </c>
      <c r="DZ21" s="131"/>
      <c r="EC21" s="217" t="s">
        <v>215</v>
      </c>
      <c r="ED21" s="131"/>
      <c r="EE21" s="136">
        <v>1</v>
      </c>
      <c r="EF21" s="131"/>
      <c r="EG21" s="131"/>
      <c r="EH21" s="131"/>
      <c r="EI21" s="131"/>
      <c r="EJ21" s="131"/>
      <c r="EK21" s="131"/>
      <c r="EL21" s="131"/>
      <c r="EM21" s="131"/>
      <c r="EN21" s="131"/>
      <c r="EO21" s="132" t="s">
        <v>101</v>
      </c>
      <c r="EP21" s="134"/>
      <c r="EQ21" s="134" t="s">
        <v>129</v>
      </c>
      <c r="ER21" s="133" t="s">
        <v>130</v>
      </c>
      <c r="ES21" s="133" t="s">
        <v>131</v>
      </c>
      <c r="ET21" s="133" t="s">
        <v>132</v>
      </c>
      <c r="EU21" s="133" t="s">
        <v>133</v>
      </c>
      <c r="EV21" s="133" t="s">
        <v>134</v>
      </c>
      <c r="EW21" s="131" t="s">
        <v>216</v>
      </c>
      <c r="FA21" s="131"/>
      <c r="FB21" s="131"/>
      <c r="FD21" s="220"/>
      <c r="FE21" s="184" t="s">
        <v>117</v>
      </c>
      <c r="FF21" s="184" t="s">
        <v>118</v>
      </c>
      <c r="FH21" s="184" t="s">
        <v>219</v>
      </c>
      <c r="FI21" s="184" t="s">
        <v>220</v>
      </c>
      <c r="FO21" s="131"/>
      <c r="FP21" s="131"/>
      <c r="FQ21" s="131"/>
      <c r="FR21" s="160" t="s">
        <v>154</v>
      </c>
      <c r="FS21" s="222">
        <f t="shared" ca="1" si="46"/>
        <v>30</v>
      </c>
      <c r="FT21" s="131"/>
      <c r="FY21" s="131" t="s">
        <v>237</v>
      </c>
      <c r="FZ21" s="131"/>
      <c r="GA21" s="131"/>
      <c r="GB21" s="131"/>
      <c r="GC21" s="131"/>
      <c r="GD21" s="181">
        <v>5</v>
      </c>
      <c r="GE21" s="188"/>
      <c r="GF21" s="172" t="s">
        <v>154</v>
      </c>
      <c r="GG21" s="173">
        <f t="shared" si="47"/>
        <v>26</v>
      </c>
      <c r="GH21" s="173">
        <f t="shared" si="48"/>
        <v>20</v>
      </c>
      <c r="GI21" s="182">
        <v>7</v>
      </c>
      <c r="GJ21" s="183">
        <v>5</v>
      </c>
      <c r="GK21" s="176">
        <v>8</v>
      </c>
      <c r="GL21" s="80">
        <f t="shared" si="52"/>
        <v>5</v>
      </c>
      <c r="GO21" s="131"/>
      <c r="GR21" s="4" t="s">
        <v>236</v>
      </c>
      <c r="GT21" s="4">
        <v>50</v>
      </c>
      <c r="HB21" s="136"/>
      <c r="HD21" s="136"/>
      <c r="HE21" s="136"/>
      <c r="HF21" s="136"/>
      <c r="HG21" s="136"/>
      <c r="HH21" s="136"/>
    </row>
    <row r="22" spans="1:216" s="4" customFormat="1" ht="15" customHeight="1" x14ac:dyDescent="0.25">
      <c r="A22" s="131"/>
      <c r="B22" s="131"/>
      <c r="C22" s="131"/>
      <c r="D22" s="131"/>
      <c r="E22" s="131"/>
      <c r="F22" s="131"/>
      <c r="G22" s="151" t="s">
        <v>145</v>
      </c>
      <c r="H22" s="222">
        <f t="shared" ref="H22:H36" ca="1" si="56">RANDBETWEEN(1,30)</f>
        <v>2</v>
      </c>
      <c r="I22" s="131"/>
      <c r="M22" s="131"/>
      <c r="N22" s="131"/>
      <c r="O22" s="131"/>
      <c r="P22" s="131"/>
      <c r="Q22" s="131"/>
      <c r="R22" s="131"/>
      <c r="S22" s="170">
        <v>1</v>
      </c>
      <c r="T22" s="171"/>
      <c r="U22" s="172" t="s">
        <v>145</v>
      </c>
      <c r="V22" s="173">
        <f t="shared" ref="V22:V37" si="57">X22*3+Y22</f>
        <v>56</v>
      </c>
      <c r="W22" s="173">
        <f t="shared" ref="W22:W37" si="58">X22+Y22+Z22</f>
        <v>30</v>
      </c>
      <c r="X22" s="174">
        <v>15</v>
      </c>
      <c r="Y22" s="175">
        <v>11</v>
      </c>
      <c r="Z22" s="176">
        <v>4</v>
      </c>
      <c r="AA22" s="80">
        <v>1</v>
      </c>
      <c r="AE22" s="131"/>
      <c r="AI22" s="191">
        <f>V18+AI18</f>
        <v>5</v>
      </c>
      <c r="AJ22" s="191">
        <f>W18+AJ18</f>
        <v>9</v>
      </c>
      <c r="AL22" s="191">
        <f>X18+AK18</f>
        <v>13</v>
      </c>
      <c r="AM22" s="191">
        <f>Z18+AM18</f>
        <v>31</v>
      </c>
      <c r="AR22" s="131"/>
      <c r="AS22" s="131"/>
      <c r="AT22" s="131"/>
      <c r="AU22" s="131"/>
      <c r="AV22" s="131"/>
      <c r="AW22" s="181">
        <v>19</v>
      </c>
      <c r="AY22" s="185" t="s">
        <v>137</v>
      </c>
      <c r="AZ22" s="173">
        <f t="shared" si="8"/>
        <v>52</v>
      </c>
      <c r="BA22" s="173">
        <f t="shared" si="9"/>
        <v>46</v>
      </c>
      <c r="BB22" s="182">
        <v>13</v>
      </c>
      <c r="BC22" s="183">
        <v>13</v>
      </c>
      <c r="BD22" s="176">
        <v>20</v>
      </c>
      <c r="BE22" s="131"/>
      <c r="BF22" s="131"/>
      <c r="BG22" s="131"/>
      <c r="BH22" s="131"/>
      <c r="BI22" s="131"/>
      <c r="BJ22" s="131"/>
      <c r="BK22" s="159">
        <f t="shared" si="10"/>
        <v>20</v>
      </c>
      <c r="BL22" s="131"/>
      <c r="BM22" s="151" t="s">
        <v>218</v>
      </c>
      <c r="BN22" s="153">
        <v>0</v>
      </c>
      <c r="BO22" s="152">
        <v>1</v>
      </c>
      <c r="BP22" s="154">
        <v>0</v>
      </c>
      <c r="BQ22" s="136" t="s">
        <v>136</v>
      </c>
      <c r="BR22" s="177">
        <v>0</v>
      </c>
      <c r="BS22" s="216">
        <f t="shared" si="11"/>
        <v>44597</v>
      </c>
      <c r="BT22" s="157">
        <f t="shared" si="54"/>
        <v>3</v>
      </c>
      <c r="BU22" s="157">
        <f t="shared" si="54"/>
        <v>8</v>
      </c>
      <c r="BV22" s="158">
        <v>23</v>
      </c>
      <c r="BX22" s="159">
        <f t="shared" si="13"/>
        <v>43</v>
      </c>
      <c r="BY22" s="131"/>
      <c r="BZ22" s="151" t="s">
        <v>218</v>
      </c>
      <c r="CA22" s="153">
        <v>0</v>
      </c>
      <c r="CB22" s="152">
        <v>1</v>
      </c>
      <c r="CC22" s="154">
        <v>0</v>
      </c>
      <c r="CD22" s="136" t="s">
        <v>136</v>
      </c>
      <c r="CE22" s="177">
        <v>0</v>
      </c>
      <c r="CF22" s="216">
        <f t="shared" si="14"/>
        <v>44620</v>
      </c>
      <c r="CG22" s="157">
        <f t="shared" si="55"/>
        <v>6</v>
      </c>
      <c r="CH22" s="157">
        <f t="shared" si="55"/>
        <v>11</v>
      </c>
      <c r="CI22" s="158">
        <v>23</v>
      </c>
      <c r="CK22" s="131"/>
      <c r="CL22" s="131"/>
      <c r="CM22" s="131"/>
      <c r="CN22" s="151" t="s">
        <v>170</v>
      </c>
      <c r="CO22" s="222">
        <f t="shared" ca="1" si="49"/>
        <v>5</v>
      </c>
      <c r="CP22" s="131"/>
      <c r="CT22" s="131"/>
      <c r="CU22" s="131"/>
      <c r="CV22" s="131"/>
      <c r="CW22" s="131"/>
      <c r="CX22" s="131"/>
      <c r="CY22" s="131"/>
      <c r="CZ22" s="181">
        <v>5</v>
      </c>
      <c r="DA22" s="188"/>
      <c r="DB22" s="172" t="s">
        <v>170</v>
      </c>
      <c r="DC22" s="173">
        <f t="shared" si="50"/>
        <v>32</v>
      </c>
      <c r="DD22" s="173">
        <f t="shared" si="51"/>
        <v>22</v>
      </c>
      <c r="DE22" s="182">
        <v>8</v>
      </c>
      <c r="DF22" s="183">
        <v>8</v>
      </c>
      <c r="DG22" s="176">
        <v>6</v>
      </c>
      <c r="DH22" s="80">
        <f t="shared" si="53"/>
        <v>5</v>
      </c>
      <c r="DL22" s="131"/>
      <c r="DZ22" s="131"/>
      <c r="EC22" s="151" t="s">
        <v>193</v>
      </c>
      <c r="ED22" s="222">
        <f t="shared" ref="ED22:ED36" ca="1" si="59">RANDBETWEEN(1,30)</f>
        <v>24</v>
      </c>
      <c r="EE22" s="131"/>
      <c r="EF22" s="226"/>
      <c r="EG22" s="227" t="s">
        <v>224</v>
      </c>
      <c r="EH22" s="228"/>
      <c r="EI22" s="131"/>
      <c r="EJ22" s="131"/>
      <c r="EK22" s="131"/>
      <c r="EL22" s="131"/>
      <c r="EM22" s="131"/>
      <c r="EN22" s="131"/>
      <c r="EO22" s="170">
        <v>1</v>
      </c>
      <c r="EP22" s="171"/>
      <c r="EQ22" s="172" t="s">
        <v>193</v>
      </c>
      <c r="ER22" s="173">
        <f t="shared" ref="ER22:ER36" si="60">ET22*3+EU22</f>
        <v>43</v>
      </c>
      <c r="ES22" s="173">
        <f t="shared" ref="ES22:ES36" si="61">ET22+EU22+EV22</f>
        <v>30</v>
      </c>
      <c r="ET22" s="174">
        <v>11</v>
      </c>
      <c r="EU22" s="175">
        <v>10</v>
      </c>
      <c r="EV22" s="176">
        <v>9</v>
      </c>
      <c r="EW22" s="80">
        <v>1</v>
      </c>
      <c r="FA22" s="131"/>
      <c r="FB22" s="131"/>
      <c r="FE22" s="191">
        <f>ER18+FE18</f>
        <v>3</v>
      </c>
      <c r="FF22" s="191">
        <f>ES18+FF18</f>
        <v>12</v>
      </c>
      <c r="FH22" s="191">
        <f>ET18+FG18</f>
        <v>16</v>
      </c>
      <c r="FI22" s="191">
        <f>EV18+FI18</f>
        <v>49</v>
      </c>
      <c r="FO22" s="131"/>
      <c r="FP22" s="131"/>
      <c r="FQ22" s="131"/>
      <c r="FR22" s="160" t="s">
        <v>206</v>
      </c>
      <c r="FS22" s="222">
        <f t="shared" ca="1" si="46"/>
        <v>12</v>
      </c>
      <c r="FT22" s="131"/>
      <c r="FY22" s="131" t="s">
        <v>238</v>
      </c>
      <c r="FZ22" s="131"/>
      <c r="GA22" s="131"/>
      <c r="GB22" s="131"/>
      <c r="GC22" s="131"/>
      <c r="GD22" s="181">
        <v>6</v>
      </c>
      <c r="GE22" s="188"/>
      <c r="GF22" s="185" t="s">
        <v>206</v>
      </c>
      <c r="GG22" s="173">
        <f t="shared" si="47"/>
        <v>16</v>
      </c>
      <c r="GH22" s="173">
        <f t="shared" si="48"/>
        <v>20</v>
      </c>
      <c r="GI22" s="182">
        <v>4</v>
      </c>
      <c r="GJ22" s="183">
        <v>4</v>
      </c>
      <c r="GK22" s="176">
        <v>12</v>
      </c>
      <c r="GL22" s="80">
        <f t="shared" si="52"/>
        <v>6</v>
      </c>
      <c r="GN22" s="229"/>
      <c r="GO22" s="131"/>
      <c r="HB22" s="136"/>
      <c r="HD22" s="136"/>
      <c r="HE22" s="136"/>
      <c r="HF22" s="136"/>
      <c r="HG22" s="136"/>
      <c r="HH22" s="136"/>
    </row>
    <row r="23" spans="1:216" s="4" customFormat="1" ht="15" customHeight="1" x14ac:dyDescent="0.25">
      <c r="A23" s="131"/>
      <c r="B23" s="131"/>
      <c r="C23" s="131"/>
      <c r="D23" s="131"/>
      <c r="E23" s="131"/>
      <c r="F23" s="131"/>
      <c r="G23" s="151" t="s">
        <v>157</v>
      </c>
      <c r="H23" s="222">
        <f t="shared" ca="1" si="56"/>
        <v>8</v>
      </c>
      <c r="I23" s="131"/>
      <c r="M23" s="131"/>
      <c r="N23" s="131"/>
      <c r="O23" s="131"/>
      <c r="P23" s="131"/>
      <c r="Q23" s="131"/>
      <c r="R23" s="131"/>
      <c r="S23" s="181">
        <v>2</v>
      </c>
      <c r="T23" s="171"/>
      <c r="U23" s="172" t="s">
        <v>157</v>
      </c>
      <c r="V23" s="173">
        <f t="shared" si="57"/>
        <v>53</v>
      </c>
      <c r="W23" s="173">
        <f t="shared" si="58"/>
        <v>30</v>
      </c>
      <c r="X23" s="182">
        <v>15</v>
      </c>
      <c r="Y23" s="183">
        <v>8</v>
      </c>
      <c r="Z23" s="176">
        <v>7</v>
      </c>
      <c r="AA23" s="80">
        <f t="shared" ref="AA23:AA37" si="62">AA22+1</f>
        <v>2</v>
      </c>
      <c r="AE23" s="131"/>
      <c r="AR23" s="131"/>
      <c r="AS23" s="131"/>
      <c r="AT23" s="131"/>
      <c r="AU23" s="131"/>
      <c r="AV23" s="131"/>
      <c r="AW23" s="181">
        <v>20</v>
      </c>
      <c r="AY23" s="185" t="s">
        <v>213</v>
      </c>
      <c r="AZ23" s="173">
        <f t="shared" si="8"/>
        <v>52</v>
      </c>
      <c r="BA23" s="173">
        <f t="shared" si="9"/>
        <v>46</v>
      </c>
      <c r="BB23" s="182">
        <v>11</v>
      </c>
      <c r="BC23" s="183">
        <v>19</v>
      </c>
      <c r="BD23" s="176">
        <v>16</v>
      </c>
      <c r="BE23" s="131"/>
      <c r="BF23" s="131"/>
      <c r="BG23" s="131"/>
      <c r="BH23" s="131"/>
      <c r="BI23" s="131"/>
      <c r="BJ23" s="131"/>
      <c r="BK23" s="150">
        <f t="shared" si="10"/>
        <v>21</v>
      </c>
      <c r="BL23" s="131"/>
      <c r="BM23" s="160" t="s">
        <v>229</v>
      </c>
      <c r="BN23" s="153">
        <v>0</v>
      </c>
      <c r="BO23" s="153">
        <v>0</v>
      </c>
      <c r="BP23" s="154">
        <v>0</v>
      </c>
      <c r="BQ23" s="136" t="s">
        <v>136</v>
      </c>
      <c r="BR23" s="177">
        <v>1</v>
      </c>
      <c r="BS23" s="216">
        <f t="shared" si="11"/>
        <v>44598</v>
      </c>
      <c r="BT23" s="157">
        <f t="shared" si="54"/>
        <v>3</v>
      </c>
      <c r="BU23" s="157">
        <f t="shared" si="54"/>
        <v>8</v>
      </c>
      <c r="BV23" s="158">
        <v>24</v>
      </c>
      <c r="BX23" s="159">
        <f t="shared" si="13"/>
        <v>44</v>
      </c>
      <c r="BY23" s="131"/>
      <c r="BZ23" s="160" t="s">
        <v>229</v>
      </c>
      <c r="CA23" s="153">
        <v>0</v>
      </c>
      <c r="CB23" s="152">
        <v>1</v>
      </c>
      <c r="CC23" s="154">
        <v>0</v>
      </c>
      <c r="CD23" s="136" t="s">
        <v>136</v>
      </c>
      <c r="CE23" s="177">
        <v>0</v>
      </c>
      <c r="CF23" s="216">
        <f t="shared" si="14"/>
        <v>44621</v>
      </c>
      <c r="CG23" s="157">
        <f t="shared" si="55"/>
        <v>6</v>
      </c>
      <c r="CH23" s="157">
        <f t="shared" si="55"/>
        <v>12</v>
      </c>
      <c r="CI23" s="158">
        <v>23</v>
      </c>
      <c r="CK23" s="131"/>
      <c r="CL23" s="131"/>
      <c r="CM23" s="131"/>
      <c r="CN23" s="160" t="s">
        <v>162</v>
      </c>
      <c r="CO23" s="222">
        <f t="shared" ca="1" si="49"/>
        <v>24</v>
      </c>
      <c r="CP23" s="131"/>
      <c r="CQ23" s="223"/>
      <c r="CR23" s="224" t="s">
        <v>222</v>
      </c>
      <c r="CS23" s="223"/>
      <c r="CT23" s="131"/>
      <c r="CU23" s="131"/>
      <c r="CV23" s="131"/>
      <c r="CW23" s="131"/>
      <c r="CX23" s="131"/>
      <c r="CY23" s="131"/>
      <c r="CZ23" s="181">
        <v>6</v>
      </c>
      <c r="DA23" s="188"/>
      <c r="DB23" s="185" t="s">
        <v>162</v>
      </c>
      <c r="DC23" s="173">
        <f t="shared" si="50"/>
        <v>30</v>
      </c>
      <c r="DD23" s="173">
        <f t="shared" si="51"/>
        <v>22</v>
      </c>
      <c r="DE23" s="182">
        <v>8</v>
      </c>
      <c r="DF23" s="183">
        <v>6</v>
      </c>
      <c r="DG23" s="176">
        <v>8</v>
      </c>
      <c r="DH23" s="80">
        <f t="shared" si="53"/>
        <v>6</v>
      </c>
      <c r="DL23" s="131"/>
      <c r="DO23" s="230" t="s">
        <v>239</v>
      </c>
      <c r="DZ23" s="131"/>
      <c r="EC23" s="151" t="s">
        <v>163</v>
      </c>
      <c r="ED23" s="222">
        <f t="shared" ca="1" si="59"/>
        <v>6</v>
      </c>
      <c r="EE23" s="131"/>
      <c r="EF23" s="226"/>
      <c r="EG23" s="227" t="s">
        <v>227</v>
      </c>
      <c r="EH23" s="228"/>
      <c r="EI23" s="131"/>
      <c r="EJ23" s="131"/>
      <c r="EK23" s="131"/>
      <c r="EL23" s="131"/>
      <c r="EM23" s="131"/>
      <c r="EN23" s="131"/>
      <c r="EO23" s="181">
        <v>2</v>
      </c>
      <c r="EP23" s="171"/>
      <c r="EQ23" s="172" t="s">
        <v>163</v>
      </c>
      <c r="ER23" s="173">
        <f t="shared" si="60"/>
        <v>47</v>
      </c>
      <c r="ES23" s="173">
        <f t="shared" si="61"/>
        <v>30</v>
      </c>
      <c r="ET23" s="182">
        <v>14</v>
      </c>
      <c r="EU23" s="183">
        <v>5</v>
      </c>
      <c r="EV23" s="176">
        <v>11</v>
      </c>
      <c r="EW23" s="80">
        <f t="shared" ref="EW23:EW33" si="63">EW22+1</f>
        <v>2</v>
      </c>
      <c r="FA23" s="131"/>
      <c r="FB23" s="131"/>
      <c r="FO23" s="131"/>
      <c r="FP23" s="131"/>
      <c r="FQ23" s="131"/>
      <c r="FR23" s="160" t="s">
        <v>173</v>
      </c>
      <c r="FS23" s="222">
        <f t="shared" ca="1" si="46"/>
        <v>13</v>
      </c>
      <c r="FT23" s="131"/>
      <c r="FY23" s="131"/>
      <c r="FZ23" s="131"/>
      <c r="GA23" s="131"/>
      <c r="GB23" s="131"/>
      <c r="GC23" s="131"/>
      <c r="GD23" s="181">
        <v>7</v>
      </c>
      <c r="GE23" s="188"/>
      <c r="GF23" s="185" t="s">
        <v>173</v>
      </c>
      <c r="GG23" s="173">
        <f t="shared" si="47"/>
        <v>24</v>
      </c>
      <c r="GH23" s="173">
        <f t="shared" si="48"/>
        <v>20</v>
      </c>
      <c r="GI23" s="182">
        <v>6</v>
      </c>
      <c r="GJ23" s="183">
        <v>6</v>
      </c>
      <c r="GK23" s="176">
        <v>8</v>
      </c>
      <c r="GL23" s="80">
        <f t="shared" si="52"/>
        <v>7</v>
      </c>
      <c r="GN23" s="229"/>
      <c r="GO23" s="131"/>
      <c r="GR23" s="230" t="s">
        <v>239</v>
      </c>
      <c r="HB23" s="136"/>
      <c r="HD23" s="136"/>
      <c r="HE23" s="136"/>
      <c r="HF23" s="136"/>
      <c r="HG23" s="136"/>
      <c r="HH23" s="136"/>
    </row>
    <row r="24" spans="1:216" s="4" customFormat="1" ht="15" customHeight="1" x14ac:dyDescent="0.25">
      <c r="A24" s="131"/>
      <c r="B24" s="131"/>
      <c r="C24" s="131"/>
      <c r="D24" s="131"/>
      <c r="E24" s="131"/>
      <c r="F24" s="131"/>
      <c r="G24" s="151" t="s">
        <v>196</v>
      </c>
      <c r="H24" s="222">
        <f t="shared" ca="1" si="56"/>
        <v>26</v>
      </c>
      <c r="I24" s="131"/>
      <c r="J24" s="226"/>
      <c r="K24" s="227" t="s">
        <v>224</v>
      </c>
      <c r="L24" s="228"/>
      <c r="M24" s="131"/>
      <c r="N24" s="131" t="s">
        <v>237</v>
      </c>
      <c r="O24" s="131"/>
      <c r="Q24" s="131"/>
      <c r="R24" s="131"/>
      <c r="S24" s="181">
        <v>3</v>
      </c>
      <c r="T24" s="171"/>
      <c r="U24" s="189" t="s">
        <v>196</v>
      </c>
      <c r="V24" s="173">
        <f t="shared" si="57"/>
        <v>36</v>
      </c>
      <c r="W24" s="173">
        <f t="shared" si="58"/>
        <v>30</v>
      </c>
      <c r="X24" s="182">
        <v>10</v>
      </c>
      <c r="Y24" s="183">
        <v>6</v>
      </c>
      <c r="Z24" s="176">
        <v>14</v>
      </c>
      <c r="AA24" s="80">
        <f t="shared" si="62"/>
        <v>3</v>
      </c>
      <c r="AE24" s="131"/>
      <c r="AH24" s="4" t="s">
        <v>232</v>
      </c>
      <c r="AJ24" s="4">
        <v>5</v>
      </c>
      <c r="AR24" s="131"/>
      <c r="AS24" s="131"/>
      <c r="AT24" s="131"/>
      <c r="AU24" s="131"/>
      <c r="AV24" s="131"/>
      <c r="AW24" s="181">
        <v>21</v>
      </c>
      <c r="AY24" s="231" t="s">
        <v>191</v>
      </c>
      <c r="AZ24" s="173">
        <f t="shared" si="8"/>
        <v>51</v>
      </c>
      <c r="BA24" s="173">
        <f t="shared" si="9"/>
        <v>46</v>
      </c>
      <c r="BB24" s="182">
        <v>12</v>
      </c>
      <c r="BC24" s="183">
        <v>15</v>
      </c>
      <c r="BD24" s="176">
        <v>19</v>
      </c>
      <c r="BE24" s="131"/>
      <c r="BF24" s="131" t="s">
        <v>237</v>
      </c>
      <c r="BG24" s="131"/>
      <c r="BI24" s="131"/>
      <c r="BJ24" s="131"/>
      <c r="BK24" s="159">
        <f t="shared" si="10"/>
        <v>22</v>
      </c>
      <c r="BL24" s="131"/>
      <c r="BM24" s="151" t="s">
        <v>190</v>
      </c>
      <c r="BN24" s="153">
        <v>0</v>
      </c>
      <c r="BO24" s="152">
        <v>1</v>
      </c>
      <c r="BP24" s="154">
        <v>0</v>
      </c>
      <c r="BQ24" s="136" t="s">
        <v>136</v>
      </c>
      <c r="BR24" s="177">
        <v>0</v>
      </c>
      <c r="BS24" s="216">
        <f t="shared" si="11"/>
        <v>44599</v>
      </c>
      <c r="BT24" s="157">
        <f t="shared" si="54"/>
        <v>3</v>
      </c>
      <c r="BU24" s="157">
        <f t="shared" si="54"/>
        <v>9</v>
      </c>
      <c r="BV24" s="158">
        <v>23</v>
      </c>
      <c r="BX24" s="159">
        <f t="shared" si="13"/>
        <v>45</v>
      </c>
      <c r="BY24" s="131"/>
      <c r="BZ24" s="151" t="s">
        <v>190</v>
      </c>
      <c r="CA24" s="153">
        <v>0</v>
      </c>
      <c r="CB24" s="152">
        <v>1</v>
      </c>
      <c r="CC24" s="154">
        <v>0</v>
      </c>
      <c r="CD24" s="136" t="s">
        <v>136</v>
      </c>
      <c r="CE24" s="177">
        <v>0</v>
      </c>
      <c r="CF24" s="216">
        <f t="shared" si="14"/>
        <v>44622</v>
      </c>
      <c r="CG24" s="157">
        <f t="shared" si="55"/>
        <v>6</v>
      </c>
      <c r="CH24" s="157">
        <f t="shared" si="55"/>
        <v>13</v>
      </c>
      <c r="CI24" s="158">
        <v>23</v>
      </c>
      <c r="CK24" s="131"/>
      <c r="CL24" s="131"/>
      <c r="CM24" s="131"/>
      <c r="CN24" s="160" t="s">
        <v>138</v>
      </c>
      <c r="CO24" s="222">
        <f t="shared" ca="1" si="49"/>
        <v>4</v>
      </c>
      <c r="CP24" s="131"/>
      <c r="CQ24" s="223"/>
      <c r="CR24" s="224" t="s">
        <v>225</v>
      </c>
      <c r="CS24" s="223"/>
      <c r="CT24" s="131"/>
      <c r="CU24" s="131" t="s">
        <v>237</v>
      </c>
      <c r="CV24" s="131"/>
      <c r="CX24" s="131"/>
      <c r="CY24" s="131"/>
      <c r="CZ24" s="181">
        <v>7</v>
      </c>
      <c r="DA24" s="188"/>
      <c r="DB24" s="185" t="s">
        <v>138</v>
      </c>
      <c r="DC24" s="173">
        <f t="shared" si="50"/>
        <v>27</v>
      </c>
      <c r="DD24" s="173">
        <f t="shared" si="51"/>
        <v>22</v>
      </c>
      <c r="DE24" s="182">
        <v>8</v>
      </c>
      <c r="DF24" s="183">
        <v>3</v>
      </c>
      <c r="DG24" s="176">
        <v>11</v>
      </c>
      <c r="DH24" s="80">
        <f t="shared" si="53"/>
        <v>7</v>
      </c>
      <c r="DK24" s="136"/>
      <c r="DL24" s="131"/>
      <c r="DM24" s="131"/>
      <c r="DN24" s="131"/>
      <c r="DO24" s="230" t="s">
        <v>240</v>
      </c>
      <c r="DZ24" s="131"/>
      <c r="EA24" s="131"/>
      <c r="EB24" s="131"/>
      <c r="EC24" s="163" t="s">
        <v>139</v>
      </c>
      <c r="ED24" s="222">
        <f t="shared" ca="1" si="59"/>
        <v>3</v>
      </c>
      <c r="EE24" s="131"/>
      <c r="EF24" s="226"/>
      <c r="EG24" s="227" t="s">
        <v>231</v>
      </c>
      <c r="EH24" s="228"/>
      <c r="EI24" s="131"/>
      <c r="EJ24" s="131" t="s">
        <v>237</v>
      </c>
      <c r="EK24" s="131"/>
      <c r="EM24" s="131"/>
      <c r="EN24" s="131"/>
      <c r="EO24" s="181">
        <v>3</v>
      </c>
      <c r="EP24" s="171"/>
      <c r="EQ24" s="172" t="s">
        <v>139</v>
      </c>
      <c r="ER24" s="173">
        <f t="shared" si="60"/>
        <v>48</v>
      </c>
      <c r="ES24" s="173">
        <f t="shared" si="61"/>
        <v>30</v>
      </c>
      <c r="ET24" s="182">
        <v>11</v>
      </c>
      <c r="EU24" s="183">
        <v>15</v>
      </c>
      <c r="EV24" s="176">
        <v>4</v>
      </c>
      <c r="EW24" s="80">
        <f t="shared" si="63"/>
        <v>3</v>
      </c>
      <c r="EZ24" s="136"/>
      <c r="FA24" s="131"/>
      <c r="FB24" s="131"/>
      <c r="FD24" s="4" t="s">
        <v>232</v>
      </c>
      <c r="FF24" s="4">
        <v>9</v>
      </c>
      <c r="FO24" s="131"/>
      <c r="FP24" s="131"/>
      <c r="FQ24" s="131"/>
      <c r="FR24" s="160" t="s">
        <v>165</v>
      </c>
      <c r="FS24" s="222">
        <f t="shared" ca="1" si="46"/>
        <v>24</v>
      </c>
      <c r="FT24" s="131"/>
      <c r="FY24" s="131" t="s">
        <v>241</v>
      </c>
      <c r="FZ24" s="131"/>
      <c r="GB24" s="131"/>
      <c r="GC24" s="131"/>
      <c r="GD24" s="181">
        <v>8</v>
      </c>
      <c r="GE24" s="188"/>
      <c r="GF24" s="189" t="s">
        <v>165</v>
      </c>
      <c r="GG24" s="173">
        <f t="shared" si="47"/>
        <v>22</v>
      </c>
      <c r="GH24" s="173">
        <f t="shared" si="48"/>
        <v>20</v>
      </c>
      <c r="GI24" s="182">
        <v>4</v>
      </c>
      <c r="GJ24" s="183">
        <v>10</v>
      </c>
      <c r="GK24" s="176">
        <v>6</v>
      </c>
      <c r="GL24" s="80">
        <f t="shared" si="52"/>
        <v>8</v>
      </c>
      <c r="GN24" s="229"/>
      <c r="GO24" s="131"/>
      <c r="GP24" s="131"/>
      <c r="GQ24" s="131"/>
      <c r="GR24" s="230" t="s">
        <v>240</v>
      </c>
      <c r="HB24" s="136"/>
      <c r="HD24" s="136"/>
      <c r="HE24" s="136"/>
      <c r="HF24" s="136"/>
      <c r="HG24" s="136"/>
      <c r="HH24" s="136"/>
    </row>
    <row r="25" spans="1:216" s="4" customFormat="1" ht="15" customHeight="1" x14ac:dyDescent="0.25">
      <c r="A25" s="131"/>
      <c r="B25" s="131"/>
      <c r="C25" s="131"/>
      <c r="D25" s="131"/>
      <c r="E25" s="131"/>
      <c r="F25" s="131"/>
      <c r="G25" s="151" t="s">
        <v>158</v>
      </c>
      <c r="H25" s="222">
        <f t="shared" ca="1" si="56"/>
        <v>17</v>
      </c>
      <c r="I25" s="131"/>
      <c r="J25" s="226"/>
      <c r="K25" s="227" t="s">
        <v>227</v>
      </c>
      <c r="L25" s="228"/>
      <c r="M25" s="131"/>
      <c r="N25" s="131" t="s">
        <v>238</v>
      </c>
      <c r="O25" s="131"/>
      <c r="P25" s="207"/>
      <c r="Q25" s="131"/>
      <c r="R25" s="131"/>
      <c r="S25" s="181">
        <v>4</v>
      </c>
      <c r="T25" s="171"/>
      <c r="U25" s="185" t="s">
        <v>158</v>
      </c>
      <c r="V25" s="173">
        <f t="shared" si="57"/>
        <v>35</v>
      </c>
      <c r="W25" s="173">
        <f t="shared" si="58"/>
        <v>30</v>
      </c>
      <c r="X25" s="182">
        <v>9</v>
      </c>
      <c r="Y25" s="183">
        <v>8</v>
      </c>
      <c r="Z25" s="176">
        <v>13</v>
      </c>
      <c r="AA25" s="80">
        <f t="shared" si="62"/>
        <v>4</v>
      </c>
      <c r="AE25" s="131"/>
      <c r="AH25" s="4" t="s">
        <v>236</v>
      </c>
      <c r="AJ25" s="4">
        <v>50</v>
      </c>
      <c r="AR25" s="131"/>
      <c r="AS25" s="131"/>
      <c r="AT25" s="131"/>
      <c r="AU25" s="131"/>
      <c r="AV25" s="131"/>
      <c r="AW25" s="181">
        <v>22</v>
      </c>
      <c r="AY25" s="185" t="s">
        <v>226</v>
      </c>
      <c r="AZ25" s="173">
        <f t="shared" si="8"/>
        <v>45</v>
      </c>
      <c r="BA25" s="173">
        <f t="shared" si="9"/>
        <v>46</v>
      </c>
      <c r="BB25" s="182">
        <v>10</v>
      </c>
      <c r="BC25" s="183">
        <v>15</v>
      </c>
      <c r="BD25" s="176">
        <v>21</v>
      </c>
      <c r="BE25" s="131"/>
      <c r="BF25" s="131" t="s">
        <v>238</v>
      </c>
      <c r="BG25" s="131"/>
      <c r="BH25" s="207"/>
      <c r="BI25" s="131"/>
      <c r="BJ25" s="131"/>
      <c r="BK25" s="193">
        <f t="shared" si="10"/>
        <v>23</v>
      </c>
      <c r="BL25" s="194"/>
      <c r="BM25" s="151" t="s">
        <v>234</v>
      </c>
      <c r="BN25" s="152">
        <v>1</v>
      </c>
      <c r="BO25" s="152">
        <v>1</v>
      </c>
      <c r="BP25" s="195">
        <v>3</v>
      </c>
      <c r="BQ25" s="196" t="s">
        <v>136</v>
      </c>
      <c r="BR25" s="197">
        <v>0</v>
      </c>
      <c r="BS25" s="218">
        <f t="shared" si="11"/>
        <v>44600</v>
      </c>
      <c r="BT25" s="204">
        <f>BT16+BN25</f>
        <v>3</v>
      </c>
      <c r="BU25" s="204">
        <f>BU16+BO25</f>
        <v>5</v>
      </c>
      <c r="BV25" s="190">
        <v>23</v>
      </c>
      <c r="BX25" s="205">
        <f t="shared" si="13"/>
        <v>46</v>
      </c>
      <c r="BY25" s="194"/>
      <c r="BZ25" s="151" t="s">
        <v>234</v>
      </c>
      <c r="CA25" s="153">
        <v>0</v>
      </c>
      <c r="CB25" s="152">
        <v>1</v>
      </c>
      <c r="CC25" s="195">
        <v>0</v>
      </c>
      <c r="CD25" s="196" t="s">
        <v>136</v>
      </c>
      <c r="CE25" s="197">
        <v>0</v>
      </c>
      <c r="CF25" s="218">
        <f t="shared" si="14"/>
        <v>44623</v>
      </c>
      <c r="CG25" s="204">
        <f>CG16+CA25</f>
        <v>6</v>
      </c>
      <c r="CH25" s="204">
        <f>CH16+CB25</f>
        <v>9</v>
      </c>
      <c r="CI25" s="190">
        <v>23</v>
      </c>
      <c r="CK25" s="131"/>
      <c r="CL25" s="131"/>
      <c r="CM25" s="131"/>
      <c r="CN25" s="160" t="s">
        <v>203</v>
      </c>
      <c r="CO25" s="222">
        <f t="shared" ca="1" si="49"/>
        <v>1</v>
      </c>
      <c r="CP25" s="131"/>
      <c r="CQ25" s="223"/>
      <c r="CR25" s="224" t="s">
        <v>228</v>
      </c>
      <c r="CS25" s="223"/>
      <c r="CT25" s="131"/>
      <c r="CU25" s="131" t="s">
        <v>238</v>
      </c>
      <c r="CV25" s="131"/>
      <c r="CW25" s="207"/>
      <c r="CX25" s="131"/>
      <c r="CY25" s="131"/>
      <c r="CZ25" s="181">
        <v>8</v>
      </c>
      <c r="DA25" s="188"/>
      <c r="DB25" s="189" t="s">
        <v>203</v>
      </c>
      <c r="DC25" s="173">
        <f t="shared" si="50"/>
        <v>16</v>
      </c>
      <c r="DD25" s="173">
        <f t="shared" si="51"/>
        <v>22</v>
      </c>
      <c r="DE25" s="182">
        <v>4</v>
      </c>
      <c r="DF25" s="183">
        <v>4</v>
      </c>
      <c r="DG25" s="176">
        <v>14</v>
      </c>
      <c r="DH25" s="80">
        <f t="shared" si="53"/>
        <v>8</v>
      </c>
      <c r="DK25" s="136"/>
      <c r="DL25" s="131"/>
      <c r="DM25" s="131"/>
      <c r="DN25" s="131"/>
      <c r="DO25" s="230" t="s">
        <v>242</v>
      </c>
      <c r="DZ25" s="131"/>
      <c r="EA25" s="131"/>
      <c r="EB25" s="131"/>
      <c r="EC25" s="151" t="s">
        <v>200</v>
      </c>
      <c r="ED25" s="222">
        <f t="shared" ca="1" si="59"/>
        <v>14</v>
      </c>
      <c r="EE25" s="131"/>
      <c r="EF25" s="226"/>
      <c r="EG25" s="227" t="s">
        <v>235</v>
      </c>
      <c r="EH25" s="228"/>
      <c r="EI25" s="131"/>
      <c r="EJ25" s="131" t="s">
        <v>238</v>
      </c>
      <c r="EK25" s="131"/>
      <c r="EL25" s="207"/>
      <c r="EM25" s="131"/>
      <c r="EN25" s="131"/>
      <c r="EO25" s="181">
        <v>4</v>
      </c>
      <c r="EP25" s="171"/>
      <c r="EQ25" s="179" t="s">
        <v>200</v>
      </c>
      <c r="ER25" s="173">
        <f t="shared" si="60"/>
        <v>41</v>
      </c>
      <c r="ES25" s="173">
        <f t="shared" si="61"/>
        <v>30</v>
      </c>
      <c r="ET25" s="182">
        <v>12</v>
      </c>
      <c r="EU25" s="183">
        <v>5</v>
      </c>
      <c r="EV25" s="176">
        <v>13</v>
      </c>
      <c r="EW25" s="80">
        <f t="shared" si="63"/>
        <v>4</v>
      </c>
      <c r="EZ25" s="136"/>
      <c r="FA25" s="131"/>
      <c r="FD25" s="4" t="s">
        <v>236</v>
      </c>
      <c r="FF25" s="4">
        <v>50</v>
      </c>
      <c r="FO25" s="131"/>
      <c r="FP25" s="131"/>
      <c r="FQ25" s="131"/>
      <c r="FR25" s="160" t="s">
        <v>180</v>
      </c>
      <c r="FS25" s="222">
        <f t="shared" ca="1" si="46"/>
        <v>6</v>
      </c>
      <c r="FT25" s="131"/>
      <c r="FY25" s="131" t="s">
        <v>243</v>
      </c>
      <c r="FZ25" s="131"/>
      <c r="GA25" s="207"/>
      <c r="GB25" s="131"/>
      <c r="GC25" s="131"/>
      <c r="GD25" s="173">
        <v>9</v>
      </c>
      <c r="GE25" s="188"/>
      <c r="GF25" s="185" t="s">
        <v>180</v>
      </c>
      <c r="GG25" s="173">
        <f t="shared" si="47"/>
        <v>25</v>
      </c>
      <c r="GH25" s="173">
        <f t="shared" si="48"/>
        <v>20</v>
      </c>
      <c r="GI25" s="182">
        <v>7</v>
      </c>
      <c r="GJ25" s="183">
        <v>4</v>
      </c>
      <c r="GK25" s="176">
        <v>9</v>
      </c>
      <c r="GL25" s="80">
        <f t="shared" si="52"/>
        <v>9</v>
      </c>
      <c r="GO25" s="131"/>
      <c r="GP25" s="131"/>
      <c r="GQ25" s="131"/>
      <c r="GR25" s="230" t="s">
        <v>242</v>
      </c>
      <c r="HB25" s="136"/>
      <c r="HD25" s="136"/>
      <c r="HE25" s="136"/>
      <c r="HF25" s="136"/>
      <c r="HG25" s="136"/>
      <c r="HH25" s="136"/>
    </row>
    <row r="26" spans="1:216" s="4" customFormat="1" ht="15" customHeight="1" x14ac:dyDescent="0.25">
      <c r="A26" s="131"/>
      <c r="B26" s="131"/>
      <c r="C26" s="131"/>
      <c r="D26" s="131"/>
      <c r="E26" s="131"/>
      <c r="F26" s="131"/>
      <c r="G26" s="151" t="s">
        <v>146</v>
      </c>
      <c r="H26" s="222">
        <f t="shared" ca="1" si="56"/>
        <v>25</v>
      </c>
      <c r="I26" s="131"/>
      <c r="J26" s="226"/>
      <c r="K26" s="227" t="s">
        <v>231</v>
      </c>
      <c r="L26" s="228"/>
      <c r="M26" s="131"/>
      <c r="N26" s="131"/>
      <c r="O26" s="131"/>
      <c r="P26" s="232"/>
      <c r="Q26" s="131"/>
      <c r="R26" s="131"/>
      <c r="S26" s="181">
        <v>5</v>
      </c>
      <c r="T26" s="188"/>
      <c r="U26" s="185" t="s">
        <v>146</v>
      </c>
      <c r="V26" s="173">
        <f t="shared" si="57"/>
        <v>42</v>
      </c>
      <c r="W26" s="173">
        <f t="shared" si="58"/>
        <v>30</v>
      </c>
      <c r="X26" s="182">
        <v>12</v>
      </c>
      <c r="Y26" s="183">
        <v>6</v>
      </c>
      <c r="Z26" s="176">
        <v>12</v>
      </c>
      <c r="AA26" s="80">
        <f t="shared" si="62"/>
        <v>5</v>
      </c>
      <c r="AE26" s="131"/>
      <c r="AR26" s="131"/>
      <c r="AS26" s="131"/>
      <c r="AT26" s="131"/>
      <c r="AU26" s="131"/>
      <c r="AV26" s="131"/>
      <c r="AW26" s="225">
        <v>23</v>
      </c>
      <c r="AX26" s="188"/>
      <c r="AY26" s="233" t="s">
        <v>212</v>
      </c>
      <c r="AZ26" s="173">
        <f t="shared" si="8"/>
        <v>43</v>
      </c>
      <c r="BA26" s="173">
        <f t="shared" si="9"/>
        <v>46</v>
      </c>
      <c r="BB26" s="182">
        <v>8</v>
      </c>
      <c r="BC26" s="186">
        <v>19</v>
      </c>
      <c r="BD26" s="176">
        <v>19</v>
      </c>
      <c r="BE26" s="131"/>
      <c r="BF26" s="131"/>
      <c r="BG26" s="131"/>
      <c r="BH26" s="232"/>
      <c r="BI26" s="131"/>
      <c r="BJ26" s="131"/>
      <c r="BN26" s="206">
        <f>SUM(BN3:BN25)</f>
        <v>4</v>
      </c>
      <c r="BO26" s="206">
        <f>SUM(BO3:BO25)</f>
        <v>10</v>
      </c>
      <c r="BP26" s="207">
        <f>SUM(BP3:BP25)</f>
        <v>6</v>
      </c>
      <c r="BQ26" s="207"/>
      <c r="BR26" s="207">
        <f>SUM(BR3:BR25)</f>
        <v>17</v>
      </c>
      <c r="CA26" s="206">
        <f>SUM(CA3:CA25)</f>
        <v>6</v>
      </c>
      <c r="CB26" s="206">
        <f>SUM(CB3:CB25)</f>
        <v>14</v>
      </c>
      <c r="CC26" s="207">
        <f>SUM(CC3:CC25)</f>
        <v>10</v>
      </c>
      <c r="CD26" s="207"/>
      <c r="CE26" s="207">
        <f>SUM(CE3:CE25)</f>
        <v>18</v>
      </c>
      <c r="CK26" s="131"/>
      <c r="CL26" s="131"/>
      <c r="CM26" s="131"/>
      <c r="CN26" s="160" t="s">
        <v>199</v>
      </c>
      <c r="CO26" s="222">
        <f t="shared" ca="1" si="49"/>
        <v>11</v>
      </c>
      <c r="CP26" s="131"/>
      <c r="CQ26" s="223"/>
      <c r="CR26" s="224" t="s">
        <v>233</v>
      </c>
      <c r="CS26" s="223"/>
      <c r="CT26" s="131"/>
      <c r="CU26" s="131"/>
      <c r="CV26" s="131"/>
      <c r="CW26" s="232"/>
      <c r="CX26" s="131"/>
      <c r="CY26" s="131"/>
      <c r="CZ26" s="173">
        <v>9</v>
      </c>
      <c r="DA26" s="188"/>
      <c r="DB26" s="185" t="s">
        <v>199</v>
      </c>
      <c r="DC26" s="173">
        <f t="shared" si="50"/>
        <v>28</v>
      </c>
      <c r="DD26" s="173">
        <f t="shared" si="51"/>
        <v>22</v>
      </c>
      <c r="DE26" s="182">
        <v>7</v>
      </c>
      <c r="DF26" s="183">
        <v>7</v>
      </c>
      <c r="DG26" s="176">
        <v>8</v>
      </c>
      <c r="DH26" s="80">
        <f t="shared" si="53"/>
        <v>9</v>
      </c>
      <c r="DK26" s="131"/>
      <c r="DL26" s="131"/>
      <c r="DM26" s="131"/>
      <c r="DN26" s="131"/>
      <c r="DO26" s="230" t="s">
        <v>244</v>
      </c>
      <c r="DZ26" s="131"/>
      <c r="EA26" s="131"/>
      <c r="EB26" s="131"/>
      <c r="EC26" s="163" t="s">
        <v>179</v>
      </c>
      <c r="ED26" s="222">
        <f t="shared" ca="1" si="59"/>
        <v>12</v>
      </c>
      <c r="EE26" s="131"/>
      <c r="EI26" s="131"/>
      <c r="EJ26" s="131"/>
      <c r="EK26" s="131"/>
      <c r="EL26" s="232"/>
      <c r="EM26" s="131"/>
      <c r="EN26" s="131"/>
      <c r="EO26" s="181">
        <v>5</v>
      </c>
      <c r="EP26" s="188"/>
      <c r="EQ26" s="172" t="s">
        <v>179</v>
      </c>
      <c r="ER26" s="173">
        <f t="shared" si="60"/>
        <v>41</v>
      </c>
      <c r="ES26" s="173">
        <f t="shared" si="61"/>
        <v>30</v>
      </c>
      <c r="ET26" s="182">
        <v>10</v>
      </c>
      <c r="EU26" s="183">
        <v>11</v>
      </c>
      <c r="EV26" s="176">
        <v>9</v>
      </c>
      <c r="EW26" s="80">
        <f t="shared" si="63"/>
        <v>5</v>
      </c>
      <c r="EZ26" s="131"/>
      <c r="FA26" s="131"/>
      <c r="FO26" s="131"/>
      <c r="FP26" s="131"/>
      <c r="FQ26" s="131"/>
      <c r="FR26" s="160" t="s">
        <v>181</v>
      </c>
      <c r="FS26" s="234">
        <f t="shared" ca="1" si="46"/>
        <v>23</v>
      </c>
      <c r="FT26" s="131"/>
      <c r="FX26" s="131"/>
      <c r="GA26" s="232"/>
      <c r="GB26" s="131"/>
      <c r="GC26" s="131"/>
      <c r="GD26" s="173">
        <v>10</v>
      </c>
      <c r="GE26" s="188"/>
      <c r="GF26" s="172" t="s">
        <v>181</v>
      </c>
      <c r="GG26" s="173">
        <f t="shared" si="47"/>
        <v>17</v>
      </c>
      <c r="GH26" s="173">
        <f t="shared" si="48"/>
        <v>20</v>
      </c>
      <c r="GI26" s="182">
        <v>4</v>
      </c>
      <c r="GJ26" s="183">
        <v>5</v>
      </c>
      <c r="GK26" s="176">
        <v>11</v>
      </c>
      <c r="GL26" s="80">
        <f t="shared" si="52"/>
        <v>10</v>
      </c>
      <c r="GO26" s="131"/>
      <c r="GP26" s="131"/>
      <c r="GQ26" s="131"/>
      <c r="GR26" s="230" t="s">
        <v>244</v>
      </c>
      <c r="HB26" s="136"/>
      <c r="HD26" s="136"/>
      <c r="HE26" s="136"/>
      <c r="HF26" s="136"/>
      <c r="HG26" s="136"/>
      <c r="HH26" s="136"/>
    </row>
    <row r="27" spans="1:216" s="4" customFormat="1" ht="15" customHeight="1" x14ac:dyDescent="0.25">
      <c r="A27" s="131"/>
      <c r="B27" s="131"/>
      <c r="C27" s="131"/>
      <c r="D27" s="131"/>
      <c r="E27" s="131"/>
      <c r="F27" s="131"/>
      <c r="G27" s="151" t="s">
        <v>183</v>
      </c>
      <c r="H27" s="222">
        <f t="shared" ca="1" si="56"/>
        <v>11</v>
      </c>
      <c r="I27" s="131"/>
      <c r="J27" s="226"/>
      <c r="K27" s="227" t="s">
        <v>235</v>
      </c>
      <c r="L27" s="228"/>
      <c r="M27" s="131"/>
      <c r="N27" s="131" t="s">
        <v>241</v>
      </c>
      <c r="O27" s="131"/>
      <c r="P27" s="131"/>
      <c r="Q27" s="131"/>
      <c r="R27" s="131"/>
      <c r="S27" s="181">
        <v>6</v>
      </c>
      <c r="T27" s="188"/>
      <c r="U27" s="172" t="s">
        <v>183</v>
      </c>
      <c r="V27" s="173">
        <f t="shared" si="57"/>
        <v>43</v>
      </c>
      <c r="W27" s="173">
        <f t="shared" si="58"/>
        <v>30</v>
      </c>
      <c r="X27" s="182">
        <v>10</v>
      </c>
      <c r="Y27" s="183">
        <v>13</v>
      </c>
      <c r="Z27" s="176">
        <v>7</v>
      </c>
      <c r="AA27" s="80">
        <f t="shared" si="62"/>
        <v>6</v>
      </c>
      <c r="AE27" s="131"/>
      <c r="AH27" s="230" t="s">
        <v>239</v>
      </c>
      <c r="AR27" s="131"/>
      <c r="AS27" s="131"/>
      <c r="AT27" s="131"/>
      <c r="AU27" s="131"/>
      <c r="AV27" s="131"/>
      <c r="AW27" s="208">
        <v>24</v>
      </c>
      <c r="AX27" s="209"/>
      <c r="AY27" s="235" t="s">
        <v>230</v>
      </c>
      <c r="AZ27" s="211">
        <f t="shared" si="8"/>
        <v>29</v>
      </c>
      <c r="BA27" s="211">
        <f t="shared" si="9"/>
        <v>46</v>
      </c>
      <c r="BB27" s="212">
        <v>6</v>
      </c>
      <c r="BC27" s="213">
        <v>11</v>
      </c>
      <c r="BD27" s="214">
        <v>29</v>
      </c>
      <c r="BE27" s="131"/>
      <c r="BF27" s="131" t="s">
        <v>241</v>
      </c>
      <c r="BG27" s="131"/>
      <c r="BH27" s="131"/>
      <c r="BI27" s="131"/>
      <c r="BJ27" s="131"/>
      <c r="CK27" s="131"/>
      <c r="CL27" s="131"/>
      <c r="CM27" s="131"/>
      <c r="CN27" s="160" t="s">
        <v>186</v>
      </c>
      <c r="CO27" s="222">
        <f t="shared" ca="1" si="49"/>
        <v>21</v>
      </c>
      <c r="CP27" s="131"/>
      <c r="CT27" s="131"/>
      <c r="CU27" s="131" t="s">
        <v>241</v>
      </c>
      <c r="CV27" s="131"/>
      <c r="CW27" s="131"/>
      <c r="CX27" s="131"/>
      <c r="CY27" s="131"/>
      <c r="CZ27" s="173">
        <v>10</v>
      </c>
      <c r="DA27" s="188"/>
      <c r="DB27" s="172" t="s">
        <v>186</v>
      </c>
      <c r="DC27" s="173">
        <f t="shared" si="50"/>
        <v>20</v>
      </c>
      <c r="DD27" s="173">
        <f t="shared" si="51"/>
        <v>22</v>
      </c>
      <c r="DE27" s="182">
        <v>5</v>
      </c>
      <c r="DF27" s="183">
        <v>5</v>
      </c>
      <c r="DG27" s="176">
        <v>12</v>
      </c>
      <c r="DH27" s="80">
        <f t="shared" si="53"/>
        <v>10</v>
      </c>
      <c r="DN27" s="131"/>
      <c r="DO27" s="230" t="s">
        <v>245</v>
      </c>
      <c r="DP27" s="131"/>
      <c r="DZ27" s="131"/>
      <c r="EA27" s="131"/>
      <c r="EB27" s="131"/>
      <c r="EC27" s="163" t="s">
        <v>221</v>
      </c>
      <c r="ED27" s="222">
        <f t="shared" ca="1" si="59"/>
        <v>28</v>
      </c>
      <c r="EE27" s="131"/>
      <c r="EF27" s="223"/>
      <c r="EG27" s="224" t="s">
        <v>222</v>
      </c>
      <c r="EH27" s="223"/>
      <c r="EI27" s="131"/>
      <c r="EJ27" s="131" t="s">
        <v>241</v>
      </c>
      <c r="EK27" s="131"/>
      <c r="EL27" s="131"/>
      <c r="EM27" s="131"/>
      <c r="EN27" s="131"/>
      <c r="EO27" s="181">
        <v>6</v>
      </c>
      <c r="EP27" s="188"/>
      <c r="EQ27" s="185" t="s">
        <v>221</v>
      </c>
      <c r="ER27" s="173">
        <f t="shared" si="60"/>
        <v>36</v>
      </c>
      <c r="ES27" s="173">
        <f t="shared" si="61"/>
        <v>30</v>
      </c>
      <c r="ET27" s="182">
        <v>9</v>
      </c>
      <c r="EU27" s="183">
        <v>9</v>
      </c>
      <c r="EV27" s="176">
        <v>12</v>
      </c>
      <c r="EW27" s="80">
        <f t="shared" si="63"/>
        <v>6</v>
      </c>
      <c r="FD27" s="230" t="s">
        <v>239</v>
      </c>
      <c r="FO27" s="131"/>
      <c r="FP27" s="131"/>
      <c r="FQ27" s="131"/>
      <c r="FR27" s="236" t="s">
        <v>212</v>
      </c>
      <c r="FT27" s="131"/>
      <c r="FX27" s="131"/>
      <c r="GA27" s="131"/>
      <c r="GB27" s="131"/>
      <c r="GC27" s="131"/>
      <c r="GD27" s="208">
        <v>11</v>
      </c>
      <c r="GE27" s="209"/>
      <c r="GF27" s="210" t="s">
        <v>212</v>
      </c>
      <c r="GG27" s="211">
        <f t="shared" si="47"/>
        <v>15</v>
      </c>
      <c r="GH27" s="211">
        <f t="shared" si="48"/>
        <v>20</v>
      </c>
      <c r="GI27" s="212">
        <v>4</v>
      </c>
      <c r="GJ27" s="213">
        <v>3</v>
      </c>
      <c r="GK27" s="214">
        <v>13</v>
      </c>
      <c r="GL27" s="80">
        <f t="shared" si="52"/>
        <v>11</v>
      </c>
      <c r="GQ27" s="131"/>
      <c r="GR27" s="230" t="s">
        <v>245</v>
      </c>
      <c r="GS27" s="131"/>
      <c r="HB27" s="136"/>
      <c r="HD27" s="136"/>
      <c r="HE27" s="136"/>
      <c r="HF27" s="136"/>
      <c r="HG27" s="136"/>
      <c r="HH27" s="136"/>
    </row>
    <row r="28" spans="1:216" s="4" customFormat="1" ht="15" customHeight="1" x14ac:dyDescent="0.25">
      <c r="A28" s="131"/>
      <c r="B28" s="131"/>
      <c r="C28" s="131"/>
      <c r="D28" s="131"/>
      <c r="E28" s="131"/>
      <c r="F28" s="131"/>
      <c r="G28" s="151" t="s">
        <v>135</v>
      </c>
      <c r="H28" s="222">
        <f t="shared" ca="1" si="56"/>
        <v>7</v>
      </c>
      <c r="I28" s="131"/>
      <c r="M28" s="131"/>
      <c r="N28" s="131" t="s">
        <v>243</v>
      </c>
      <c r="O28" s="131"/>
      <c r="P28" s="131"/>
      <c r="Q28" s="131"/>
      <c r="R28" s="131"/>
      <c r="S28" s="181">
        <v>7</v>
      </c>
      <c r="T28" s="188"/>
      <c r="U28" s="179" t="s">
        <v>135</v>
      </c>
      <c r="V28" s="173">
        <f t="shared" si="57"/>
        <v>46</v>
      </c>
      <c r="W28" s="173">
        <f t="shared" si="58"/>
        <v>30</v>
      </c>
      <c r="X28" s="182">
        <v>12</v>
      </c>
      <c r="Y28" s="183">
        <v>10</v>
      </c>
      <c r="Z28" s="176">
        <v>8</v>
      </c>
      <c r="AA28" s="80">
        <f t="shared" si="62"/>
        <v>7</v>
      </c>
      <c r="AD28" s="136"/>
      <c r="AE28" s="131"/>
      <c r="AF28" s="131"/>
      <c r="AG28" s="131"/>
      <c r="AH28" s="230" t="s">
        <v>240</v>
      </c>
      <c r="AP28" s="207"/>
      <c r="AQ28" s="136"/>
      <c r="AR28" s="131"/>
      <c r="AS28" s="131"/>
      <c r="AT28" s="131"/>
      <c r="AU28" s="131"/>
      <c r="AV28" s="131"/>
      <c r="BE28" s="131"/>
      <c r="BF28" s="131" t="s">
        <v>246</v>
      </c>
      <c r="BG28" s="131"/>
      <c r="BH28" s="131"/>
      <c r="BI28" s="131"/>
      <c r="BJ28" s="131"/>
      <c r="BK28" s="132"/>
      <c r="BL28" s="132"/>
      <c r="BM28" s="133" t="s">
        <v>124</v>
      </c>
      <c r="BN28" s="134"/>
      <c r="BO28" s="135"/>
      <c r="BP28" s="134"/>
      <c r="BQ28" s="134"/>
      <c r="BR28" s="134"/>
      <c r="BV28" s="153">
        <v>0</v>
      </c>
      <c r="BX28" s="153">
        <v>0</v>
      </c>
      <c r="BZ28" s="4" t="s">
        <v>214</v>
      </c>
      <c r="CH28" s="207"/>
      <c r="CI28" s="136"/>
      <c r="CK28" s="131"/>
      <c r="CL28" s="131"/>
      <c r="CM28" s="131"/>
      <c r="CN28" s="160" t="s">
        <v>150</v>
      </c>
      <c r="CO28" s="222">
        <f t="shared" ca="1" si="49"/>
        <v>21</v>
      </c>
      <c r="CP28" s="131"/>
      <c r="CT28" s="131"/>
      <c r="CU28" s="131" t="s">
        <v>243</v>
      </c>
      <c r="CV28" s="131"/>
      <c r="CW28" s="131"/>
      <c r="CX28" s="131"/>
      <c r="CY28" s="131"/>
      <c r="CZ28" s="173">
        <v>11</v>
      </c>
      <c r="DA28" s="188"/>
      <c r="DB28" s="172" t="s">
        <v>150</v>
      </c>
      <c r="DC28" s="173">
        <f t="shared" si="50"/>
        <v>23</v>
      </c>
      <c r="DD28" s="173">
        <f t="shared" si="51"/>
        <v>22</v>
      </c>
      <c r="DE28" s="182">
        <v>5</v>
      </c>
      <c r="DF28" s="183">
        <v>8</v>
      </c>
      <c r="DG28" s="176">
        <v>9</v>
      </c>
      <c r="DH28" s="80">
        <f t="shared" si="53"/>
        <v>11</v>
      </c>
      <c r="DN28" s="131"/>
      <c r="DO28" s="230" t="s">
        <v>247</v>
      </c>
      <c r="DQ28" s="131"/>
      <c r="DR28" s="131"/>
      <c r="DS28" s="131"/>
      <c r="DT28" s="131"/>
      <c r="DU28" s="131"/>
      <c r="DW28" s="207"/>
      <c r="DX28" s="136"/>
      <c r="DZ28" s="131"/>
      <c r="EA28" s="131"/>
      <c r="EB28" s="131"/>
      <c r="EC28" s="151" t="s">
        <v>211</v>
      </c>
      <c r="ED28" s="222">
        <f t="shared" ca="1" si="59"/>
        <v>30</v>
      </c>
      <c r="EE28" s="131"/>
      <c r="EF28" s="223"/>
      <c r="EG28" s="224" t="s">
        <v>225</v>
      </c>
      <c r="EH28" s="223"/>
      <c r="EI28" s="131"/>
      <c r="EJ28" s="131" t="s">
        <v>243</v>
      </c>
      <c r="EK28" s="131"/>
      <c r="EL28" s="131"/>
      <c r="EM28" s="131"/>
      <c r="EN28" s="131"/>
      <c r="EO28" s="181">
        <v>7</v>
      </c>
      <c r="EP28" s="188"/>
      <c r="EQ28" s="185" t="s">
        <v>211</v>
      </c>
      <c r="ER28" s="173">
        <f t="shared" si="60"/>
        <v>41</v>
      </c>
      <c r="ES28" s="173">
        <f t="shared" si="61"/>
        <v>30</v>
      </c>
      <c r="ET28" s="182">
        <v>10</v>
      </c>
      <c r="EU28" s="183">
        <v>11</v>
      </c>
      <c r="EV28" s="176">
        <v>9</v>
      </c>
      <c r="EW28" s="80">
        <f t="shared" si="63"/>
        <v>7</v>
      </c>
      <c r="FB28" s="131"/>
      <c r="FC28" s="131"/>
      <c r="FD28" s="230" t="s">
        <v>240</v>
      </c>
      <c r="FO28" s="131"/>
      <c r="FP28" s="131"/>
      <c r="FQ28" s="131"/>
      <c r="FX28" s="131"/>
      <c r="GA28" s="131"/>
      <c r="GB28" s="131"/>
      <c r="GC28" s="131"/>
      <c r="GQ28" s="131"/>
      <c r="GR28" s="230" t="s">
        <v>247</v>
      </c>
      <c r="GT28" s="131"/>
      <c r="GU28" s="131"/>
      <c r="GV28" s="131"/>
      <c r="GW28" s="131"/>
      <c r="GX28" s="131"/>
      <c r="GZ28" s="207"/>
      <c r="HB28" s="136"/>
      <c r="HD28" s="136"/>
      <c r="HE28" s="136"/>
      <c r="HF28" s="136"/>
      <c r="HG28" s="136"/>
      <c r="HH28" s="136"/>
    </row>
    <row r="29" spans="1:216" s="4" customFormat="1" ht="15" customHeight="1" x14ac:dyDescent="0.25">
      <c r="A29" s="131"/>
      <c r="B29" s="131"/>
      <c r="C29" s="131"/>
      <c r="D29" s="131"/>
      <c r="E29" s="131"/>
      <c r="F29" s="131"/>
      <c r="G29" s="151" t="s">
        <v>184</v>
      </c>
      <c r="H29" s="222">
        <f t="shared" ca="1" si="56"/>
        <v>18</v>
      </c>
      <c r="I29" s="131"/>
      <c r="M29" s="131"/>
      <c r="N29" s="131"/>
      <c r="O29" s="131"/>
      <c r="P29" s="131"/>
      <c r="Q29" s="131"/>
      <c r="R29" s="131"/>
      <c r="S29" s="181">
        <v>8</v>
      </c>
      <c r="T29" s="188"/>
      <c r="U29" s="172" t="s">
        <v>184</v>
      </c>
      <c r="V29" s="173">
        <f t="shared" si="57"/>
        <v>35</v>
      </c>
      <c r="W29" s="173">
        <f t="shared" si="58"/>
        <v>30</v>
      </c>
      <c r="X29" s="182">
        <v>8</v>
      </c>
      <c r="Y29" s="183">
        <v>11</v>
      </c>
      <c r="Z29" s="176">
        <v>11</v>
      </c>
      <c r="AA29" s="80">
        <f t="shared" si="62"/>
        <v>8</v>
      </c>
      <c r="AD29" s="136"/>
      <c r="AE29" s="131"/>
      <c r="AF29" s="131"/>
      <c r="AG29" s="131"/>
      <c r="AH29" s="230" t="s">
        <v>242</v>
      </c>
      <c r="AP29" s="131"/>
      <c r="AQ29" s="131"/>
      <c r="AR29" s="131"/>
      <c r="AS29" s="131"/>
      <c r="AT29" s="131"/>
      <c r="AU29" s="131"/>
      <c r="AV29" s="131"/>
      <c r="AY29"/>
      <c r="AZ29" s="131"/>
      <c r="BA29" s="136">
        <v>1</v>
      </c>
      <c r="BE29" s="131"/>
      <c r="BF29" s="131"/>
      <c r="BG29" s="131"/>
      <c r="BH29" s="131"/>
      <c r="BI29" s="131"/>
      <c r="BJ29" s="131"/>
      <c r="BK29" s="132" t="s">
        <v>101</v>
      </c>
      <c r="BL29" s="134"/>
      <c r="BM29" s="134" t="s">
        <v>129</v>
      </c>
      <c r="BN29" s="133" t="s">
        <v>130</v>
      </c>
      <c r="BO29" s="133" t="s">
        <v>131</v>
      </c>
      <c r="BP29" s="133" t="s">
        <v>132</v>
      </c>
      <c r="BQ29" s="133" t="s">
        <v>133</v>
      </c>
      <c r="BR29" s="133" t="s">
        <v>134</v>
      </c>
      <c r="BS29" s="131" t="s">
        <v>216</v>
      </c>
      <c r="BV29" s="152">
        <v>1</v>
      </c>
      <c r="BX29" s="152">
        <v>1</v>
      </c>
      <c r="BZ29" s="220"/>
      <c r="CA29" s="184" t="s">
        <v>117</v>
      </c>
      <c r="CB29" s="184" t="s">
        <v>118</v>
      </c>
      <c r="CD29" s="184" t="s">
        <v>219</v>
      </c>
      <c r="CE29" s="184" t="s">
        <v>220</v>
      </c>
      <c r="CH29" s="131"/>
      <c r="CI29" s="131"/>
      <c r="CK29" s="131"/>
      <c r="CL29" s="131"/>
      <c r="CM29" s="131"/>
      <c r="CN29" s="210" t="s">
        <v>212</v>
      </c>
      <c r="CP29" s="131"/>
      <c r="CT29" s="131"/>
      <c r="CU29" s="131"/>
      <c r="CV29" s="131"/>
      <c r="CW29" s="131"/>
      <c r="CX29" s="131"/>
      <c r="CY29" s="131"/>
      <c r="CZ29" s="208">
        <v>12</v>
      </c>
      <c r="DA29" s="209"/>
      <c r="DB29" s="210" t="s">
        <v>212</v>
      </c>
      <c r="DC29" s="211">
        <f t="shared" si="50"/>
        <v>13</v>
      </c>
      <c r="DD29" s="211">
        <f t="shared" si="51"/>
        <v>22</v>
      </c>
      <c r="DE29" s="212">
        <v>2</v>
      </c>
      <c r="DF29" s="213">
        <v>7</v>
      </c>
      <c r="DG29" s="214">
        <v>13</v>
      </c>
      <c r="DH29" s="80">
        <f t="shared" si="53"/>
        <v>12</v>
      </c>
      <c r="DN29" s="131"/>
      <c r="DO29" s="230" t="s">
        <v>248</v>
      </c>
      <c r="DQ29" s="131"/>
      <c r="DW29" s="131"/>
      <c r="DX29" s="131"/>
      <c r="DZ29" s="131"/>
      <c r="EA29" s="131"/>
      <c r="EB29" s="131"/>
      <c r="EC29" s="151" t="s">
        <v>187</v>
      </c>
      <c r="ED29" s="222">
        <f t="shared" ca="1" si="59"/>
        <v>8</v>
      </c>
      <c r="EE29" s="131"/>
      <c r="EF29" s="223"/>
      <c r="EG29" s="224" t="s">
        <v>228</v>
      </c>
      <c r="EH29" s="223"/>
      <c r="EI29" s="131"/>
      <c r="EJ29" s="131"/>
      <c r="EK29" s="131"/>
      <c r="EL29" s="131"/>
      <c r="EM29" s="131"/>
      <c r="EN29" s="131"/>
      <c r="EO29" s="181">
        <v>8</v>
      </c>
      <c r="EP29" s="188"/>
      <c r="EQ29" s="189" t="s">
        <v>187</v>
      </c>
      <c r="ER29" s="173">
        <f t="shared" si="60"/>
        <v>37</v>
      </c>
      <c r="ES29" s="173">
        <f t="shared" si="61"/>
        <v>30</v>
      </c>
      <c r="ET29" s="182">
        <v>9</v>
      </c>
      <c r="EU29" s="183">
        <v>10</v>
      </c>
      <c r="EV29" s="176">
        <v>11</v>
      </c>
      <c r="EW29" s="80">
        <f t="shared" si="63"/>
        <v>8</v>
      </c>
      <c r="FB29" s="131"/>
      <c r="FC29" s="131"/>
      <c r="FD29" s="230" t="s">
        <v>242</v>
      </c>
      <c r="FO29" s="131"/>
      <c r="FP29" s="131"/>
      <c r="FQ29" s="131"/>
      <c r="FT29" s="131"/>
      <c r="FX29" s="131"/>
      <c r="FY29" s="131"/>
      <c r="FZ29" s="131"/>
      <c r="GA29" s="131"/>
      <c r="GB29" s="131"/>
      <c r="GC29" s="131"/>
      <c r="GQ29" s="131"/>
      <c r="GR29" s="230" t="s">
        <v>248</v>
      </c>
      <c r="GT29" s="131"/>
      <c r="GZ29" s="131"/>
      <c r="HB29" s="136"/>
      <c r="HD29" s="136"/>
      <c r="HE29" s="136"/>
      <c r="HF29" s="136"/>
      <c r="HG29" s="136"/>
      <c r="HH29" s="136"/>
    </row>
    <row r="30" spans="1:216" s="4" customFormat="1" ht="15" customHeight="1" x14ac:dyDescent="0.25">
      <c r="A30" s="131"/>
      <c r="B30" s="131"/>
      <c r="C30" s="131"/>
      <c r="D30" s="131"/>
      <c r="E30" s="131"/>
      <c r="F30" s="131"/>
      <c r="G30" s="151" t="s">
        <v>167</v>
      </c>
      <c r="H30" s="222">
        <f t="shared" ca="1" si="56"/>
        <v>23</v>
      </c>
      <c r="I30" s="131"/>
      <c r="M30" s="131"/>
      <c r="N30" s="131"/>
      <c r="O30" s="131"/>
      <c r="P30" s="131"/>
      <c r="Q30" s="131"/>
      <c r="R30" s="131"/>
      <c r="S30" s="173">
        <v>9</v>
      </c>
      <c r="T30" s="188"/>
      <c r="U30" s="172" t="s">
        <v>167</v>
      </c>
      <c r="V30" s="173">
        <f t="shared" si="57"/>
        <v>52</v>
      </c>
      <c r="W30" s="173">
        <f t="shared" si="58"/>
        <v>30</v>
      </c>
      <c r="X30" s="182">
        <v>15</v>
      </c>
      <c r="Y30" s="183">
        <v>7</v>
      </c>
      <c r="Z30" s="176">
        <v>8</v>
      </c>
      <c r="AA30" s="80">
        <f t="shared" si="62"/>
        <v>9</v>
      </c>
      <c r="AD30" s="131"/>
      <c r="AE30" s="131"/>
      <c r="AF30" s="131"/>
      <c r="AG30" s="131"/>
      <c r="AH30" s="230" t="s">
        <v>244</v>
      </c>
      <c r="AQ30" s="184"/>
      <c r="AR30" s="131"/>
      <c r="AS30" s="131"/>
      <c r="AT30" s="131"/>
      <c r="AU30" s="131"/>
      <c r="AV30" s="131"/>
      <c r="AY30" s="151" t="s">
        <v>147</v>
      </c>
      <c r="AZ30" s="222">
        <f t="shared" ref="AZ30:AZ52" ca="1" si="64">RANDBETWEEN(1,30)</f>
        <v>3</v>
      </c>
      <c r="BA30" s="131"/>
      <c r="BE30" s="131"/>
      <c r="BF30" s="131"/>
      <c r="BG30" s="131"/>
      <c r="BH30" s="131"/>
      <c r="BI30" s="131"/>
      <c r="BJ30" s="131"/>
      <c r="BK30" s="170">
        <v>1</v>
      </c>
      <c r="BL30" s="171"/>
      <c r="BM30" s="172" t="s">
        <v>147</v>
      </c>
      <c r="BN30" s="173">
        <f t="shared" ref="BN30:BN51" si="65">BP30*3+BQ30</f>
        <v>71</v>
      </c>
      <c r="BO30" s="173">
        <f t="shared" ref="BO30:BO51" si="66">BP30+BQ30+BR30</f>
        <v>46</v>
      </c>
      <c r="BP30" s="174">
        <v>18</v>
      </c>
      <c r="BQ30" s="175">
        <v>17</v>
      </c>
      <c r="BR30" s="176">
        <v>11</v>
      </c>
      <c r="BS30" s="80">
        <v>1</v>
      </c>
      <c r="BW30" s="131"/>
      <c r="CA30" s="191">
        <f>BN26+CA26</f>
        <v>10</v>
      </c>
      <c r="CB30" s="191">
        <f>BO26+CB26</f>
        <v>24</v>
      </c>
      <c r="CD30" s="191">
        <f>BP26+CC26</f>
        <v>16</v>
      </c>
      <c r="CE30" s="191">
        <f>BR26+CE26</f>
        <v>35</v>
      </c>
      <c r="CI30" s="184"/>
      <c r="CK30" s="131"/>
      <c r="CL30" s="131"/>
      <c r="CM30" s="131"/>
      <c r="CP30" s="131"/>
      <c r="CT30" s="131"/>
      <c r="CU30" s="131"/>
      <c r="CV30" s="131"/>
      <c r="CW30" s="131"/>
      <c r="CX30" s="131"/>
      <c r="CY30" s="131"/>
      <c r="CZ30" s="131"/>
      <c r="DA30" s="131"/>
      <c r="DB30" s="131"/>
      <c r="DC30" s="131"/>
      <c r="DD30" s="131"/>
      <c r="DE30" s="131"/>
      <c r="DF30" s="131"/>
      <c r="DG30" s="131"/>
      <c r="DH30" s="80"/>
      <c r="DN30" s="131"/>
      <c r="DO30" s="230" t="s">
        <v>249</v>
      </c>
      <c r="DQ30" s="131"/>
      <c r="DX30" s="184"/>
      <c r="DZ30" s="131"/>
      <c r="EA30" s="131"/>
      <c r="EB30" s="131"/>
      <c r="EC30" s="151" t="s">
        <v>178</v>
      </c>
      <c r="ED30" s="222">
        <f t="shared" ca="1" si="59"/>
        <v>21</v>
      </c>
      <c r="EE30" s="131"/>
      <c r="EF30" s="223"/>
      <c r="EG30" s="224" t="s">
        <v>233</v>
      </c>
      <c r="EH30" s="223"/>
      <c r="EI30" s="131"/>
      <c r="EJ30" s="131"/>
      <c r="EK30" s="131"/>
      <c r="EL30" s="131"/>
      <c r="EM30" s="131"/>
      <c r="EN30" s="131"/>
      <c r="EO30" s="173">
        <v>9</v>
      </c>
      <c r="EP30" s="188"/>
      <c r="EQ30" s="185" t="s">
        <v>178</v>
      </c>
      <c r="ER30" s="173">
        <f t="shared" si="60"/>
        <v>43</v>
      </c>
      <c r="ES30" s="173">
        <f t="shared" si="61"/>
        <v>30</v>
      </c>
      <c r="ET30" s="182">
        <v>12</v>
      </c>
      <c r="EU30" s="183">
        <v>7</v>
      </c>
      <c r="EV30" s="176">
        <v>11</v>
      </c>
      <c r="EW30" s="80">
        <f t="shared" si="63"/>
        <v>9</v>
      </c>
      <c r="FB30" s="131"/>
      <c r="FC30" s="131"/>
      <c r="FD30" s="230" t="s">
        <v>244</v>
      </c>
      <c r="FO30" s="131"/>
      <c r="FP30" s="131"/>
      <c r="FQ30" s="131"/>
      <c r="FT30" s="131"/>
      <c r="FX30" s="131"/>
      <c r="FY30" s="131"/>
      <c r="FZ30" s="131"/>
      <c r="GA30" s="131"/>
      <c r="GB30" s="131"/>
      <c r="GC30" s="131"/>
      <c r="GD30" s="131"/>
      <c r="GE30" s="131"/>
      <c r="GF30" s="131"/>
      <c r="GG30" s="131"/>
      <c r="GH30" s="131"/>
      <c r="GI30" s="131"/>
      <c r="GJ30" s="131"/>
      <c r="GK30" s="131"/>
      <c r="GL30" s="80"/>
      <c r="GQ30" s="131"/>
      <c r="GR30" s="230" t="s">
        <v>249</v>
      </c>
      <c r="GT30" s="131"/>
      <c r="HB30" s="136"/>
      <c r="HD30" s="136"/>
      <c r="HE30" s="136"/>
      <c r="HF30" s="136"/>
      <c r="HG30" s="136"/>
      <c r="HH30" s="136"/>
    </row>
    <row r="31" spans="1:216" s="4" customFormat="1" ht="15" customHeight="1" x14ac:dyDescent="0.25">
      <c r="A31" s="131"/>
      <c r="B31" s="131"/>
      <c r="C31" s="131"/>
      <c r="D31" s="131"/>
      <c r="E31" s="131"/>
      <c r="F31" s="131"/>
      <c r="G31" s="151" t="s">
        <v>168</v>
      </c>
      <c r="H31" s="222">
        <f t="shared" ca="1" si="56"/>
        <v>5</v>
      </c>
      <c r="I31" s="131"/>
      <c r="M31" s="131"/>
      <c r="N31" s="131"/>
      <c r="O31" s="131"/>
      <c r="P31" s="131"/>
      <c r="Q31" s="131"/>
      <c r="R31" s="131"/>
      <c r="S31" s="173">
        <v>10</v>
      </c>
      <c r="T31" s="188"/>
      <c r="U31" s="185" t="s">
        <v>168</v>
      </c>
      <c r="V31" s="173">
        <f t="shared" si="57"/>
        <v>42</v>
      </c>
      <c r="W31" s="173">
        <f t="shared" si="58"/>
        <v>30</v>
      </c>
      <c r="X31" s="182">
        <v>10</v>
      </c>
      <c r="Y31" s="183">
        <v>12</v>
      </c>
      <c r="Z31" s="176">
        <v>8</v>
      </c>
      <c r="AA31" s="80">
        <f t="shared" si="62"/>
        <v>10</v>
      </c>
      <c r="AG31" s="131"/>
      <c r="AH31" s="230" t="s">
        <v>245</v>
      </c>
      <c r="AI31" s="131"/>
      <c r="AQ31" s="131"/>
      <c r="AR31" s="136"/>
      <c r="AS31" s="136"/>
      <c r="AT31" s="136"/>
      <c r="AU31" s="136"/>
      <c r="AV31" s="136"/>
      <c r="AY31" s="151" t="s">
        <v>197</v>
      </c>
      <c r="AZ31" s="222">
        <f t="shared" ca="1" si="64"/>
        <v>14</v>
      </c>
      <c r="BE31" s="131"/>
      <c r="BF31" s="131"/>
      <c r="BG31" s="131"/>
      <c r="BH31" s="131"/>
      <c r="BI31" s="131"/>
      <c r="BJ31" s="131"/>
      <c r="BK31" s="181">
        <v>2</v>
      </c>
      <c r="BL31" s="171"/>
      <c r="BM31" s="172" t="s">
        <v>197</v>
      </c>
      <c r="BN31" s="173">
        <f t="shared" si="65"/>
        <v>62</v>
      </c>
      <c r="BO31" s="173">
        <f t="shared" si="66"/>
        <v>46</v>
      </c>
      <c r="BP31" s="182">
        <v>14</v>
      </c>
      <c r="BQ31" s="183">
        <v>20</v>
      </c>
      <c r="BR31" s="176">
        <v>12</v>
      </c>
      <c r="BS31" s="80">
        <f t="shared" ref="BS31:BS53" si="67">BS30+1</f>
        <v>2</v>
      </c>
      <c r="BW31" s="131"/>
      <c r="CI31" s="131"/>
      <c r="CK31" s="131"/>
      <c r="CL31" s="131"/>
      <c r="CM31" s="131"/>
      <c r="CP31" s="131"/>
      <c r="CT31" s="131"/>
      <c r="CU31" s="131"/>
      <c r="CV31" s="131"/>
      <c r="CW31" s="131"/>
      <c r="CX31" s="131"/>
      <c r="CY31" s="131"/>
      <c r="CZ31" s="131"/>
      <c r="DA31" s="131"/>
      <c r="DB31" s="131"/>
      <c r="DC31" s="131"/>
      <c r="DD31" s="131"/>
      <c r="DE31" s="131"/>
      <c r="DF31" s="131"/>
      <c r="DG31" s="131"/>
      <c r="DH31" s="80"/>
      <c r="DN31" s="131"/>
      <c r="DO31" s="230" t="s">
        <v>250</v>
      </c>
      <c r="DQ31" s="131"/>
      <c r="DR31" s="131"/>
      <c r="DS31" s="131"/>
      <c r="DT31" s="131"/>
      <c r="DU31" s="131"/>
      <c r="DX31" s="131"/>
      <c r="DZ31" s="131"/>
      <c r="EA31" s="131"/>
      <c r="EB31" s="131"/>
      <c r="EC31" s="160" t="s">
        <v>172</v>
      </c>
      <c r="ED31" s="222">
        <f t="shared" ca="1" si="59"/>
        <v>12</v>
      </c>
      <c r="EE31" s="131"/>
      <c r="EI31" s="131"/>
      <c r="EJ31" s="131"/>
      <c r="EK31" s="131"/>
      <c r="EL31" s="131"/>
      <c r="EM31" s="131"/>
      <c r="EN31" s="131"/>
      <c r="EO31" s="173">
        <v>10</v>
      </c>
      <c r="EP31" s="188"/>
      <c r="EQ31" s="172" t="s">
        <v>172</v>
      </c>
      <c r="ER31" s="173">
        <f t="shared" si="60"/>
        <v>41</v>
      </c>
      <c r="ES31" s="173">
        <f t="shared" si="61"/>
        <v>30</v>
      </c>
      <c r="ET31" s="182">
        <v>11</v>
      </c>
      <c r="EU31" s="183">
        <v>8</v>
      </c>
      <c r="EV31" s="176">
        <v>11</v>
      </c>
      <c r="EW31" s="80">
        <f t="shared" si="63"/>
        <v>10</v>
      </c>
      <c r="FC31" s="131"/>
      <c r="FD31" s="230" t="s">
        <v>245</v>
      </c>
      <c r="FE31" s="131"/>
      <c r="FO31" s="131"/>
      <c r="FP31" s="131"/>
      <c r="FQ31" s="131"/>
      <c r="FT31" s="131"/>
      <c r="FX31" s="131"/>
      <c r="FY31" s="131"/>
      <c r="FZ31" s="131"/>
      <c r="GA31" s="131"/>
      <c r="GB31" s="131"/>
      <c r="GC31" s="131"/>
      <c r="GD31" s="131"/>
      <c r="GE31" s="131"/>
      <c r="GF31" s="131"/>
      <c r="GG31" s="131"/>
      <c r="GH31" s="131"/>
      <c r="GI31" s="131"/>
      <c r="GJ31" s="131"/>
      <c r="GK31" s="131"/>
      <c r="GL31" s="80"/>
      <c r="GQ31" s="131"/>
      <c r="GR31" s="230" t="s">
        <v>250</v>
      </c>
      <c r="GT31" s="131"/>
      <c r="GU31" s="131"/>
      <c r="GV31" s="131"/>
      <c r="GW31" s="131"/>
      <c r="GX31" s="131"/>
      <c r="HB31" s="136"/>
      <c r="HD31" s="136"/>
      <c r="HE31" s="136"/>
      <c r="HF31" s="136"/>
      <c r="HG31" s="136"/>
      <c r="HH31" s="136"/>
    </row>
    <row r="32" spans="1:216" s="4" customFormat="1" ht="15" customHeight="1" x14ac:dyDescent="0.25">
      <c r="A32" s="131"/>
      <c r="B32" s="131"/>
      <c r="C32" s="131"/>
      <c r="D32" s="131"/>
      <c r="E32" s="131"/>
      <c r="F32" s="131"/>
      <c r="G32" s="160" t="s">
        <v>189</v>
      </c>
      <c r="H32" s="222">
        <f t="shared" ca="1" si="56"/>
        <v>15</v>
      </c>
      <c r="I32" s="131"/>
      <c r="J32" s="223"/>
      <c r="K32" s="224" t="s">
        <v>222</v>
      </c>
      <c r="L32" s="223"/>
      <c r="M32" s="131"/>
      <c r="R32" s="237"/>
      <c r="S32" s="173">
        <v>11</v>
      </c>
      <c r="T32" s="188"/>
      <c r="U32" s="185" t="s">
        <v>189</v>
      </c>
      <c r="V32" s="173">
        <f t="shared" si="57"/>
        <v>31</v>
      </c>
      <c r="W32" s="173">
        <f t="shared" si="58"/>
        <v>30</v>
      </c>
      <c r="X32" s="182">
        <v>7</v>
      </c>
      <c r="Y32" s="183">
        <v>10</v>
      </c>
      <c r="Z32" s="176">
        <v>13</v>
      </c>
      <c r="AA32" s="80">
        <f t="shared" si="62"/>
        <v>11</v>
      </c>
      <c r="AG32" s="131"/>
      <c r="AH32" s="230" t="s">
        <v>247</v>
      </c>
      <c r="AJ32" s="131"/>
      <c r="AK32" s="131"/>
      <c r="AL32" s="131"/>
      <c r="AM32" s="131"/>
      <c r="AN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51" t="s">
        <v>202</v>
      </c>
      <c r="AZ32" s="222">
        <f t="shared" ca="1" si="64"/>
        <v>18</v>
      </c>
      <c r="BB32" s="131"/>
      <c r="BC32" s="131"/>
      <c r="BE32" s="131"/>
      <c r="BJ32" s="237"/>
      <c r="BK32" s="181">
        <v>3</v>
      </c>
      <c r="BL32" s="171"/>
      <c r="BM32" s="172" t="s">
        <v>202</v>
      </c>
      <c r="BN32" s="173">
        <f t="shared" si="65"/>
        <v>60</v>
      </c>
      <c r="BO32" s="173">
        <f t="shared" si="66"/>
        <v>46</v>
      </c>
      <c r="BP32" s="182">
        <v>15</v>
      </c>
      <c r="BQ32" s="183">
        <v>15</v>
      </c>
      <c r="BR32" s="176">
        <v>16</v>
      </c>
      <c r="BS32" s="80">
        <f t="shared" si="67"/>
        <v>3</v>
      </c>
      <c r="BW32" s="131"/>
      <c r="BZ32" s="4" t="s">
        <v>232</v>
      </c>
      <c r="CB32" s="4">
        <v>9</v>
      </c>
      <c r="CH32" s="131"/>
      <c r="CI32" s="131"/>
      <c r="CK32" s="131"/>
      <c r="CL32" s="131"/>
      <c r="CM32" s="131"/>
      <c r="CT32" s="131"/>
      <c r="CY32" s="237"/>
      <c r="DW32" s="131"/>
      <c r="DX32" s="131"/>
      <c r="DZ32" s="131"/>
      <c r="EA32" s="131"/>
      <c r="EB32" s="131"/>
      <c r="EC32" s="160" t="s">
        <v>194</v>
      </c>
      <c r="ED32" s="222">
        <f t="shared" ca="1" si="59"/>
        <v>7</v>
      </c>
      <c r="EE32" s="131"/>
      <c r="EI32" s="131"/>
      <c r="EN32" s="237"/>
      <c r="EO32" s="173">
        <v>11</v>
      </c>
      <c r="EP32" s="188"/>
      <c r="EQ32" s="172" t="s">
        <v>194</v>
      </c>
      <c r="ER32" s="173">
        <f t="shared" si="60"/>
        <v>41</v>
      </c>
      <c r="ES32" s="173">
        <f t="shared" si="61"/>
        <v>30</v>
      </c>
      <c r="ET32" s="182">
        <v>10</v>
      </c>
      <c r="EU32" s="183">
        <v>11</v>
      </c>
      <c r="EV32" s="176">
        <v>9</v>
      </c>
      <c r="EW32" s="80">
        <f t="shared" si="63"/>
        <v>11</v>
      </c>
      <c r="FC32" s="131"/>
      <c r="FD32" s="230" t="s">
        <v>247</v>
      </c>
      <c r="FF32" s="131"/>
      <c r="FG32" s="131"/>
      <c r="FH32" s="131"/>
      <c r="FI32" s="131"/>
      <c r="FJ32" s="131"/>
      <c r="FL32" s="207"/>
      <c r="FM32" s="136"/>
      <c r="FO32" s="131"/>
      <c r="FP32" s="131"/>
      <c r="FQ32" s="131"/>
      <c r="FX32" s="131"/>
      <c r="GC32" s="237"/>
      <c r="GZ32" s="131"/>
      <c r="HB32" s="136"/>
      <c r="HD32" s="136"/>
      <c r="HE32" s="136"/>
      <c r="HF32" s="136"/>
      <c r="HG32" s="136"/>
      <c r="HH32" s="136"/>
    </row>
    <row r="33" spans="1:216" s="4" customFormat="1" ht="15" customHeight="1" x14ac:dyDescent="0.25">
      <c r="A33" s="131"/>
      <c r="B33" s="131"/>
      <c r="C33" s="131"/>
      <c r="D33" s="131"/>
      <c r="E33" s="131"/>
      <c r="F33" s="131"/>
      <c r="G33" s="160" t="s">
        <v>217</v>
      </c>
      <c r="H33" s="222">
        <f t="shared" ca="1" si="56"/>
        <v>24</v>
      </c>
      <c r="I33" s="131"/>
      <c r="J33" s="223"/>
      <c r="K33" s="224" t="s">
        <v>225</v>
      </c>
      <c r="L33" s="223"/>
      <c r="M33" s="131"/>
      <c r="R33" s="131"/>
      <c r="S33" s="173">
        <v>12</v>
      </c>
      <c r="T33" s="188"/>
      <c r="U33" s="185" t="s">
        <v>217</v>
      </c>
      <c r="V33" s="173">
        <f t="shared" si="57"/>
        <v>28</v>
      </c>
      <c r="W33" s="173">
        <f t="shared" si="58"/>
        <v>30</v>
      </c>
      <c r="X33" s="182">
        <v>6</v>
      </c>
      <c r="Y33" s="183">
        <v>10</v>
      </c>
      <c r="Z33" s="176">
        <v>14</v>
      </c>
      <c r="AA33" s="80">
        <f t="shared" si="62"/>
        <v>12</v>
      </c>
      <c r="AG33" s="131"/>
      <c r="AH33" s="230" t="s">
        <v>248</v>
      </c>
      <c r="AJ33" s="131"/>
      <c r="AQ33" s="131"/>
      <c r="AR33" s="131"/>
      <c r="AS33" s="131"/>
      <c r="AT33" s="131"/>
      <c r="AU33" s="131"/>
      <c r="AV33" s="131"/>
      <c r="AW33" s="131"/>
      <c r="AX33" s="131"/>
      <c r="AY33" s="151" t="s">
        <v>177</v>
      </c>
      <c r="AZ33" s="222">
        <f t="shared" ca="1" si="64"/>
        <v>16</v>
      </c>
      <c r="BB33" s="131"/>
      <c r="BC33" s="131"/>
      <c r="BD33" s="131"/>
      <c r="BE33" s="131"/>
      <c r="BJ33" s="131"/>
      <c r="BK33" s="181">
        <v>4</v>
      </c>
      <c r="BL33" s="171"/>
      <c r="BM33" s="179" t="s">
        <v>177</v>
      </c>
      <c r="BN33" s="173">
        <f t="shared" si="65"/>
        <v>67</v>
      </c>
      <c r="BO33" s="173">
        <f t="shared" si="66"/>
        <v>46</v>
      </c>
      <c r="BP33" s="182">
        <v>17</v>
      </c>
      <c r="BQ33" s="183">
        <v>16</v>
      </c>
      <c r="BR33" s="176">
        <v>13</v>
      </c>
      <c r="BS33" s="80">
        <f t="shared" si="67"/>
        <v>4</v>
      </c>
      <c r="BW33" s="131"/>
      <c r="BZ33" s="4" t="s">
        <v>236</v>
      </c>
      <c r="CB33" s="4">
        <v>50</v>
      </c>
      <c r="CI33" s="131"/>
      <c r="CK33" s="131"/>
      <c r="CL33" s="131"/>
      <c r="CM33" s="131"/>
      <c r="CT33" s="131"/>
      <c r="CY33" s="131"/>
      <c r="DX33" s="131"/>
      <c r="DZ33" s="131"/>
      <c r="EA33" s="131"/>
      <c r="EB33" s="131"/>
      <c r="EC33" s="160" t="s">
        <v>152</v>
      </c>
      <c r="ED33" s="222">
        <f t="shared" ca="1" si="59"/>
        <v>14</v>
      </c>
      <c r="EE33" s="131"/>
      <c r="EI33" s="131"/>
      <c r="EN33" s="131"/>
      <c r="EO33" s="181">
        <v>12</v>
      </c>
      <c r="EQ33" s="172" t="s">
        <v>152</v>
      </c>
      <c r="ER33" s="173">
        <f t="shared" si="60"/>
        <v>43</v>
      </c>
      <c r="ES33" s="173">
        <f t="shared" si="61"/>
        <v>30</v>
      </c>
      <c r="ET33" s="182">
        <v>12</v>
      </c>
      <c r="EU33" s="183">
        <v>7</v>
      </c>
      <c r="EV33" s="176">
        <v>11</v>
      </c>
      <c r="EW33" s="80">
        <f t="shared" si="63"/>
        <v>12</v>
      </c>
      <c r="FC33" s="131"/>
      <c r="FD33" s="230" t="s">
        <v>248</v>
      </c>
      <c r="FF33" s="131"/>
      <c r="FL33" s="131"/>
      <c r="FM33" s="131"/>
      <c r="FO33" s="131"/>
      <c r="FP33" s="131"/>
      <c r="FQ33" s="131"/>
      <c r="FX33" s="131"/>
      <c r="GC33" s="131"/>
      <c r="HB33" s="136"/>
      <c r="HD33" s="136"/>
      <c r="HE33" s="136"/>
      <c r="HF33" s="136"/>
      <c r="HG33" s="136"/>
      <c r="HH33" s="136"/>
    </row>
    <row r="34" spans="1:216" s="4" customFormat="1" ht="15" customHeight="1" x14ac:dyDescent="0.25">
      <c r="A34" s="131"/>
      <c r="B34" s="131"/>
      <c r="C34" s="131"/>
      <c r="D34" s="131"/>
      <c r="E34" s="131"/>
      <c r="F34" s="131"/>
      <c r="G34" s="160" t="s">
        <v>207</v>
      </c>
      <c r="H34" s="222">
        <f t="shared" ca="1" si="56"/>
        <v>19</v>
      </c>
      <c r="I34" s="131"/>
      <c r="J34" s="223"/>
      <c r="K34" s="224" t="s">
        <v>228</v>
      </c>
      <c r="L34" s="223"/>
      <c r="M34" s="131"/>
      <c r="R34" s="131"/>
      <c r="S34" s="181">
        <v>13</v>
      </c>
      <c r="T34" s="188"/>
      <c r="U34" s="185" t="s">
        <v>207</v>
      </c>
      <c r="V34" s="173">
        <f t="shared" si="57"/>
        <v>29</v>
      </c>
      <c r="W34" s="173">
        <f t="shared" si="58"/>
        <v>30</v>
      </c>
      <c r="X34" s="182">
        <v>7</v>
      </c>
      <c r="Y34" s="183">
        <v>8</v>
      </c>
      <c r="Z34" s="176">
        <v>15</v>
      </c>
      <c r="AA34" s="80">
        <f t="shared" si="62"/>
        <v>13</v>
      </c>
      <c r="AG34" s="131"/>
      <c r="AH34" s="230" t="s">
        <v>249</v>
      </c>
      <c r="AJ34" s="131"/>
      <c r="AQ34" s="131"/>
      <c r="AR34" s="131"/>
      <c r="AS34" s="131"/>
      <c r="AT34" s="131"/>
      <c r="AU34" s="131"/>
      <c r="AV34" s="131"/>
      <c r="AW34" s="131"/>
      <c r="AX34" s="131"/>
      <c r="AY34" s="151" t="s">
        <v>198</v>
      </c>
      <c r="AZ34" s="222">
        <f t="shared" ca="1" si="64"/>
        <v>14</v>
      </c>
      <c r="BB34" s="131"/>
      <c r="BC34" s="131"/>
      <c r="BD34" s="131"/>
      <c r="BE34" s="131"/>
      <c r="BJ34" s="131"/>
      <c r="BK34" s="181">
        <v>5</v>
      </c>
      <c r="BL34" s="188"/>
      <c r="BM34" s="185" t="s">
        <v>198</v>
      </c>
      <c r="BN34" s="173">
        <f t="shared" si="65"/>
        <v>58</v>
      </c>
      <c r="BO34" s="173">
        <f t="shared" si="66"/>
        <v>46</v>
      </c>
      <c r="BP34" s="182">
        <v>14</v>
      </c>
      <c r="BQ34" s="183">
        <v>16</v>
      </c>
      <c r="BR34" s="176">
        <v>16</v>
      </c>
      <c r="BS34" s="80">
        <f t="shared" si="67"/>
        <v>5</v>
      </c>
      <c r="BW34" s="131"/>
      <c r="CI34" s="131"/>
      <c r="CK34" s="131"/>
      <c r="CL34" s="131"/>
      <c r="CM34" s="131"/>
      <c r="CT34" s="131"/>
      <c r="CY34" s="131"/>
      <c r="DX34" s="131"/>
      <c r="DZ34" s="131"/>
      <c r="EA34" s="131"/>
      <c r="EB34" s="131"/>
      <c r="EC34" s="160" t="s">
        <v>151</v>
      </c>
      <c r="ED34" s="222">
        <f t="shared" ca="1" si="59"/>
        <v>3</v>
      </c>
      <c r="EE34" s="131"/>
      <c r="EI34" s="131"/>
      <c r="EN34" s="131"/>
      <c r="EO34" s="181">
        <v>13</v>
      </c>
      <c r="EP34" s="131"/>
      <c r="EQ34" s="172" t="s">
        <v>151</v>
      </c>
      <c r="ER34" s="173">
        <f t="shared" si="60"/>
        <v>49</v>
      </c>
      <c r="ES34" s="173">
        <f t="shared" si="61"/>
        <v>30</v>
      </c>
      <c r="ET34" s="182">
        <v>13</v>
      </c>
      <c r="EU34" s="183">
        <v>10</v>
      </c>
      <c r="EV34" s="176">
        <v>7</v>
      </c>
      <c r="EW34" s="80">
        <v>13</v>
      </c>
      <c r="FC34" s="131"/>
      <c r="FD34" s="230" t="s">
        <v>249</v>
      </c>
      <c r="FF34" s="131"/>
      <c r="FM34" s="184"/>
      <c r="FO34" s="131"/>
      <c r="FP34" s="131"/>
      <c r="FQ34" s="131"/>
      <c r="FX34" s="131"/>
      <c r="GC34" s="131"/>
      <c r="HB34" s="136"/>
      <c r="HD34" s="136"/>
      <c r="HE34" s="136"/>
      <c r="HF34" s="136"/>
      <c r="HG34" s="136"/>
      <c r="HH34" s="136"/>
    </row>
    <row r="35" spans="1:216" s="4" customFormat="1" ht="15" customHeight="1" x14ac:dyDescent="0.25">
      <c r="A35" s="131"/>
      <c r="B35" s="131"/>
      <c r="C35" s="131"/>
      <c r="D35" s="131"/>
      <c r="E35" s="131"/>
      <c r="F35" s="131"/>
      <c r="G35" s="160" t="s">
        <v>176</v>
      </c>
      <c r="H35" s="222">
        <f t="shared" ca="1" si="56"/>
        <v>22</v>
      </c>
      <c r="I35" s="131"/>
      <c r="J35" s="223"/>
      <c r="K35" s="224" t="s">
        <v>233</v>
      </c>
      <c r="L35" s="223"/>
      <c r="M35" s="131"/>
      <c r="R35" s="131"/>
      <c r="S35" s="181">
        <v>14</v>
      </c>
      <c r="T35" s="188"/>
      <c r="U35" s="172" t="s">
        <v>176</v>
      </c>
      <c r="V35" s="173">
        <f t="shared" si="57"/>
        <v>35</v>
      </c>
      <c r="W35" s="173">
        <f t="shared" si="58"/>
        <v>30</v>
      </c>
      <c r="X35" s="182">
        <v>7</v>
      </c>
      <c r="Y35" s="183">
        <v>14</v>
      </c>
      <c r="Z35" s="176">
        <v>9</v>
      </c>
      <c r="AA35" s="80">
        <f t="shared" si="62"/>
        <v>14</v>
      </c>
      <c r="AG35" s="131"/>
      <c r="AH35" s="230" t="s">
        <v>250</v>
      </c>
      <c r="AJ35" s="131"/>
      <c r="AK35" s="131"/>
      <c r="AL35" s="131"/>
      <c r="AM35" s="131"/>
      <c r="AN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51" t="s">
        <v>191</v>
      </c>
      <c r="AZ35" s="222">
        <f t="shared" ca="1" si="64"/>
        <v>14</v>
      </c>
      <c r="BB35" s="226"/>
      <c r="BC35" s="227" t="s">
        <v>224</v>
      </c>
      <c r="BD35" s="228"/>
      <c r="BE35" s="131"/>
      <c r="BJ35" s="131"/>
      <c r="BK35" s="181">
        <v>6</v>
      </c>
      <c r="BL35" s="188"/>
      <c r="BM35" s="172" t="s">
        <v>191</v>
      </c>
      <c r="BN35" s="173">
        <f t="shared" si="65"/>
        <v>51</v>
      </c>
      <c r="BO35" s="173">
        <f t="shared" si="66"/>
        <v>46</v>
      </c>
      <c r="BP35" s="182">
        <v>12</v>
      </c>
      <c r="BQ35" s="183">
        <v>15</v>
      </c>
      <c r="BR35" s="176">
        <v>19</v>
      </c>
      <c r="BS35" s="80">
        <f t="shared" si="67"/>
        <v>6</v>
      </c>
      <c r="BW35" s="131"/>
      <c r="BZ35" s="230" t="s">
        <v>239</v>
      </c>
      <c r="CH35" s="131"/>
      <c r="CI35" s="131"/>
      <c r="CK35" s="131"/>
      <c r="CL35" s="131"/>
      <c r="CM35" s="131"/>
      <c r="CT35" s="131"/>
      <c r="CY35" s="131"/>
      <c r="DW35" s="131"/>
      <c r="DX35" s="131"/>
      <c r="DZ35" s="131"/>
      <c r="EA35" s="131"/>
      <c r="EB35" s="131"/>
      <c r="EC35" s="160" t="s">
        <v>201</v>
      </c>
      <c r="ED35" s="222">
        <f t="shared" ca="1" si="59"/>
        <v>15</v>
      </c>
      <c r="EE35" s="131"/>
      <c r="EI35" s="131"/>
      <c r="EN35" s="131"/>
      <c r="EO35" s="181">
        <v>14</v>
      </c>
      <c r="EP35" s="131"/>
      <c r="EQ35" s="172" t="s">
        <v>201</v>
      </c>
      <c r="ER35" s="173">
        <f t="shared" si="60"/>
        <v>31</v>
      </c>
      <c r="ES35" s="173">
        <f t="shared" si="61"/>
        <v>30</v>
      </c>
      <c r="ET35" s="182">
        <v>7</v>
      </c>
      <c r="EU35" s="183">
        <v>10</v>
      </c>
      <c r="EV35" s="176">
        <v>13</v>
      </c>
      <c r="EW35" s="80">
        <v>14</v>
      </c>
      <c r="FC35" s="131"/>
      <c r="FD35" s="230" t="s">
        <v>250</v>
      </c>
      <c r="FF35" s="131"/>
      <c r="FG35" s="131"/>
      <c r="FH35" s="131"/>
      <c r="FI35" s="131"/>
      <c r="FJ35" s="131"/>
      <c r="FM35" s="131"/>
      <c r="FO35" s="131"/>
      <c r="FP35" s="131"/>
      <c r="FQ35" s="131"/>
      <c r="FX35" s="131"/>
      <c r="GC35" s="131"/>
      <c r="GZ35" s="131"/>
      <c r="HB35" s="136"/>
      <c r="HD35" s="136"/>
      <c r="HE35" s="136"/>
      <c r="HF35" s="136"/>
      <c r="HG35" s="136"/>
      <c r="HH35" s="136"/>
    </row>
    <row r="36" spans="1:216" s="4" customFormat="1" ht="15" customHeight="1" x14ac:dyDescent="0.25">
      <c r="A36" s="131"/>
      <c r="B36" s="131"/>
      <c r="C36" s="131"/>
      <c r="D36" s="131"/>
      <c r="E36" s="131"/>
      <c r="F36" s="131"/>
      <c r="G36" s="160" t="s">
        <v>209</v>
      </c>
      <c r="H36" s="222">
        <f t="shared" ca="1" si="56"/>
        <v>28</v>
      </c>
      <c r="I36" s="131"/>
      <c r="M36" s="131"/>
      <c r="R36" s="131"/>
      <c r="S36" s="225">
        <v>15</v>
      </c>
      <c r="T36" s="188"/>
      <c r="U36" s="172" t="s">
        <v>209</v>
      </c>
      <c r="V36" s="173">
        <f t="shared" si="57"/>
        <v>32</v>
      </c>
      <c r="W36" s="173">
        <f t="shared" si="58"/>
        <v>30</v>
      </c>
      <c r="X36" s="182">
        <v>7</v>
      </c>
      <c r="Y36" s="183">
        <v>11</v>
      </c>
      <c r="Z36" s="176">
        <v>12</v>
      </c>
      <c r="AA36" s="80">
        <f t="shared" si="62"/>
        <v>15</v>
      </c>
      <c r="AG36" s="131"/>
      <c r="AH36" s="230"/>
      <c r="AJ36" s="131"/>
      <c r="AK36" s="131"/>
      <c r="AL36" s="131"/>
      <c r="AM36" s="131"/>
      <c r="AN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51" t="s">
        <v>213</v>
      </c>
      <c r="AZ36" s="222">
        <f t="shared" ca="1" si="64"/>
        <v>1</v>
      </c>
      <c r="BB36" s="226"/>
      <c r="BC36" s="227" t="s">
        <v>227</v>
      </c>
      <c r="BD36" s="228"/>
      <c r="BE36" s="131"/>
      <c r="BJ36" s="131"/>
      <c r="BK36" s="181">
        <v>7</v>
      </c>
      <c r="BL36" s="188"/>
      <c r="BM36" s="185" t="s">
        <v>213</v>
      </c>
      <c r="BN36" s="173">
        <f t="shared" si="65"/>
        <v>52</v>
      </c>
      <c r="BO36" s="173">
        <f t="shared" si="66"/>
        <v>46</v>
      </c>
      <c r="BP36" s="182">
        <v>11</v>
      </c>
      <c r="BQ36" s="183">
        <v>19</v>
      </c>
      <c r="BR36" s="176">
        <v>16</v>
      </c>
      <c r="BS36" s="80">
        <f t="shared" si="67"/>
        <v>7</v>
      </c>
      <c r="BV36" s="136"/>
      <c r="BW36" s="131"/>
      <c r="BX36" s="131"/>
      <c r="BY36" s="131"/>
      <c r="BZ36" s="230" t="s">
        <v>240</v>
      </c>
      <c r="CH36" s="131"/>
      <c r="CI36" s="131"/>
      <c r="CK36" s="131"/>
      <c r="CL36" s="131"/>
      <c r="CM36" s="131"/>
      <c r="CP36" s="131"/>
      <c r="CT36" s="131"/>
      <c r="CY36" s="131"/>
      <c r="CZ36" s="131"/>
      <c r="DA36" s="131"/>
      <c r="DB36" s="131"/>
      <c r="DC36" s="131"/>
      <c r="DD36" s="131"/>
      <c r="DE36" s="131"/>
      <c r="DF36" s="131"/>
      <c r="DG36" s="131"/>
      <c r="DH36" s="80"/>
      <c r="DN36" s="131"/>
      <c r="DO36" s="230"/>
      <c r="DQ36" s="131"/>
      <c r="DR36" s="131"/>
      <c r="DS36" s="131"/>
      <c r="DT36" s="131"/>
      <c r="DU36" s="131"/>
      <c r="DW36" s="131"/>
      <c r="DX36" s="131"/>
      <c r="DZ36" s="131"/>
      <c r="EA36" s="131"/>
      <c r="EB36" s="131"/>
      <c r="EC36" s="160" t="s">
        <v>204</v>
      </c>
      <c r="ED36" s="222">
        <f t="shared" ca="1" si="59"/>
        <v>25</v>
      </c>
      <c r="EI36" s="131"/>
      <c r="EN36" s="131"/>
      <c r="EO36" s="181">
        <v>15</v>
      </c>
      <c r="EQ36" s="172" t="s">
        <v>204</v>
      </c>
      <c r="ER36" s="173">
        <f t="shared" si="60"/>
        <v>41</v>
      </c>
      <c r="ES36" s="173">
        <f t="shared" si="61"/>
        <v>30</v>
      </c>
      <c r="ET36" s="182">
        <v>11</v>
      </c>
      <c r="EU36" s="183">
        <v>8</v>
      </c>
      <c r="EV36" s="176">
        <v>11</v>
      </c>
      <c r="EW36" s="80">
        <v>15</v>
      </c>
      <c r="FC36" s="131"/>
      <c r="FD36" s="230"/>
      <c r="FF36" s="131"/>
      <c r="FG36" s="131"/>
      <c r="FH36" s="131"/>
      <c r="FI36" s="131"/>
      <c r="FJ36" s="131"/>
      <c r="FL36" s="131"/>
      <c r="FM36" s="131"/>
      <c r="FO36" s="131"/>
      <c r="FP36" s="131"/>
      <c r="FQ36" s="131"/>
      <c r="FT36" s="131"/>
      <c r="FX36" s="131"/>
      <c r="GC36" s="131"/>
      <c r="GD36" s="131"/>
      <c r="GE36" s="131"/>
      <c r="GF36" s="131"/>
      <c r="GG36" s="131"/>
      <c r="GH36" s="131"/>
      <c r="GI36" s="131"/>
      <c r="GJ36" s="131"/>
      <c r="GK36" s="131"/>
      <c r="GL36" s="80"/>
      <c r="GQ36" s="131"/>
      <c r="GR36" s="230"/>
      <c r="GT36" s="131"/>
      <c r="GU36" s="131"/>
      <c r="GV36" s="131"/>
      <c r="GW36" s="131"/>
      <c r="GX36" s="131"/>
      <c r="GZ36" s="131"/>
      <c r="HB36" s="136"/>
      <c r="HD36" s="136"/>
      <c r="HE36" s="136"/>
      <c r="HF36" s="136"/>
      <c r="HG36" s="136"/>
      <c r="HH36" s="136"/>
    </row>
    <row r="37" spans="1:216" s="4" customFormat="1" ht="15" customHeight="1" x14ac:dyDescent="0.25">
      <c r="A37" s="131"/>
      <c r="B37" s="131"/>
      <c r="C37" s="131"/>
      <c r="D37" s="131"/>
      <c r="E37" s="131"/>
      <c r="F37" s="131"/>
      <c r="G37" s="210" t="s">
        <v>212</v>
      </c>
      <c r="I37" s="131"/>
      <c r="M37" s="131"/>
      <c r="R37" s="131"/>
      <c r="S37" s="208">
        <v>16</v>
      </c>
      <c r="T37" s="209"/>
      <c r="U37" s="210" t="s">
        <v>212</v>
      </c>
      <c r="V37" s="211">
        <f t="shared" si="57"/>
        <v>26</v>
      </c>
      <c r="W37" s="211">
        <f t="shared" si="58"/>
        <v>30</v>
      </c>
      <c r="X37" s="212">
        <v>5</v>
      </c>
      <c r="Y37" s="213">
        <v>11</v>
      </c>
      <c r="Z37" s="214">
        <v>14</v>
      </c>
      <c r="AA37" s="80">
        <f t="shared" si="62"/>
        <v>16</v>
      </c>
      <c r="AD37" s="131"/>
      <c r="AE37" s="131"/>
      <c r="AF37" s="131"/>
      <c r="AG37" s="131"/>
      <c r="AH37" s="230"/>
      <c r="AJ37" s="131"/>
      <c r="AK37" s="131"/>
      <c r="AL37" s="131"/>
      <c r="AM37" s="131"/>
      <c r="AN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51" t="s">
        <v>210</v>
      </c>
      <c r="AZ37" s="222">
        <f t="shared" ca="1" si="64"/>
        <v>8</v>
      </c>
      <c r="BB37" s="226"/>
      <c r="BC37" s="227" t="s">
        <v>231</v>
      </c>
      <c r="BD37" s="228"/>
      <c r="BE37" s="131"/>
      <c r="BJ37" s="131"/>
      <c r="BK37" s="181">
        <v>8</v>
      </c>
      <c r="BL37" s="188"/>
      <c r="BM37" s="189" t="s">
        <v>210</v>
      </c>
      <c r="BN37" s="173">
        <f t="shared" si="65"/>
        <v>57</v>
      </c>
      <c r="BO37" s="173">
        <f t="shared" si="66"/>
        <v>46</v>
      </c>
      <c r="BP37" s="182">
        <v>12</v>
      </c>
      <c r="BQ37" s="183">
        <v>21</v>
      </c>
      <c r="BR37" s="176">
        <v>13</v>
      </c>
      <c r="BS37" s="80">
        <f t="shared" si="67"/>
        <v>8</v>
      </c>
      <c r="BV37" s="136"/>
      <c r="BW37" s="131"/>
      <c r="BX37" s="131"/>
      <c r="BY37" s="131"/>
      <c r="BZ37" s="230" t="s">
        <v>242</v>
      </c>
      <c r="CH37" s="131"/>
      <c r="CI37" s="131"/>
      <c r="CK37" s="131"/>
      <c r="CL37" s="131"/>
      <c r="CM37" s="131"/>
      <c r="CP37" s="131"/>
      <c r="CT37" s="131"/>
      <c r="CY37" s="131"/>
      <c r="CZ37" s="131"/>
      <c r="DA37" s="131"/>
      <c r="DB37" s="131"/>
      <c r="DC37" s="131"/>
      <c r="DD37" s="131"/>
      <c r="DE37" s="131"/>
      <c r="DF37" s="131"/>
      <c r="DG37" s="131"/>
      <c r="DH37" s="80"/>
      <c r="DK37" s="131"/>
      <c r="DL37" s="131"/>
      <c r="DM37" s="131"/>
      <c r="DN37" s="131"/>
      <c r="DO37" s="230"/>
      <c r="DQ37" s="131"/>
      <c r="DR37" s="131"/>
      <c r="DS37" s="131"/>
      <c r="DT37" s="131"/>
      <c r="DU37" s="131"/>
      <c r="DW37" s="131"/>
      <c r="DX37" s="131"/>
      <c r="DZ37" s="131"/>
      <c r="EA37" s="131"/>
      <c r="EB37" s="131"/>
      <c r="EC37" s="210" t="s">
        <v>212</v>
      </c>
      <c r="EI37" s="131"/>
      <c r="EN37" s="131"/>
      <c r="EO37" s="208">
        <v>16</v>
      </c>
      <c r="EP37" s="209"/>
      <c r="EQ37" s="210" t="s">
        <v>212</v>
      </c>
      <c r="ER37" s="211">
        <f>ET37*3+EU37</f>
        <v>18</v>
      </c>
      <c r="ES37" s="211">
        <f>ET37+EU37+EV37</f>
        <v>30</v>
      </c>
      <c r="ET37" s="212">
        <v>3</v>
      </c>
      <c r="EU37" s="213">
        <v>9</v>
      </c>
      <c r="EV37" s="214">
        <v>18</v>
      </c>
      <c r="EW37" s="80">
        <v>16</v>
      </c>
      <c r="EZ37" s="131"/>
      <c r="FA37" s="131"/>
      <c r="FB37" s="131"/>
      <c r="FC37" s="131"/>
      <c r="FD37" s="230"/>
      <c r="FF37" s="131"/>
      <c r="FG37" s="131"/>
      <c r="FH37" s="131"/>
      <c r="FI37" s="131"/>
      <c r="FJ37" s="131"/>
      <c r="FL37" s="131"/>
      <c r="FM37" s="131"/>
      <c r="FO37" s="131"/>
      <c r="FP37" s="131"/>
      <c r="FQ37" s="131"/>
      <c r="FT37" s="131"/>
      <c r="FX37" s="131"/>
      <c r="GC37" s="131"/>
      <c r="GD37" s="131"/>
      <c r="GE37" s="131"/>
      <c r="GF37" s="131"/>
      <c r="GG37" s="131"/>
      <c r="GH37" s="131"/>
      <c r="GI37" s="131"/>
      <c r="GJ37" s="131"/>
      <c r="GK37" s="131"/>
      <c r="GL37" s="80"/>
      <c r="GO37" s="131"/>
      <c r="GP37" s="131"/>
      <c r="GQ37" s="131"/>
      <c r="GR37" s="230"/>
      <c r="GT37" s="131"/>
      <c r="GU37" s="131"/>
      <c r="GV37" s="131"/>
      <c r="GW37" s="131"/>
      <c r="GX37" s="131"/>
      <c r="GZ37" s="131"/>
      <c r="HB37" s="136"/>
      <c r="HD37" s="136"/>
      <c r="HE37" s="136"/>
      <c r="HF37" s="136"/>
      <c r="HG37" s="136"/>
      <c r="HH37" s="136"/>
    </row>
    <row r="38" spans="1:216" s="4" customFormat="1" ht="15" customHeight="1" x14ac:dyDescent="0.25">
      <c r="A38" s="131"/>
      <c r="B38" s="131"/>
      <c r="C38" s="131"/>
      <c r="D38" s="131"/>
      <c r="M38" s="131"/>
      <c r="N38" s="131"/>
      <c r="O38" s="131"/>
      <c r="P38" s="131"/>
      <c r="Q38" s="131"/>
      <c r="R38" s="131"/>
      <c r="AD38" s="131"/>
      <c r="AE38" s="131"/>
      <c r="AF38" s="131"/>
      <c r="AG38" s="131"/>
      <c r="AH38" s="230"/>
      <c r="AJ38" s="131"/>
      <c r="AK38" s="131"/>
      <c r="AL38" s="131"/>
      <c r="AM38" s="131"/>
      <c r="AN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51" t="s">
        <v>223</v>
      </c>
      <c r="AZ38" s="222">
        <f t="shared" ca="1" si="64"/>
        <v>25</v>
      </c>
      <c r="BB38" s="226"/>
      <c r="BC38" s="227" t="s">
        <v>235</v>
      </c>
      <c r="BD38" s="228"/>
      <c r="BE38" s="131"/>
      <c r="BF38" s="131"/>
      <c r="BG38" s="131"/>
      <c r="BH38" s="131"/>
      <c r="BI38" s="131"/>
      <c r="BJ38" s="131"/>
      <c r="BK38" s="173">
        <v>9</v>
      </c>
      <c r="BL38" s="188"/>
      <c r="BM38" s="172" t="s">
        <v>223</v>
      </c>
      <c r="BN38" s="173">
        <f t="shared" si="65"/>
        <v>56</v>
      </c>
      <c r="BO38" s="173">
        <f t="shared" si="66"/>
        <v>46</v>
      </c>
      <c r="BP38" s="182">
        <v>13</v>
      </c>
      <c r="BQ38" s="183">
        <v>17</v>
      </c>
      <c r="BR38" s="176">
        <v>16</v>
      </c>
      <c r="BS38" s="80">
        <f t="shared" si="67"/>
        <v>9</v>
      </c>
      <c r="BV38" s="131"/>
      <c r="BW38" s="131"/>
      <c r="BX38" s="131"/>
      <c r="BY38" s="131"/>
      <c r="BZ38" s="230" t="s">
        <v>244</v>
      </c>
      <c r="CH38" s="131"/>
      <c r="CI38" s="131"/>
      <c r="CK38" s="131"/>
      <c r="CT38" s="131"/>
      <c r="CU38" s="131"/>
      <c r="CV38" s="131"/>
      <c r="CW38" s="131"/>
      <c r="CX38" s="131"/>
      <c r="CY38" s="131"/>
      <c r="DK38" s="131"/>
      <c r="DL38" s="131"/>
      <c r="DM38" s="131"/>
      <c r="DN38" s="131"/>
      <c r="DO38" s="230"/>
      <c r="DQ38" s="131"/>
      <c r="DR38" s="131"/>
      <c r="DS38" s="131"/>
      <c r="DT38" s="131"/>
      <c r="DU38" s="131"/>
      <c r="DW38" s="131"/>
      <c r="DX38" s="131"/>
      <c r="DZ38" s="131"/>
      <c r="EA38" s="131"/>
      <c r="EB38" s="131"/>
      <c r="EI38" s="131"/>
      <c r="EJ38" s="131"/>
      <c r="EK38" s="131"/>
      <c r="EL38" s="131"/>
      <c r="EM38" s="131"/>
      <c r="EN38" s="131"/>
      <c r="EZ38" s="131"/>
      <c r="FA38" s="131"/>
      <c r="FB38" s="131"/>
      <c r="FC38" s="131"/>
      <c r="FD38" s="230"/>
      <c r="FF38" s="131"/>
      <c r="FG38" s="131"/>
      <c r="FH38" s="131"/>
      <c r="FI38" s="131"/>
      <c r="FJ38" s="131"/>
      <c r="FL38" s="131"/>
      <c r="FM38" s="131"/>
      <c r="FO38" s="131"/>
      <c r="FX38" s="131"/>
      <c r="FY38" s="131"/>
      <c r="FZ38" s="131"/>
      <c r="GA38" s="131"/>
      <c r="GB38" s="131"/>
      <c r="GC38" s="131"/>
      <c r="GO38" s="131"/>
      <c r="GP38" s="131"/>
      <c r="GQ38" s="131"/>
      <c r="GR38" s="230"/>
      <c r="GT38" s="131"/>
      <c r="GU38" s="131"/>
      <c r="GV38" s="131"/>
      <c r="GW38" s="131"/>
      <c r="GX38" s="131"/>
      <c r="GZ38" s="131"/>
      <c r="HB38" s="136"/>
      <c r="HD38" s="136"/>
      <c r="HE38" s="136"/>
      <c r="HF38" s="136"/>
      <c r="HG38" s="136"/>
      <c r="HH38" s="136"/>
    </row>
    <row r="39" spans="1:216" s="4" customFormat="1" ht="15" customHeight="1" x14ac:dyDescent="0.25">
      <c r="A39" s="131"/>
      <c r="B39" s="131"/>
      <c r="C39" s="131"/>
      <c r="D39" s="131"/>
      <c r="M39" s="131"/>
      <c r="N39" s="131"/>
      <c r="O39" s="131"/>
      <c r="P39" s="131"/>
      <c r="Q39" s="131"/>
      <c r="R39" s="131"/>
      <c r="AD39" s="131"/>
      <c r="AE39" s="131"/>
      <c r="AF39" s="131"/>
      <c r="AG39" s="131"/>
      <c r="AH39" s="230"/>
      <c r="AJ39" s="131"/>
      <c r="AM39" s="131"/>
      <c r="AN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51" t="s">
        <v>190</v>
      </c>
      <c r="AZ39" s="222">
        <f t="shared" ca="1" si="64"/>
        <v>9</v>
      </c>
      <c r="BB39" s="131"/>
      <c r="BC39" s="131"/>
      <c r="BD39" s="131"/>
      <c r="BE39" s="131"/>
      <c r="BF39" s="131"/>
      <c r="BG39" s="131"/>
      <c r="BH39" s="131"/>
      <c r="BI39" s="131"/>
      <c r="BJ39" s="131"/>
      <c r="BK39" s="173">
        <v>10</v>
      </c>
      <c r="BL39" s="188"/>
      <c r="BM39" s="185" t="s">
        <v>190</v>
      </c>
      <c r="BN39" s="173">
        <f t="shared" si="65"/>
        <v>67</v>
      </c>
      <c r="BO39" s="173">
        <f t="shared" si="66"/>
        <v>46</v>
      </c>
      <c r="BP39" s="182">
        <v>16</v>
      </c>
      <c r="BQ39" s="183">
        <v>19</v>
      </c>
      <c r="BR39" s="176">
        <v>11</v>
      </c>
      <c r="BS39" s="80">
        <f t="shared" si="67"/>
        <v>10</v>
      </c>
      <c r="BY39" s="131"/>
      <c r="BZ39" s="230" t="s">
        <v>245</v>
      </c>
      <c r="CA39" s="131"/>
      <c r="CH39" s="131"/>
      <c r="CI39" s="131"/>
      <c r="CK39" s="131"/>
      <c r="CT39" s="131"/>
      <c r="CU39" s="131"/>
      <c r="CV39" s="131"/>
      <c r="CW39" s="131"/>
      <c r="CX39" s="131"/>
      <c r="CY39" s="131"/>
      <c r="DK39" s="131"/>
      <c r="DL39" s="131"/>
      <c r="DM39" s="131"/>
      <c r="DN39" s="131"/>
      <c r="DO39" s="230"/>
      <c r="DQ39" s="131"/>
      <c r="DT39" s="131"/>
      <c r="DU39" s="131"/>
      <c r="DW39" s="131"/>
      <c r="DX39" s="131"/>
      <c r="DZ39" s="131"/>
      <c r="EA39" s="131"/>
      <c r="EB39" s="131"/>
      <c r="EI39" s="131"/>
      <c r="EJ39" s="131"/>
      <c r="EK39" s="131"/>
      <c r="EL39" s="131"/>
      <c r="EM39" s="131"/>
      <c r="EN39" s="131"/>
      <c r="EQ39" s="238"/>
      <c r="EZ39" s="131"/>
      <c r="FA39" s="131"/>
      <c r="FB39" s="131"/>
      <c r="FC39" s="131"/>
      <c r="FD39" s="230"/>
      <c r="FF39" s="131"/>
      <c r="FI39" s="131"/>
      <c r="FJ39" s="131"/>
      <c r="FL39" s="131"/>
      <c r="FM39" s="131"/>
      <c r="FO39" s="131"/>
      <c r="FX39" s="131"/>
      <c r="FY39" s="131"/>
      <c r="FZ39" s="131"/>
      <c r="GA39" s="131"/>
      <c r="GB39" s="131"/>
      <c r="GC39" s="131"/>
      <c r="GO39" s="131"/>
      <c r="GP39" s="131"/>
      <c r="GQ39" s="131"/>
      <c r="GR39" s="230"/>
      <c r="GT39" s="131"/>
      <c r="GW39" s="131"/>
      <c r="GX39" s="131"/>
      <c r="GZ39" s="131"/>
      <c r="HB39" s="136"/>
      <c r="HD39" s="136"/>
      <c r="HE39" s="136"/>
      <c r="HF39" s="136"/>
      <c r="HG39" s="136"/>
      <c r="HH39" s="136"/>
    </row>
    <row r="40" spans="1:216" s="4" customFormat="1" ht="15" customHeight="1" x14ac:dyDescent="0.25">
      <c r="A40" s="131"/>
      <c r="B40" s="131"/>
      <c r="C40" s="131"/>
      <c r="D40" s="131"/>
      <c r="M40" s="131"/>
      <c r="N40" s="131"/>
      <c r="O40" s="131"/>
      <c r="P40" s="131"/>
      <c r="Q40" s="131"/>
      <c r="R40" s="131"/>
      <c r="AD40" s="131"/>
      <c r="AE40" s="131"/>
      <c r="AF40" s="131"/>
      <c r="AG40" s="131"/>
      <c r="AH40" s="230"/>
      <c r="AJ40" s="131"/>
      <c r="AM40" s="131"/>
      <c r="AN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51" t="s">
        <v>169</v>
      </c>
      <c r="AZ40" s="222">
        <f t="shared" ca="1" si="64"/>
        <v>19</v>
      </c>
      <c r="BB40" s="131"/>
      <c r="BC40" s="131"/>
      <c r="BD40" s="131"/>
      <c r="BE40" s="131"/>
      <c r="BF40" s="131"/>
      <c r="BG40" s="131"/>
      <c r="BH40" s="131"/>
      <c r="BI40" s="131"/>
      <c r="BJ40" s="131"/>
      <c r="BK40" s="173">
        <v>11</v>
      </c>
      <c r="BL40" s="188"/>
      <c r="BM40" s="172" t="s">
        <v>169</v>
      </c>
      <c r="BN40" s="173">
        <f t="shared" si="65"/>
        <v>69</v>
      </c>
      <c r="BO40" s="173">
        <f t="shared" si="66"/>
        <v>46</v>
      </c>
      <c r="BP40" s="182">
        <v>17</v>
      </c>
      <c r="BQ40" s="183">
        <v>18</v>
      </c>
      <c r="BR40" s="176">
        <v>11</v>
      </c>
      <c r="BS40" s="80">
        <f t="shared" si="67"/>
        <v>11</v>
      </c>
      <c r="BY40" s="131"/>
      <c r="BZ40" s="230" t="s">
        <v>247</v>
      </c>
      <c r="CB40" s="131"/>
      <c r="CC40" s="131"/>
      <c r="CD40" s="131"/>
      <c r="CE40" s="131"/>
      <c r="CF40" s="131"/>
      <c r="CH40" s="131"/>
      <c r="CI40" s="131"/>
      <c r="CK40" s="131"/>
      <c r="CT40" s="131"/>
      <c r="CU40" s="131"/>
      <c r="CV40" s="131"/>
      <c r="CW40" s="131"/>
      <c r="CX40" s="131"/>
      <c r="CY40" s="131"/>
      <c r="DK40" s="131"/>
      <c r="DL40" s="131"/>
      <c r="DM40" s="131"/>
      <c r="DN40" s="131"/>
      <c r="DO40" s="230"/>
      <c r="DQ40" s="131"/>
      <c r="DT40" s="131"/>
      <c r="DU40" s="131"/>
      <c r="DW40" s="131"/>
      <c r="DX40" s="131"/>
      <c r="DZ40" s="131"/>
      <c r="EI40" s="131"/>
      <c r="EJ40" s="131"/>
      <c r="EK40" s="131"/>
      <c r="EL40" s="131"/>
      <c r="EM40" s="131"/>
      <c r="EN40" s="131"/>
      <c r="EQ40" s="238"/>
      <c r="EZ40" s="131"/>
      <c r="FA40" s="131"/>
      <c r="FB40" s="131"/>
      <c r="FC40" s="131"/>
      <c r="FD40" s="230"/>
      <c r="FF40" s="131"/>
      <c r="FI40" s="131"/>
      <c r="FJ40" s="131"/>
      <c r="FL40" s="131"/>
      <c r="FM40" s="131"/>
      <c r="FO40" s="131"/>
      <c r="FX40" s="131"/>
      <c r="FY40" s="131"/>
      <c r="FZ40" s="131"/>
      <c r="GA40" s="131"/>
      <c r="GB40" s="131"/>
      <c r="GC40" s="131"/>
      <c r="GO40" s="131"/>
      <c r="GP40" s="131"/>
      <c r="GQ40" s="131"/>
      <c r="GR40" s="230"/>
      <c r="GT40" s="131"/>
      <c r="GW40" s="131"/>
      <c r="GX40" s="131"/>
      <c r="GZ40" s="131"/>
      <c r="HB40" s="136"/>
      <c r="HD40" s="136"/>
      <c r="HE40" s="136"/>
      <c r="HF40" s="136"/>
      <c r="HG40" s="136"/>
      <c r="HH40" s="136"/>
    </row>
    <row r="41" spans="1:216" s="4" customFormat="1" ht="15" customHeight="1" x14ac:dyDescent="0.25">
      <c r="A41" s="131"/>
      <c r="B41" s="131"/>
      <c r="C41" s="131"/>
      <c r="D41" s="131"/>
      <c r="M41" s="131"/>
      <c r="N41" s="131"/>
      <c r="O41" s="131"/>
      <c r="P41" s="131"/>
      <c r="Q41" s="131"/>
      <c r="R41" s="131"/>
      <c r="AD41" s="131"/>
      <c r="AE41" s="131"/>
      <c r="AF41" s="131"/>
      <c r="AG41" s="131"/>
      <c r="AJ41" s="131"/>
      <c r="AK41" s="131"/>
      <c r="AL41" s="131"/>
      <c r="AM41" s="131"/>
      <c r="AN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51" t="s">
        <v>234</v>
      </c>
      <c r="AZ41" s="222">
        <f t="shared" ca="1" si="64"/>
        <v>22</v>
      </c>
      <c r="BE41" s="131"/>
      <c r="BF41" s="131"/>
      <c r="BG41" s="131"/>
      <c r="BH41" s="131"/>
      <c r="BI41" s="131"/>
      <c r="BJ41" s="131"/>
      <c r="BK41" s="173">
        <v>12</v>
      </c>
      <c r="BL41" s="188"/>
      <c r="BM41" s="172" t="s">
        <v>234</v>
      </c>
      <c r="BN41" s="173">
        <f t="shared" si="65"/>
        <v>53</v>
      </c>
      <c r="BO41" s="173">
        <f t="shared" si="66"/>
        <v>46</v>
      </c>
      <c r="BP41" s="182">
        <v>12</v>
      </c>
      <c r="BQ41" s="183">
        <v>17</v>
      </c>
      <c r="BR41" s="176">
        <v>17</v>
      </c>
      <c r="BS41" s="80">
        <f t="shared" si="67"/>
        <v>12</v>
      </c>
      <c r="BY41" s="131"/>
      <c r="BZ41" s="230" t="s">
        <v>248</v>
      </c>
      <c r="CB41" s="131"/>
      <c r="CH41" s="131"/>
      <c r="CI41" s="131"/>
      <c r="CK41" s="131"/>
      <c r="CT41" s="131"/>
      <c r="CU41" s="131"/>
      <c r="CV41" s="131"/>
      <c r="CW41" s="131"/>
      <c r="CX41" s="131"/>
      <c r="CY41" s="131"/>
      <c r="DK41" s="131"/>
      <c r="DL41" s="131"/>
      <c r="DM41" s="131"/>
      <c r="DN41" s="131"/>
      <c r="DQ41" s="131"/>
      <c r="DR41" s="131"/>
      <c r="DS41" s="131"/>
      <c r="DT41" s="131"/>
      <c r="DU41" s="131"/>
      <c r="DW41" s="131"/>
      <c r="DX41" s="131"/>
      <c r="DZ41" s="131"/>
      <c r="EI41" s="131"/>
      <c r="EJ41" s="131"/>
      <c r="EK41" s="131"/>
      <c r="EL41" s="131"/>
      <c r="EM41" s="131"/>
      <c r="EN41" s="131"/>
      <c r="EQ41" s="238"/>
      <c r="EZ41" s="131"/>
      <c r="FA41" s="131"/>
      <c r="FB41" s="131"/>
      <c r="FC41" s="131"/>
      <c r="FF41" s="131"/>
      <c r="FG41" s="131"/>
      <c r="FH41" s="131"/>
      <c r="FI41" s="131"/>
      <c r="FJ41" s="131"/>
      <c r="FL41" s="131"/>
      <c r="FM41" s="131"/>
      <c r="FO41" s="131"/>
      <c r="FX41" s="131"/>
      <c r="FY41" s="131"/>
      <c r="FZ41" s="131"/>
      <c r="GA41" s="131"/>
      <c r="GB41" s="131"/>
      <c r="GC41" s="131"/>
      <c r="GO41" s="131"/>
      <c r="GP41" s="131"/>
      <c r="GQ41" s="131"/>
      <c r="GT41" s="131"/>
      <c r="GU41" s="131"/>
      <c r="GV41" s="131"/>
      <c r="GW41" s="131"/>
      <c r="GX41" s="131"/>
      <c r="GZ41" s="131"/>
      <c r="HB41" s="136"/>
      <c r="HD41" s="136"/>
      <c r="HE41" s="136"/>
      <c r="HF41" s="136"/>
      <c r="HG41" s="136"/>
      <c r="HH41" s="136"/>
    </row>
    <row r="42" spans="1:216" s="4" customFormat="1" ht="15" customHeight="1" x14ac:dyDescent="0.25">
      <c r="A42" s="131"/>
      <c r="B42" s="131"/>
      <c r="C42" s="131"/>
      <c r="D42" s="131"/>
      <c r="M42" s="131"/>
      <c r="N42" s="131"/>
      <c r="O42" s="131"/>
      <c r="P42" s="131"/>
      <c r="Q42" s="131"/>
      <c r="R42" s="131"/>
      <c r="AD42" s="131"/>
      <c r="AE42" s="131"/>
      <c r="AF42" s="131"/>
      <c r="AG42" s="131"/>
      <c r="AJ42" s="131"/>
      <c r="AK42" s="131"/>
      <c r="AL42" s="131"/>
      <c r="AM42" s="131"/>
      <c r="AN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51" t="s">
        <v>159</v>
      </c>
      <c r="AZ42" s="222">
        <f t="shared" ca="1" si="64"/>
        <v>25</v>
      </c>
      <c r="BE42" s="131"/>
      <c r="BF42" s="131"/>
      <c r="BG42" s="131"/>
      <c r="BH42" s="131"/>
      <c r="BI42" s="131"/>
      <c r="BJ42" s="131"/>
      <c r="BK42" s="181">
        <v>13</v>
      </c>
      <c r="BL42" s="188"/>
      <c r="BM42" s="185" t="s">
        <v>159</v>
      </c>
      <c r="BN42" s="173">
        <f t="shared" si="65"/>
        <v>70</v>
      </c>
      <c r="BO42" s="173">
        <f t="shared" si="66"/>
        <v>46</v>
      </c>
      <c r="BP42" s="182">
        <v>20</v>
      </c>
      <c r="BQ42" s="183">
        <v>10</v>
      </c>
      <c r="BR42" s="176">
        <v>16</v>
      </c>
      <c r="BS42" s="80">
        <f t="shared" si="67"/>
        <v>13</v>
      </c>
      <c r="BY42" s="131"/>
      <c r="BZ42" s="230" t="s">
        <v>249</v>
      </c>
      <c r="CB42" s="131"/>
      <c r="CH42" s="131"/>
      <c r="CI42" s="131"/>
      <c r="CK42" s="131"/>
      <c r="CT42" s="131"/>
      <c r="CU42" s="131"/>
      <c r="CV42" s="131"/>
      <c r="CW42" s="131"/>
      <c r="CX42" s="131"/>
      <c r="CY42" s="131"/>
      <c r="DK42" s="131"/>
      <c r="DL42" s="131"/>
      <c r="DM42" s="131"/>
      <c r="DN42" s="131"/>
      <c r="DQ42" s="131"/>
      <c r="DR42" s="131"/>
      <c r="DS42" s="131"/>
      <c r="DT42" s="131"/>
      <c r="DU42" s="131"/>
      <c r="DW42" s="131"/>
      <c r="DX42" s="131"/>
      <c r="DZ42" s="131"/>
      <c r="EI42" s="131"/>
      <c r="EJ42" s="131"/>
      <c r="EK42" s="131"/>
      <c r="EL42" s="131"/>
      <c r="EM42" s="131"/>
      <c r="EN42" s="131"/>
      <c r="EQ42" s="238"/>
      <c r="EZ42" s="131"/>
      <c r="FA42" s="131"/>
      <c r="FB42" s="131"/>
      <c r="FC42" s="131"/>
      <c r="FF42" s="131"/>
      <c r="FG42" s="131"/>
      <c r="FH42" s="131"/>
      <c r="FI42" s="131"/>
      <c r="FJ42" s="131"/>
      <c r="FL42" s="131"/>
      <c r="FM42" s="131"/>
      <c r="FO42" s="131"/>
      <c r="FX42" s="131"/>
      <c r="FY42" s="131"/>
      <c r="FZ42" s="131"/>
      <c r="GA42" s="131"/>
      <c r="GB42" s="131"/>
      <c r="GC42" s="131"/>
      <c r="GO42" s="131"/>
      <c r="GP42" s="131"/>
      <c r="GQ42" s="131"/>
      <c r="GT42" s="131"/>
      <c r="GU42" s="131"/>
      <c r="GV42" s="131"/>
      <c r="GW42" s="131"/>
      <c r="GX42" s="131"/>
      <c r="GZ42" s="131"/>
      <c r="HB42" s="136"/>
      <c r="HD42" s="136"/>
      <c r="HE42" s="136"/>
      <c r="HF42" s="136"/>
      <c r="HG42" s="136"/>
      <c r="HH42" s="136"/>
    </row>
    <row r="43" spans="1:216" s="4" customFormat="1" ht="15" customHeight="1" x14ac:dyDescent="0.25">
      <c r="A43" s="131"/>
      <c r="B43" s="131"/>
      <c r="C43" s="131"/>
      <c r="D43" s="131"/>
      <c r="M43" s="131"/>
      <c r="N43" s="131"/>
      <c r="O43" s="131"/>
      <c r="P43" s="131"/>
      <c r="Q43" s="131"/>
      <c r="R43" s="131"/>
      <c r="AD43" s="131"/>
      <c r="AE43" s="131"/>
      <c r="AF43" s="131"/>
      <c r="AG43" s="131"/>
      <c r="AJ43" s="131"/>
      <c r="AK43" s="131"/>
      <c r="AL43" s="131"/>
      <c r="AM43" s="131"/>
      <c r="AN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51" t="s">
        <v>185</v>
      </c>
      <c r="AZ43" s="222">
        <f t="shared" ca="1" si="64"/>
        <v>27</v>
      </c>
      <c r="BE43" s="131"/>
      <c r="BF43" s="131"/>
      <c r="BG43" s="131"/>
      <c r="BH43" s="131"/>
      <c r="BI43" s="131"/>
      <c r="BJ43" s="131"/>
      <c r="BK43" s="181">
        <v>14</v>
      </c>
      <c r="BL43" s="188"/>
      <c r="BM43" s="185" t="s">
        <v>185</v>
      </c>
      <c r="BN43" s="173">
        <f t="shared" si="65"/>
        <v>55</v>
      </c>
      <c r="BO43" s="173">
        <f t="shared" si="66"/>
        <v>46</v>
      </c>
      <c r="BP43" s="182">
        <v>14</v>
      </c>
      <c r="BQ43" s="183">
        <v>13</v>
      </c>
      <c r="BR43" s="176">
        <v>19</v>
      </c>
      <c r="BS43" s="80">
        <f t="shared" si="67"/>
        <v>14</v>
      </c>
      <c r="BY43" s="131"/>
      <c r="BZ43" s="230" t="s">
        <v>250</v>
      </c>
      <c r="CB43" s="131"/>
      <c r="CC43" s="131"/>
      <c r="CD43" s="131"/>
      <c r="CE43" s="131"/>
      <c r="CF43" s="131"/>
      <c r="CH43" s="131"/>
      <c r="CI43" s="131"/>
      <c r="CK43" s="131"/>
      <c r="CT43" s="131"/>
      <c r="CU43" s="131"/>
      <c r="CV43" s="131"/>
      <c r="CW43" s="131"/>
      <c r="CX43" s="131"/>
      <c r="CY43" s="131"/>
      <c r="DK43" s="131"/>
      <c r="DL43" s="131"/>
      <c r="DM43" s="131"/>
      <c r="DN43" s="131"/>
      <c r="DQ43" s="131"/>
      <c r="DR43" s="131"/>
      <c r="DS43" s="131"/>
      <c r="DT43" s="131"/>
      <c r="DU43" s="131"/>
      <c r="DW43" s="131"/>
      <c r="DX43" s="131"/>
      <c r="DZ43" s="131"/>
      <c r="EI43" s="131"/>
      <c r="EJ43" s="131"/>
      <c r="EK43" s="131"/>
      <c r="EL43" s="131"/>
      <c r="EM43" s="131"/>
      <c r="EN43" s="131"/>
      <c r="EQ43" s="238"/>
      <c r="EZ43" s="131"/>
      <c r="FA43" s="131"/>
      <c r="FB43" s="131"/>
      <c r="FC43" s="131"/>
      <c r="FF43" s="131"/>
      <c r="FG43" s="131"/>
      <c r="FH43" s="131"/>
      <c r="FI43" s="131"/>
      <c r="FJ43" s="131"/>
      <c r="FL43" s="131"/>
      <c r="FM43" s="131"/>
      <c r="FO43" s="131"/>
      <c r="FX43" s="131"/>
      <c r="FY43" s="131"/>
      <c r="FZ43" s="131"/>
      <c r="GA43" s="131"/>
      <c r="GB43" s="131"/>
      <c r="GC43" s="131"/>
      <c r="GO43" s="131"/>
      <c r="GP43" s="131"/>
      <c r="GQ43" s="131"/>
      <c r="GT43" s="131"/>
      <c r="GU43" s="131"/>
      <c r="GV43" s="131"/>
      <c r="GW43" s="131"/>
      <c r="GX43" s="131"/>
      <c r="GZ43" s="131"/>
      <c r="HB43" s="136"/>
      <c r="HD43" s="136"/>
      <c r="HE43" s="136"/>
      <c r="HF43" s="136"/>
      <c r="HG43" s="136"/>
      <c r="HH43" s="136"/>
    </row>
    <row r="44" spans="1:216" s="4" customFormat="1" ht="15" customHeight="1" x14ac:dyDescent="0.25">
      <c r="A44" s="131"/>
      <c r="B44" s="131"/>
      <c r="C44" s="131"/>
      <c r="D44" s="131"/>
      <c r="M44" s="131"/>
      <c r="N44" s="131"/>
      <c r="O44" s="131"/>
      <c r="P44" s="131"/>
      <c r="Q44" s="131"/>
      <c r="R44" s="131"/>
      <c r="AD44" s="131"/>
      <c r="AE44" s="131"/>
      <c r="AF44" s="131"/>
      <c r="AG44" s="131"/>
      <c r="AJ44" s="131"/>
      <c r="AK44" s="131"/>
      <c r="AL44" s="131"/>
      <c r="AM44" s="131"/>
      <c r="AN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51" t="s">
        <v>218</v>
      </c>
      <c r="AZ44" s="222">
        <f t="shared" ca="1" si="64"/>
        <v>3</v>
      </c>
      <c r="BE44" s="131"/>
      <c r="BF44" s="131"/>
      <c r="BG44" s="131"/>
      <c r="BH44" s="131"/>
      <c r="BI44" s="131"/>
      <c r="BJ44" s="131"/>
      <c r="BK44" s="181">
        <v>15</v>
      </c>
      <c r="BM44" s="185" t="s">
        <v>218</v>
      </c>
      <c r="BN44" s="173">
        <f t="shared" si="65"/>
        <v>56</v>
      </c>
      <c r="BO44" s="173">
        <f t="shared" si="66"/>
        <v>46</v>
      </c>
      <c r="BP44" s="182">
        <v>14</v>
      </c>
      <c r="BQ44" s="183">
        <v>14</v>
      </c>
      <c r="BR44" s="176">
        <v>18</v>
      </c>
      <c r="BS44" s="80">
        <f t="shared" si="67"/>
        <v>15</v>
      </c>
      <c r="BY44" s="131"/>
      <c r="BZ44" s="230"/>
      <c r="CB44" s="131"/>
      <c r="CC44" s="131"/>
      <c r="CD44" s="131"/>
      <c r="CE44" s="131"/>
      <c r="CF44" s="131"/>
      <c r="CH44" s="131"/>
      <c r="CI44" s="131"/>
      <c r="CK44" s="131"/>
      <c r="CT44" s="131"/>
      <c r="CU44" s="131"/>
      <c r="CV44" s="131"/>
      <c r="CW44" s="131"/>
      <c r="CX44" s="131"/>
      <c r="CY44" s="131"/>
      <c r="DK44" s="131"/>
      <c r="DL44" s="131"/>
      <c r="DM44" s="131"/>
      <c r="DN44" s="131"/>
      <c r="DQ44" s="131"/>
      <c r="DR44" s="131"/>
      <c r="DS44" s="131"/>
      <c r="DT44" s="131"/>
      <c r="DU44" s="131"/>
      <c r="DW44" s="131"/>
      <c r="DX44" s="131"/>
      <c r="DZ44" s="131"/>
      <c r="EI44" s="131"/>
      <c r="EJ44" s="131"/>
      <c r="EK44" s="131"/>
      <c r="EL44" s="131"/>
      <c r="EM44" s="131"/>
      <c r="EN44" s="131"/>
      <c r="EQ44" s="238"/>
      <c r="EZ44" s="131"/>
      <c r="FA44" s="131"/>
      <c r="FB44" s="131"/>
      <c r="FC44" s="131"/>
      <c r="FF44" s="131"/>
      <c r="FG44" s="131"/>
      <c r="FH44" s="131"/>
      <c r="FI44" s="131"/>
      <c r="FJ44" s="131"/>
      <c r="FL44" s="131"/>
      <c r="FM44" s="131"/>
      <c r="FO44" s="131"/>
      <c r="FX44" s="131"/>
      <c r="FY44" s="131"/>
      <c r="FZ44" s="131"/>
      <c r="GA44" s="131"/>
      <c r="GB44" s="131"/>
      <c r="GC44" s="131"/>
      <c r="GO44" s="131"/>
      <c r="GP44" s="131"/>
      <c r="GQ44" s="131"/>
      <c r="GT44" s="131"/>
      <c r="GU44" s="131"/>
      <c r="GV44" s="131"/>
      <c r="GW44" s="131"/>
      <c r="GX44" s="131"/>
      <c r="GZ44" s="131"/>
      <c r="HB44" s="136"/>
      <c r="HD44" s="136"/>
      <c r="HE44" s="136"/>
      <c r="HF44" s="136"/>
      <c r="HG44" s="136"/>
      <c r="HH44" s="136"/>
    </row>
    <row r="45" spans="1:216" s="4" customFormat="1" ht="15" customHeight="1" x14ac:dyDescent="0.25">
      <c r="A45" s="131"/>
      <c r="B45" s="131"/>
      <c r="C45" s="131"/>
      <c r="D45" s="131"/>
      <c r="M45" s="131"/>
      <c r="N45" s="131"/>
      <c r="O45" s="131"/>
      <c r="P45" s="131"/>
      <c r="Q45" s="131"/>
      <c r="R45" s="131"/>
      <c r="AD45" s="131"/>
      <c r="AE45" s="131"/>
      <c r="AF45" s="131"/>
      <c r="AG45" s="131"/>
      <c r="AJ45" s="131"/>
      <c r="AK45" s="131"/>
      <c r="AL45" s="131"/>
      <c r="AM45" s="131"/>
      <c r="AN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51" t="s">
        <v>160</v>
      </c>
      <c r="AZ45" s="222">
        <f t="shared" ca="1" si="64"/>
        <v>12</v>
      </c>
      <c r="BE45" s="131"/>
      <c r="BF45" s="131"/>
      <c r="BG45" s="131"/>
      <c r="BH45" s="131"/>
      <c r="BI45" s="131"/>
      <c r="BJ45" s="131"/>
      <c r="BK45" s="181">
        <v>16</v>
      </c>
      <c r="BM45" s="185" t="s">
        <v>160</v>
      </c>
      <c r="BN45" s="173">
        <f t="shared" si="65"/>
        <v>67</v>
      </c>
      <c r="BO45" s="173">
        <f t="shared" si="66"/>
        <v>46</v>
      </c>
      <c r="BP45" s="182">
        <v>17</v>
      </c>
      <c r="BQ45" s="183">
        <v>16</v>
      </c>
      <c r="BR45" s="176">
        <v>13</v>
      </c>
      <c r="BS45" s="80">
        <f t="shared" si="67"/>
        <v>16</v>
      </c>
      <c r="BV45" s="131"/>
      <c r="BW45" s="131"/>
      <c r="BX45" s="131"/>
      <c r="BY45" s="131"/>
      <c r="BZ45" s="230"/>
      <c r="CB45" s="131"/>
      <c r="CC45" s="131"/>
      <c r="CD45" s="131"/>
      <c r="CE45" s="131"/>
      <c r="CF45" s="131"/>
      <c r="CH45" s="131"/>
      <c r="CI45" s="131"/>
      <c r="CK45" s="131"/>
      <c r="CT45" s="131"/>
      <c r="CU45" s="131"/>
      <c r="CV45" s="131"/>
      <c r="CW45" s="131"/>
      <c r="CX45" s="131"/>
      <c r="CY45" s="131"/>
      <c r="DK45" s="131"/>
      <c r="DL45" s="131"/>
      <c r="DM45" s="131"/>
      <c r="DN45" s="131"/>
      <c r="DQ45" s="131"/>
      <c r="DR45" s="131"/>
      <c r="DS45" s="131"/>
      <c r="DT45" s="131"/>
      <c r="DU45" s="131"/>
      <c r="DW45" s="131"/>
      <c r="DX45" s="131"/>
      <c r="DZ45" s="131"/>
      <c r="EI45" s="131"/>
      <c r="EJ45" s="131"/>
      <c r="EK45" s="131"/>
      <c r="EL45" s="131"/>
      <c r="EM45" s="131"/>
      <c r="EN45" s="131"/>
      <c r="EQ45" s="238"/>
      <c r="EZ45" s="131"/>
      <c r="FA45" s="131"/>
      <c r="FB45" s="131"/>
      <c r="FC45" s="131"/>
      <c r="FF45" s="131"/>
      <c r="FG45" s="131"/>
      <c r="FH45" s="131"/>
      <c r="FI45" s="131"/>
      <c r="FJ45" s="131"/>
      <c r="FL45" s="131"/>
      <c r="FM45" s="131"/>
      <c r="FO45" s="131"/>
      <c r="FX45" s="131"/>
      <c r="FY45" s="131"/>
      <c r="FZ45" s="131"/>
      <c r="GA45" s="131"/>
      <c r="GB45" s="131"/>
      <c r="GC45" s="131"/>
      <c r="GO45" s="131"/>
      <c r="GP45" s="131"/>
      <c r="GQ45" s="131"/>
      <c r="GT45" s="131"/>
      <c r="GU45" s="131"/>
      <c r="GV45" s="131"/>
      <c r="GW45" s="131"/>
      <c r="GX45" s="131"/>
      <c r="GZ45" s="131"/>
      <c r="HB45" s="136"/>
      <c r="HD45" s="136"/>
      <c r="HE45" s="136"/>
      <c r="HF45" s="136"/>
      <c r="HG45" s="136"/>
      <c r="HH45" s="136"/>
    </row>
    <row r="46" spans="1:216" s="4" customFormat="1" ht="15" customHeight="1" x14ac:dyDescent="0.25">
      <c r="A46" s="131"/>
      <c r="B46" s="131"/>
      <c r="C46" s="131"/>
      <c r="D46" s="131"/>
      <c r="M46" s="131"/>
      <c r="N46" s="131"/>
      <c r="O46" s="131"/>
      <c r="P46" s="131"/>
      <c r="Q46" s="131"/>
      <c r="R46" s="131"/>
      <c r="AD46" s="131"/>
      <c r="AF46" s="131"/>
      <c r="AG46" s="131"/>
      <c r="AJ46" s="131"/>
      <c r="AK46" s="131"/>
      <c r="AL46" s="131"/>
      <c r="AM46" s="131"/>
      <c r="AN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60" t="s">
        <v>137</v>
      </c>
      <c r="AZ46" s="222">
        <f t="shared" ca="1" si="64"/>
        <v>12</v>
      </c>
      <c r="BB46" s="223"/>
      <c r="BC46" s="224" t="s">
        <v>222</v>
      </c>
      <c r="BD46" s="223"/>
      <c r="BE46" s="131"/>
      <c r="BF46" s="131"/>
      <c r="BG46" s="131"/>
      <c r="BH46" s="131"/>
      <c r="BI46" s="131"/>
      <c r="BJ46" s="131"/>
      <c r="BK46" s="181">
        <v>17</v>
      </c>
      <c r="BM46" s="185" t="s">
        <v>137</v>
      </c>
      <c r="BN46" s="173">
        <f t="shared" si="65"/>
        <v>52</v>
      </c>
      <c r="BO46" s="173">
        <f t="shared" si="66"/>
        <v>46</v>
      </c>
      <c r="BP46" s="182">
        <v>13</v>
      </c>
      <c r="BQ46" s="183">
        <v>13</v>
      </c>
      <c r="BR46" s="176">
        <v>20</v>
      </c>
      <c r="BS46" s="80">
        <f t="shared" si="67"/>
        <v>17</v>
      </c>
      <c r="BV46" s="131"/>
      <c r="BW46" s="131"/>
      <c r="BX46" s="131"/>
      <c r="BY46" s="131"/>
      <c r="BZ46" s="230"/>
      <c r="CB46" s="131"/>
      <c r="CC46" s="131"/>
      <c r="CD46" s="131"/>
      <c r="CE46" s="131"/>
      <c r="CF46" s="131"/>
      <c r="CH46" s="131"/>
      <c r="CI46" s="131"/>
      <c r="CK46" s="131"/>
      <c r="CT46" s="131"/>
      <c r="CU46" s="131"/>
      <c r="CV46" s="131"/>
      <c r="CW46" s="131"/>
      <c r="CX46" s="131"/>
      <c r="CY46" s="131"/>
      <c r="DK46" s="131"/>
      <c r="DM46" s="131"/>
      <c r="DN46" s="131"/>
      <c r="DQ46" s="131"/>
      <c r="DR46" s="131"/>
      <c r="DS46" s="131"/>
      <c r="DT46" s="131"/>
      <c r="DU46" s="131"/>
      <c r="DW46" s="131"/>
      <c r="DX46" s="131"/>
      <c r="DZ46" s="131"/>
      <c r="EI46" s="131"/>
      <c r="EJ46" s="131"/>
      <c r="EK46" s="131"/>
      <c r="EL46" s="131"/>
      <c r="EM46" s="131"/>
      <c r="EN46" s="131"/>
      <c r="EQ46" s="238"/>
      <c r="EZ46" s="131"/>
      <c r="FB46" s="131"/>
      <c r="FC46" s="131"/>
      <c r="FF46" s="131"/>
      <c r="FG46" s="131"/>
      <c r="FH46" s="131"/>
      <c r="FI46" s="131"/>
      <c r="FJ46" s="131"/>
      <c r="FL46" s="131"/>
      <c r="FM46" s="131"/>
      <c r="FO46" s="131"/>
      <c r="FX46" s="131"/>
      <c r="FY46" s="131"/>
      <c r="FZ46" s="131"/>
      <c r="GA46" s="131"/>
      <c r="GB46" s="131"/>
      <c r="GC46" s="131"/>
      <c r="GP46" s="131"/>
      <c r="GQ46" s="131"/>
      <c r="GT46" s="131"/>
      <c r="GU46" s="131"/>
      <c r="GV46" s="131"/>
      <c r="GW46" s="131"/>
      <c r="GX46" s="131"/>
      <c r="GZ46" s="131"/>
      <c r="HB46" s="136"/>
      <c r="HD46" s="136"/>
      <c r="HE46" s="136"/>
      <c r="HF46" s="136"/>
      <c r="HG46" s="136"/>
      <c r="HH46" s="136"/>
    </row>
    <row r="47" spans="1:216" s="4" customFormat="1" ht="15" customHeight="1" x14ac:dyDescent="0.25">
      <c r="A47" s="131"/>
      <c r="B47" s="131"/>
      <c r="C47" s="131"/>
      <c r="D47" s="131"/>
      <c r="M47" s="131"/>
      <c r="N47" s="131"/>
      <c r="O47" s="131"/>
      <c r="P47" s="131"/>
      <c r="Q47" s="131"/>
      <c r="R47" s="131"/>
      <c r="AD47" s="131"/>
      <c r="AE47" s="131"/>
      <c r="AF47" s="131"/>
      <c r="AJ47" s="131"/>
      <c r="AK47" s="131"/>
      <c r="AL47" s="131"/>
      <c r="AM47" s="131"/>
      <c r="AN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60" t="s">
        <v>230</v>
      </c>
      <c r="AZ47" s="222">
        <f t="shared" ca="1" si="64"/>
        <v>11</v>
      </c>
      <c r="BB47" s="223"/>
      <c r="BC47" s="224" t="s">
        <v>225</v>
      </c>
      <c r="BD47" s="223"/>
      <c r="BE47" s="131"/>
      <c r="BF47" s="131"/>
      <c r="BG47" s="131"/>
      <c r="BH47" s="131"/>
      <c r="BI47" s="131"/>
      <c r="BJ47" s="131"/>
      <c r="BK47" s="181">
        <v>18</v>
      </c>
      <c r="BM47" s="185" t="s">
        <v>230</v>
      </c>
      <c r="BN47" s="173">
        <f t="shared" si="65"/>
        <v>29</v>
      </c>
      <c r="BO47" s="173">
        <f t="shared" si="66"/>
        <v>46</v>
      </c>
      <c r="BP47" s="182">
        <v>6</v>
      </c>
      <c r="BQ47" s="183">
        <v>11</v>
      </c>
      <c r="BR47" s="176">
        <v>29</v>
      </c>
      <c r="BS47" s="80">
        <f t="shared" si="67"/>
        <v>18</v>
      </c>
      <c r="BV47" s="131"/>
      <c r="BW47" s="131"/>
      <c r="BX47" s="131"/>
      <c r="BY47" s="131"/>
      <c r="BZ47" s="230"/>
      <c r="CB47" s="131"/>
      <c r="CE47" s="131"/>
      <c r="CF47" s="131"/>
      <c r="CH47" s="131"/>
      <c r="CI47" s="131"/>
      <c r="CK47" s="131"/>
      <c r="CT47" s="131"/>
      <c r="CU47" s="131"/>
      <c r="CV47" s="131"/>
      <c r="CW47" s="131"/>
      <c r="CX47" s="131"/>
      <c r="CY47" s="131"/>
      <c r="DK47" s="131"/>
      <c r="DL47" s="131"/>
      <c r="DM47" s="131"/>
      <c r="DQ47" s="131"/>
      <c r="DR47" s="131"/>
      <c r="DS47" s="131"/>
      <c r="DT47" s="131"/>
      <c r="DU47" s="131"/>
      <c r="DW47" s="131"/>
      <c r="DX47" s="131"/>
      <c r="DZ47" s="131"/>
      <c r="EI47" s="131"/>
      <c r="EJ47" s="131"/>
      <c r="EK47" s="131"/>
      <c r="EL47" s="131"/>
      <c r="EM47" s="131"/>
      <c r="EN47" s="131"/>
      <c r="EQ47" s="238"/>
      <c r="EZ47" s="131"/>
      <c r="FA47" s="131"/>
      <c r="FB47" s="131"/>
      <c r="FF47" s="131"/>
      <c r="FG47" s="131"/>
      <c r="FH47" s="131"/>
      <c r="FI47" s="131"/>
      <c r="FJ47" s="131"/>
      <c r="FL47" s="131"/>
      <c r="FM47" s="131"/>
      <c r="FO47" s="131"/>
      <c r="FX47" s="131"/>
      <c r="FY47" s="131"/>
      <c r="FZ47" s="131"/>
      <c r="GA47" s="131"/>
      <c r="GB47" s="131"/>
      <c r="GC47" s="131"/>
      <c r="GO47" s="131"/>
      <c r="GP47" s="131"/>
      <c r="GT47" s="131"/>
      <c r="GU47" s="131"/>
      <c r="GV47" s="131"/>
      <c r="GW47" s="131"/>
      <c r="GX47" s="131"/>
      <c r="GZ47" s="131"/>
      <c r="HB47" s="136"/>
      <c r="HD47" s="136"/>
      <c r="HE47" s="136"/>
      <c r="HF47" s="136"/>
      <c r="HG47" s="136"/>
      <c r="HH47" s="136"/>
    </row>
    <row r="48" spans="1:216" s="4" customFormat="1" ht="15" customHeight="1" x14ac:dyDescent="0.25">
      <c r="A48" s="131"/>
      <c r="B48" s="131"/>
      <c r="C48" s="131"/>
      <c r="D48" s="131"/>
      <c r="M48" s="131"/>
      <c r="N48" s="131"/>
      <c r="O48" s="131"/>
      <c r="P48" s="131"/>
      <c r="Q48" s="131"/>
      <c r="R48" s="131"/>
      <c r="AD48" s="131"/>
      <c r="AE48" s="131"/>
      <c r="AF48" s="131"/>
      <c r="AG48" s="131"/>
      <c r="AJ48" s="131"/>
      <c r="AK48" s="131"/>
      <c r="AL48" s="131"/>
      <c r="AM48" s="131"/>
      <c r="AN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60" t="s">
        <v>226</v>
      </c>
      <c r="AZ48" s="222">
        <f t="shared" ca="1" si="64"/>
        <v>28</v>
      </c>
      <c r="BB48" s="223"/>
      <c r="BC48" s="224" t="s">
        <v>228</v>
      </c>
      <c r="BD48" s="223"/>
      <c r="BE48" s="131"/>
      <c r="BF48" s="131"/>
      <c r="BG48" s="131"/>
      <c r="BH48" s="131"/>
      <c r="BI48" s="131"/>
      <c r="BJ48" s="131"/>
      <c r="BK48" s="181">
        <v>19</v>
      </c>
      <c r="BM48" s="185" t="s">
        <v>226</v>
      </c>
      <c r="BN48" s="173">
        <f t="shared" si="65"/>
        <v>45</v>
      </c>
      <c r="BO48" s="173">
        <f t="shared" si="66"/>
        <v>46</v>
      </c>
      <c r="BP48" s="182">
        <v>10</v>
      </c>
      <c r="BQ48" s="183">
        <v>15</v>
      </c>
      <c r="BR48" s="176">
        <v>21</v>
      </c>
      <c r="BS48" s="80">
        <f t="shared" si="67"/>
        <v>19</v>
      </c>
      <c r="BV48" s="131"/>
      <c r="BW48" s="131"/>
      <c r="BX48" s="131"/>
      <c r="BY48" s="131"/>
      <c r="BZ48" s="230"/>
      <c r="CB48" s="131"/>
      <c r="CE48" s="131"/>
      <c r="CF48" s="131"/>
      <c r="CH48" s="131"/>
      <c r="CI48" s="131"/>
      <c r="CK48" s="131"/>
      <c r="CT48" s="131"/>
      <c r="CU48" s="131"/>
      <c r="CV48" s="131"/>
      <c r="CW48" s="131"/>
      <c r="CX48" s="131"/>
      <c r="CY48" s="131"/>
      <c r="DK48" s="131"/>
      <c r="DL48" s="131"/>
      <c r="DM48" s="131"/>
      <c r="DN48" s="131"/>
      <c r="DQ48" s="131"/>
      <c r="DR48" s="131"/>
      <c r="DS48" s="131"/>
      <c r="DT48" s="131"/>
      <c r="DU48" s="131"/>
      <c r="DW48" s="131"/>
      <c r="DX48" s="131"/>
      <c r="DZ48" s="131"/>
      <c r="EI48" s="131"/>
      <c r="EJ48" s="131"/>
      <c r="EK48" s="131"/>
      <c r="EL48" s="131"/>
      <c r="EM48" s="131"/>
      <c r="EN48" s="131"/>
      <c r="EQ48" s="238"/>
      <c r="EZ48" s="131"/>
      <c r="FA48" s="131"/>
      <c r="FB48" s="131"/>
      <c r="FC48" s="131"/>
      <c r="FF48" s="131"/>
      <c r="FG48" s="131"/>
      <c r="FH48" s="131"/>
      <c r="FI48" s="131"/>
      <c r="FJ48" s="131"/>
      <c r="FL48" s="131"/>
      <c r="FM48" s="131"/>
      <c r="FO48" s="131"/>
      <c r="FX48" s="131"/>
      <c r="FY48" s="131"/>
      <c r="FZ48" s="131"/>
      <c r="GA48" s="131"/>
      <c r="GB48" s="131"/>
      <c r="GC48" s="131"/>
      <c r="GO48" s="131"/>
      <c r="GP48" s="131"/>
      <c r="GQ48" s="131"/>
      <c r="GT48" s="131"/>
      <c r="GU48" s="131"/>
      <c r="GV48" s="131"/>
      <c r="GW48" s="131"/>
      <c r="GX48" s="131"/>
      <c r="GZ48" s="131"/>
      <c r="HB48" s="136"/>
      <c r="HD48" s="136"/>
      <c r="HE48" s="136"/>
      <c r="HF48" s="136"/>
      <c r="HG48" s="136"/>
      <c r="HH48" s="136"/>
    </row>
    <row r="49" spans="1:216" s="4" customFormat="1" ht="15" customHeight="1" x14ac:dyDescent="0.25">
      <c r="A49" s="131"/>
      <c r="B49" s="131"/>
      <c r="C49" s="131"/>
      <c r="D49" s="131"/>
      <c r="E49" s="131"/>
      <c r="F49" s="131"/>
      <c r="I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80"/>
      <c r="AC49" s="80"/>
      <c r="AD49" s="131"/>
      <c r="AE49" s="131"/>
      <c r="AF49" s="131"/>
      <c r="AG49" s="131"/>
      <c r="AJ49" s="131"/>
      <c r="AK49" s="131"/>
      <c r="AL49" s="131"/>
      <c r="AM49" s="131"/>
      <c r="AN49" s="131"/>
      <c r="AO49" s="80"/>
      <c r="AP49" s="131"/>
      <c r="AQ49" s="131"/>
      <c r="AR49" s="131"/>
      <c r="AS49" s="131"/>
      <c r="AT49" s="131"/>
      <c r="AU49" s="131"/>
      <c r="AV49" s="131"/>
      <c r="AW49" s="131"/>
      <c r="AX49" s="131"/>
      <c r="AY49" s="160" t="s">
        <v>148</v>
      </c>
      <c r="AZ49" s="222">
        <f t="shared" ca="1" si="64"/>
        <v>2</v>
      </c>
      <c r="BB49" s="223"/>
      <c r="BC49" s="224" t="s">
        <v>233</v>
      </c>
      <c r="BD49" s="223"/>
      <c r="BE49" s="131"/>
      <c r="BF49" s="131"/>
      <c r="BG49" s="131"/>
      <c r="BH49" s="131"/>
      <c r="BI49" s="131"/>
      <c r="BJ49" s="131"/>
      <c r="BK49" s="181">
        <v>20</v>
      </c>
      <c r="BM49" s="185" t="s">
        <v>148</v>
      </c>
      <c r="BN49" s="173">
        <f t="shared" si="65"/>
        <v>58</v>
      </c>
      <c r="BO49" s="173">
        <f t="shared" si="66"/>
        <v>46</v>
      </c>
      <c r="BP49" s="182">
        <v>14</v>
      </c>
      <c r="BQ49" s="183">
        <v>16</v>
      </c>
      <c r="BR49" s="176">
        <v>16</v>
      </c>
      <c r="BS49" s="80">
        <f t="shared" si="67"/>
        <v>20</v>
      </c>
      <c r="BV49" s="131"/>
      <c r="BW49" s="131"/>
      <c r="BX49" s="131"/>
      <c r="BY49" s="131"/>
      <c r="CB49" s="131"/>
      <c r="CC49" s="131"/>
      <c r="CD49" s="131"/>
      <c r="CE49" s="131"/>
      <c r="CF49" s="131"/>
      <c r="CG49" s="80"/>
      <c r="CH49" s="131"/>
      <c r="CI49" s="131"/>
      <c r="CK49" s="131"/>
      <c r="CL49" s="131"/>
      <c r="CM49" s="131"/>
      <c r="CP49" s="131"/>
      <c r="CT49" s="131"/>
      <c r="CU49" s="131"/>
      <c r="CV49" s="131"/>
      <c r="CW49" s="131"/>
      <c r="CX49" s="131"/>
      <c r="CY49" s="131"/>
      <c r="CZ49" s="131"/>
      <c r="DA49" s="131"/>
      <c r="DB49" s="131"/>
      <c r="DC49" s="131"/>
      <c r="DD49" s="131"/>
      <c r="DE49" s="131"/>
      <c r="DF49" s="131"/>
      <c r="DG49" s="131"/>
      <c r="DH49" s="131"/>
      <c r="DI49" s="80"/>
      <c r="DJ49" s="80"/>
      <c r="DK49" s="131"/>
      <c r="DL49" s="131"/>
      <c r="DM49" s="131"/>
      <c r="DN49" s="131"/>
      <c r="DQ49" s="131"/>
      <c r="DR49" s="131"/>
      <c r="DS49" s="131"/>
      <c r="DT49" s="131"/>
      <c r="DU49" s="131"/>
      <c r="DV49" s="80"/>
      <c r="DW49" s="131"/>
      <c r="DX49" s="131"/>
      <c r="DZ49" s="131"/>
      <c r="EA49" s="131"/>
      <c r="EB49" s="131"/>
      <c r="EE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131"/>
      <c r="EW49" s="131"/>
      <c r="EX49" s="80"/>
      <c r="EY49" s="80"/>
      <c r="EZ49" s="131"/>
      <c r="FA49" s="131"/>
      <c r="FB49" s="131"/>
      <c r="FC49" s="131"/>
      <c r="FF49" s="131"/>
      <c r="FG49" s="131"/>
      <c r="FH49" s="131"/>
      <c r="FI49" s="131"/>
      <c r="FJ49" s="131"/>
      <c r="FK49" s="80"/>
      <c r="FL49" s="131"/>
      <c r="FM49" s="131"/>
      <c r="FO49" s="131"/>
      <c r="FP49" s="131"/>
      <c r="FQ49" s="131"/>
      <c r="FT49" s="131"/>
      <c r="FX49" s="131"/>
      <c r="FY49" s="131"/>
      <c r="FZ49" s="131"/>
      <c r="GA49" s="131"/>
      <c r="GB49" s="131"/>
      <c r="GC49" s="131"/>
      <c r="GD49" s="131"/>
      <c r="GE49" s="131"/>
      <c r="GF49" s="131"/>
      <c r="GG49" s="131"/>
      <c r="GH49" s="131"/>
      <c r="GI49" s="131"/>
      <c r="GJ49" s="131"/>
      <c r="GK49" s="131"/>
      <c r="GL49" s="131"/>
      <c r="GM49" s="80"/>
      <c r="GN49" s="80"/>
      <c r="GO49" s="131"/>
      <c r="GP49" s="131"/>
      <c r="GQ49" s="131"/>
      <c r="GT49" s="131"/>
      <c r="GU49" s="131"/>
      <c r="GV49" s="131"/>
      <c r="GW49" s="131"/>
      <c r="GX49" s="131"/>
      <c r="GY49" s="80"/>
      <c r="GZ49" s="131"/>
      <c r="HB49" s="136"/>
      <c r="HD49" s="136"/>
      <c r="HE49" s="136"/>
      <c r="HF49" s="136"/>
      <c r="HG49" s="136"/>
      <c r="HH49" s="136"/>
    </row>
    <row r="50" spans="1:216" s="4" customFormat="1" ht="15" customHeight="1" x14ac:dyDescent="0.25">
      <c r="A50" s="131"/>
      <c r="B50" s="131"/>
      <c r="C50" s="131"/>
      <c r="D50" s="131"/>
      <c r="E50" s="131"/>
      <c r="F50" s="131"/>
      <c r="I50" s="131"/>
      <c r="M50" s="131"/>
      <c r="N50" s="131"/>
      <c r="O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80"/>
      <c r="AC50" s="80"/>
      <c r="AD50" s="131"/>
      <c r="AE50" s="131"/>
      <c r="AF50" s="131"/>
      <c r="AG50" s="131"/>
      <c r="AJ50" s="131"/>
      <c r="AK50" s="131"/>
      <c r="AL50" s="131"/>
      <c r="AM50" s="131"/>
      <c r="AN50" s="131"/>
      <c r="AO50" s="80"/>
      <c r="AP50" s="131"/>
      <c r="AQ50" s="131"/>
      <c r="AR50" s="131"/>
      <c r="AS50" s="131"/>
      <c r="AT50" s="131"/>
      <c r="AU50" s="131"/>
      <c r="AV50" s="131"/>
      <c r="AW50" s="131"/>
      <c r="AX50" s="131"/>
      <c r="AY50" s="160" t="s">
        <v>208</v>
      </c>
      <c r="AZ50" s="222">
        <f t="shared" ca="1" si="64"/>
        <v>10</v>
      </c>
      <c r="BE50" s="131"/>
      <c r="BF50" s="131"/>
      <c r="BG50" s="131"/>
      <c r="BI50" s="131"/>
      <c r="BJ50" s="131"/>
      <c r="BK50" s="181">
        <v>21</v>
      </c>
      <c r="BM50" s="239" t="s">
        <v>208</v>
      </c>
      <c r="BN50" s="173">
        <f t="shared" si="65"/>
        <v>57</v>
      </c>
      <c r="BO50" s="173">
        <f t="shared" si="66"/>
        <v>46</v>
      </c>
      <c r="BP50" s="182">
        <v>16</v>
      </c>
      <c r="BQ50" s="183">
        <v>9</v>
      </c>
      <c r="BR50" s="176">
        <v>21</v>
      </c>
      <c r="BS50" s="80">
        <f t="shared" si="67"/>
        <v>21</v>
      </c>
      <c r="BV50" s="131"/>
      <c r="BW50" s="131"/>
      <c r="BX50" s="131"/>
      <c r="BY50" s="131"/>
      <c r="CB50" s="131"/>
      <c r="CC50" s="131"/>
      <c r="CD50" s="131"/>
      <c r="CE50" s="131"/>
      <c r="CF50" s="131"/>
      <c r="CG50" s="80"/>
      <c r="CH50" s="131"/>
      <c r="CI50" s="131"/>
      <c r="CK50" s="131"/>
      <c r="CL50" s="131"/>
      <c r="CM50" s="131"/>
      <c r="CP50" s="131"/>
      <c r="CT50" s="131"/>
      <c r="CU50" s="131"/>
      <c r="CV50" s="131"/>
      <c r="CX50" s="131"/>
      <c r="CY50" s="131"/>
      <c r="CZ50" s="131"/>
      <c r="DA50" s="131"/>
      <c r="DB50" s="131"/>
      <c r="DC50" s="131"/>
      <c r="DD50" s="131"/>
      <c r="DE50" s="131"/>
      <c r="DF50" s="131"/>
      <c r="DG50" s="131"/>
      <c r="DH50" s="131"/>
      <c r="DI50" s="80"/>
      <c r="DJ50" s="80"/>
      <c r="DK50" s="131"/>
      <c r="DL50" s="131"/>
      <c r="DM50" s="131"/>
      <c r="DN50" s="131"/>
      <c r="DQ50" s="131"/>
      <c r="DR50" s="131"/>
      <c r="DS50" s="131"/>
      <c r="DT50" s="131"/>
      <c r="DU50" s="131"/>
      <c r="DV50" s="80"/>
      <c r="DW50" s="131"/>
      <c r="DX50" s="131"/>
      <c r="DZ50" s="131"/>
      <c r="EA50" s="131"/>
      <c r="EB50" s="131"/>
      <c r="EE50" s="131"/>
      <c r="EI50" s="131"/>
      <c r="EJ50" s="131"/>
      <c r="EK50" s="131"/>
      <c r="EM50" s="131"/>
      <c r="EN50" s="131"/>
      <c r="EO50" s="131"/>
      <c r="EP50" s="131"/>
      <c r="EQ50" s="131"/>
      <c r="ER50" s="131"/>
      <c r="ES50" s="131"/>
      <c r="ET50" s="131"/>
      <c r="EU50" s="131"/>
      <c r="EV50" s="131"/>
      <c r="EW50" s="131"/>
      <c r="EX50" s="80"/>
      <c r="EY50" s="80"/>
      <c r="EZ50" s="131"/>
      <c r="FA50" s="131"/>
      <c r="FB50" s="131"/>
      <c r="FC50" s="131"/>
      <c r="FF50" s="131"/>
      <c r="FG50" s="131"/>
      <c r="FH50" s="131"/>
      <c r="FI50" s="131"/>
      <c r="FJ50" s="131"/>
      <c r="FK50" s="80"/>
      <c r="FL50" s="131"/>
      <c r="FM50" s="131"/>
      <c r="FO50" s="131"/>
      <c r="FP50" s="131"/>
      <c r="FQ50" s="131"/>
      <c r="FT50" s="131"/>
      <c r="FX50" s="131"/>
      <c r="FY50" s="131"/>
      <c r="FZ50" s="131"/>
      <c r="GB50" s="131"/>
      <c r="GC50" s="131"/>
      <c r="GD50" s="131"/>
      <c r="GE50" s="131"/>
      <c r="GF50" s="131"/>
      <c r="GG50" s="131"/>
      <c r="GH50" s="131"/>
      <c r="GI50" s="131"/>
      <c r="GJ50" s="131"/>
      <c r="GK50" s="131"/>
      <c r="GL50" s="131"/>
      <c r="GM50" s="80"/>
      <c r="GN50" s="80"/>
      <c r="GO50" s="131"/>
      <c r="GP50" s="131"/>
      <c r="GQ50" s="131"/>
      <c r="GT50" s="131"/>
      <c r="GU50" s="131"/>
      <c r="GV50" s="131"/>
      <c r="GW50" s="131"/>
      <c r="GX50" s="131"/>
      <c r="GY50" s="80"/>
      <c r="GZ50" s="131"/>
      <c r="HB50" s="136"/>
      <c r="HD50" s="136"/>
      <c r="HE50" s="136"/>
      <c r="HF50" s="136"/>
      <c r="HG50" s="136"/>
      <c r="HH50" s="136"/>
    </row>
    <row r="51" spans="1:216" s="4" customFormat="1" ht="15" customHeight="1" x14ac:dyDescent="0.25">
      <c r="A51" s="131"/>
      <c r="B51" s="131"/>
      <c r="C51" s="131"/>
      <c r="D51" s="131"/>
      <c r="E51" s="131"/>
      <c r="F51" s="131"/>
      <c r="I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80"/>
      <c r="AC51" s="80"/>
      <c r="AD51" s="131"/>
      <c r="AE51" s="131"/>
      <c r="AF51" s="131"/>
      <c r="AG51" s="131"/>
      <c r="AJ51" s="131"/>
      <c r="AK51" s="131"/>
      <c r="AL51" s="131"/>
      <c r="AM51" s="131"/>
      <c r="AN51" s="131"/>
      <c r="AO51" s="80"/>
      <c r="AP51" s="131"/>
      <c r="AQ51" s="131"/>
      <c r="AR51" s="131"/>
      <c r="AS51" s="131"/>
      <c r="AT51" s="131"/>
      <c r="AU51" s="131"/>
      <c r="AV51" s="131"/>
      <c r="AW51" s="131"/>
      <c r="AX51" s="131"/>
      <c r="AY51" s="160" t="s">
        <v>229</v>
      </c>
      <c r="AZ51" s="222">
        <f t="shared" ca="1" si="64"/>
        <v>8</v>
      </c>
      <c r="BE51" s="131"/>
      <c r="BF51" s="131"/>
      <c r="BG51" s="131"/>
      <c r="BH51" s="131"/>
      <c r="BI51" s="131"/>
      <c r="BJ51" s="131"/>
      <c r="BK51" s="181">
        <v>22</v>
      </c>
      <c r="BM51" s="185" t="s">
        <v>229</v>
      </c>
      <c r="BN51" s="173">
        <f t="shared" si="65"/>
        <v>53</v>
      </c>
      <c r="BO51" s="173">
        <f t="shared" si="66"/>
        <v>46</v>
      </c>
      <c r="BP51" s="182">
        <v>13</v>
      </c>
      <c r="BQ51" s="183">
        <v>14</v>
      </c>
      <c r="BR51" s="176">
        <v>19</v>
      </c>
      <c r="BS51" s="80">
        <f t="shared" si="67"/>
        <v>22</v>
      </c>
      <c r="BV51" s="131"/>
      <c r="BW51" s="131"/>
      <c r="BX51" s="131"/>
      <c r="BY51" s="131"/>
      <c r="CB51" s="131"/>
      <c r="CC51" s="131"/>
      <c r="CD51" s="131"/>
      <c r="CE51" s="131"/>
      <c r="CF51" s="131"/>
      <c r="CG51" s="80"/>
      <c r="CH51" s="131"/>
      <c r="CI51" s="131"/>
      <c r="CK51" s="131"/>
      <c r="CL51" s="131"/>
      <c r="CM51" s="131"/>
      <c r="CP51" s="131"/>
      <c r="CT51" s="131"/>
      <c r="CU51" s="131"/>
      <c r="CV51" s="131"/>
      <c r="CW51" s="131"/>
      <c r="CX51" s="131"/>
      <c r="CY51" s="131"/>
      <c r="CZ51" s="131"/>
      <c r="DA51" s="131"/>
      <c r="DB51" s="131"/>
      <c r="DC51" s="131"/>
      <c r="DD51" s="131"/>
      <c r="DE51" s="131"/>
      <c r="DF51" s="131"/>
      <c r="DG51" s="131"/>
      <c r="DH51" s="131"/>
      <c r="DI51" s="80"/>
      <c r="DJ51" s="80"/>
      <c r="DK51" s="131"/>
      <c r="DL51" s="131"/>
      <c r="DM51" s="131"/>
      <c r="DN51" s="131"/>
      <c r="DQ51" s="131"/>
      <c r="DR51" s="131"/>
      <c r="DS51" s="131"/>
      <c r="DT51" s="131"/>
      <c r="DU51" s="131"/>
      <c r="DV51" s="80"/>
      <c r="DW51" s="131"/>
      <c r="DX51" s="131"/>
      <c r="DZ51" s="131"/>
      <c r="EA51" s="131"/>
      <c r="EB51" s="131"/>
      <c r="EE51" s="131"/>
      <c r="EI51" s="131"/>
      <c r="EJ51" s="131"/>
      <c r="EK51" s="131"/>
      <c r="EL51" s="131"/>
      <c r="EM51" s="131"/>
      <c r="EN51" s="131"/>
      <c r="EO51" s="131"/>
      <c r="EP51" s="131"/>
      <c r="EQ51" s="131"/>
      <c r="ER51" s="131"/>
      <c r="ES51" s="131"/>
      <c r="ET51" s="131"/>
      <c r="EU51" s="131"/>
      <c r="EV51" s="131"/>
      <c r="EW51" s="131"/>
      <c r="EX51" s="80"/>
      <c r="EY51" s="80"/>
      <c r="EZ51" s="131"/>
      <c r="FA51" s="131"/>
      <c r="FB51" s="131"/>
      <c r="FC51" s="131"/>
      <c r="FF51" s="131"/>
      <c r="FG51" s="131"/>
      <c r="FH51" s="131"/>
      <c r="FI51" s="131"/>
      <c r="FJ51" s="131"/>
      <c r="FK51" s="80"/>
      <c r="FL51" s="131"/>
      <c r="FM51" s="131"/>
      <c r="FO51" s="131"/>
      <c r="FP51" s="131"/>
      <c r="FQ51" s="131"/>
      <c r="FT51" s="131"/>
      <c r="FX51" s="131"/>
      <c r="FY51" s="131"/>
      <c r="FZ51" s="131"/>
      <c r="GA51" s="131"/>
      <c r="GB51" s="131"/>
      <c r="GC51" s="131"/>
      <c r="GD51" s="131"/>
      <c r="GE51" s="131"/>
      <c r="GF51" s="131"/>
      <c r="GG51" s="131"/>
      <c r="GH51" s="131"/>
      <c r="GI51" s="131"/>
      <c r="GJ51" s="131"/>
      <c r="GK51" s="131"/>
      <c r="GL51" s="131"/>
      <c r="GM51" s="80"/>
      <c r="GN51" s="80"/>
      <c r="GO51" s="131"/>
      <c r="GP51" s="131"/>
      <c r="GQ51" s="131"/>
      <c r="GT51" s="131"/>
      <c r="GU51" s="131"/>
      <c r="GV51" s="131"/>
      <c r="GW51" s="131"/>
      <c r="GX51" s="131"/>
      <c r="GY51" s="80"/>
      <c r="GZ51" s="131"/>
      <c r="HB51" s="136"/>
      <c r="HD51" s="136"/>
      <c r="HE51" s="136"/>
      <c r="HF51" s="136"/>
      <c r="HG51" s="136"/>
      <c r="HH51" s="136"/>
    </row>
    <row r="52" spans="1:216" s="4" customFormat="1" ht="15" customHeight="1" x14ac:dyDescent="0.25">
      <c r="A52" s="131"/>
      <c r="B52" s="131"/>
      <c r="C52" s="131"/>
      <c r="D52" s="131"/>
      <c r="E52" s="131"/>
      <c r="F52" s="131"/>
      <c r="I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80"/>
      <c r="AC52" s="80"/>
      <c r="AD52" s="131"/>
      <c r="AE52" s="131"/>
      <c r="AF52" s="131"/>
      <c r="AG52" s="131"/>
      <c r="AJ52" s="131"/>
      <c r="AK52" s="131"/>
      <c r="AL52" s="131"/>
      <c r="AM52" s="131"/>
      <c r="AN52" s="131"/>
      <c r="AO52" s="80"/>
      <c r="AP52" s="131"/>
      <c r="AQ52" s="131"/>
      <c r="AR52" s="131"/>
      <c r="AS52" s="131"/>
      <c r="AT52" s="131"/>
      <c r="AU52" s="131"/>
      <c r="AV52" s="131"/>
      <c r="AW52" s="131"/>
      <c r="AX52" s="131"/>
      <c r="AY52" s="160" t="s">
        <v>205</v>
      </c>
      <c r="AZ52" s="222">
        <f t="shared" ca="1" si="64"/>
        <v>4</v>
      </c>
      <c r="BE52" s="131"/>
      <c r="BF52" s="131"/>
      <c r="BG52" s="131"/>
      <c r="BH52" s="131"/>
      <c r="BI52" s="131"/>
      <c r="BJ52" s="131"/>
      <c r="BK52" s="225">
        <v>23</v>
      </c>
      <c r="BL52" s="188"/>
      <c r="BM52" s="185" t="s">
        <v>205</v>
      </c>
      <c r="BN52" s="173">
        <f>BP52*3+BQ52</f>
        <v>58</v>
      </c>
      <c r="BO52" s="173">
        <f>BP52+BQ52+BR52</f>
        <v>46</v>
      </c>
      <c r="BP52" s="182">
        <v>15</v>
      </c>
      <c r="BQ52" s="186">
        <v>13</v>
      </c>
      <c r="BR52" s="176">
        <v>18</v>
      </c>
      <c r="BS52" s="80">
        <f t="shared" si="67"/>
        <v>23</v>
      </c>
      <c r="BV52" s="131"/>
      <c r="BW52" s="131"/>
      <c r="BX52" s="131"/>
      <c r="BY52" s="131"/>
      <c r="CB52" s="131"/>
      <c r="CC52" s="131"/>
      <c r="CD52" s="131"/>
      <c r="CE52" s="131"/>
      <c r="CF52" s="131"/>
      <c r="CG52" s="80"/>
      <c r="CH52" s="131"/>
      <c r="CI52" s="131"/>
      <c r="CK52" s="131"/>
      <c r="CL52" s="131"/>
      <c r="CM52" s="131"/>
      <c r="CP52" s="131"/>
      <c r="CT52" s="131"/>
      <c r="CU52" s="131"/>
      <c r="CV52" s="131"/>
      <c r="CW52" s="131"/>
      <c r="CX52" s="131"/>
      <c r="CY52" s="131"/>
      <c r="CZ52" s="131"/>
      <c r="DA52" s="131"/>
      <c r="DB52" s="131"/>
      <c r="DC52" s="131"/>
      <c r="DD52" s="131"/>
      <c r="DE52" s="131"/>
      <c r="DF52" s="131"/>
      <c r="DG52" s="131"/>
      <c r="DH52" s="131"/>
      <c r="DI52" s="80"/>
      <c r="DJ52" s="80"/>
      <c r="DK52" s="131"/>
      <c r="DL52" s="131"/>
      <c r="DM52" s="131"/>
      <c r="DN52" s="131"/>
      <c r="DQ52" s="131"/>
      <c r="DR52" s="131"/>
      <c r="DS52" s="131"/>
      <c r="DT52" s="131"/>
      <c r="DU52" s="131"/>
      <c r="DV52" s="80"/>
      <c r="DW52" s="131"/>
      <c r="DX52" s="131"/>
      <c r="DZ52" s="131"/>
      <c r="EA52" s="131"/>
      <c r="EB52" s="131"/>
      <c r="EE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131"/>
      <c r="EW52" s="131"/>
      <c r="EX52" s="80"/>
      <c r="EY52" s="80"/>
      <c r="EZ52" s="131"/>
      <c r="FA52" s="131"/>
      <c r="FB52" s="131"/>
      <c r="FC52" s="131"/>
      <c r="FF52" s="131"/>
      <c r="FG52" s="131"/>
      <c r="FH52" s="131"/>
      <c r="FI52" s="131"/>
      <c r="FJ52" s="131"/>
      <c r="FK52" s="80"/>
      <c r="FL52" s="131"/>
      <c r="FM52" s="131"/>
      <c r="FO52" s="131"/>
      <c r="FP52" s="131"/>
      <c r="FQ52" s="131"/>
      <c r="FT52" s="131"/>
      <c r="FX52" s="131"/>
      <c r="FY52" s="131"/>
      <c r="FZ52" s="131"/>
      <c r="GA52" s="131"/>
      <c r="GB52" s="131"/>
      <c r="GC52" s="131"/>
      <c r="GD52" s="131"/>
      <c r="GE52" s="131"/>
      <c r="GF52" s="131"/>
      <c r="GG52" s="131"/>
      <c r="GH52" s="131"/>
      <c r="GI52" s="131"/>
      <c r="GJ52" s="131"/>
      <c r="GK52" s="131"/>
      <c r="GL52" s="131"/>
      <c r="GM52" s="80"/>
      <c r="GN52" s="80"/>
      <c r="GO52" s="131"/>
      <c r="GP52" s="131"/>
      <c r="GQ52" s="131"/>
      <c r="GT52" s="131"/>
      <c r="GU52" s="131"/>
      <c r="GV52" s="131"/>
      <c r="GW52" s="131"/>
      <c r="GX52" s="131"/>
      <c r="GY52" s="80"/>
      <c r="GZ52" s="131"/>
      <c r="HB52" s="136"/>
      <c r="HD52" s="136"/>
      <c r="HE52" s="136"/>
      <c r="HF52" s="136"/>
      <c r="HG52" s="136"/>
      <c r="HH52" s="136"/>
    </row>
    <row r="53" spans="1:216" s="4" customFormat="1" ht="15" customHeight="1" x14ac:dyDescent="0.25">
      <c r="A53" s="131"/>
      <c r="B53" s="131"/>
      <c r="C53" s="131"/>
      <c r="D53" s="131"/>
      <c r="F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80"/>
      <c r="AC53" s="80"/>
      <c r="AD53" s="131"/>
      <c r="AE53" s="131"/>
      <c r="AF53" s="131"/>
      <c r="AG53" s="131"/>
      <c r="AJ53" s="131"/>
      <c r="AK53" s="131"/>
      <c r="AL53" s="131"/>
      <c r="AM53" s="131"/>
      <c r="AN53" s="131"/>
      <c r="AO53" s="80"/>
      <c r="AP53" s="131"/>
      <c r="AQ53" s="131"/>
      <c r="AR53" s="131"/>
      <c r="AS53" s="131"/>
      <c r="AT53" s="131"/>
      <c r="AU53" s="131"/>
      <c r="AV53" s="131"/>
      <c r="AW53" s="131"/>
      <c r="AX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208">
        <v>24</v>
      </c>
      <c r="BL53" s="209"/>
      <c r="BM53" s="210" t="s">
        <v>212</v>
      </c>
      <c r="BN53" s="211">
        <f>BP53*3+BQ53</f>
        <v>43</v>
      </c>
      <c r="BO53" s="211">
        <f>BP53+BQ53+BR53</f>
        <v>46</v>
      </c>
      <c r="BP53" s="212">
        <v>8</v>
      </c>
      <c r="BQ53" s="213">
        <v>19</v>
      </c>
      <c r="BR53" s="214">
        <v>19</v>
      </c>
      <c r="BS53" s="80">
        <f t="shared" si="67"/>
        <v>24</v>
      </c>
      <c r="BV53" s="131"/>
      <c r="BW53" s="131"/>
      <c r="BX53" s="131"/>
      <c r="BY53" s="131"/>
      <c r="CB53" s="131"/>
      <c r="CC53" s="131"/>
      <c r="CD53" s="131"/>
      <c r="CE53" s="131"/>
      <c r="CF53" s="131"/>
      <c r="CG53" s="80"/>
      <c r="CH53" s="131"/>
      <c r="CI53" s="131"/>
      <c r="CK53" s="131"/>
      <c r="CM53" s="131"/>
      <c r="CT53" s="131"/>
      <c r="CU53" s="131"/>
      <c r="CV53" s="131"/>
      <c r="CW53" s="131"/>
      <c r="CX53" s="131"/>
      <c r="CY53" s="131"/>
      <c r="CZ53" s="131"/>
      <c r="DA53" s="131"/>
      <c r="DB53" s="131"/>
      <c r="DC53" s="131"/>
      <c r="DD53" s="131"/>
      <c r="DE53" s="131"/>
      <c r="DF53" s="131"/>
      <c r="DG53" s="131"/>
      <c r="DH53" s="131"/>
      <c r="DI53" s="80"/>
      <c r="DJ53" s="80"/>
      <c r="DK53" s="131"/>
      <c r="DL53" s="131"/>
      <c r="DM53" s="131"/>
      <c r="DN53" s="131"/>
      <c r="DQ53" s="131"/>
      <c r="DR53" s="131"/>
      <c r="DS53" s="131"/>
      <c r="DT53" s="131"/>
      <c r="DU53" s="131"/>
      <c r="DV53" s="80"/>
      <c r="DW53" s="131"/>
      <c r="DX53" s="131"/>
      <c r="DZ53" s="131"/>
      <c r="EB53" s="131"/>
      <c r="EI53" s="131"/>
      <c r="EJ53" s="131"/>
      <c r="EK53" s="131"/>
      <c r="EL53" s="131"/>
      <c r="EM53" s="131"/>
      <c r="EN53" s="131"/>
      <c r="EO53" s="131"/>
      <c r="EP53" s="131"/>
      <c r="EQ53" s="131"/>
      <c r="ER53" s="131"/>
      <c r="ES53" s="131"/>
      <c r="ET53" s="131"/>
      <c r="EU53" s="131"/>
      <c r="EV53" s="131"/>
      <c r="EW53" s="131"/>
      <c r="EX53" s="80"/>
      <c r="EY53" s="80"/>
      <c r="EZ53" s="131"/>
      <c r="FA53" s="131"/>
      <c r="FB53" s="131"/>
      <c r="FC53" s="131"/>
      <c r="FF53" s="131"/>
      <c r="FG53" s="131"/>
      <c r="FH53" s="131"/>
      <c r="FI53" s="131"/>
      <c r="FJ53" s="131"/>
      <c r="FK53" s="80"/>
      <c r="FL53" s="131"/>
      <c r="FM53" s="131"/>
      <c r="FO53" s="131"/>
      <c r="FQ53" s="131"/>
      <c r="FX53" s="131"/>
      <c r="FY53" s="131"/>
      <c r="FZ53" s="131"/>
      <c r="GA53" s="131"/>
      <c r="GB53" s="131"/>
      <c r="GC53" s="131"/>
      <c r="GD53" s="131"/>
      <c r="GE53" s="131"/>
      <c r="GF53" s="131"/>
      <c r="GG53" s="131"/>
      <c r="GH53" s="131"/>
      <c r="GI53" s="131"/>
      <c r="GJ53" s="131"/>
      <c r="GK53" s="131"/>
      <c r="GL53" s="131"/>
      <c r="GM53" s="80"/>
      <c r="GN53" s="80"/>
      <c r="GO53" s="131"/>
      <c r="GP53" s="131"/>
      <c r="GQ53" s="131"/>
      <c r="GT53" s="131"/>
      <c r="GU53" s="131"/>
      <c r="GV53" s="131"/>
      <c r="GW53" s="131"/>
      <c r="GX53" s="131"/>
      <c r="GY53" s="80"/>
      <c r="GZ53" s="131"/>
      <c r="HB53" s="136"/>
      <c r="HD53" s="136"/>
      <c r="HE53" s="136"/>
      <c r="HF53" s="136"/>
      <c r="HG53" s="136"/>
      <c r="HH53" s="136"/>
    </row>
    <row r="54" spans="1:216" s="4" customFormat="1" ht="15" customHeight="1" x14ac:dyDescent="0.25">
      <c r="A54" s="131"/>
      <c r="B54" s="131"/>
      <c r="C54" s="131"/>
      <c r="D54" s="131"/>
      <c r="E54" s="131"/>
      <c r="F54" s="131"/>
      <c r="I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80"/>
      <c r="AC54" s="80"/>
      <c r="AD54" s="131"/>
      <c r="AE54" s="131"/>
      <c r="AF54" s="131"/>
      <c r="AG54" s="131"/>
      <c r="AJ54" s="131"/>
      <c r="AK54" s="131"/>
      <c r="AL54" s="131"/>
      <c r="AM54" s="131"/>
      <c r="AN54" s="131"/>
      <c r="AO54" s="80"/>
      <c r="AP54" s="131"/>
      <c r="AQ54" s="131"/>
      <c r="AR54" s="131"/>
      <c r="AS54" s="131"/>
      <c r="AT54" s="131"/>
      <c r="AU54" s="131"/>
      <c r="AV54" s="131"/>
      <c r="AW54" s="131"/>
      <c r="AX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80"/>
      <c r="BU54" s="80"/>
      <c r="BV54" s="131"/>
      <c r="BW54" s="131"/>
      <c r="BX54" s="131"/>
      <c r="BY54" s="131"/>
      <c r="CB54" s="131"/>
      <c r="CC54" s="131"/>
      <c r="CD54" s="131"/>
      <c r="CE54" s="131"/>
      <c r="CF54" s="131"/>
      <c r="CG54" s="80"/>
      <c r="CH54" s="131"/>
      <c r="CI54" s="131"/>
      <c r="CK54" s="131"/>
      <c r="CL54" s="131"/>
      <c r="CM54" s="131"/>
      <c r="CP54" s="131"/>
      <c r="CT54" s="131"/>
      <c r="CU54" s="131"/>
      <c r="CV54" s="131"/>
      <c r="CW54" s="131"/>
      <c r="CX54" s="131"/>
      <c r="CY54" s="131"/>
      <c r="CZ54" s="131"/>
      <c r="DA54" s="131"/>
      <c r="DB54" s="131"/>
      <c r="DC54" s="131"/>
      <c r="DD54" s="131"/>
      <c r="DE54" s="131"/>
      <c r="DF54" s="131"/>
      <c r="DG54" s="131"/>
      <c r="DH54" s="131"/>
      <c r="DI54" s="80"/>
      <c r="DJ54" s="80"/>
      <c r="DK54" s="131"/>
      <c r="DL54" s="131"/>
      <c r="DM54" s="131"/>
      <c r="DN54" s="131"/>
      <c r="DQ54" s="131"/>
      <c r="DR54" s="131"/>
      <c r="DS54" s="131"/>
      <c r="DT54" s="131"/>
      <c r="DU54" s="131"/>
      <c r="DV54" s="80"/>
      <c r="DW54" s="131"/>
      <c r="DX54" s="131"/>
      <c r="DZ54" s="131"/>
      <c r="EA54" s="131"/>
      <c r="EB54" s="131"/>
      <c r="EE54" s="131"/>
      <c r="EI54" s="131"/>
      <c r="EJ54" s="131"/>
      <c r="EK54" s="131"/>
      <c r="EL54" s="131"/>
      <c r="EM54" s="131"/>
      <c r="EN54" s="131"/>
      <c r="EO54" s="131"/>
      <c r="EP54" s="131"/>
      <c r="EQ54" s="131"/>
      <c r="ER54" s="131"/>
      <c r="ES54" s="131"/>
      <c r="ET54" s="131"/>
      <c r="EU54" s="131"/>
      <c r="EV54" s="131"/>
      <c r="EW54" s="131"/>
      <c r="EX54" s="80"/>
      <c r="EY54" s="80"/>
      <c r="EZ54" s="131"/>
      <c r="FA54" s="131"/>
      <c r="FB54" s="131"/>
      <c r="FC54" s="131"/>
      <c r="FF54" s="131"/>
      <c r="FG54" s="131"/>
      <c r="FH54" s="131"/>
      <c r="FI54" s="131"/>
      <c r="FJ54" s="131"/>
      <c r="FK54" s="80"/>
      <c r="FL54" s="131"/>
      <c r="FM54" s="131"/>
      <c r="FO54" s="131"/>
      <c r="FP54" s="131"/>
      <c r="FQ54" s="131"/>
      <c r="FT54" s="131"/>
      <c r="FX54" s="131"/>
      <c r="FY54" s="131"/>
      <c r="FZ54" s="131"/>
      <c r="GA54" s="131"/>
      <c r="GB54" s="131"/>
      <c r="GC54" s="131"/>
      <c r="GD54" s="131"/>
      <c r="GE54" s="131"/>
      <c r="GF54" s="131"/>
      <c r="GG54" s="131"/>
      <c r="GH54" s="131"/>
      <c r="GI54" s="131"/>
      <c r="GJ54" s="131"/>
      <c r="GK54" s="131"/>
      <c r="GL54" s="131"/>
      <c r="GM54" s="80"/>
      <c r="GN54" s="80"/>
      <c r="GO54" s="131"/>
      <c r="GP54" s="131"/>
      <c r="GQ54" s="131"/>
      <c r="GT54" s="131"/>
      <c r="GU54" s="131"/>
      <c r="GV54" s="131"/>
      <c r="GW54" s="131"/>
      <c r="GX54" s="131"/>
      <c r="GY54" s="80"/>
      <c r="GZ54" s="131"/>
      <c r="HB54" s="136"/>
      <c r="HD54" s="136"/>
      <c r="HE54" s="136"/>
      <c r="HF54" s="136"/>
      <c r="HG54" s="136"/>
      <c r="HH54" s="136"/>
    </row>
    <row r="55" spans="1:216" s="4" customFormat="1" ht="15" customHeight="1" x14ac:dyDescent="0.25">
      <c r="A55" s="131"/>
      <c r="B55" s="131"/>
      <c r="C55" s="131"/>
      <c r="D55" s="131"/>
      <c r="E55" s="131"/>
      <c r="F55" s="131"/>
      <c r="I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80"/>
      <c r="AC55" s="80"/>
      <c r="AD55" s="131"/>
      <c r="AE55" s="131"/>
      <c r="AF55" s="131"/>
      <c r="AG55" s="131"/>
      <c r="AJ55" s="131"/>
      <c r="AK55" s="131"/>
      <c r="AL55" s="131"/>
      <c r="AM55" s="131"/>
      <c r="AN55" s="131"/>
      <c r="AO55" s="80"/>
      <c r="AP55" s="131"/>
      <c r="AQ55" s="131"/>
      <c r="AR55" s="131"/>
      <c r="AS55" s="131"/>
      <c r="AT55" s="131"/>
      <c r="AU55" s="131"/>
      <c r="AV55" s="131"/>
      <c r="AW55" s="131"/>
      <c r="AX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80"/>
      <c r="BU55" s="80"/>
      <c r="BV55" s="131"/>
      <c r="BW55" s="131"/>
      <c r="BX55" s="131"/>
      <c r="BY55" s="131"/>
      <c r="CB55" s="131"/>
      <c r="CC55" s="131"/>
      <c r="CD55" s="131"/>
      <c r="CE55" s="131"/>
      <c r="CF55" s="131"/>
      <c r="CG55" s="80"/>
      <c r="CH55" s="131"/>
      <c r="CI55" s="131"/>
      <c r="CK55" s="131"/>
      <c r="CL55" s="131"/>
      <c r="CM55" s="131"/>
      <c r="CP55" s="131"/>
      <c r="CT55" s="131"/>
      <c r="CU55" s="131"/>
      <c r="CV55" s="131"/>
      <c r="CW55" s="131"/>
      <c r="CX55" s="131"/>
      <c r="CY55" s="131"/>
      <c r="CZ55" s="131"/>
      <c r="DA55" s="131"/>
      <c r="DB55" s="131"/>
      <c r="DC55" s="131"/>
      <c r="DD55" s="131"/>
      <c r="DE55" s="131"/>
      <c r="DF55" s="131"/>
      <c r="DG55" s="131"/>
      <c r="DH55" s="131"/>
      <c r="DI55" s="80"/>
      <c r="DJ55" s="80"/>
      <c r="DK55" s="131"/>
      <c r="DL55" s="131"/>
      <c r="DM55" s="131"/>
      <c r="DN55" s="131"/>
      <c r="DQ55" s="131"/>
      <c r="DR55" s="131"/>
      <c r="DS55" s="131"/>
      <c r="DT55" s="131"/>
      <c r="DU55" s="131"/>
      <c r="DV55" s="80"/>
      <c r="DW55" s="131"/>
      <c r="DX55" s="131"/>
      <c r="DZ55" s="131"/>
      <c r="EA55" s="131"/>
      <c r="EB55" s="131"/>
      <c r="EE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1"/>
      <c r="EX55" s="80"/>
      <c r="EY55" s="80"/>
      <c r="EZ55" s="131"/>
      <c r="FA55" s="131"/>
      <c r="FB55" s="131"/>
      <c r="FC55" s="131"/>
      <c r="FF55" s="131"/>
      <c r="FG55" s="131"/>
      <c r="FH55" s="131"/>
      <c r="FI55" s="131"/>
      <c r="FJ55" s="131"/>
      <c r="FK55" s="80"/>
      <c r="FL55" s="131"/>
      <c r="FM55" s="131"/>
      <c r="FO55" s="131"/>
      <c r="FP55" s="131"/>
      <c r="FQ55" s="131"/>
      <c r="FT55" s="131"/>
      <c r="FX55" s="131"/>
      <c r="FY55" s="131"/>
      <c r="FZ55" s="131"/>
      <c r="GA55" s="131"/>
      <c r="GB55" s="131"/>
      <c r="GC55" s="131"/>
      <c r="GD55" s="131"/>
      <c r="GE55" s="131"/>
      <c r="GF55" s="131"/>
      <c r="GG55" s="131"/>
      <c r="GH55" s="131"/>
      <c r="GI55" s="131"/>
      <c r="GJ55" s="131"/>
      <c r="GK55" s="131"/>
      <c r="GL55" s="131"/>
      <c r="GM55" s="80"/>
      <c r="GN55" s="80"/>
      <c r="GO55" s="131"/>
      <c r="GP55" s="131"/>
      <c r="GQ55" s="131"/>
      <c r="GT55" s="131"/>
      <c r="GU55" s="131"/>
      <c r="GV55" s="131"/>
      <c r="GW55" s="131"/>
      <c r="GX55" s="131"/>
      <c r="GY55" s="80"/>
      <c r="GZ55" s="131"/>
      <c r="HB55" s="136"/>
      <c r="HD55" s="136"/>
      <c r="HE55" s="136"/>
      <c r="HF55" s="136"/>
      <c r="HG55" s="136"/>
      <c r="HH55" s="136"/>
    </row>
    <row r="56" spans="1:216" s="4" customFormat="1" ht="15" customHeight="1" x14ac:dyDescent="0.25">
      <c r="A56" s="131"/>
      <c r="B56" s="131"/>
      <c r="C56" s="131"/>
      <c r="D56" s="131"/>
      <c r="E56" s="131"/>
      <c r="F56" s="131"/>
      <c r="I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80"/>
      <c r="AC56" s="80"/>
      <c r="AD56" s="131"/>
      <c r="AE56" s="131"/>
      <c r="AF56" s="131"/>
      <c r="AG56" s="131"/>
      <c r="AJ56" s="131"/>
      <c r="AK56" s="131"/>
      <c r="AL56" s="131"/>
      <c r="AM56" s="131"/>
      <c r="AN56" s="131"/>
      <c r="AO56" s="80"/>
      <c r="AP56" s="131"/>
      <c r="AQ56" s="131"/>
      <c r="AR56" s="131"/>
      <c r="AS56" s="131"/>
      <c r="AT56" s="131"/>
      <c r="AU56" s="131"/>
      <c r="AV56" s="131"/>
      <c r="AW56" s="131"/>
      <c r="AX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80"/>
      <c r="BU56" s="80"/>
      <c r="BV56" s="131"/>
      <c r="BW56" s="131"/>
      <c r="BX56" s="131"/>
      <c r="BY56" s="131"/>
      <c r="CB56" s="131"/>
      <c r="CC56" s="131"/>
      <c r="CD56" s="131"/>
      <c r="CE56" s="131"/>
      <c r="CF56" s="131"/>
      <c r="CG56" s="80"/>
      <c r="CH56" s="131"/>
      <c r="CI56" s="131"/>
      <c r="CK56" s="131"/>
      <c r="CL56" s="131"/>
      <c r="CM56" s="131"/>
      <c r="CP56" s="131"/>
      <c r="CT56" s="131"/>
      <c r="CU56" s="131"/>
      <c r="CV56" s="131"/>
      <c r="CW56" s="131"/>
      <c r="CX56" s="131"/>
      <c r="CY56" s="131"/>
      <c r="CZ56" s="131"/>
      <c r="DA56" s="131"/>
      <c r="DB56" s="131"/>
      <c r="DC56" s="131"/>
      <c r="DD56" s="131"/>
      <c r="DE56" s="131"/>
      <c r="DF56" s="131"/>
      <c r="DG56" s="131"/>
      <c r="DH56" s="131"/>
      <c r="DI56" s="80"/>
      <c r="DJ56" s="80"/>
      <c r="DK56" s="131"/>
      <c r="DL56" s="131"/>
      <c r="DM56" s="131"/>
      <c r="DN56" s="131"/>
      <c r="DQ56" s="131"/>
      <c r="DR56" s="131"/>
      <c r="DS56" s="131"/>
      <c r="DT56" s="131"/>
      <c r="DU56" s="131"/>
      <c r="DV56" s="80"/>
      <c r="DW56" s="131"/>
      <c r="DX56" s="131"/>
      <c r="DZ56" s="131"/>
      <c r="EA56" s="131"/>
      <c r="EB56" s="131"/>
      <c r="EE56" s="131"/>
      <c r="EI56" s="131"/>
      <c r="EJ56" s="131"/>
      <c r="EK56" s="131"/>
      <c r="EL56" s="131"/>
      <c r="EM56" s="131"/>
      <c r="EN56" s="131"/>
      <c r="EO56" s="131"/>
      <c r="EP56" s="131"/>
      <c r="EQ56" s="131"/>
      <c r="ER56" s="131"/>
      <c r="ES56" s="131"/>
      <c r="ET56" s="131"/>
      <c r="EU56" s="131"/>
      <c r="EV56" s="131"/>
      <c r="EW56" s="131"/>
      <c r="EX56" s="80"/>
      <c r="EY56" s="80"/>
      <c r="EZ56" s="131"/>
      <c r="FA56" s="131"/>
      <c r="FB56" s="131"/>
      <c r="FC56" s="131"/>
      <c r="FF56" s="131"/>
      <c r="FG56" s="131"/>
      <c r="FH56" s="131"/>
      <c r="FI56" s="131"/>
      <c r="FJ56" s="131"/>
      <c r="FK56" s="80"/>
      <c r="FL56" s="131"/>
      <c r="FM56" s="131"/>
      <c r="FO56" s="131"/>
      <c r="FP56" s="131"/>
      <c r="FQ56" s="131"/>
      <c r="FT56" s="131"/>
      <c r="FX56" s="131"/>
      <c r="FY56" s="131"/>
      <c r="FZ56" s="131"/>
      <c r="GA56" s="131"/>
      <c r="GB56" s="131"/>
      <c r="GC56" s="131"/>
      <c r="GD56" s="131"/>
      <c r="GE56" s="131"/>
      <c r="GF56" s="131"/>
      <c r="GG56" s="131"/>
      <c r="GH56" s="131"/>
      <c r="GI56" s="131"/>
      <c r="GJ56" s="131"/>
      <c r="GK56" s="131"/>
      <c r="GL56" s="131"/>
      <c r="GM56" s="80"/>
      <c r="GN56" s="80"/>
      <c r="GO56" s="131"/>
      <c r="GP56" s="131"/>
      <c r="GQ56" s="131"/>
      <c r="GT56" s="131"/>
      <c r="GU56" s="131"/>
      <c r="GV56" s="131"/>
      <c r="GW56" s="131"/>
      <c r="GX56" s="131"/>
      <c r="GY56" s="80"/>
      <c r="GZ56" s="131"/>
      <c r="HB56" s="136"/>
      <c r="HD56" s="136"/>
      <c r="HE56" s="136"/>
      <c r="HF56" s="136"/>
      <c r="HG56" s="136"/>
      <c r="HH56" s="136"/>
    </row>
    <row r="57" spans="1:216" s="4" customFormat="1" ht="15" customHeight="1" x14ac:dyDescent="0.25">
      <c r="A57" s="131"/>
      <c r="B57" s="131"/>
      <c r="C57" s="131"/>
      <c r="D57" s="131"/>
      <c r="E57" s="131"/>
      <c r="F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80"/>
      <c r="AC57" s="80"/>
      <c r="AD57" s="131"/>
      <c r="AE57" s="131"/>
      <c r="AF57" s="131"/>
      <c r="AG57" s="131"/>
      <c r="AJ57" s="131"/>
      <c r="AK57" s="131"/>
      <c r="AL57" s="131"/>
      <c r="AM57" s="131"/>
      <c r="AN57" s="131"/>
      <c r="AO57" s="80"/>
      <c r="AP57" s="131"/>
      <c r="AQ57" s="131"/>
      <c r="AR57" s="131"/>
      <c r="AS57" s="131"/>
      <c r="AT57" s="131"/>
      <c r="AU57" s="131"/>
      <c r="AV57" s="131"/>
      <c r="AW57" s="131"/>
      <c r="AX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80"/>
      <c r="BU57" s="80"/>
      <c r="BV57" s="131"/>
      <c r="BW57" s="131"/>
      <c r="BX57" s="131"/>
      <c r="BY57" s="131"/>
      <c r="CB57" s="131"/>
      <c r="CC57" s="131"/>
      <c r="CD57" s="131"/>
      <c r="CE57" s="131"/>
      <c r="CF57" s="131"/>
      <c r="CG57" s="80"/>
      <c r="CH57" s="131"/>
      <c r="CI57" s="131"/>
      <c r="CK57" s="131"/>
      <c r="CL57" s="131"/>
      <c r="CM57" s="131"/>
      <c r="CP57" s="131"/>
      <c r="CQ57" s="131"/>
      <c r="CR57" s="131"/>
      <c r="CS57" s="131"/>
      <c r="CT57" s="131"/>
      <c r="CU57" s="131"/>
      <c r="CV57" s="131"/>
      <c r="CW57" s="131"/>
      <c r="CX57" s="131"/>
      <c r="CY57" s="131"/>
      <c r="CZ57" s="131"/>
      <c r="DA57" s="131"/>
      <c r="DB57" s="131"/>
      <c r="DC57" s="131"/>
      <c r="DD57" s="131"/>
      <c r="DE57" s="131"/>
      <c r="DF57" s="131"/>
      <c r="DG57" s="131"/>
      <c r="DH57" s="131"/>
      <c r="DI57" s="80"/>
      <c r="DJ57" s="80"/>
      <c r="DK57" s="131"/>
      <c r="DL57" s="131"/>
      <c r="DM57" s="131"/>
      <c r="DN57" s="131"/>
      <c r="DQ57" s="131"/>
      <c r="DR57" s="131"/>
      <c r="DS57" s="131"/>
      <c r="DT57" s="131"/>
      <c r="DU57" s="131"/>
      <c r="DV57" s="80"/>
      <c r="DW57" s="131"/>
      <c r="DX57" s="131"/>
      <c r="DZ57" s="131"/>
      <c r="EA57" s="131"/>
      <c r="EB57" s="131"/>
      <c r="EE57" s="131"/>
      <c r="EF57" s="131"/>
      <c r="EG57" s="131"/>
      <c r="EH57" s="131"/>
      <c r="EI57" s="131"/>
      <c r="EJ57" s="131"/>
      <c r="EK57" s="131"/>
      <c r="EL57" s="131"/>
      <c r="EM57" s="131"/>
      <c r="EN57" s="131"/>
      <c r="EO57" s="131"/>
      <c r="EP57" s="131"/>
      <c r="EQ57" s="131"/>
      <c r="ER57" s="131"/>
      <c r="ES57" s="131"/>
      <c r="ET57" s="131"/>
      <c r="EU57" s="131"/>
      <c r="EV57" s="131"/>
      <c r="EW57" s="131"/>
      <c r="EX57" s="80"/>
      <c r="EY57" s="80"/>
      <c r="EZ57" s="131"/>
      <c r="FA57" s="131"/>
      <c r="FB57" s="131"/>
      <c r="FC57" s="131"/>
      <c r="FF57" s="131"/>
      <c r="FG57" s="131"/>
      <c r="FH57" s="131"/>
      <c r="FI57" s="131"/>
      <c r="FJ57" s="131"/>
      <c r="FK57" s="80"/>
      <c r="FL57" s="131"/>
      <c r="FM57" s="131"/>
      <c r="FO57" s="131"/>
      <c r="FP57" s="131"/>
      <c r="FQ57" s="131"/>
      <c r="FT57" s="131"/>
      <c r="FU57" s="131"/>
      <c r="FV57" s="131"/>
      <c r="FW57" s="131"/>
      <c r="FX57" s="131"/>
      <c r="FY57" s="131"/>
      <c r="FZ57" s="131"/>
      <c r="GA57" s="131"/>
      <c r="GB57" s="131"/>
      <c r="GC57" s="131"/>
      <c r="GD57" s="131"/>
      <c r="GE57" s="131"/>
      <c r="GF57" s="131"/>
      <c r="GG57" s="131"/>
      <c r="GH57" s="131"/>
      <c r="GI57" s="131"/>
      <c r="GJ57" s="131"/>
      <c r="GK57" s="131"/>
      <c r="GL57" s="131"/>
      <c r="GM57" s="80"/>
      <c r="GN57" s="80"/>
      <c r="GO57" s="131"/>
      <c r="GP57" s="131"/>
      <c r="GQ57" s="131"/>
      <c r="GT57" s="131"/>
      <c r="GU57" s="131"/>
      <c r="GV57" s="131"/>
      <c r="GW57" s="131"/>
      <c r="GX57" s="131"/>
      <c r="GY57" s="80"/>
      <c r="GZ57" s="131"/>
      <c r="HB57" s="136"/>
      <c r="HD57" s="136"/>
      <c r="HE57" s="136"/>
      <c r="HF57" s="136"/>
      <c r="HG57" s="136"/>
      <c r="HH57" s="136"/>
    </row>
    <row r="58" spans="1:216" s="4" customFormat="1" ht="15" customHeight="1" x14ac:dyDescent="0.25">
      <c r="A58" s="131"/>
      <c r="B58" s="131"/>
      <c r="C58" s="131"/>
      <c r="D58" s="131"/>
      <c r="E58" s="131"/>
      <c r="F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R58" s="131"/>
      <c r="AS58" s="131"/>
      <c r="AT58" s="131"/>
      <c r="AU58" s="131"/>
      <c r="AV58" s="131"/>
      <c r="AW58" s="131"/>
      <c r="AX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CK58" s="131"/>
      <c r="CL58" s="131"/>
      <c r="CM58" s="131"/>
      <c r="CP58" s="131"/>
      <c r="CQ58" s="131"/>
      <c r="CR58" s="131"/>
      <c r="CS58" s="131"/>
      <c r="CT58" s="131"/>
      <c r="CU58" s="131"/>
      <c r="CV58" s="131"/>
      <c r="CW58" s="131"/>
      <c r="CX58" s="131"/>
      <c r="CY58" s="131"/>
      <c r="CZ58" s="131"/>
      <c r="DA58" s="131"/>
      <c r="DB58" s="131"/>
      <c r="DC58" s="131"/>
      <c r="DD58" s="131"/>
      <c r="DE58" s="131"/>
      <c r="DF58" s="131"/>
      <c r="DG58" s="131"/>
      <c r="DH58" s="131"/>
      <c r="DZ58" s="131"/>
      <c r="EA58" s="131"/>
      <c r="EB58" s="131"/>
      <c r="EE58" s="131"/>
      <c r="EF58" s="131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1"/>
      <c r="FO58" s="131"/>
      <c r="FP58" s="131"/>
      <c r="FQ58" s="131"/>
      <c r="FT58" s="131"/>
      <c r="FU58" s="131"/>
      <c r="FV58" s="131"/>
      <c r="FW58" s="131"/>
      <c r="FX58" s="131"/>
      <c r="FY58" s="131"/>
      <c r="FZ58" s="131"/>
      <c r="GA58" s="131"/>
      <c r="GB58" s="131"/>
      <c r="GC58" s="131"/>
      <c r="GD58" s="131"/>
      <c r="GE58" s="131"/>
      <c r="GF58" s="131"/>
      <c r="GG58" s="131"/>
      <c r="GH58" s="131"/>
      <c r="GI58" s="131"/>
      <c r="GJ58" s="131"/>
      <c r="GK58" s="131"/>
      <c r="GL58" s="131"/>
      <c r="HB58" s="136"/>
      <c r="HD58" s="136"/>
      <c r="HE58" s="136"/>
      <c r="HF58" s="136"/>
      <c r="HG58" s="136"/>
      <c r="HH58" s="136"/>
    </row>
    <row r="59" spans="1:216" s="4" customFormat="1" ht="15" customHeight="1" x14ac:dyDescent="0.25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  <c r="CE59" s="131"/>
      <c r="CF59" s="131"/>
      <c r="CG59" s="131"/>
      <c r="CH59" s="131"/>
      <c r="CI59" s="131"/>
      <c r="CK59" s="131"/>
      <c r="CL59" s="131"/>
      <c r="CM59" s="131"/>
      <c r="CN59" s="131"/>
      <c r="CO59" s="131"/>
      <c r="CP59" s="131"/>
      <c r="CQ59" s="131"/>
      <c r="CR59" s="131"/>
      <c r="CS59" s="131"/>
      <c r="CT59" s="131"/>
      <c r="CU59" s="131"/>
      <c r="CV59" s="131"/>
      <c r="CW59" s="131"/>
      <c r="CX59" s="131"/>
      <c r="CY59" s="131"/>
      <c r="CZ59" s="131"/>
      <c r="DA59" s="131"/>
      <c r="DB59" s="131"/>
      <c r="DC59" s="131"/>
      <c r="DD59" s="131"/>
      <c r="DE59" s="131"/>
      <c r="DF59" s="131"/>
      <c r="DG59" s="131"/>
      <c r="DH59" s="131"/>
      <c r="DI59" s="131"/>
      <c r="DJ59" s="131"/>
      <c r="DK59" s="131"/>
      <c r="DL59" s="131"/>
      <c r="DM59" s="131"/>
      <c r="DN59" s="131"/>
      <c r="DO59" s="131"/>
      <c r="DP59" s="131"/>
      <c r="DQ59" s="131"/>
      <c r="DR59" s="131"/>
      <c r="DS59" s="131"/>
      <c r="DT59" s="131"/>
      <c r="DU59" s="131"/>
      <c r="DV59" s="131"/>
      <c r="DW59" s="131"/>
      <c r="DX59" s="131"/>
      <c r="DZ59" s="131"/>
      <c r="EA59" s="131"/>
      <c r="EB59" s="131"/>
      <c r="EC59" s="131"/>
      <c r="ED59" s="131"/>
      <c r="EE59" s="131"/>
      <c r="EF59" s="131"/>
      <c r="EG59" s="131"/>
      <c r="EH59" s="131"/>
      <c r="EI59" s="131"/>
      <c r="EJ59" s="131"/>
      <c r="EK59" s="131"/>
      <c r="EL59" s="131"/>
      <c r="EM59" s="131"/>
      <c r="EN59" s="131"/>
      <c r="EO59" s="131"/>
      <c r="EP59" s="131"/>
      <c r="EQ59" s="131"/>
      <c r="ER59" s="131"/>
      <c r="ES59" s="131"/>
      <c r="ET59" s="131"/>
      <c r="EU59" s="131"/>
      <c r="EV59" s="131"/>
      <c r="EW59" s="131"/>
      <c r="EX59" s="131"/>
      <c r="EY59" s="131"/>
      <c r="EZ59" s="131"/>
      <c r="FA59" s="131"/>
      <c r="FB59" s="131"/>
      <c r="FC59" s="131"/>
      <c r="FD59" s="131"/>
      <c r="FE59" s="131"/>
      <c r="FF59" s="131"/>
      <c r="FG59" s="131"/>
      <c r="FH59" s="131"/>
      <c r="FI59" s="131"/>
      <c r="FJ59" s="131"/>
      <c r="FK59" s="131"/>
      <c r="FL59" s="131"/>
      <c r="FM59" s="131"/>
      <c r="FO59" s="131"/>
      <c r="FP59" s="131"/>
      <c r="FQ59" s="131"/>
      <c r="FR59" s="131"/>
      <c r="FS59" s="131"/>
      <c r="FT59" s="131"/>
      <c r="FU59" s="131"/>
      <c r="FV59" s="131"/>
      <c r="FW59" s="131"/>
      <c r="FX59" s="131"/>
      <c r="FY59" s="131"/>
      <c r="FZ59" s="131"/>
      <c r="GA59" s="131"/>
      <c r="GB59" s="131"/>
      <c r="GC59" s="131"/>
      <c r="GD59" s="131"/>
      <c r="GE59" s="131"/>
      <c r="GF59" s="131"/>
      <c r="GG59" s="131"/>
      <c r="GH59" s="131"/>
      <c r="GI59" s="131"/>
      <c r="GJ59" s="131"/>
      <c r="GK59" s="131"/>
      <c r="GL59" s="131"/>
      <c r="GM59" s="131"/>
      <c r="GN59" s="131"/>
      <c r="GO59" s="131"/>
      <c r="GP59" s="131"/>
      <c r="GQ59" s="131"/>
      <c r="GR59" s="131"/>
      <c r="GS59" s="131"/>
      <c r="GT59" s="131"/>
      <c r="GU59" s="131"/>
      <c r="GV59" s="131"/>
      <c r="GW59" s="131"/>
      <c r="GX59" s="131"/>
      <c r="GY59" s="131"/>
      <c r="GZ59" s="131"/>
      <c r="HB59" s="136"/>
      <c r="HD59" s="136"/>
      <c r="HE59" s="136"/>
      <c r="HF59" s="136"/>
      <c r="HG59" s="136"/>
      <c r="HH59" s="136"/>
    </row>
    <row r="68" spans="51:53" x14ac:dyDescent="0.25">
      <c r="BA68" s="4"/>
    </row>
    <row r="69" spans="51:53" x14ac:dyDescent="0.25">
      <c r="AY69" s="4"/>
      <c r="AZ69" s="4"/>
      <c r="BA69" s="4"/>
    </row>
  </sheetData>
  <mergeCells count="10">
    <mergeCell ref="EX2:EY2"/>
    <mergeCell ref="FK2:FL2"/>
    <mergeCell ref="GM2:GN2"/>
    <mergeCell ref="GY2:GZ2"/>
    <mergeCell ref="AB2:AC2"/>
    <mergeCell ref="AO2:AP2"/>
    <mergeCell ref="BT2:BU2"/>
    <mergeCell ref="CG2:CH2"/>
    <mergeCell ref="DI2:DJ2"/>
    <mergeCell ref="DV2:DW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51"/>
  <sheetViews>
    <sheetView workbookViewId="0">
      <selection activeCell="H15" sqref="H15"/>
    </sheetView>
  </sheetViews>
  <sheetFormatPr baseColWidth="10" defaultRowHeight="15" x14ac:dyDescent="0.25"/>
  <cols>
    <col min="1" max="1" width="4.5703125" customWidth="1"/>
    <col min="2" max="2" width="3.5703125" customWidth="1"/>
    <col min="3" max="3" width="0.28515625" customWidth="1"/>
    <col min="4" max="4" width="19.140625" customWidth="1"/>
    <col min="5" max="10" width="4.28515625" customWidth="1"/>
    <col min="11" max="13" width="4.7109375" customWidth="1"/>
    <col min="14" max="15" width="1.28515625" customWidth="1"/>
    <col min="16" max="16" width="3.140625" customWidth="1"/>
    <col min="17" max="17" width="0.28515625" customWidth="1"/>
    <col min="18" max="18" width="17.28515625" customWidth="1"/>
    <col min="19" max="19" width="3.7109375" style="130" customWidth="1"/>
    <col min="20" max="20" width="3.85546875" style="130" customWidth="1"/>
    <col min="21" max="21" width="3.140625" style="130" customWidth="1"/>
    <col min="22" max="22" width="3.5703125" style="130" customWidth="1"/>
    <col min="23" max="23" width="7.85546875" style="130" customWidth="1"/>
    <col min="24" max="24" width="5.42578125" style="130" customWidth="1"/>
    <col min="25" max="25" width="6.7109375" style="130" customWidth="1"/>
    <col min="26" max="26" width="5.28515625" style="130" customWidth="1"/>
    <col min="27" max="27" width="3" style="130" customWidth="1"/>
    <col min="28" max="28" width="4.42578125" customWidth="1"/>
    <col min="29" max="29" width="5.7109375" customWidth="1"/>
    <col min="30" max="30" width="27.7109375" customWidth="1"/>
    <col min="31" max="31" width="32.28515625" customWidth="1"/>
    <col min="32" max="32" width="4.42578125" customWidth="1"/>
    <col min="33" max="33" width="3.140625" customWidth="1"/>
    <col min="34" max="34" width="3.5703125" customWidth="1"/>
    <col min="35" max="35" width="0.28515625" customWidth="1"/>
    <col min="36" max="36" width="19.140625" customWidth="1"/>
    <col min="37" max="44" width="4.28515625" customWidth="1"/>
    <col min="45" max="45" width="3.140625" customWidth="1"/>
    <col min="46" max="46" width="3.5703125" customWidth="1"/>
    <col min="47" max="47" width="0.28515625" customWidth="1"/>
    <col min="48" max="48" width="19.140625" customWidth="1"/>
    <col min="49" max="56" width="4.28515625" customWidth="1"/>
    <col min="57" max="57" width="19" customWidth="1"/>
    <col min="58" max="58" width="15" customWidth="1"/>
  </cols>
  <sheetData>
    <row r="1" spans="2:55" ht="15.75" thickBot="1" x14ac:dyDescent="0.3"/>
    <row r="2" spans="2:55" ht="15.75" thickBot="1" x14ac:dyDescent="0.3">
      <c r="D2" s="240" t="s">
        <v>251</v>
      </c>
      <c r="H2" s="131"/>
      <c r="I2" s="131"/>
      <c r="J2" s="131"/>
      <c r="K2" s="131"/>
      <c r="M2" s="241" t="s">
        <v>116</v>
      </c>
      <c r="P2" s="137" t="s">
        <v>94</v>
      </c>
      <c r="Q2" s="131"/>
      <c r="R2" s="137" t="s">
        <v>116</v>
      </c>
      <c r="S2" s="146" t="s">
        <v>252</v>
      </c>
      <c r="T2" s="139"/>
      <c r="U2" s="139" t="s">
        <v>121</v>
      </c>
      <c r="V2" s="142"/>
      <c r="W2" s="137" t="s">
        <v>122</v>
      </c>
      <c r="X2" s="140" t="s">
        <v>253</v>
      </c>
      <c r="Y2" s="242" t="s">
        <v>254</v>
      </c>
      <c r="Z2" s="145" t="s">
        <v>255</v>
      </c>
      <c r="AA2" s="243"/>
      <c r="AB2" s="243"/>
      <c r="AD2" s="244">
        <v>10</v>
      </c>
      <c r="AE2" s="245">
        <v>9</v>
      </c>
    </row>
    <row r="3" spans="2:55" x14ac:dyDescent="0.25">
      <c r="H3" s="131"/>
      <c r="I3" s="131"/>
      <c r="J3" s="131"/>
      <c r="K3" s="131"/>
      <c r="M3" s="241">
        <f ca="1">RANDBETWEEN(1,300)</f>
        <v>164</v>
      </c>
      <c r="P3" s="246">
        <v>1</v>
      </c>
      <c r="Q3" s="131"/>
      <c r="R3" s="247" t="s">
        <v>146</v>
      </c>
      <c r="S3" s="248" t="s">
        <v>256</v>
      </c>
      <c r="T3" s="249">
        <v>0</v>
      </c>
      <c r="U3" s="136" t="s">
        <v>136</v>
      </c>
      <c r="V3" s="155">
        <v>1</v>
      </c>
      <c r="W3" s="156">
        <v>44669</v>
      </c>
      <c r="X3" s="250">
        <v>0</v>
      </c>
      <c r="Y3" s="251">
        <f>X3</f>
        <v>0</v>
      </c>
      <c r="Z3" s="252">
        <f t="shared" ref="Z3:Z22" si="0">Y3/P3</f>
        <v>0</v>
      </c>
      <c r="AA3" s="253"/>
      <c r="AB3" s="253"/>
    </row>
    <row r="4" spans="2:55" x14ac:dyDescent="0.25">
      <c r="B4" s="132"/>
      <c r="C4" s="132"/>
      <c r="D4" s="133" t="s">
        <v>257</v>
      </c>
      <c r="E4" s="134"/>
      <c r="F4" s="135"/>
      <c r="G4" s="134"/>
      <c r="H4" s="134"/>
      <c r="I4" s="134"/>
      <c r="J4" s="131"/>
      <c r="N4" s="131"/>
      <c r="O4" s="131"/>
      <c r="P4" s="159">
        <f>P3+1</f>
        <v>2</v>
      </c>
      <c r="Q4" s="131"/>
      <c r="R4" s="151" t="s">
        <v>167</v>
      </c>
      <c r="S4" s="254" t="s">
        <v>258</v>
      </c>
      <c r="T4" s="249">
        <v>2</v>
      </c>
      <c r="U4" s="136" t="s">
        <v>136</v>
      </c>
      <c r="V4" s="177">
        <v>2</v>
      </c>
      <c r="W4" s="178">
        <f t="shared" ref="W4:W22" si="1">W3+1</f>
        <v>44670</v>
      </c>
      <c r="X4" s="255">
        <v>92</v>
      </c>
      <c r="Y4" s="251">
        <f>Y3+X4</f>
        <v>92</v>
      </c>
      <c r="Z4" s="256">
        <f t="shared" si="0"/>
        <v>46</v>
      </c>
      <c r="AA4" s="257" t="s">
        <v>259</v>
      </c>
      <c r="AB4" s="131"/>
      <c r="AC4" s="131"/>
      <c r="AD4" s="131"/>
      <c r="AE4" s="131"/>
      <c r="AF4" s="131"/>
      <c r="AG4" s="131"/>
      <c r="AH4" s="132"/>
      <c r="AI4" s="132"/>
      <c r="AJ4" s="133" t="s">
        <v>260</v>
      </c>
      <c r="AK4" s="134"/>
      <c r="AL4" s="135"/>
      <c r="AM4" s="134"/>
      <c r="AN4" s="134"/>
      <c r="AO4" s="134"/>
      <c r="AS4" s="131"/>
      <c r="AT4" s="132"/>
      <c r="AU4" s="132"/>
      <c r="AV4" s="133" t="s">
        <v>261</v>
      </c>
      <c r="AW4" s="134"/>
      <c r="AX4" s="135"/>
      <c r="AY4" s="134"/>
      <c r="AZ4" s="134"/>
      <c r="BA4" s="134"/>
      <c r="BB4" s="258"/>
      <c r="BC4" s="258"/>
    </row>
    <row r="5" spans="2:55" x14ac:dyDescent="0.25">
      <c r="B5" s="132" t="s">
        <v>101</v>
      </c>
      <c r="C5" s="134"/>
      <c r="D5" s="134" t="s">
        <v>129</v>
      </c>
      <c r="E5" s="133" t="s">
        <v>130</v>
      </c>
      <c r="F5" s="133" t="s">
        <v>131</v>
      </c>
      <c r="G5" s="133" t="s">
        <v>132</v>
      </c>
      <c r="H5" s="133" t="s">
        <v>133</v>
      </c>
      <c r="I5" s="133" t="s">
        <v>134</v>
      </c>
      <c r="J5" s="131"/>
      <c r="N5" s="131"/>
      <c r="O5" s="131"/>
      <c r="P5" s="246">
        <f t="shared" ref="P5:P22" si="2">P4+1</f>
        <v>3</v>
      </c>
      <c r="Q5" s="131"/>
      <c r="R5" s="215" t="s">
        <v>262</v>
      </c>
      <c r="S5" s="248" t="s">
        <v>256</v>
      </c>
      <c r="T5" s="249">
        <v>0</v>
      </c>
      <c r="U5" s="136" t="s">
        <v>136</v>
      </c>
      <c r="V5" s="177">
        <v>1</v>
      </c>
      <c r="W5" s="178">
        <f t="shared" si="1"/>
        <v>44671</v>
      </c>
      <c r="X5" s="255">
        <v>0</v>
      </c>
      <c r="Y5" s="251">
        <f>Y4+X5</f>
        <v>92</v>
      </c>
      <c r="Z5" s="256">
        <f t="shared" si="0"/>
        <v>30.666666666666668</v>
      </c>
      <c r="AA5" s="259" t="s">
        <v>263</v>
      </c>
      <c r="AB5" s="131"/>
      <c r="AC5" s="131"/>
      <c r="AD5" s="131"/>
      <c r="AE5" s="131"/>
      <c r="AF5" s="131"/>
      <c r="AG5" s="131"/>
      <c r="AH5" s="132" t="s">
        <v>101</v>
      </c>
      <c r="AI5" s="134"/>
      <c r="AJ5" s="134" t="s">
        <v>129</v>
      </c>
      <c r="AK5" s="133" t="s">
        <v>130</v>
      </c>
      <c r="AL5" s="133" t="s">
        <v>131</v>
      </c>
      <c r="AM5" s="133" t="s">
        <v>132</v>
      </c>
      <c r="AN5" s="133" t="s">
        <v>133</v>
      </c>
      <c r="AO5" s="133" t="s">
        <v>134</v>
      </c>
      <c r="AS5" s="131"/>
      <c r="AT5" s="132" t="s">
        <v>101</v>
      </c>
      <c r="AU5" s="134"/>
      <c r="AV5" s="134" t="s">
        <v>129</v>
      </c>
      <c r="AW5" s="133" t="s">
        <v>130</v>
      </c>
      <c r="AX5" s="133" t="s">
        <v>131</v>
      </c>
      <c r="AY5" s="133" t="s">
        <v>132</v>
      </c>
      <c r="AZ5" s="133" t="s">
        <v>133</v>
      </c>
      <c r="BA5" s="133" t="s">
        <v>134</v>
      </c>
      <c r="BB5" s="260" t="s">
        <v>264</v>
      </c>
      <c r="BC5" s="260" t="s">
        <v>85</v>
      </c>
    </row>
    <row r="6" spans="2:55" x14ac:dyDescent="0.25">
      <c r="B6" s="261">
        <v>1</v>
      </c>
      <c r="C6" s="171"/>
      <c r="D6" s="172" t="s">
        <v>265</v>
      </c>
      <c r="E6" s="173">
        <f t="shared" ref="E6:E16" si="3">G6*3+H6</f>
        <v>47</v>
      </c>
      <c r="F6" s="173">
        <f t="shared" ref="F6:F16" si="4">G6+H6+I6</f>
        <v>20</v>
      </c>
      <c r="G6" s="174">
        <v>14</v>
      </c>
      <c r="H6" s="175">
        <v>5</v>
      </c>
      <c r="I6" s="176">
        <v>1</v>
      </c>
      <c r="J6" s="131"/>
      <c r="K6" s="131"/>
      <c r="L6" s="131"/>
      <c r="M6" s="167"/>
      <c r="N6" s="131"/>
      <c r="O6" s="131"/>
      <c r="P6" s="246">
        <f t="shared" si="2"/>
        <v>4</v>
      </c>
      <c r="Q6" s="131"/>
      <c r="R6" s="247" t="s">
        <v>266</v>
      </c>
      <c r="S6" s="254" t="s">
        <v>258</v>
      </c>
      <c r="T6" s="249">
        <v>1</v>
      </c>
      <c r="U6" s="136" t="s">
        <v>136</v>
      </c>
      <c r="V6" s="177">
        <v>2</v>
      </c>
      <c r="W6" s="178">
        <f t="shared" si="1"/>
        <v>44672</v>
      </c>
      <c r="X6" s="255">
        <v>46</v>
      </c>
      <c r="Y6" s="251">
        <f t="shared" ref="Y6:Y22" si="5">Y5+X6</f>
        <v>138</v>
      </c>
      <c r="Z6" s="256">
        <f t="shared" si="0"/>
        <v>34.5</v>
      </c>
      <c r="AA6" s="257" t="s">
        <v>259</v>
      </c>
      <c r="AB6" s="131"/>
      <c r="AC6" s="262" t="s">
        <v>267</v>
      </c>
      <c r="AD6" s="262" t="s">
        <v>268</v>
      </c>
      <c r="AE6" s="262" t="s">
        <v>269</v>
      </c>
      <c r="AF6" s="131"/>
      <c r="AG6" s="131"/>
      <c r="AH6" s="261">
        <v>1</v>
      </c>
      <c r="AI6" s="171"/>
      <c r="AJ6" s="172" t="s">
        <v>270</v>
      </c>
      <c r="AK6" s="173">
        <f t="shared" ref="AK6:AK16" si="6">AM6*3+AN6</f>
        <v>50</v>
      </c>
      <c r="AL6" s="173">
        <f t="shared" ref="AL6:AL16" si="7">AM6+AN6+AO6</f>
        <v>20</v>
      </c>
      <c r="AM6" s="174">
        <v>16</v>
      </c>
      <c r="AN6" s="175">
        <v>2</v>
      </c>
      <c r="AO6" s="176">
        <v>2</v>
      </c>
      <c r="AS6" s="131"/>
      <c r="AT6" s="261">
        <v>1</v>
      </c>
      <c r="AU6" s="171"/>
      <c r="AV6" s="172" t="s">
        <v>270</v>
      </c>
      <c r="AW6" s="173">
        <f t="shared" ref="AW6:AW13" si="8">AY6*3+AZ6</f>
        <v>35</v>
      </c>
      <c r="AX6" s="173">
        <f t="shared" ref="AX6:AX13" si="9">AY6+AZ6+BA6</f>
        <v>14</v>
      </c>
      <c r="AY6" s="174">
        <v>11</v>
      </c>
      <c r="AZ6" s="175">
        <v>2</v>
      </c>
      <c r="BA6" s="176">
        <v>1</v>
      </c>
      <c r="BB6" s="263">
        <v>50</v>
      </c>
      <c r="BC6" s="264">
        <f t="shared" ref="BC6:BC13" si="10">AW6+BB6</f>
        <v>85</v>
      </c>
    </row>
    <row r="7" spans="2:55" x14ac:dyDescent="0.25">
      <c r="B7" s="265">
        <v>2</v>
      </c>
      <c r="C7" s="171"/>
      <c r="D7" s="179" t="s">
        <v>262</v>
      </c>
      <c r="E7" s="173">
        <f t="shared" si="3"/>
        <v>38</v>
      </c>
      <c r="F7" s="173">
        <f t="shared" si="4"/>
        <v>20</v>
      </c>
      <c r="G7" s="182">
        <v>11</v>
      </c>
      <c r="H7" s="183">
        <v>5</v>
      </c>
      <c r="I7" s="176">
        <v>4</v>
      </c>
      <c r="J7" s="131"/>
      <c r="K7" s="4"/>
      <c r="L7" s="131"/>
      <c r="M7" s="184"/>
      <c r="N7" s="131"/>
      <c r="O7" s="131"/>
      <c r="P7" s="246">
        <f t="shared" si="2"/>
        <v>5</v>
      </c>
      <c r="Q7" s="131"/>
      <c r="R7" s="254" t="s">
        <v>271</v>
      </c>
      <c r="S7" s="248" t="s">
        <v>256</v>
      </c>
      <c r="T7" s="249">
        <v>0</v>
      </c>
      <c r="U7" s="136" t="s">
        <v>136</v>
      </c>
      <c r="V7" s="177">
        <v>1</v>
      </c>
      <c r="W7" s="178">
        <v>44676</v>
      </c>
      <c r="X7" s="255">
        <v>0</v>
      </c>
      <c r="Y7" s="251">
        <f t="shared" si="5"/>
        <v>138</v>
      </c>
      <c r="Z7" s="256">
        <f t="shared" si="0"/>
        <v>27.6</v>
      </c>
      <c r="AA7" s="259" t="s">
        <v>263</v>
      </c>
      <c r="AB7" s="131"/>
      <c r="AC7" s="131"/>
      <c r="AD7" s="131"/>
      <c r="AE7" s="131"/>
      <c r="AF7" s="131"/>
      <c r="AG7" s="131"/>
      <c r="AH7" s="265">
        <v>2</v>
      </c>
      <c r="AI7" s="171"/>
      <c r="AJ7" s="266" t="s">
        <v>272</v>
      </c>
      <c r="AK7" s="173">
        <f t="shared" si="6"/>
        <v>45</v>
      </c>
      <c r="AL7" s="173">
        <f t="shared" si="7"/>
        <v>20</v>
      </c>
      <c r="AM7" s="182">
        <v>14</v>
      </c>
      <c r="AN7" s="183">
        <v>3</v>
      </c>
      <c r="AO7" s="176">
        <v>3</v>
      </c>
      <c r="AS7" s="131"/>
      <c r="AT7" s="267">
        <v>2</v>
      </c>
      <c r="AU7" s="171"/>
      <c r="AV7" s="172" t="s">
        <v>265</v>
      </c>
      <c r="AW7" s="173">
        <f t="shared" si="8"/>
        <v>33</v>
      </c>
      <c r="AX7" s="173">
        <f t="shared" si="9"/>
        <v>14</v>
      </c>
      <c r="AY7" s="182">
        <v>10</v>
      </c>
      <c r="AZ7" s="186">
        <v>3</v>
      </c>
      <c r="BA7" s="176">
        <v>1</v>
      </c>
      <c r="BB7" s="268">
        <v>47</v>
      </c>
      <c r="BC7" s="269">
        <f t="shared" si="10"/>
        <v>80</v>
      </c>
    </row>
    <row r="8" spans="2:55" x14ac:dyDescent="0.25">
      <c r="B8" s="265">
        <v>3</v>
      </c>
      <c r="C8" s="171"/>
      <c r="D8" s="185" t="s">
        <v>273</v>
      </c>
      <c r="E8" s="173">
        <f t="shared" si="3"/>
        <v>38</v>
      </c>
      <c r="F8" s="173">
        <f t="shared" si="4"/>
        <v>20</v>
      </c>
      <c r="G8" s="182">
        <v>10</v>
      </c>
      <c r="H8" s="183">
        <v>8</v>
      </c>
      <c r="I8" s="176">
        <v>2</v>
      </c>
      <c r="J8" s="131"/>
      <c r="K8" s="4"/>
      <c r="L8" s="131"/>
      <c r="M8" s="184"/>
      <c r="N8" s="131"/>
      <c r="O8" s="131"/>
      <c r="P8" s="246">
        <f t="shared" si="2"/>
        <v>6</v>
      </c>
      <c r="Q8" s="131"/>
      <c r="R8" s="215" t="s">
        <v>274</v>
      </c>
      <c r="S8" s="254" t="s">
        <v>258</v>
      </c>
      <c r="T8" s="249">
        <v>0</v>
      </c>
      <c r="U8" s="136" t="s">
        <v>136</v>
      </c>
      <c r="V8" s="177">
        <v>1</v>
      </c>
      <c r="W8" s="178">
        <f t="shared" si="1"/>
        <v>44677</v>
      </c>
      <c r="X8" s="255">
        <v>0</v>
      </c>
      <c r="Y8" s="251">
        <f t="shared" si="5"/>
        <v>138</v>
      </c>
      <c r="Z8" s="256">
        <f t="shared" si="0"/>
        <v>23</v>
      </c>
      <c r="AA8" s="259" t="s">
        <v>263</v>
      </c>
      <c r="AB8" s="131"/>
      <c r="AC8" s="131"/>
      <c r="AD8" s="131"/>
      <c r="AE8" s="131"/>
      <c r="AF8" s="131"/>
      <c r="AG8" s="131"/>
      <c r="AH8" s="265">
        <v>3</v>
      </c>
      <c r="AI8" s="171"/>
      <c r="AJ8" s="179" t="s">
        <v>275</v>
      </c>
      <c r="AK8" s="173">
        <f t="shared" si="6"/>
        <v>39</v>
      </c>
      <c r="AL8" s="173">
        <f t="shared" si="7"/>
        <v>20</v>
      </c>
      <c r="AM8" s="182">
        <v>11</v>
      </c>
      <c r="AN8" s="183">
        <v>6</v>
      </c>
      <c r="AO8" s="176">
        <v>3</v>
      </c>
      <c r="AS8" s="131"/>
      <c r="AT8" s="267">
        <v>3</v>
      </c>
      <c r="AU8" s="171"/>
      <c r="AV8" s="172" t="s">
        <v>272</v>
      </c>
      <c r="AW8" s="173">
        <f t="shared" si="8"/>
        <v>26</v>
      </c>
      <c r="AX8" s="173">
        <f t="shared" si="9"/>
        <v>14</v>
      </c>
      <c r="AY8" s="182">
        <v>8</v>
      </c>
      <c r="AZ8" s="186">
        <v>2</v>
      </c>
      <c r="BA8" s="176">
        <v>4</v>
      </c>
      <c r="BB8" s="268">
        <v>45</v>
      </c>
      <c r="BC8" s="269">
        <f t="shared" si="10"/>
        <v>71</v>
      </c>
    </row>
    <row r="9" spans="2:55" x14ac:dyDescent="0.25">
      <c r="B9" s="265">
        <v>4</v>
      </c>
      <c r="C9" s="171"/>
      <c r="D9" s="185" t="s">
        <v>276</v>
      </c>
      <c r="E9" s="173">
        <f t="shared" si="3"/>
        <v>36</v>
      </c>
      <c r="F9" s="173">
        <f t="shared" si="4"/>
        <v>20</v>
      </c>
      <c r="G9" s="182">
        <v>10</v>
      </c>
      <c r="H9" s="183">
        <v>6</v>
      </c>
      <c r="I9" s="176">
        <v>4</v>
      </c>
      <c r="J9" s="131"/>
      <c r="K9" s="131"/>
      <c r="L9" s="131"/>
      <c r="M9" s="136"/>
      <c r="N9" s="131"/>
      <c r="O9" s="131"/>
      <c r="P9" s="246">
        <f t="shared" si="2"/>
        <v>7</v>
      </c>
      <c r="Q9" s="131"/>
      <c r="R9" s="270" t="s">
        <v>265</v>
      </c>
      <c r="S9" s="248" t="s">
        <v>256</v>
      </c>
      <c r="T9" s="249">
        <v>0</v>
      </c>
      <c r="U9" s="136" t="s">
        <v>136</v>
      </c>
      <c r="V9" s="177">
        <v>1</v>
      </c>
      <c r="W9" s="178">
        <f t="shared" si="1"/>
        <v>44678</v>
      </c>
      <c r="X9" s="255">
        <v>0</v>
      </c>
      <c r="Y9" s="251">
        <f t="shared" si="5"/>
        <v>138</v>
      </c>
      <c r="Z9" s="256">
        <f t="shared" si="0"/>
        <v>19.714285714285715</v>
      </c>
      <c r="AA9" s="259" t="s">
        <v>263</v>
      </c>
      <c r="AB9" s="131"/>
      <c r="AF9" s="131"/>
      <c r="AG9" s="131"/>
      <c r="AH9" s="265">
        <v>4</v>
      </c>
      <c r="AI9" s="171"/>
      <c r="AJ9" s="172" t="s">
        <v>277</v>
      </c>
      <c r="AK9" s="173">
        <f t="shared" si="6"/>
        <v>37</v>
      </c>
      <c r="AL9" s="173">
        <f t="shared" si="7"/>
        <v>20</v>
      </c>
      <c r="AM9" s="182">
        <v>10</v>
      </c>
      <c r="AN9" s="183">
        <v>7</v>
      </c>
      <c r="AO9" s="176">
        <v>3</v>
      </c>
      <c r="AS9" s="131"/>
      <c r="AT9" s="267">
        <v>4</v>
      </c>
      <c r="AU9" s="171"/>
      <c r="AV9" s="185" t="s">
        <v>277</v>
      </c>
      <c r="AW9" s="173">
        <f t="shared" si="8"/>
        <v>25</v>
      </c>
      <c r="AX9" s="173">
        <f t="shared" si="9"/>
        <v>14</v>
      </c>
      <c r="AY9" s="182">
        <v>7</v>
      </c>
      <c r="AZ9" s="183">
        <v>4</v>
      </c>
      <c r="BA9" s="176">
        <v>3</v>
      </c>
      <c r="BB9" s="268">
        <v>38</v>
      </c>
      <c r="BC9" s="269">
        <f t="shared" si="10"/>
        <v>63</v>
      </c>
    </row>
    <row r="10" spans="2:55" x14ac:dyDescent="0.25">
      <c r="B10" s="267">
        <v>5</v>
      </c>
      <c r="C10" s="188"/>
      <c r="D10" s="172" t="s">
        <v>146</v>
      </c>
      <c r="E10" s="173">
        <f t="shared" si="3"/>
        <v>33</v>
      </c>
      <c r="F10" s="173">
        <f t="shared" si="4"/>
        <v>20</v>
      </c>
      <c r="G10" s="182">
        <v>10</v>
      </c>
      <c r="H10" s="186">
        <v>3</v>
      </c>
      <c r="I10" s="176">
        <v>7</v>
      </c>
      <c r="J10" s="131"/>
      <c r="K10" s="131"/>
      <c r="L10" s="131"/>
      <c r="M10" s="136"/>
      <c r="N10" s="131"/>
      <c r="O10" s="131"/>
      <c r="P10" s="246">
        <f t="shared" si="2"/>
        <v>8</v>
      </c>
      <c r="Q10" s="131"/>
      <c r="R10" s="247" t="s">
        <v>273</v>
      </c>
      <c r="S10" s="254" t="s">
        <v>258</v>
      </c>
      <c r="T10" s="249">
        <v>0</v>
      </c>
      <c r="U10" s="136" t="s">
        <v>136</v>
      </c>
      <c r="V10" s="177">
        <v>1</v>
      </c>
      <c r="W10" s="178">
        <f t="shared" si="1"/>
        <v>44679</v>
      </c>
      <c r="X10" s="255">
        <v>0</v>
      </c>
      <c r="Y10" s="251">
        <f t="shared" si="5"/>
        <v>138</v>
      </c>
      <c r="Z10" s="256">
        <f t="shared" si="0"/>
        <v>17.25</v>
      </c>
      <c r="AA10" s="259" t="s">
        <v>263</v>
      </c>
      <c r="AB10" s="131"/>
      <c r="AF10" s="131"/>
      <c r="AG10" s="131"/>
      <c r="AH10" s="267">
        <v>5</v>
      </c>
      <c r="AI10" s="188"/>
      <c r="AJ10" s="185" t="s">
        <v>135</v>
      </c>
      <c r="AK10" s="173">
        <f t="shared" si="6"/>
        <v>34</v>
      </c>
      <c r="AL10" s="173">
        <f t="shared" si="7"/>
        <v>20</v>
      </c>
      <c r="AM10" s="182">
        <v>9</v>
      </c>
      <c r="AN10" s="183">
        <v>7</v>
      </c>
      <c r="AO10" s="176">
        <v>4</v>
      </c>
      <c r="AS10" s="131"/>
      <c r="AT10" s="267">
        <v>5</v>
      </c>
      <c r="AU10" s="188"/>
      <c r="AV10" s="179" t="s">
        <v>262</v>
      </c>
      <c r="AW10" s="173">
        <f t="shared" si="8"/>
        <v>25</v>
      </c>
      <c r="AX10" s="173">
        <f t="shared" si="9"/>
        <v>14</v>
      </c>
      <c r="AY10" s="182">
        <v>7</v>
      </c>
      <c r="AZ10" s="183">
        <v>4</v>
      </c>
      <c r="BA10" s="176">
        <v>3</v>
      </c>
      <c r="BB10" s="268">
        <v>37</v>
      </c>
      <c r="BC10" s="269">
        <f t="shared" si="10"/>
        <v>62</v>
      </c>
    </row>
    <row r="11" spans="2:55" x14ac:dyDescent="0.25">
      <c r="B11" s="267">
        <v>6</v>
      </c>
      <c r="C11" s="188"/>
      <c r="D11" s="266" t="s">
        <v>167</v>
      </c>
      <c r="E11" s="173">
        <f t="shared" si="3"/>
        <v>32</v>
      </c>
      <c r="F11" s="173">
        <f t="shared" si="4"/>
        <v>20</v>
      </c>
      <c r="G11" s="182">
        <v>8</v>
      </c>
      <c r="H11" s="186">
        <v>8</v>
      </c>
      <c r="I11" s="176">
        <v>4</v>
      </c>
      <c r="J11" s="131"/>
      <c r="K11" s="131"/>
      <c r="L11" s="131"/>
      <c r="M11" s="131"/>
      <c r="N11" s="131"/>
      <c r="O11" s="131"/>
      <c r="P11" s="246">
        <f t="shared" si="2"/>
        <v>9</v>
      </c>
      <c r="Q11" s="131"/>
      <c r="R11" s="151" t="s">
        <v>276</v>
      </c>
      <c r="S11" s="248" t="s">
        <v>256</v>
      </c>
      <c r="T11" s="249">
        <v>0</v>
      </c>
      <c r="U11" s="136" t="s">
        <v>136</v>
      </c>
      <c r="V11" s="177">
        <v>2</v>
      </c>
      <c r="W11" s="178">
        <f t="shared" si="1"/>
        <v>44680</v>
      </c>
      <c r="X11" s="255">
        <v>0</v>
      </c>
      <c r="Y11" s="251">
        <f t="shared" si="5"/>
        <v>138</v>
      </c>
      <c r="Z11" s="256">
        <f t="shared" si="0"/>
        <v>15.333333333333334</v>
      </c>
      <c r="AA11" s="259" t="s">
        <v>263</v>
      </c>
      <c r="AB11" s="131"/>
      <c r="AC11" s="262" t="s">
        <v>278</v>
      </c>
      <c r="AD11" s="262" t="s">
        <v>279</v>
      </c>
      <c r="AE11" s="262" t="s">
        <v>280</v>
      </c>
      <c r="AF11" s="131"/>
      <c r="AG11" s="131"/>
      <c r="AH11" s="267">
        <v>6</v>
      </c>
      <c r="AI11" s="188"/>
      <c r="AJ11" s="185" t="s">
        <v>184</v>
      </c>
      <c r="AK11" s="173">
        <f t="shared" si="6"/>
        <v>33</v>
      </c>
      <c r="AL11" s="173">
        <f t="shared" si="7"/>
        <v>20</v>
      </c>
      <c r="AM11" s="182">
        <v>8</v>
      </c>
      <c r="AN11" s="183">
        <v>9</v>
      </c>
      <c r="AO11" s="176">
        <v>3</v>
      </c>
      <c r="AS11" s="131"/>
      <c r="AT11" s="267">
        <v>6</v>
      </c>
      <c r="AU11" s="188"/>
      <c r="AV11" s="185" t="s">
        <v>273</v>
      </c>
      <c r="AW11" s="173">
        <f t="shared" si="8"/>
        <v>24</v>
      </c>
      <c r="AX11" s="173">
        <f t="shared" si="9"/>
        <v>14</v>
      </c>
      <c r="AY11" s="182">
        <v>7</v>
      </c>
      <c r="AZ11" s="183">
        <v>3</v>
      </c>
      <c r="BA11" s="176">
        <v>4</v>
      </c>
      <c r="BB11" s="268">
        <v>38</v>
      </c>
      <c r="BC11" s="269">
        <f t="shared" si="10"/>
        <v>62</v>
      </c>
    </row>
    <row r="12" spans="2:55" x14ac:dyDescent="0.25">
      <c r="B12" s="267">
        <v>7</v>
      </c>
      <c r="C12" s="188"/>
      <c r="D12" s="172" t="s">
        <v>266</v>
      </c>
      <c r="E12" s="173">
        <f t="shared" si="3"/>
        <v>31</v>
      </c>
      <c r="F12" s="173">
        <f t="shared" si="4"/>
        <v>20</v>
      </c>
      <c r="G12" s="182">
        <v>8</v>
      </c>
      <c r="H12" s="183">
        <v>7</v>
      </c>
      <c r="I12" s="176">
        <v>5</v>
      </c>
      <c r="J12" s="131"/>
      <c r="K12" s="271" t="s">
        <v>281</v>
      </c>
      <c r="L12" s="248" t="s">
        <v>256</v>
      </c>
      <c r="M12" s="254" t="s">
        <v>258</v>
      </c>
      <c r="N12" s="131"/>
      <c r="O12" s="131"/>
      <c r="P12" s="246">
        <f t="shared" si="2"/>
        <v>10</v>
      </c>
      <c r="Q12" s="131"/>
      <c r="R12" s="151" t="s">
        <v>196</v>
      </c>
      <c r="S12" s="254" t="s">
        <v>258</v>
      </c>
      <c r="T12" s="249">
        <v>0</v>
      </c>
      <c r="U12" s="136" t="s">
        <v>136</v>
      </c>
      <c r="V12" s="177">
        <v>3</v>
      </c>
      <c r="W12" s="178">
        <f t="shared" si="1"/>
        <v>44681</v>
      </c>
      <c r="X12" s="255">
        <v>0</v>
      </c>
      <c r="Y12" s="251">
        <f t="shared" si="5"/>
        <v>138</v>
      </c>
      <c r="Z12" s="256">
        <f t="shared" si="0"/>
        <v>13.8</v>
      </c>
      <c r="AA12" s="259" t="s">
        <v>263</v>
      </c>
      <c r="AB12" s="131"/>
      <c r="AC12" s="131"/>
      <c r="AD12" s="131"/>
      <c r="AE12" s="131"/>
      <c r="AF12" s="131"/>
      <c r="AG12" s="131"/>
      <c r="AH12" s="267">
        <v>7</v>
      </c>
      <c r="AI12" s="188"/>
      <c r="AJ12" s="185" t="s">
        <v>145</v>
      </c>
      <c r="AK12" s="173">
        <f t="shared" si="6"/>
        <v>32</v>
      </c>
      <c r="AL12" s="173">
        <f t="shared" si="7"/>
        <v>20</v>
      </c>
      <c r="AM12" s="182">
        <v>9</v>
      </c>
      <c r="AN12" s="183">
        <v>5</v>
      </c>
      <c r="AO12" s="176">
        <v>6</v>
      </c>
      <c r="AS12" s="131"/>
      <c r="AT12" s="267">
        <v>7</v>
      </c>
      <c r="AU12" s="188"/>
      <c r="AV12" s="266" t="s">
        <v>275</v>
      </c>
      <c r="AW12" s="173">
        <f t="shared" si="8"/>
        <v>19</v>
      </c>
      <c r="AX12" s="173">
        <f t="shared" si="9"/>
        <v>14</v>
      </c>
      <c r="AY12" s="182">
        <v>5</v>
      </c>
      <c r="AZ12" s="183">
        <v>4</v>
      </c>
      <c r="BA12" s="176">
        <v>5</v>
      </c>
      <c r="BB12" s="268">
        <v>39</v>
      </c>
      <c r="BC12" s="269">
        <f t="shared" si="10"/>
        <v>58</v>
      </c>
    </row>
    <row r="13" spans="2:55" x14ac:dyDescent="0.25">
      <c r="B13" s="267">
        <v>8</v>
      </c>
      <c r="C13" s="188"/>
      <c r="D13" s="185" t="s">
        <v>271</v>
      </c>
      <c r="E13" s="173">
        <f t="shared" si="3"/>
        <v>30</v>
      </c>
      <c r="F13" s="173">
        <f t="shared" si="4"/>
        <v>20</v>
      </c>
      <c r="G13" s="182">
        <v>7</v>
      </c>
      <c r="H13" s="183">
        <v>9</v>
      </c>
      <c r="I13" s="176">
        <v>4</v>
      </c>
      <c r="J13" s="131"/>
      <c r="K13" s="270" t="s">
        <v>282</v>
      </c>
      <c r="L13" s="272">
        <v>55</v>
      </c>
      <c r="M13" s="272">
        <v>60</v>
      </c>
      <c r="N13" s="131"/>
      <c r="O13" s="131"/>
      <c r="P13" s="273">
        <f t="shared" si="2"/>
        <v>11</v>
      </c>
      <c r="Q13" s="131"/>
      <c r="R13" s="247" t="s">
        <v>146</v>
      </c>
      <c r="S13" s="254" t="s">
        <v>258</v>
      </c>
      <c r="T13" s="249">
        <v>2</v>
      </c>
      <c r="U13" s="136" t="s">
        <v>136</v>
      </c>
      <c r="V13" s="177">
        <v>1</v>
      </c>
      <c r="W13" s="178">
        <f t="shared" si="1"/>
        <v>44682</v>
      </c>
      <c r="X13" s="255">
        <v>94</v>
      </c>
      <c r="Y13" s="251">
        <f t="shared" si="5"/>
        <v>232</v>
      </c>
      <c r="Z13" s="256">
        <f t="shared" si="0"/>
        <v>21.09090909090909</v>
      </c>
      <c r="AA13" s="257" t="s">
        <v>259</v>
      </c>
      <c r="AB13" s="131"/>
      <c r="AC13" s="131"/>
      <c r="AD13" s="131"/>
      <c r="AE13" s="131"/>
      <c r="AF13" s="131"/>
      <c r="AG13" s="131"/>
      <c r="AH13" s="267">
        <v>8</v>
      </c>
      <c r="AI13" s="188"/>
      <c r="AJ13" s="172" t="s">
        <v>283</v>
      </c>
      <c r="AK13" s="173">
        <f t="shared" si="6"/>
        <v>28</v>
      </c>
      <c r="AL13" s="173">
        <f t="shared" si="7"/>
        <v>20</v>
      </c>
      <c r="AM13" s="182">
        <v>7</v>
      </c>
      <c r="AN13" s="186">
        <v>7</v>
      </c>
      <c r="AO13" s="176">
        <v>6</v>
      </c>
      <c r="AS13" s="131"/>
      <c r="AT13" s="274">
        <v>8</v>
      </c>
      <c r="AU13" s="209"/>
      <c r="AV13" s="235" t="s">
        <v>276</v>
      </c>
      <c r="AW13" s="211">
        <f t="shared" si="8"/>
        <v>18</v>
      </c>
      <c r="AX13" s="211">
        <f t="shared" si="9"/>
        <v>14</v>
      </c>
      <c r="AY13" s="212">
        <v>4</v>
      </c>
      <c r="AZ13" s="213">
        <v>6</v>
      </c>
      <c r="BA13" s="214">
        <v>4</v>
      </c>
      <c r="BB13" s="275">
        <v>36</v>
      </c>
      <c r="BC13" s="276">
        <f t="shared" si="10"/>
        <v>54</v>
      </c>
    </row>
    <row r="14" spans="2:55" x14ac:dyDescent="0.25">
      <c r="B14" s="267">
        <v>9</v>
      </c>
      <c r="C14" s="188"/>
      <c r="D14" s="266" t="s">
        <v>274</v>
      </c>
      <c r="E14" s="173">
        <f t="shared" si="3"/>
        <v>25</v>
      </c>
      <c r="F14" s="173">
        <f t="shared" si="4"/>
        <v>20</v>
      </c>
      <c r="G14" s="182">
        <v>5</v>
      </c>
      <c r="H14" s="183">
        <v>10</v>
      </c>
      <c r="I14" s="176">
        <v>5</v>
      </c>
      <c r="J14" s="131"/>
      <c r="K14" s="277" t="s">
        <v>101</v>
      </c>
      <c r="L14" s="272">
        <v>40</v>
      </c>
      <c r="M14" s="272">
        <v>45</v>
      </c>
      <c r="N14" s="131"/>
      <c r="O14" s="131"/>
      <c r="P14" s="273">
        <f t="shared" si="2"/>
        <v>12</v>
      </c>
      <c r="Q14" s="131"/>
      <c r="R14" s="151" t="s">
        <v>167</v>
      </c>
      <c r="S14" s="248" t="s">
        <v>256</v>
      </c>
      <c r="T14" s="249">
        <v>3</v>
      </c>
      <c r="U14" s="136" t="s">
        <v>136</v>
      </c>
      <c r="V14" s="177">
        <v>1</v>
      </c>
      <c r="W14" s="178">
        <f t="shared" si="1"/>
        <v>44683</v>
      </c>
      <c r="X14" s="255">
        <v>125</v>
      </c>
      <c r="Y14" s="251">
        <f t="shared" si="5"/>
        <v>357</v>
      </c>
      <c r="Z14" s="256">
        <f t="shared" si="0"/>
        <v>29.75</v>
      </c>
      <c r="AA14" s="257" t="s">
        <v>259</v>
      </c>
      <c r="AB14" s="131"/>
      <c r="AC14" s="131"/>
      <c r="AD14" s="131"/>
      <c r="AE14" s="131"/>
      <c r="AF14" s="131"/>
      <c r="AG14" s="131"/>
      <c r="AH14" s="267">
        <v>9</v>
      </c>
      <c r="AI14" s="188"/>
      <c r="AJ14" s="266" t="s">
        <v>168</v>
      </c>
      <c r="AK14" s="173">
        <f t="shared" si="6"/>
        <v>26</v>
      </c>
      <c r="AL14" s="173">
        <f t="shared" si="7"/>
        <v>20</v>
      </c>
      <c r="AM14" s="182">
        <v>7</v>
      </c>
      <c r="AN14" s="186">
        <v>5</v>
      </c>
      <c r="AO14" s="176">
        <v>8</v>
      </c>
      <c r="AS14" s="131"/>
    </row>
    <row r="15" spans="2:55" x14ac:dyDescent="0.25">
      <c r="B15" s="267">
        <v>10</v>
      </c>
      <c r="C15" s="188"/>
      <c r="D15" s="185" t="s">
        <v>196</v>
      </c>
      <c r="E15" s="173">
        <f t="shared" si="3"/>
        <v>25</v>
      </c>
      <c r="F15" s="173">
        <f t="shared" si="4"/>
        <v>20</v>
      </c>
      <c r="G15" s="182">
        <v>5</v>
      </c>
      <c r="H15" s="183">
        <v>10</v>
      </c>
      <c r="I15" s="176">
        <v>5</v>
      </c>
      <c r="J15" s="131"/>
      <c r="K15" s="151" t="s">
        <v>284</v>
      </c>
      <c r="L15" s="272">
        <v>35</v>
      </c>
      <c r="M15" s="272">
        <v>40</v>
      </c>
      <c r="N15" s="131"/>
      <c r="O15" s="131"/>
      <c r="P15" s="246">
        <f t="shared" si="2"/>
        <v>13</v>
      </c>
      <c r="Q15" s="131"/>
      <c r="R15" s="215" t="s">
        <v>262</v>
      </c>
      <c r="S15" s="254" t="s">
        <v>258</v>
      </c>
      <c r="T15" s="249">
        <v>0</v>
      </c>
      <c r="U15" s="136" t="s">
        <v>136</v>
      </c>
      <c r="V15" s="177">
        <v>3</v>
      </c>
      <c r="W15" s="178">
        <f t="shared" si="1"/>
        <v>44684</v>
      </c>
      <c r="X15" s="255">
        <v>41</v>
      </c>
      <c r="Y15" s="251">
        <f t="shared" si="5"/>
        <v>398</v>
      </c>
      <c r="Z15" s="256">
        <f t="shared" si="0"/>
        <v>30.615384615384617</v>
      </c>
      <c r="AA15" s="257" t="s">
        <v>259</v>
      </c>
      <c r="AB15" s="131"/>
      <c r="AC15" s="262" t="s">
        <v>285</v>
      </c>
      <c r="AD15" s="262" t="s">
        <v>286</v>
      </c>
      <c r="AE15" s="262" t="s">
        <v>287</v>
      </c>
      <c r="AF15" s="131"/>
      <c r="AG15" s="131"/>
      <c r="AH15" s="267">
        <v>10</v>
      </c>
      <c r="AI15" s="188"/>
      <c r="AJ15" s="266" t="s">
        <v>209</v>
      </c>
      <c r="AK15" s="173">
        <f t="shared" si="6"/>
        <v>23</v>
      </c>
      <c r="AL15" s="173">
        <f t="shared" si="7"/>
        <v>20</v>
      </c>
      <c r="AM15" s="182">
        <v>5</v>
      </c>
      <c r="AN15" s="186">
        <v>8</v>
      </c>
      <c r="AO15" s="176">
        <v>7</v>
      </c>
      <c r="AS15" s="131"/>
    </row>
    <row r="16" spans="2:55" x14ac:dyDescent="0.25">
      <c r="B16" s="274">
        <v>11</v>
      </c>
      <c r="C16" s="209"/>
      <c r="D16" s="278" t="s">
        <v>217</v>
      </c>
      <c r="E16" s="211">
        <f t="shared" si="3"/>
        <v>16</v>
      </c>
      <c r="F16" s="211">
        <f t="shared" si="4"/>
        <v>20</v>
      </c>
      <c r="G16" s="212">
        <v>5</v>
      </c>
      <c r="H16" s="213">
        <v>1</v>
      </c>
      <c r="I16" s="214">
        <v>14</v>
      </c>
      <c r="J16" s="131"/>
      <c r="K16" s="160" t="s">
        <v>216</v>
      </c>
      <c r="L16" s="272">
        <v>30</v>
      </c>
      <c r="M16" s="272">
        <v>35</v>
      </c>
      <c r="N16" s="131"/>
      <c r="O16" s="131"/>
      <c r="P16" s="246">
        <f t="shared" si="2"/>
        <v>14</v>
      </c>
      <c r="Q16" s="131"/>
      <c r="R16" s="247" t="s">
        <v>266</v>
      </c>
      <c r="S16" s="248" t="s">
        <v>256</v>
      </c>
      <c r="T16" s="249">
        <v>0</v>
      </c>
      <c r="U16" s="136" t="s">
        <v>136</v>
      </c>
      <c r="V16" s="177">
        <v>2</v>
      </c>
      <c r="W16" s="178">
        <f t="shared" si="1"/>
        <v>44685</v>
      </c>
      <c r="X16" s="255">
        <v>0</v>
      </c>
      <c r="Y16" s="251">
        <f t="shared" si="5"/>
        <v>398</v>
      </c>
      <c r="Z16" s="256">
        <f t="shared" si="0"/>
        <v>28.428571428571427</v>
      </c>
      <c r="AA16" s="259" t="s">
        <v>263</v>
      </c>
      <c r="AB16" s="131"/>
      <c r="AF16" s="131"/>
      <c r="AG16" s="131"/>
      <c r="AH16" s="274">
        <v>11</v>
      </c>
      <c r="AI16" s="209"/>
      <c r="AJ16" s="235" t="s">
        <v>288</v>
      </c>
      <c r="AK16" s="211">
        <f t="shared" si="6"/>
        <v>19</v>
      </c>
      <c r="AL16" s="211">
        <f t="shared" si="7"/>
        <v>20</v>
      </c>
      <c r="AM16" s="212">
        <v>4</v>
      </c>
      <c r="AN16" s="213">
        <v>7</v>
      </c>
      <c r="AO16" s="214">
        <v>9</v>
      </c>
      <c r="AS16" s="131"/>
    </row>
    <row r="17" spans="2:58" x14ac:dyDescent="0.25">
      <c r="K17" s="131"/>
      <c r="L17" s="131"/>
      <c r="M17" s="131"/>
      <c r="N17" s="131"/>
      <c r="O17" s="131"/>
      <c r="P17" s="246">
        <f t="shared" si="2"/>
        <v>15</v>
      </c>
      <c r="Q17" s="131"/>
      <c r="R17" s="254" t="s">
        <v>271</v>
      </c>
      <c r="S17" s="254" t="s">
        <v>258</v>
      </c>
      <c r="T17" s="249">
        <v>0</v>
      </c>
      <c r="U17" s="136" t="s">
        <v>136</v>
      </c>
      <c r="V17" s="177">
        <v>4</v>
      </c>
      <c r="W17" s="178">
        <f t="shared" si="1"/>
        <v>44686</v>
      </c>
      <c r="X17" s="255">
        <v>0</v>
      </c>
      <c r="Y17" s="251">
        <f t="shared" si="5"/>
        <v>398</v>
      </c>
      <c r="Z17" s="256">
        <f t="shared" si="0"/>
        <v>26.533333333333335</v>
      </c>
      <c r="AA17" s="259" t="s">
        <v>263</v>
      </c>
      <c r="AB17" s="131"/>
      <c r="AC17" s="131"/>
      <c r="AD17" s="131"/>
      <c r="AE17" s="131"/>
      <c r="AF17" s="131"/>
      <c r="AG17" s="131"/>
      <c r="AS17" s="131"/>
    </row>
    <row r="18" spans="2:58" x14ac:dyDescent="0.25">
      <c r="D18" s="270" t="s">
        <v>265</v>
      </c>
      <c r="E18" s="222">
        <f t="shared" ref="E18:E27" ca="1" si="11">RANDBETWEEN(1,100)</f>
        <v>68</v>
      </c>
      <c r="F18" s="131"/>
      <c r="G18" s="279"/>
      <c r="H18" s="280" t="s">
        <v>289</v>
      </c>
      <c r="I18" s="279"/>
      <c r="J18" s="281"/>
      <c r="K18" s="282" t="s">
        <v>290</v>
      </c>
      <c r="L18" s="281"/>
      <c r="N18" s="131"/>
      <c r="O18" s="131"/>
      <c r="P18" s="246">
        <f t="shared" si="2"/>
        <v>16</v>
      </c>
      <c r="Q18" s="131"/>
      <c r="R18" s="215" t="s">
        <v>274</v>
      </c>
      <c r="S18" s="248" t="s">
        <v>256</v>
      </c>
      <c r="T18" s="249">
        <v>0</v>
      </c>
      <c r="U18" s="136" t="s">
        <v>136</v>
      </c>
      <c r="V18" s="177">
        <v>2</v>
      </c>
      <c r="W18" s="178">
        <f t="shared" si="1"/>
        <v>44687</v>
      </c>
      <c r="X18" s="255">
        <v>0</v>
      </c>
      <c r="Y18" s="251">
        <f t="shared" si="5"/>
        <v>398</v>
      </c>
      <c r="Z18" s="256">
        <f t="shared" si="0"/>
        <v>24.875</v>
      </c>
      <c r="AA18" s="259" t="s">
        <v>263</v>
      </c>
      <c r="AB18" s="131"/>
      <c r="AC18" s="131"/>
      <c r="AD18" s="131"/>
      <c r="AE18" s="131"/>
      <c r="AF18" s="131"/>
      <c r="AG18" s="131"/>
      <c r="AJ18" s="270" t="s">
        <v>270</v>
      </c>
      <c r="AK18" s="222">
        <f t="shared" ref="AK18:AK26" ca="1" si="12">RANDBETWEEN(1,100)</f>
        <v>83</v>
      </c>
      <c r="AL18" s="131"/>
      <c r="AM18" s="279"/>
      <c r="AN18" s="280" t="s">
        <v>289</v>
      </c>
      <c r="AO18" s="279"/>
      <c r="AP18" s="281"/>
      <c r="AQ18" s="282" t="s">
        <v>290</v>
      </c>
      <c r="AR18" s="281"/>
      <c r="AS18" s="131"/>
      <c r="AV18" s="270" t="s">
        <v>265</v>
      </c>
      <c r="AW18" s="222">
        <f t="shared" ref="AW18:AW25" ca="1" si="13">RANDBETWEEN(1,100)</f>
        <v>27</v>
      </c>
      <c r="AX18" s="131"/>
      <c r="AY18" s="279"/>
      <c r="AZ18" s="280" t="s">
        <v>289</v>
      </c>
      <c r="BA18" s="279"/>
      <c r="BB18" s="281"/>
      <c r="BC18" s="282" t="s">
        <v>290</v>
      </c>
      <c r="BD18" s="281"/>
    </row>
    <row r="19" spans="2:58" x14ac:dyDescent="0.25">
      <c r="D19" s="215" t="s">
        <v>266</v>
      </c>
      <c r="E19" s="222">
        <f t="shared" ca="1" si="11"/>
        <v>22</v>
      </c>
      <c r="F19" s="131"/>
      <c r="G19" s="279"/>
      <c r="H19" s="280" t="s">
        <v>291</v>
      </c>
      <c r="I19" s="279"/>
      <c r="J19" s="281"/>
      <c r="K19" s="282" t="s">
        <v>292</v>
      </c>
      <c r="L19" s="283"/>
      <c r="N19" s="131"/>
      <c r="O19" s="131"/>
      <c r="P19" s="273">
        <f t="shared" si="2"/>
        <v>17</v>
      </c>
      <c r="Q19" s="131"/>
      <c r="R19" s="270" t="s">
        <v>265</v>
      </c>
      <c r="S19" s="254" t="s">
        <v>258</v>
      </c>
      <c r="T19" s="249">
        <v>1</v>
      </c>
      <c r="U19" s="136" t="s">
        <v>136</v>
      </c>
      <c r="V19" s="177">
        <v>0</v>
      </c>
      <c r="W19" s="178">
        <f t="shared" si="1"/>
        <v>44688</v>
      </c>
      <c r="X19" s="284">
        <v>76</v>
      </c>
      <c r="Y19" s="285">
        <f t="shared" si="5"/>
        <v>474</v>
      </c>
      <c r="Z19" s="256">
        <f t="shared" si="0"/>
        <v>27.882352941176471</v>
      </c>
      <c r="AA19" s="257" t="s">
        <v>259</v>
      </c>
      <c r="AB19" s="131"/>
      <c r="AC19" s="131"/>
      <c r="AD19" s="131"/>
      <c r="AE19" s="131"/>
      <c r="AF19" s="131"/>
      <c r="AG19" s="131"/>
      <c r="AJ19" s="215" t="s">
        <v>277</v>
      </c>
      <c r="AK19" s="222">
        <f t="shared" ca="1" si="12"/>
        <v>70</v>
      </c>
      <c r="AL19" s="131"/>
      <c r="AM19" s="279"/>
      <c r="AN19" s="280" t="s">
        <v>291</v>
      </c>
      <c r="AO19" s="279"/>
      <c r="AP19" s="281"/>
      <c r="AQ19" s="282" t="s">
        <v>292</v>
      </c>
      <c r="AR19" s="283"/>
      <c r="AS19" s="131"/>
      <c r="AV19" s="270" t="s">
        <v>270</v>
      </c>
      <c r="AW19" s="222">
        <f t="shared" ca="1" si="13"/>
        <v>60</v>
      </c>
      <c r="AX19" s="131"/>
      <c r="AY19" s="279"/>
      <c r="AZ19" s="280" t="s">
        <v>291</v>
      </c>
      <c r="BA19" s="279"/>
      <c r="BB19" s="281"/>
      <c r="BC19" s="282" t="s">
        <v>292</v>
      </c>
      <c r="BD19" s="283"/>
    </row>
    <row r="20" spans="2:58" x14ac:dyDescent="0.25">
      <c r="D20" s="215" t="s">
        <v>146</v>
      </c>
      <c r="E20" s="222">
        <f t="shared" ca="1" si="11"/>
        <v>84</v>
      </c>
      <c r="F20" s="131"/>
      <c r="G20" s="279"/>
      <c r="H20" s="280" t="s">
        <v>293</v>
      </c>
      <c r="I20" s="279"/>
      <c r="J20" s="281"/>
      <c r="K20" s="282" t="s">
        <v>294</v>
      </c>
      <c r="L20" s="283"/>
      <c r="N20" s="131"/>
      <c r="O20" s="131"/>
      <c r="P20" s="273">
        <f t="shared" si="2"/>
        <v>18</v>
      </c>
      <c r="Q20" s="131"/>
      <c r="R20" s="247" t="s">
        <v>273</v>
      </c>
      <c r="S20" s="248" t="s">
        <v>256</v>
      </c>
      <c r="T20" s="249">
        <v>3</v>
      </c>
      <c r="U20" s="136" t="s">
        <v>136</v>
      </c>
      <c r="V20" s="177">
        <v>1</v>
      </c>
      <c r="W20" s="178">
        <f t="shared" si="1"/>
        <v>44689</v>
      </c>
      <c r="X20" s="255">
        <v>136</v>
      </c>
      <c r="Y20" s="251">
        <f t="shared" si="5"/>
        <v>610</v>
      </c>
      <c r="Z20" s="256">
        <f t="shared" si="0"/>
        <v>33.888888888888886</v>
      </c>
      <c r="AA20" s="257" t="s">
        <v>259</v>
      </c>
      <c r="AB20" s="131"/>
      <c r="AC20" s="131"/>
      <c r="AD20" s="131"/>
      <c r="AE20" s="131"/>
      <c r="AF20" s="131"/>
      <c r="AG20" s="131"/>
      <c r="AJ20" s="215" t="s">
        <v>283</v>
      </c>
      <c r="AK20" s="222">
        <f t="shared" ca="1" si="12"/>
        <v>22</v>
      </c>
      <c r="AL20" s="131"/>
      <c r="AM20" s="279"/>
      <c r="AN20" s="280" t="s">
        <v>293</v>
      </c>
      <c r="AO20" s="279"/>
      <c r="AP20" s="281"/>
      <c r="AQ20" s="282" t="s">
        <v>294</v>
      </c>
      <c r="AR20" s="283"/>
      <c r="AS20" s="131"/>
      <c r="AV20" s="215" t="s">
        <v>272</v>
      </c>
      <c r="AW20" s="222">
        <f t="shared" ca="1" si="13"/>
        <v>3</v>
      </c>
      <c r="AX20" s="131"/>
      <c r="AY20" s="279"/>
      <c r="AZ20" s="280" t="s">
        <v>293</v>
      </c>
      <c r="BA20" s="279"/>
      <c r="BB20" s="281"/>
      <c r="BC20" s="282" t="s">
        <v>294</v>
      </c>
      <c r="BD20" s="283"/>
    </row>
    <row r="21" spans="2:58" x14ac:dyDescent="0.25">
      <c r="D21" s="215" t="s">
        <v>274</v>
      </c>
      <c r="E21" s="222">
        <f t="shared" ca="1" si="11"/>
        <v>71</v>
      </c>
      <c r="F21" s="131"/>
      <c r="G21" s="279"/>
      <c r="H21" s="280" t="s">
        <v>295</v>
      </c>
      <c r="I21" s="279"/>
      <c r="J21" s="281"/>
      <c r="K21" s="282" t="s">
        <v>296</v>
      </c>
      <c r="L21" s="283"/>
      <c r="N21" s="131"/>
      <c r="O21" s="131"/>
      <c r="P21" s="246">
        <f t="shared" si="2"/>
        <v>19</v>
      </c>
      <c r="Q21" s="131"/>
      <c r="R21" s="151" t="s">
        <v>276</v>
      </c>
      <c r="S21" s="254" t="s">
        <v>258</v>
      </c>
      <c r="T21" s="249">
        <v>1</v>
      </c>
      <c r="U21" s="136" t="s">
        <v>136</v>
      </c>
      <c r="V21" s="177">
        <v>2</v>
      </c>
      <c r="W21" s="178">
        <f t="shared" si="1"/>
        <v>44690</v>
      </c>
      <c r="X21" s="255">
        <v>56</v>
      </c>
      <c r="Y21" s="251">
        <f t="shared" si="5"/>
        <v>666</v>
      </c>
      <c r="Z21" s="256">
        <f t="shared" si="0"/>
        <v>35.05263157894737</v>
      </c>
      <c r="AA21" s="257" t="s">
        <v>259</v>
      </c>
      <c r="AB21" s="131"/>
      <c r="AC21" s="131"/>
      <c r="AD21" s="131"/>
      <c r="AE21" s="131"/>
      <c r="AF21" s="131"/>
      <c r="AG21" s="131"/>
      <c r="AJ21" s="215" t="s">
        <v>272</v>
      </c>
      <c r="AK21" s="222">
        <f t="shared" ca="1" si="12"/>
        <v>95</v>
      </c>
      <c r="AL21" s="131"/>
      <c r="AM21" s="279"/>
      <c r="AN21" s="280" t="s">
        <v>295</v>
      </c>
      <c r="AO21" s="279"/>
      <c r="AP21" s="281"/>
      <c r="AQ21" s="282" t="s">
        <v>296</v>
      </c>
      <c r="AR21" s="283"/>
      <c r="AS21" s="131"/>
      <c r="AV21" s="215" t="s">
        <v>275</v>
      </c>
      <c r="AW21" s="222">
        <f t="shared" ca="1" si="13"/>
        <v>67</v>
      </c>
      <c r="AX21" s="131"/>
      <c r="AY21" s="279"/>
      <c r="AZ21" s="280" t="s">
        <v>295</v>
      </c>
      <c r="BA21" s="279"/>
      <c r="BB21" s="281"/>
      <c r="BC21" s="282" t="s">
        <v>296</v>
      </c>
      <c r="BD21" s="283"/>
    </row>
    <row r="22" spans="2:58" x14ac:dyDescent="0.25">
      <c r="D22" s="215" t="s">
        <v>262</v>
      </c>
      <c r="E22" s="222">
        <f t="shared" ca="1" si="11"/>
        <v>28</v>
      </c>
      <c r="F22" s="131"/>
      <c r="G22" s="226"/>
      <c r="H22" s="227" t="s">
        <v>224</v>
      </c>
      <c r="I22" s="228"/>
      <c r="J22" s="286"/>
      <c r="K22" s="287" t="s">
        <v>222</v>
      </c>
      <c r="L22" s="288"/>
      <c r="N22" s="131"/>
      <c r="O22" s="131"/>
      <c r="P22" s="289">
        <f t="shared" si="2"/>
        <v>20</v>
      </c>
      <c r="Q22" s="194"/>
      <c r="R22" s="151" t="s">
        <v>196</v>
      </c>
      <c r="S22" s="248" t="s">
        <v>256</v>
      </c>
      <c r="T22" s="290">
        <v>1</v>
      </c>
      <c r="U22" s="196" t="s">
        <v>136</v>
      </c>
      <c r="V22" s="197">
        <v>0</v>
      </c>
      <c r="W22" s="203">
        <f t="shared" si="1"/>
        <v>44691</v>
      </c>
      <c r="X22" s="291">
        <v>37</v>
      </c>
      <c r="Y22" s="292">
        <f t="shared" si="5"/>
        <v>703</v>
      </c>
      <c r="Z22" s="293">
        <f t="shared" si="0"/>
        <v>35.15</v>
      </c>
      <c r="AA22" s="257" t="s">
        <v>259</v>
      </c>
      <c r="AB22" s="131"/>
      <c r="AC22" s="262" t="s">
        <v>297</v>
      </c>
      <c r="AD22" s="262" t="s">
        <v>298</v>
      </c>
      <c r="AE22" s="262" t="s">
        <v>299</v>
      </c>
      <c r="AF22" s="131"/>
      <c r="AG22" s="131"/>
      <c r="AJ22" s="215" t="s">
        <v>275</v>
      </c>
      <c r="AK22" s="222">
        <f t="shared" ca="1" si="12"/>
        <v>39</v>
      </c>
      <c r="AL22" s="131"/>
      <c r="AM22" s="226"/>
      <c r="AN22" s="227" t="s">
        <v>224</v>
      </c>
      <c r="AO22" s="228"/>
      <c r="AP22" s="286"/>
      <c r="AQ22" s="287" t="s">
        <v>222</v>
      </c>
      <c r="AR22" s="288"/>
      <c r="AS22" s="131"/>
      <c r="AV22" s="215" t="s">
        <v>262</v>
      </c>
      <c r="AW22" s="222">
        <f t="shared" ca="1" si="13"/>
        <v>17</v>
      </c>
      <c r="AX22" s="131"/>
      <c r="AY22" s="226"/>
      <c r="AZ22" s="227" t="s">
        <v>224</v>
      </c>
      <c r="BA22" s="228"/>
      <c r="BB22" s="286"/>
      <c r="BC22" s="287" t="s">
        <v>222</v>
      </c>
      <c r="BD22" s="288"/>
      <c r="BF22">
        <v>47</v>
      </c>
    </row>
    <row r="23" spans="2:58" x14ac:dyDescent="0.25">
      <c r="D23" s="215" t="s">
        <v>273</v>
      </c>
      <c r="E23" s="222">
        <f t="shared" ca="1" si="11"/>
        <v>12</v>
      </c>
      <c r="F23" s="131"/>
      <c r="G23" s="226"/>
      <c r="H23" s="227" t="s">
        <v>300</v>
      </c>
      <c r="I23" s="228"/>
      <c r="J23" s="286"/>
      <c r="K23" s="287" t="s">
        <v>301</v>
      </c>
      <c r="L23" s="288"/>
      <c r="N23" s="131"/>
      <c r="O23" s="131"/>
      <c r="P23" s="131"/>
      <c r="Q23" s="131"/>
      <c r="R23" s="131"/>
      <c r="S23" s="136"/>
      <c r="T23" s="207">
        <f>SUM(T3:T22)</f>
        <v>14</v>
      </c>
      <c r="U23" s="207"/>
      <c r="V23" s="207">
        <f>SUM(V3:V22)</f>
        <v>31</v>
      </c>
      <c r="W23" s="207"/>
      <c r="X23" s="207">
        <f>SUM(X3:X22)</f>
        <v>703</v>
      </c>
      <c r="Y23" s="136"/>
      <c r="Z23" s="136"/>
      <c r="AA23" s="136"/>
      <c r="AB23" s="131"/>
      <c r="AC23" s="131"/>
      <c r="AD23" s="131"/>
      <c r="AE23" s="131"/>
      <c r="AF23" s="131"/>
      <c r="AG23" s="131"/>
      <c r="AJ23" s="151" t="s">
        <v>145</v>
      </c>
      <c r="AK23" s="222">
        <f t="shared" ca="1" si="12"/>
        <v>91</v>
      </c>
      <c r="AL23" s="131"/>
      <c r="AM23" s="226"/>
      <c r="AN23" s="227" t="s">
        <v>300</v>
      </c>
      <c r="AO23" s="228"/>
      <c r="AP23" s="286"/>
      <c r="AQ23" s="287" t="s">
        <v>301</v>
      </c>
      <c r="AR23" s="288"/>
      <c r="AS23" s="131"/>
      <c r="AV23" s="215" t="s">
        <v>277</v>
      </c>
      <c r="AW23" s="222">
        <f t="shared" ca="1" si="13"/>
        <v>49</v>
      </c>
      <c r="AX23" s="131"/>
      <c r="AY23" s="226"/>
      <c r="AZ23" s="227" t="s">
        <v>300</v>
      </c>
      <c r="BA23" s="228"/>
      <c r="BB23" s="286"/>
      <c r="BC23" s="287" t="s">
        <v>301</v>
      </c>
      <c r="BD23" s="288"/>
      <c r="BF23">
        <v>50</v>
      </c>
    </row>
    <row r="24" spans="2:58" x14ac:dyDescent="0.25">
      <c r="D24" s="151" t="s">
        <v>276</v>
      </c>
      <c r="E24" s="222">
        <f t="shared" ca="1" si="11"/>
        <v>100</v>
      </c>
      <c r="F24" s="131"/>
      <c r="G24" s="226"/>
      <c r="H24" s="227" t="s">
        <v>302</v>
      </c>
      <c r="I24" s="228"/>
      <c r="J24" s="286"/>
      <c r="K24" s="287" t="s">
        <v>303</v>
      </c>
      <c r="L24" s="288"/>
      <c r="M24" s="4"/>
      <c r="N24" s="131"/>
      <c r="O24" s="131"/>
      <c r="AA24" s="136"/>
      <c r="AB24" s="131"/>
      <c r="AC24" s="131"/>
      <c r="AD24" s="131"/>
      <c r="AE24" s="131"/>
      <c r="AF24" s="131"/>
      <c r="AG24" s="131"/>
      <c r="AJ24" s="151" t="s">
        <v>135</v>
      </c>
      <c r="AK24" s="222">
        <f t="shared" ca="1" si="12"/>
        <v>78</v>
      </c>
      <c r="AL24" s="131"/>
      <c r="AM24" s="226"/>
      <c r="AN24" s="227" t="s">
        <v>302</v>
      </c>
      <c r="AO24" s="228"/>
      <c r="AP24" s="286"/>
      <c r="AQ24" s="287" t="s">
        <v>303</v>
      </c>
      <c r="AR24" s="288"/>
      <c r="AS24" s="131"/>
      <c r="AV24" s="215" t="s">
        <v>273</v>
      </c>
      <c r="AW24" s="222">
        <f t="shared" ca="1" si="13"/>
        <v>32</v>
      </c>
      <c r="AX24" s="131"/>
      <c r="AY24" s="226"/>
      <c r="AZ24" s="227" t="s">
        <v>302</v>
      </c>
      <c r="BA24" s="228"/>
      <c r="BB24" s="286"/>
      <c r="BC24" s="287" t="s">
        <v>303</v>
      </c>
      <c r="BD24" s="288"/>
      <c r="BF24">
        <v>45</v>
      </c>
    </row>
    <row r="25" spans="2:58" x14ac:dyDescent="0.25">
      <c r="D25" s="151" t="s">
        <v>196</v>
      </c>
      <c r="E25" s="222">
        <f t="shared" ca="1" si="11"/>
        <v>86</v>
      </c>
      <c r="F25" s="131"/>
      <c r="G25" s="226"/>
      <c r="H25" s="227" t="s">
        <v>304</v>
      </c>
      <c r="I25" s="228"/>
      <c r="J25" s="286"/>
      <c r="K25" s="287" t="s">
        <v>305</v>
      </c>
      <c r="L25" s="288"/>
      <c r="M25" s="4"/>
      <c r="N25" s="131"/>
      <c r="O25" s="131"/>
      <c r="P25" s="131"/>
      <c r="Q25" s="131"/>
      <c r="R25" s="131" t="s">
        <v>306</v>
      </c>
      <c r="S25" s="136"/>
      <c r="T25" s="136"/>
      <c r="U25" s="136"/>
      <c r="V25" s="136"/>
      <c r="W25" s="136"/>
      <c r="X25" s="136"/>
      <c r="Y25" s="136"/>
      <c r="Z25" s="136"/>
      <c r="AA25" s="136"/>
      <c r="AB25" s="131"/>
      <c r="AC25" s="131"/>
      <c r="AD25" s="131"/>
      <c r="AE25" s="131"/>
      <c r="AF25" s="131"/>
      <c r="AG25" s="131"/>
      <c r="AJ25" s="151" t="s">
        <v>184</v>
      </c>
      <c r="AK25" s="222">
        <f t="shared" ca="1" si="12"/>
        <v>35</v>
      </c>
      <c r="AL25" s="131"/>
      <c r="AM25" s="226"/>
      <c r="AN25" s="227" t="s">
        <v>304</v>
      </c>
      <c r="AO25" s="228"/>
      <c r="AP25" s="286"/>
      <c r="AQ25" s="287" t="s">
        <v>305</v>
      </c>
      <c r="AR25" s="288"/>
      <c r="AS25" s="131"/>
      <c r="AV25" s="151" t="s">
        <v>276</v>
      </c>
      <c r="AW25" s="222">
        <f t="shared" ca="1" si="13"/>
        <v>58</v>
      </c>
      <c r="AX25" s="131"/>
      <c r="AY25" s="226"/>
      <c r="AZ25" s="227" t="s">
        <v>304</v>
      </c>
      <c r="BA25" s="228"/>
      <c r="BB25" s="286"/>
      <c r="BC25" s="287" t="s">
        <v>305</v>
      </c>
      <c r="BD25" s="288"/>
      <c r="BF25">
        <v>39</v>
      </c>
    </row>
    <row r="26" spans="2:58" x14ac:dyDescent="0.25">
      <c r="D26" s="151" t="s">
        <v>167</v>
      </c>
      <c r="E26" s="222">
        <f t="shared" ca="1" si="11"/>
        <v>27</v>
      </c>
      <c r="F26" s="131"/>
      <c r="J26" s="131"/>
      <c r="K26" s="131"/>
      <c r="L26" s="131"/>
      <c r="M26" s="207"/>
      <c r="N26" s="131"/>
      <c r="O26" s="131"/>
      <c r="P26" s="131"/>
      <c r="Q26" s="131"/>
      <c r="R26" s="294" t="s">
        <v>307</v>
      </c>
      <c r="S26" s="136"/>
      <c r="T26" s="136"/>
      <c r="U26" s="136"/>
      <c r="V26" s="136"/>
      <c r="W26" s="136"/>
      <c r="X26" s="136"/>
      <c r="Y26" s="136"/>
      <c r="Z26" s="136"/>
      <c r="AA26" s="136"/>
      <c r="AB26" s="131"/>
      <c r="AC26" s="131"/>
      <c r="AD26" s="131"/>
      <c r="AE26" s="131"/>
      <c r="AF26" s="131"/>
      <c r="AG26" s="131"/>
      <c r="AJ26" s="151" t="s">
        <v>168</v>
      </c>
      <c r="AK26" s="222">
        <f t="shared" ca="1" si="12"/>
        <v>40</v>
      </c>
      <c r="AL26" s="131"/>
      <c r="AS26" s="131"/>
      <c r="AX26" s="131"/>
      <c r="BF26">
        <v>37</v>
      </c>
    </row>
    <row r="27" spans="2:58" x14ac:dyDescent="0.25">
      <c r="D27" s="254" t="s">
        <v>271</v>
      </c>
      <c r="E27" s="222">
        <f t="shared" ca="1" si="11"/>
        <v>32</v>
      </c>
      <c r="F27" s="131"/>
      <c r="G27" s="4"/>
      <c r="I27" s="295"/>
      <c r="J27" s="131"/>
      <c r="K27" s="131"/>
      <c r="L27" s="131"/>
      <c r="M27" s="232"/>
      <c r="N27" s="131"/>
      <c r="O27" s="131"/>
      <c r="P27" s="131"/>
      <c r="Q27" s="131"/>
      <c r="R27" s="294" t="s">
        <v>308</v>
      </c>
      <c r="S27" s="136"/>
      <c r="T27" s="136"/>
      <c r="U27" s="136"/>
      <c r="V27" s="136"/>
      <c r="W27" s="136"/>
      <c r="X27" s="136"/>
      <c r="Y27" s="136"/>
      <c r="Z27" s="136"/>
      <c r="AA27" s="136"/>
      <c r="AB27" s="131"/>
      <c r="AC27" s="131"/>
      <c r="AD27" s="131"/>
      <c r="AE27" s="131"/>
      <c r="AF27" s="131"/>
      <c r="AG27" s="131"/>
      <c r="AJ27" s="254" t="s">
        <v>288</v>
      </c>
      <c r="AK27" s="222">
        <f ca="1">RANDBETWEEN(1,100)</f>
        <v>47</v>
      </c>
      <c r="AL27" s="131"/>
      <c r="AS27" s="131"/>
      <c r="AX27" s="131"/>
      <c r="BF27">
        <v>38</v>
      </c>
    </row>
    <row r="28" spans="2:58" x14ac:dyDescent="0.25">
      <c r="D28" s="296" t="s">
        <v>217</v>
      </c>
      <c r="F28" s="131"/>
      <c r="G28" s="4"/>
      <c r="I28" s="4"/>
      <c r="J28" s="131"/>
      <c r="K28" s="4"/>
      <c r="L28" s="4"/>
      <c r="M28" s="131"/>
      <c r="N28" s="131"/>
      <c r="O28" s="131"/>
      <c r="P28" s="131"/>
      <c r="Q28" s="131"/>
      <c r="R28" s="131"/>
      <c r="S28" s="136"/>
      <c r="T28" s="136"/>
      <c r="U28" s="136"/>
      <c r="V28" s="136"/>
      <c r="W28" s="136"/>
      <c r="X28" s="136"/>
      <c r="Y28" s="136"/>
      <c r="Z28" s="136"/>
      <c r="AA28" s="136"/>
      <c r="AB28" s="131"/>
      <c r="AC28" s="131"/>
      <c r="AD28" s="131"/>
      <c r="AE28" s="131"/>
      <c r="AF28" s="131"/>
      <c r="AG28" s="131"/>
      <c r="AJ28" s="254" t="s">
        <v>209</v>
      </c>
      <c r="AK28" s="222">
        <f ca="1">RANDBETWEEN(1,100)</f>
        <v>72</v>
      </c>
      <c r="AL28" s="131"/>
      <c r="AS28" s="131"/>
      <c r="AX28" s="131"/>
      <c r="BF28">
        <v>38</v>
      </c>
    </row>
    <row r="29" spans="2:58" x14ac:dyDescent="0.25">
      <c r="M29" s="131"/>
      <c r="N29" s="131"/>
      <c r="O29" s="131"/>
      <c r="P29" s="131"/>
      <c r="Q29" s="131"/>
      <c r="R29" s="131"/>
      <c r="S29" s="136"/>
      <c r="T29" s="136"/>
      <c r="U29" s="136"/>
      <c r="V29" s="136"/>
      <c r="W29" s="136"/>
      <c r="X29" s="136"/>
      <c r="Y29" s="136"/>
      <c r="Z29" s="136"/>
      <c r="AA29" s="136"/>
      <c r="AB29" s="131"/>
      <c r="AC29" s="131"/>
      <c r="AD29" s="131"/>
      <c r="AE29" s="131"/>
      <c r="AF29" s="131"/>
      <c r="AG29" s="131"/>
      <c r="AS29" s="131"/>
      <c r="BF29">
        <v>36</v>
      </c>
    </row>
    <row r="30" spans="2:58" x14ac:dyDescent="0.25">
      <c r="B30" s="132"/>
      <c r="C30" s="132"/>
      <c r="D30" s="133" t="s">
        <v>257</v>
      </c>
      <c r="E30" s="134"/>
      <c r="F30" s="135"/>
      <c r="G30" s="134"/>
      <c r="H30" s="134"/>
      <c r="I30" s="134"/>
      <c r="J30" s="133"/>
      <c r="K30" s="136">
        <v>1</v>
      </c>
      <c r="N30" s="4"/>
      <c r="O30" s="131"/>
      <c r="P30" s="131"/>
      <c r="Q30" s="131"/>
      <c r="R30" s="131"/>
      <c r="S30" s="136"/>
      <c r="T30" s="136"/>
      <c r="U30" s="136"/>
      <c r="V30" s="136"/>
      <c r="W30" s="136"/>
      <c r="X30" s="136"/>
      <c r="Y30" s="136"/>
      <c r="Z30" s="136"/>
      <c r="AA30" s="136"/>
      <c r="AB30" s="131"/>
      <c r="AC30" s="4"/>
      <c r="AD30" s="4"/>
      <c r="AE30" s="4"/>
      <c r="AF30" s="4"/>
      <c r="AG30" s="4"/>
      <c r="AH30" s="132"/>
      <c r="AI30" s="132"/>
      <c r="AJ30" s="133" t="s">
        <v>260</v>
      </c>
      <c r="AK30" s="134"/>
      <c r="AL30" s="135"/>
      <c r="AM30" s="134"/>
      <c r="AN30" s="134"/>
      <c r="AO30" s="134"/>
      <c r="AP30" s="133"/>
      <c r="AQ30" s="136">
        <v>1</v>
      </c>
      <c r="AS30" s="4"/>
      <c r="AT30" s="132"/>
      <c r="AU30" s="132"/>
      <c r="AV30" s="133" t="s">
        <v>261</v>
      </c>
      <c r="AW30" s="134"/>
      <c r="AX30" s="135"/>
      <c r="AY30" s="134"/>
      <c r="AZ30" s="134"/>
      <c r="BA30" s="134"/>
      <c r="BB30" s="133"/>
      <c r="BC30" s="136">
        <v>1</v>
      </c>
    </row>
    <row r="31" spans="2:58" x14ac:dyDescent="0.25">
      <c r="B31" s="132" t="s">
        <v>101</v>
      </c>
      <c r="C31" s="134"/>
      <c r="D31" s="134" t="s">
        <v>129</v>
      </c>
      <c r="E31" s="133" t="s">
        <v>130</v>
      </c>
      <c r="F31" s="133" t="s">
        <v>131</v>
      </c>
      <c r="G31" s="133" t="s">
        <v>132</v>
      </c>
      <c r="H31" s="133" t="s">
        <v>133</v>
      </c>
      <c r="I31" s="133" t="s">
        <v>134</v>
      </c>
      <c r="J31" s="133" t="s">
        <v>216</v>
      </c>
      <c r="N31" s="229"/>
      <c r="O31" s="131"/>
      <c r="P31" s="131"/>
      <c r="Q31" s="131"/>
      <c r="R31" s="131"/>
      <c r="S31" s="136"/>
      <c r="T31" s="136"/>
      <c r="U31" s="136"/>
      <c r="V31" s="136"/>
      <c r="W31" s="136"/>
      <c r="X31" s="136"/>
      <c r="Y31" s="136"/>
      <c r="Z31" s="136"/>
      <c r="AA31" s="136"/>
      <c r="AB31" s="131"/>
      <c r="AC31" s="4"/>
      <c r="AD31" s="4"/>
      <c r="AE31" s="4"/>
      <c r="AF31" s="4"/>
      <c r="AG31" s="4"/>
      <c r="AH31" s="132" t="s">
        <v>101</v>
      </c>
      <c r="AI31" s="134"/>
      <c r="AJ31" s="134" t="s">
        <v>129</v>
      </c>
      <c r="AK31" s="133" t="s">
        <v>130</v>
      </c>
      <c r="AL31" s="133" t="s">
        <v>131</v>
      </c>
      <c r="AM31" s="133" t="s">
        <v>132</v>
      </c>
      <c r="AN31" s="133" t="s">
        <v>133</v>
      </c>
      <c r="AO31" s="133" t="s">
        <v>134</v>
      </c>
      <c r="AP31" s="133" t="s">
        <v>216</v>
      </c>
      <c r="AS31" s="4"/>
      <c r="AT31" s="132" t="s">
        <v>101</v>
      </c>
      <c r="AU31" s="134"/>
      <c r="AV31" s="134" t="s">
        <v>129</v>
      </c>
      <c r="AW31" s="133" t="s">
        <v>130</v>
      </c>
      <c r="AX31" s="133" t="s">
        <v>131</v>
      </c>
      <c r="AY31" s="133" t="s">
        <v>132</v>
      </c>
      <c r="AZ31" s="133" t="s">
        <v>133</v>
      </c>
      <c r="BA31" s="133" t="s">
        <v>134</v>
      </c>
      <c r="BB31" s="133" t="s">
        <v>216</v>
      </c>
      <c r="BF31" s="260" t="s">
        <v>309</v>
      </c>
    </row>
    <row r="32" spans="2:58" x14ac:dyDescent="0.25">
      <c r="B32" s="261">
        <v>1</v>
      </c>
      <c r="C32" s="171"/>
      <c r="D32" s="172" t="s">
        <v>265</v>
      </c>
      <c r="E32" s="173">
        <f t="shared" ref="E32:E42" si="14">G32*3+H32</f>
        <v>47</v>
      </c>
      <c r="F32" s="173">
        <f t="shared" ref="F32:F42" si="15">G32+H32+I32</f>
        <v>20</v>
      </c>
      <c r="G32" s="174">
        <v>14</v>
      </c>
      <c r="H32" s="175">
        <v>5</v>
      </c>
      <c r="I32" s="176">
        <v>1</v>
      </c>
      <c r="J32" s="131">
        <v>1</v>
      </c>
      <c r="N32" s="131"/>
      <c r="O32" s="131"/>
      <c r="P32" s="131"/>
      <c r="Q32" s="131"/>
      <c r="R32" s="131"/>
      <c r="S32" s="136"/>
      <c r="T32" s="136"/>
      <c r="U32" s="136"/>
      <c r="V32" s="136"/>
      <c r="W32" s="136"/>
      <c r="X32" s="136"/>
      <c r="Y32" s="136"/>
      <c r="Z32" s="136"/>
      <c r="AA32" s="136"/>
      <c r="AB32" s="131"/>
      <c r="AC32" s="262" t="s">
        <v>310</v>
      </c>
      <c r="AD32" s="262" t="s">
        <v>311</v>
      </c>
      <c r="AE32" s="262" t="s">
        <v>312</v>
      </c>
      <c r="AF32" s="4"/>
      <c r="AG32" s="4"/>
      <c r="AH32" s="261">
        <v>1</v>
      </c>
      <c r="AI32" s="171"/>
      <c r="AJ32" s="172" t="s">
        <v>270</v>
      </c>
      <c r="AK32" s="173">
        <f t="shared" ref="AK32:AK42" si="16">AM32*3+AN32</f>
        <v>50</v>
      </c>
      <c r="AL32" s="173">
        <f t="shared" ref="AL32:AL42" si="17">AM32+AN32+AO32</f>
        <v>20</v>
      </c>
      <c r="AM32" s="174">
        <v>16</v>
      </c>
      <c r="AN32" s="175">
        <v>2</v>
      </c>
      <c r="AO32" s="176">
        <v>2</v>
      </c>
      <c r="AP32" s="131">
        <v>1</v>
      </c>
      <c r="AS32" s="4"/>
      <c r="AT32" s="261">
        <v>1</v>
      </c>
      <c r="AU32" s="171"/>
      <c r="AV32" s="172" t="s">
        <v>265</v>
      </c>
      <c r="AW32" s="173">
        <f t="shared" ref="AW32:AW39" si="18">AY32*3+AZ32</f>
        <v>33</v>
      </c>
      <c r="AX32" s="173">
        <f t="shared" ref="AX32:AX39" si="19">AY32+AZ32+BA32</f>
        <v>14</v>
      </c>
      <c r="AY32" s="174">
        <v>10</v>
      </c>
      <c r="AZ32" s="175">
        <v>3</v>
      </c>
      <c r="BA32" s="176">
        <v>1</v>
      </c>
      <c r="BB32" s="131">
        <v>1</v>
      </c>
      <c r="BE32" t="s">
        <v>265</v>
      </c>
      <c r="BF32">
        <v>47</v>
      </c>
    </row>
    <row r="33" spans="2:58" x14ac:dyDescent="0.25">
      <c r="B33" s="265">
        <v>2</v>
      </c>
      <c r="C33" s="171"/>
      <c r="D33" s="172" t="s">
        <v>266</v>
      </c>
      <c r="E33" s="173">
        <f t="shared" si="14"/>
        <v>31</v>
      </c>
      <c r="F33" s="173">
        <f t="shared" si="15"/>
        <v>20</v>
      </c>
      <c r="G33" s="182">
        <v>8</v>
      </c>
      <c r="H33" s="183">
        <v>7</v>
      </c>
      <c r="I33" s="176">
        <v>5</v>
      </c>
      <c r="J33" s="131">
        <f>J32+1</f>
        <v>2</v>
      </c>
      <c r="N33" s="131"/>
      <c r="O33" s="131"/>
      <c r="P33" s="131"/>
      <c r="Q33" s="131"/>
      <c r="R33" s="131"/>
      <c r="S33" s="136"/>
      <c r="T33" s="136"/>
      <c r="U33" s="136"/>
      <c r="V33" s="136"/>
      <c r="W33" s="136"/>
      <c r="X33" s="136"/>
      <c r="Y33" s="136"/>
      <c r="Z33" s="136"/>
      <c r="AA33" s="136"/>
      <c r="AB33" s="131"/>
      <c r="AC33" s="4"/>
      <c r="AD33" s="4"/>
      <c r="AE33" s="4"/>
      <c r="AF33" s="4"/>
      <c r="AG33" s="4"/>
      <c r="AH33" s="265">
        <v>2</v>
      </c>
      <c r="AI33" s="171"/>
      <c r="AJ33" s="172" t="s">
        <v>277</v>
      </c>
      <c r="AK33" s="173">
        <f t="shared" si="16"/>
        <v>37</v>
      </c>
      <c r="AL33" s="173">
        <f t="shared" si="17"/>
        <v>20</v>
      </c>
      <c r="AM33" s="182">
        <v>10</v>
      </c>
      <c r="AN33" s="183">
        <v>7</v>
      </c>
      <c r="AO33" s="176">
        <v>3</v>
      </c>
      <c r="AP33" s="131">
        <f>AP32+1</f>
        <v>2</v>
      </c>
      <c r="AS33" s="4"/>
      <c r="AT33" s="267">
        <v>2</v>
      </c>
      <c r="AU33" s="171"/>
      <c r="AV33" s="172" t="s">
        <v>270</v>
      </c>
      <c r="AW33" s="173">
        <f t="shared" si="18"/>
        <v>35</v>
      </c>
      <c r="AX33" s="173">
        <f t="shared" si="19"/>
        <v>14</v>
      </c>
      <c r="AY33" s="182">
        <v>11</v>
      </c>
      <c r="AZ33" s="183">
        <v>2</v>
      </c>
      <c r="BA33" s="176">
        <v>1</v>
      </c>
      <c r="BB33" s="131">
        <f>BB32+1</f>
        <v>2</v>
      </c>
      <c r="BE33" t="s">
        <v>270</v>
      </c>
      <c r="BF33">
        <v>50</v>
      </c>
    </row>
    <row r="34" spans="2:58" x14ac:dyDescent="0.25">
      <c r="B34" s="265">
        <v>3</v>
      </c>
      <c r="C34" s="171"/>
      <c r="D34" s="172" t="s">
        <v>146</v>
      </c>
      <c r="E34" s="173">
        <f t="shared" si="14"/>
        <v>33</v>
      </c>
      <c r="F34" s="173">
        <f t="shared" si="15"/>
        <v>20</v>
      </c>
      <c r="G34" s="182">
        <v>10</v>
      </c>
      <c r="H34" s="186">
        <v>3</v>
      </c>
      <c r="I34" s="176">
        <v>7</v>
      </c>
      <c r="J34" s="131">
        <f t="shared" ref="J34:J42" si="20">J33+1</f>
        <v>3</v>
      </c>
      <c r="N34" s="131"/>
      <c r="O34" s="131"/>
      <c r="P34" s="131"/>
      <c r="Q34" s="131"/>
      <c r="R34" s="131"/>
      <c r="S34" s="136"/>
      <c r="T34" s="136"/>
      <c r="U34" s="136"/>
      <c r="V34" s="136"/>
      <c r="W34" s="136"/>
      <c r="X34" s="136"/>
      <c r="Y34" s="136"/>
      <c r="Z34" s="136"/>
      <c r="AA34" s="136"/>
      <c r="AB34" s="131"/>
      <c r="AC34" s="4"/>
      <c r="AD34" s="4"/>
      <c r="AE34" s="4"/>
      <c r="AF34" s="4"/>
      <c r="AG34" s="4"/>
      <c r="AH34" s="265">
        <v>3</v>
      </c>
      <c r="AI34" s="171"/>
      <c r="AJ34" s="172" t="s">
        <v>283</v>
      </c>
      <c r="AK34" s="173">
        <f t="shared" si="16"/>
        <v>28</v>
      </c>
      <c r="AL34" s="173">
        <f t="shared" si="17"/>
        <v>20</v>
      </c>
      <c r="AM34" s="182">
        <v>7</v>
      </c>
      <c r="AN34" s="186">
        <v>7</v>
      </c>
      <c r="AO34" s="176">
        <v>6</v>
      </c>
      <c r="AP34" s="131">
        <f t="shared" ref="AP34:AP42" si="21">AP33+1</f>
        <v>3</v>
      </c>
      <c r="AS34" s="4"/>
      <c r="AT34" s="267">
        <v>3</v>
      </c>
      <c r="AU34" s="171"/>
      <c r="AV34" s="172" t="s">
        <v>272</v>
      </c>
      <c r="AW34" s="173">
        <f t="shared" si="18"/>
        <v>26</v>
      </c>
      <c r="AX34" s="173">
        <f t="shared" si="19"/>
        <v>14</v>
      </c>
      <c r="AY34" s="182">
        <v>8</v>
      </c>
      <c r="AZ34" s="186">
        <v>2</v>
      </c>
      <c r="BA34" s="176">
        <v>4</v>
      </c>
      <c r="BB34" s="131">
        <f t="shared" ref="BB34:BB39" si="22">BB33+1</f>
        <v>3</v>
      </c>
      <c r="BE34" t="s">
        <v>272</v>
      </c>
      <c r="BF34">
        <v>45</v>
      </c>
    </row>
    <row r="35" spans="2:58" x14ac:dyDescent="0.25">
      <c r="B35" s="265">
        <v>4</v>
      </c>
      <c r="C35" s="171"/>
      <c r="D35" s="266" t="s">
        <v>274</v>
      </c>
      <c r="E35" s="173">
        <f t="shared" si="14"/>
        <v>25</v>
      </c>
      <c r="F35" s="173">
        <f t="shared" si="15"/>
        <v>20</v>
      </c>
      <c r="G35" s="182">
        <v>5</v>
      </c>
      <c r="H35" s="183">
        <v>10</v>
      </c>
      <c r="I35" s="176">
        <v>5</v>
      </c>
      <c r="J35" s="131">
        <f t="shared" si="20"/>
        <v>4</v>
      </c>
      <c r="N35" s="131"/>
      <c r="O35" s="131"/>
      <c r="P35" s="131"/>
      <c r="Q35" s="131"/>
      <c r="R35" s="131"/>
      <c r="S35" s="136"/>
      <c r="T35" s="136"/>
      <c r="U35" s="136"/>
      <c r="V35" s="136"/>
      <c r="W35" s="136"/>
      <c r="X35" s="136"/>
      <c r="Y35" s="136"/>
      <c r="Z35" s="136"/>
      <c r="AA35" s="136"/>
      <c r="AB35" s="131"/>
      <c r="AC35" s="4"/>
      <c r="AD35" s="4"/>
      <c r="AE35" s="4"/>
      <c r="AF35" s="4"/>
      <c r="AG35" s="4"/>
      <c r="AH35" s="265">
        <v>4</v>
      </c>
      <c r="AI35" s="171"/>
      <c r="AJ35" s="266" t="s">
        <v>272</v>
      </c>
      <c r="AK35" s="173">
        <f t="shared" si="16"/>
        <v>45</v>
      </c>
      <c r="AL35" s="173">
        <f t="shared" si="17"/>
        <v>20</v>
      </c>
      <c r="AM35" s="182">
        <v>14</v>
      </c>
      <c r="AN35" s="183">
        <v>3</v>
      </c>
      <c r="AO35" s="176">
        <v>3</v>
      </c>
      <c r="AP35" s="131">
        <f t="shared" si="21"/>
        <v>4</v>
      </c>
      <c r="AS35" s="4"/>
      <c r="AT35" s="267">
        <v>4</v>
      </c>
      <c r="AU35" s="171"/>
      <c r="AV35" s="266" t="s">
        <v>275</v>
      </c>
      <c r="AW35" s="173">
        <f t="shared" si="18"/>
        <v>19</v>
      </c>
      <c r="AX35" s="173">
        <f t="shared" si="19"/>
        <v>14</v>
      </c>
      <c r="AY35" s="182">
        <v>5</v>
      </c>
      <c r="AZ35" s="183">
        <v>4</v>
      </c>
      <c r="BA35" s="176">
        <v>5</v>
      </c>
      <c r="BB35" s="131">
        <f t="shared" si="22"/>
        <v>4</v>
      </c>
      <c r="BE35" t="s">
        <v>275</v>
      </c>
      <c r="BF35">
        <v>39</v>
      </c>
    </row>
    <row r="36" spans="2:58" x14ac:dyDescent="0.25">
      <c r="B36" s="267">
        <v>5</v>
      </c>
      <c r="C36" s="188"/>
      <c r="D36" s="179" t="s">
        <v>262</v>
      </c>
      <c r="E36" s="173">
        <f t="shared" si="14"/>
        <v>38</v>
      </c>
      <c r="F36" s="173">
        <f t="shared" si="15"/>
        <v>20</v>
      </c>
      <c r="G36" s="182">
        <v>11</v>
      </c>
      <c r="H36" s="183">
        <v>5</v>
      </c>
      <c r="I36" s="176">
        <v>4</v>
      </c>
      <c r="J36" s="131">
        <f t="shared" si="20"/>
        <v>5</v>
      </c>
      <c r="N36" s="131"/>
      <c r="O36" s="131"/>
      <c r="P36" s="131"/>
      <c r="Q36" s="131"/>
      <c r="R36" s="131"/>
      <c r="S36" s="136"/>
      <c r="T36" s="136"/>
      <c r="U36" s="136"/>
      <c r="V36" s="136"/>
      <c r="W36" s="136"/>
      <c r="X36" s="136"/>
      <c r="Y36" s="136"/>
      <c r="Z36" s="136"/>
      <c r="AA36" s="136"/>
      <c r="AB36" s="131"/>
      <c r="AC36" s="4"/>
      <c r="AD36" s="4"/>
      <c r="AE36" s="4"/>
      <c r="AF36" s="4"/>
      <c r="AG36" s="4"/>
      <c r="AH36" s="267">
        <v>5</v>
      </c>
      <c r="AI36" s="188"/>
      <c r="AJ36" s="179" t="s">
        <v>275</v>
      </c>
      <c r="AK36" s="173">
        <f t="shared" si="16"/>
        <v>39</v>
      </c>
      <c r="AL36" s="173">
        <f t="shared" si="17"/>
        <v>20</v>
      </c>
      <c r="AM36" s="182">
        <v>11</v>
      </c>
      <c r="AN36" s="183">
        <v>6</v>
      </c>
      <c r="AO36" s="176">
        <v>3</v>
      </c>
      <c r="AP36" s="131">
        <f t="shared" si="21"/>
        <v>5</v>
      </c>
      <c r="AS36" s="4"/>
      <c r="AT36" s="267">
        <v>5</v>
      </c>
      <c r="AU36" s="188"/>
      <c r="AV36" s="179" t="s">
        <v>262</v>
      </c>
      <c r="AW36" s="173">
        <f t="shared" si="18"/>
        <v>25</v>
      </c>
      <c r="AX36" s="173">
        <f t="shared" si="19"/>
        <v>14</v>
      </c>
      <c r="AY36" s="182">
        <v>7</v>
      </c>
      <c r="AZ36" s="183">
        <v>4</v>
      </c>
      <c r="BA36" s="176">
        <v>3</v>
      </c>
      <c r="BB36" s="131">
        <f t="shared" si="22"/>
        <v>5</v>
      </c>
      <c r="BE36" t="s">
        <v>277</v>
      </c>
      <c r="BF36">
        <v>37</v>
      </c>
    </row>
    <row r="37" spans="2:58" x14ac:dyDescent="0.25">
      <c r="B37" s="267">
        <v>6</v>
      </c>
      <c r="C37" s="188"/>
      <c r="D37" s="185" t="s">
        <v>273</v>
      </c>
      <c r="E37" s="173">
        <f t="shared" si="14"/>
        <v>38</v>
      </c>
      <c r="F37" s="173">
        <f t="shared" si="15"/>
        <v>20</v>
      </c>
      <c r="G37" s="182">
        <v>10</v>
      </c>
      <c r="H37" s="183">
        <v>8</v>
      </c>
      <c r="I37" s="176">
        <v>2</v>
      </c>
      <c r="J37" s="131">
        <f t="shared" si="20"/>
        <v>6</v>
      </c>
      <c r="N37" s="131"/>
      <c r="O37" s="131"/>
      <c r="P37" s="131"/>
      <c r="Q37" s="131"/>
      <c r="R37" s="131"/>
      <c r="S37" s="136"/>
      <c r="T37" s="136"/>
      <c r="U37" s="136"/>
      <c r="V37" s="136"/>
      <c r="W37" s="136"/>
      <c r="X37" s="136"/>
      <c r="Y37" s="136"/>
      <c r="Z37" s="136"/>
      <c r="AA37" s="136"/>
      <c r="AB37" s="131"/>
      <c r="AC37" s="4"/>
      <c r="AD37" s="4"/>
      <c r="AE37" s="4"/>
      <c r="AF37" s="4"/>
      <c r="AG37" s="4"/>
      <c r="AH37" s="267">
        <v>6</v>
      </c>
      <c r="AI37" s="188"/>
      <c r="AJ37" s="185" t="s">
        <v>145</v>
      </c>
      <c r="AK37" s="173">
        <f t="shared" si="16"/>
        <v>32</v>
      </c>
      <c r="AL37" s="173">
        <f t="shared" si="17"/>
        <v>20</v>
      </c>
      <c r="AM37" s="182">
        <v>9</v>
      </c>
      <c r="AN37" s="183">
        <v>5</v>
      </c>
      <c r="AO37" s="176">
        <v>6</v>
      </c>
      <c r="AP37" s="131">
        <f t="shared" si="21"/>
        <v>6</v>
      </c>
      <c r="AS37" s="4"/>
      <c r="AT37" s="267">
        <v>6</v>
      </c>
      <c r="AU37" s="188"/>
      <c r="AV37" s="185" t="s">
        <v>277</v>
      </c>
      <c r="AW37" s="173">
        <f t="shared" si="18"/>
        <v>25</v>
      </c>
      <c r="AX37" s="173">
        <f t="shared" si="19"/>
        <v>14</v>
      </c>
      <c r="AY37" s="182">
        <v>7</v>
      </c>
      <c r="AZ37" s="183">
        <v>4</v>
      </c>
      <c r="BA37" s="176">
        <v>3</v>
      </c>
      <c r="BB37" s="131">
        <f t="shared" si="22"/>
        <v>6</v>
      </c>
      <c r="BE37" t="s">
        <v>262</v>
      </c>
      <c r="BF37">
        <v>38</v>
      </c>
    </row>
    <row r="38" spans="2:58" x14ac:dyDescent="0.25">
      <c r="B38" s="267">
        <v>7</v>
      </c>
      <c r="C38" s="188"/>
      <c r="D38" s="185" t="s">
        <v>276</v>
      </c>
      <c r="E38" s="173">
        <f t="shared" si="14"/>
        <v>36</v>
      </c>
      <c r="F38" s="173">
        <f t="shared" si="15"/>
        <v>20</v>
      </c>
      <c r="G38" s="182">
        <v>10</v>
      </c>
      <c r="H38" s="183">
        <v>6</v>
      </c>
      <c r="I38" s="176">
        <v>4</v>
      </c>
      <c r="J38" s="131">
        <f t="shared" si="20"/>
        <v>7</v>
      </c>
      <c r="N38" s="131"/>
      <c r="O38" s="131"/>
      <c r="P38" s="131"/>
      <c r="Q38" s="131"/>
      <c r="R38" s="131"/>
      <c r="S38" s="136"/>
      <c r="T38" s="136"/>
      <c r="U38" s="136"/>
      <c r="V38" s="136"/>
      <c r="W38" s="136"/>
      <c r="X38" s="136"/>
      <c r="Y38" s="136"/>
      <c r="Z38" s="136"/>
      <c r="AA38" s="136"/>
      <c r="AB38" s="131"/>
      <c r="AC38" s="131"/>
      <c r="AD38" s="131"/>
      <c r="AE38" s="131"/>
      <c r="AF38" s="131"/>
      <c r="AG38" s="131"/>
      <c r="AH38" s="267">
        <v>7</v>
      </c>
      <c r="AI38" s="188"/>
      <c r="AJ38" s="185" t="s">
        <v>135</v>
      </c>
      <c r="AK38" s="173">
        <f t="shared" si="16"/>
        <v>34</v>
      </c>
      <c r="AL38" s="173">
        <f t="shared" si="17"/>
        <v>20</v>
      </c>
      <c r="AM38" s="182">
        <v>9</v>
      </c>
      <c r="AN38" s="183">
        <v>7</v>
      </c>
      <c r="AO38" s="176">
        <v>4</v>
      </c>
      <c r="AP38" s="131">
        <f t="shared" si="21"/>
        <v>7</v>
      </c>
      <c r="AS38" s="131"/>
      <c r="AT38" s="267">
        <v>7</v>
      </c>
      <c r="AU38" s="188"/>
      <c r="AV38" s="185" t="s">
        <v>273</v>
      </c>
      <c r="AW38" s="173">
        <f t="shared" si="18"/>
        <v>24</v>
      </c>
      <c r="AX38" s="173">
        <f t="shared" si="19"/>
        <v>14</v>
      </c>
      <c r="AY38" s="182">
        <v>7</v>
      </c>
      <c r="AZ38" s="183">
        <v>3</v>
      </c>
      <c r="BA38" s="176">
        <v>4</v>
      </c>
      <c r="BB38" s="131">
        <f t="shared" si="22"/>
        <v>7</v>
      </c>
      <c r="BE38" t="s">
        <v>273</v>
      </c>
      <c r="BF38">
        <v>38</v>
      </c>
    </row>
    <row r="39" spans="2:58" x14ac:dyDescent="0.25">
      <c r="B39" s="267">
        <v>8</v>
      </c>
      <c r="C39" s="188"/>
      <c r="D39" s="185" t="s">
        <v>196</v>
      </c>
      <c r="E39" s="173">
        <f t="shared" si="14"/>
        <v>25</v>
      </c>
      <c r="F39" s="173">
        <f t="shared" si="15"/>
        <v>20</v>
      </c>
      <c r="G39" s="182">
        <v>5</v>
      </c>
      <c r="H39" s="183">
        <v>10</v>
      </c>
      <c r="I39" s="176">
        <v>5</v>
      </c>
      <c r="J39" s="131">
        <f t="shared" si="20"/>
        <v>8</v>
      </c>
      <c r="N39" s="131"/>
      <c r="O39" s="131"/>
      <c r="P39" s="131"/>
      <c r="Q39" s="131"/>
      <c r="R39" s="131"/>
      <c r="S39" s="136"/>
      <c r="T39" s="136"/>
      <c r="U39" s="136"/>
      <c r="V39" s="136"/>
      <c r="W39" s="136"/>
      <c r="X39" s="136"/>
      <c r="Y39" s="136"/>
      <c r="Z39" s="136"/>
      <c r="AA39" s="136"/>
      <c r="AB39" s="131"/>
      <c r="AC39" s="262" t="s">
        <v>313</v>
      </c>
      <c r="AD39" s="262" t="s">
        <v>314</v>
      </c>
      <c r="AE39" s="262" t="s">
        <v>315</v>
      </c>
      <c r="AF39" s="131"/>
      <c r="AG39" s="131"/>
      <c r="AH39" s="267">
        <v>8</v>
      </c>
      <c r="AI39" s="188"/>
      <c r="AJ39" s="185" t="s">
        <v>184</v>
      </c>
      <c r="AK39" s="173">
        <f t="shared" si="16"/>
        <v>33</v>
      </c>
      <c r="AL39" s="173">
        <f t="shared" si="17"/>
        <v>20</v>
      </c>
      <c r="AM39" s="182">
        <v>8</v>
      </c>
      <c r="AN39" s="183">
        <v>9</v>
      </c>
      <c r="AO39" s="176">
        <v>3</v>
      </c>
      <c r="AP39" s="131">
        <f t="shared" si="21"/>
        <v>8</v>
      </c>
      <c r="AS39" s="131"/>
      <c r="AT39" s="274">
        <v>8</v>
      </c>
      <c r="AU39" s="209"/>
      <c r="AV39" s="235" t="s">
        <v>276</v>
      </c>
      <c r="AW39" s="211">
        <f t="shared" si="18"/>
        <v>18</v>
      </c>
      <c r="AX39" s="211">
        <f t="shared" si="19"/>
        <v>14</v>
      </c>
      <c r="AY39" s="212">
        <v>4</v>
      </c>
      <c r="AZ39" s="213">
        <v>6</v>
      </c>
      <c r="BA39" s="214">
        <v>4</v>
      </c>
      <c r="BB39" s="131">
        <f t="shared" si="22"/>
        <v>8</v>
      </c>
      <c r="BE39" t="s">
        <v>276</v>
      </c>
      <c r="BF39">
        <v>36</v>
      </c>
    </row>
    <row r="40" spans="2:58" x14ac:dyDescent="0.25">
      <c r="B40" s="267">
        <v>9</v>
      </c>
      <c r="C40" s="188"/>
      <c r="D40" s="266" t="s">
        <v>167</v>
      </c>
      <c r="E40" s="173">
        <f t="shared" si="14"/>
        <v>32</v>
      </c>
      <c r="F40" s="173">
        <f t="shared" si="15"/>
        <v>20</v>
      </c>
      <c r="G40" s="182">
        <v>8</v>
      </c>
      <c r="H40" s="186">
        <v>8</v>
      </c>
      <c r="I40" s="176">
        <v>4</v>
      </c>
      <c r="J40" s="131">
        <f t="shared" si="20"/>
        <v>9</v>
      </c>
      <c r="K40" s="4"/>
      <c r="L40" s="4"/>
      <c r="M40" s="131"/>
      <c r="N40" s="131"/>
      <c r="O40" s="131"/>
      <c r="P40" s="131"/>
      <c r="Q40" s="131"/>
      <c r="R40" s="131"/>
      <c r="S40" s="136"/>
      <c r="T40" s="136"/>
      <c r="U40" s="136"/>
      <c r="V40" s="136"/>
      <c r="W40" s="136"/>
      <c r="X40" s="136"/>
      <c r="Y40" s="136"/>
      <c r="Z40" s="136"/>
      <c r="AA40" s="136"/>
      <c r="AB40" s="131"/>
      <c r="AC40" s="131"/>
      <c r="AD40" s="131"/>
      <c r="AE40" s="131"/>
      <c r="AF40" s="131"/>
      <c r="AG40" s="131"/>
      <c r="AH40" s="267">
        <v>9</v>
      </c>
      <c r="AI40" s="188"/>
      <c r="AJ40" s="266" t="s">
        <v>168</v>
      </c>
      <c r="AK40" s="173">
        <f t="shared" si="16"/>
        <v>26</v>
      </c>
      <c r="AL40" s="173">
        <f t="shared" si="17"/>
        <v>20</v>
      </c>
      <c r="AM40" s="182">
        <v>7</v>
      </c>
      <c r="AN40" s="186">
        <v>5</v>
      </c>
      <c r="AO40" s="176">
        <v>8</v>
      </c>
      <c r="AP40" s="131">
        <f t="shared" si="21"/>
        <v>9</v>
      </c>
      <c r="AS40" s="131"/>
      <c r="BB40" s="131"/>
    </row>
    <row r="41" spans="2:58" x14ac:dyDescent="0.25">
      <c r="B41" s="267">
        <v>10</v>
      </c>
      <c r="C41" s="188"/>
      <c r="D41" s="185" t="s">
        <v>271</v>
      </c>
      <c r="E41" s="173">
        <f t="shared" si="14"/>
        <v>30</v>
      </c>
      <c r="F41" s="173">
        <f t="shared" si="15"/>
        <v>20</v>
      </c>
      <c r="G41" s="182">
        <v>7</v>
      </c>
      <c r="H41" s="183">
        <v>9</v>
      </c>
      <c r="I41" s="176">
        <v>4</v>
      </c>
      <c r="J41" s="131">
        <f t="shared" si="20"/>
        <v>10</v>
      </c>
      <c r="K41" s="4"/>
      <c r="L41" s="4"/>
      <c r="M41" s="131"/>
      <c r="N41" s="131"/>
      <c r="O41" s="131"/>
      <c r="P41" s="131"/>
      <c r="Q41" s="131"/>
      <c r="R41" s="131"/>
      <c r="S41" s="136"/>
      <c r="T41" s="136"/>
      <c r="U41" s="136"/>
      <c r="V41" s="136"/>
      <c r="W41" s="136"/>
      <c r="X41" s="136"/>
      <c r="Y41" s="136"/>
      <c r="Z41" s="136"/>
      <c r="AA41" s="136"/>
      <c r="AB41" s="131"/>
      <c r="AC41" s="131"/>
      <c r="AD41" s="131"/>
      <c r="AE41" s="131"/>
      <c r="AF41" s="131"/>
      <c r="AG41" s="131"/>
      <c r="AH41" s="267">
        <v>10</v>
      </c>
      <c r="AI41" s="188"/>
      <c r="AJ41" s="185" t="s">
        <v>288</v>
      </c>
      <c r="AK41" s="173">
        <f t="shared" si="16"/>
        <v>19</v>
      </c>
      <c r="AL41" s="173">
        <f t="shared" si="17"/>
        <v>20</v>
      </c>
      <c r="AM41" s="182">
        <v>4</v>
      </c>
      <c r="AN41" s="183">
        <v>7</v>
      </c>
      <c r="AO41" s="176">
        <v>9</v>
      </c>
      <c r="AP41" s="131">
        <f t="shared" si="21"/>
        <v>10</v>
      </c>
      <c r="AS41" s="131"/>
      <c r="BB41" s="131"/>
    </row>
    <row r="42" spans="2:58" x14ac:dyDescent="0.25">
      <c r="B42" s="274">
        <v>11</v>
      </c>
      <c r="C42" s="209"/>
      <c r="D42" s="278" t="s">
        <v>217</v>
      </c>
      <c r="E42" s="211">
        <f t="shared" si="14"/>
        <v>16</v>
      </c>
      <c r="F42" s="211">
        <f t="shared" si="15"/>
        <v>20</v>
      </c>
      <c r="G42" s="212">
        <v>5</v>
      </c>
      <c r="H42" s="213">
        <v>1</v>
      </c>
      <c r="I42" s="214">
        <v>14</v>
      </c>
      <c r="J42" s="131">
        <f t="shared" si="20"/>
        <v>11</v>
      </c>
      <c r="K42" s="4"/>
      <c r="L42" s="4"/>
      <c r="M42" s="131"/>
      <c r="N42" s="131"/>
      <c r="O42" s="131"/>
      <c r="P42" s="131"/>
      <c r="Q42" s="131"/>
      <c r="R42" s="131"/>
      <c r="S42" s="136"/>
      <c r="T42" s="136"/>
      <c r="U42" s="136"/>
      <c r="V42" s="136"/>
      <c r="W42" s="136"/>
      <c r="X42" s="136"/>
      <c r="Y42" s="136"/>
      <c r="Z42" s="136"/>
      <c r="AA42" s="136"/>
      <c r="AB42" s="131"/>
      <c r="AC42" s="131"/>
      <c r="AD42" s="131"/>
      <c r="AE42" s="131"/>
      <c r="AF42" s="131"/>
      <c r="AG42" s="131"/>
      <c r="AH42" s="274">
        <v>11</v>
      </c>
      <c r="AI42" s="209"/>
      <c r="AJ42" s="297" t="s">
        <v>209</v>
      </c>
      <c r="AK42" s="211">
        <f t="shared" si="16"/>
        <v>23</v>
      </c>
      <c r="AL42" s="211">
        <f t="shared" si="17"/>
        <v>20</v>
      </c>
      <c r="AM42" s="212">
        <v>5</v>
      </c>
      <c r="AN42" s="213">
        <v>8</v>
      </c>
      <c r="AO42" s="214">
        <v>7</v>
      </c>
      <c r="AP42" s="131">
        <f t="shared" si="21"/>
        <v>11</v>
      </c>
      <c r="AS42" s="131"/>
      <c r="AT42" s="132"/>
      <c r="AU42" s="132"/>
      <c r="AV42" s="133" t="s">
        <v>261</v>
      </c>
      <c r="AW42" s="134"/>
      <c r="BB42" s="131"/>
    </row>
    <row r="43" spans="2:58" x14ac:dyDescent="0.25">
      <c r="AT43" s="132" t="s">
        <v>101</v>
      </c>
      <c r="AU43" s="134"/>
      <c r="AV43" s="134" t="s">
        <v>129</v>
      </c>
      <c r="AW43" s="133" t="s">
        <v>130</v>
      </c>
    </row>
    <row r="44" spans="2:58" x14ac:dyDescent="0.25">
      <c r="B44" s="131"/>
      <c r="C44" s="131"/>
      <c r="K44" s="4"/>
      <c r="L44" s="4"/>
      <c r="M44" s="131"/>
      <c r="N44" s="131"/>
      <c r="O44" s="131"/>
      <c r="P44" s="131"/>
      <c r="Q44" s="131"/>
      <c r="R44" s="131"/>
      <c r="S44" s="136"/>
      <c r="T44" s="136"/>
      <c r="U44" s="136"/>
      <c r="V44" s="136"/>
      <c r="W44" s="136"/>
      <c r="X44" s="136"/>
      <c r="Y44" s="136"/>
      <c r="Z44" s="136"/>
      <c r="AA44" s="136"/>
      <c r="AB44" s="131"/>
      <c r="AC44" s="131"/>
      <c r="AD44" s="131"/>
      <c r="AE44" s="131"/>
      <c r="AF44" s="131"/>
      <c r="AG44" s="131"/>
      <c r="AH44" s="131"/>
      <c r="AI44" s="131"/>
      <c r="AS44" s="131"/>
      <c r="AT44" s="261">
        <v>1</v>
      </c>
      <c r="AU44" s="171"/>
      <c r="AV44" s="172" t="s">
        <v>265</v>
      </c>
      <c r="AW44" s="173">
        <f>AW32+BF32</f>
        <v>80</v>
      </c>
    </row>
    <row r="45" spans="2:58" x14ac:dyDescent="0.25">
      <c r="B45" s="131"/>
      <c r="C45" s="131"/>
      <c r="K45" s="4"/>
      <c r="L45" s="4"/>
      <c r="M45" s="131"/>
      <c r="N45" s="131"/>
      <c r="O45" s="131"/>
      <c r="P45" s="131"/>
      <c r="Q45" s="131"/>
      <c r="R45" s="131"/>
      <c r="S45" s="136"/>
      <c r="T45" s="136"/>
      <c r="U45" s="136"/>
      <c r="V45" s="136"/>
      <c r="W45" s="136"/>
      <c r="X45" s="136"/>
      <c r="Y45" s="136"/>
      <c r="Z45" s="136"/>
      <c r="AA45" s="136"/>
      <c r="AB45" s="131"/>
      <c r="AC45" s="131"/>
      <c r="AD45" s="131"/>
      <c r="AE45" s="131"/>
      <c r="AF45" s="131"/>
      <c r="AG45" s="131"/>
      <c r="AH45" s="131"/>
      <c r="AI45" s="131"/>
      <c r="AS45" s="131"/>
      <c r="AT45" s="267">
        <v>2</v>
      </c>
      <c r="AU45" s="171"/>
      <c r="AV45" s="172" t="s">
        <v>270</v>
      </c>
      <c r="AW45" s="173">
        <f t="shared" ref="AW45:AW51" si="23">AW33+BF33</f>
        <v>85</v>
      </c>
    </row>
    <row r="46" spans="2:58" x14ac:dyDescent="0.25">
      <c r="B46" s="131"/>
      <c r="C46" s="131"/>
      <c r="K46" s="131"/>
      <c r="L46" s="131"/>
      <c r="M46" s="131"/>
      <c r="N46" s="131"/>
      <c r="O46" s="131"/>
      <c r="P46" s="131"/>
      <c r="Q46" s="131"/>
      <c r="R46" s="131"/>
      <c r="S46" s="136"/>
      <c r="T46" s="136"/>
      <c r="U46" s="136"/>
      <c r="V46" s="136"/>
      <c r="W46" s="136"/>
      <c r="X46" s="136"/>
      <c r="Y46" s="136"/>
      <c r="Z46" s="136"/>
      <c r="AA46" s="136"/>
      <c r="AB46" s="131"/>
      <c r="AC46" s="131"/>
      <c r="AD46" s="131"/>
      <c r="AE46" s="131"/>
      <c r="AF46" s="131"/>
      <c r="AG46" s="131"/>
      <c r="AH46" s="131"/>
      <c r="AI46" s="131"/>
      <c r="AS46" s="131"/>
      <c r="AT46" s="267">
        <v>3</v>
      </c>
      <c r="AU46" s="171"/>
      <c r="AV46" s="172" t="s">
        <v>272</v>
      </c>
      <c r="AW46" s="173">
        <f t="shared" si="23"/>
        <v>71</v>
      </c>
    </row>
    <row r="47" spans="2:58" x14ac:dyDescent="0.25">
      <c r="B47" s="131"/>
      <c r="C47" s="131"/>
      <c r="K47" s="131"/>
      <c r="L47" s="131"/>
      <c r="M47" s="131"/>
      <c r="N47" s="131"/>
      <c r="O47" s="131"/>
      <c r="P47" s="131"/>
      <c r="Q47" s="131"/>
      <c r="R47" s="131"/>
      <c r="S47" s="136"/>
      <c r="T47" s="136"/>
      <c r="U47" s="136"/>
      <c r="V47" s="136"/>
      <c r="W47" s="136"/>
      <c r="X47" s="136"/>
      <c r="Y47" s="136"/>
      <c r="Z47" s="136"/>
      <c r="AA47" s="136"/>
      <c r="AB47" s="131"/>
      <c r="AC47" s="131"/>
      <c r="AD47" s="131"/>
      <c r="AE47" s="131"/>
      <c r="AF47" s="131"/>
      <c r="AG47" s="131"/>
      <c r="AH47" s="131"/>
      <c r="AI47" s="131"/>
      <c r="AS47" s="131"/>
      <c r="AT47" s="267">
        <v>4</v>
      </c>
      <c r="AU47" s="171"/>
      <c r="AV47" s="266" t="s">
        <v>275</v>
      </c>
      <c r="AW47" s="173">
        <f t="shared" si="23"/>
        <v>58</v>
      </c>
    </row>
    <row r="48" spans="2:58" x14ac:dyDescent="0.25">
      <c r="AT48" s="267">
        <v>5</v>
      </c>
      <c r="AU48" s="188"/>
      <c r="AV48" s="179" t="s">
        <v>262</v>
      </c>
      <c r="AW48" s="173">
        <f t="shared" si="23"/>
        <v>62</v>
      </c>
    </row>
    <row r="49" spans="46:49" x14ac:dyDescent="0.25">
      <c r="AT49" s="267">
        <v>6</v>
      </c>
      <c r="AU49" s="188"/>
      <c r="AV49" s="185" t="s">
        <v>277</v>
      </c>
      <c r="AW49" s="173">
        <f t="shared" si="23"/>
        <v>63</v>
      </c>
    </row>
    <row r="50" spans="46:49" x14ac:dyDescent="0.25">
      <c r="AT50" s="267">
        <v>7</v>
      </c>
      <c r="AU50" s="188"/>
      <c r="AV50" s="185" t="s">
        <v>273</v>
      </c>
      <c r="AW50" s="173">
        <f t="shared" si="23"/>
        <v>62</v>
      </c>
    </row>
    <row r="51" spans="46:49" x14ac:dyDescent="0.25">
      <c r="AT51" s="274">
        <v>8</v>
      </c>
      <c r="AU51" s="209"/>
      <c r="AV51" s="235" t="s">
        <v>276</v>
      </c>
      <c r="AW51" s="211">
        <f t="shared" si="23"/>
        <v>54</v>
      </c>
    </row>
  </sheetData>
  <conditionalFormatting sqref="G22:I25">
    <cfRule type="duplicateValues" dxfId="6" priority="4"/>
  </conditionalFormatting>
  <conditionalFormatting sqref="AM22:AO25">
    <cfRule type="duplicateValues" dxfId="5" priority="3"/>
  </conditionalFormatting>
  <conditionalFormatting sqref="AY22:BA25">
    <cfRule type="duplicateValues" dxfId="4" priority="2"/>
  </conditionalFormatting>
  <conditionalFormatting sqref="S12:S22">
    <cfRule type="uniqueValues" dxfId="3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J1000"/>
  <sheetViews>
    <sheetView workbookViewId="0">
      <selection activeCell="L19" sqref="L19"/>
    </sheetView>
  </sheetViews>
  <sheetFormatPr baseColWidth="10" defaultColWidth="14.42578125" defaultRowHeight="15" x14ac:dyDescent="0.25"/>
  <cols>
    <col min="1" max="1" width="2.140625" style="298" customWidth="1"/>
    <col min="2" max="2" width="6.28515625" style="298" customWidth="1"/>
    <col min="3" max="3" width="2" style="2" customWidth="1"/>
    <col min="4" max="4" width="3.5703125" style="2" customWidth="1"/>
    <col min="5" max="5" width="0.28515625" style="2" customWidth="1"/>
    <col min="6" max="6" width="14.28515625" style="2" customWidth="1"/>
    <col min="7" max="7" width="3.85546875" style="2" customWidth="1"/>
    <col min="8" max="8" width="4.140625" style="2" bestFit="1" customWidth="1"/>
    <col min="9" max="10" width="3.85546875" style="2" customWidth="1"/>
    <col min="11" max="11" width="7.85546875" style="298" customWidth="1"/>
    <col min="12" max="12" width="5.42578125" style="2" customWidth="1"/>
    <col min="13" max="13" width="5.85546875" style="2" customWidth="1"/>
    <col min="14" max="14" width="1.85546875" style="2" customWidth="1"/>
    <col min="15" max="15" width="3.5703125" style="2" customWidth="1"/>
    <col min="16" max="16" width="0.28515625" style="2" customWidth="1"/>
    <col min="17" max="17" width="14.5703125" style="2" customWidth="1"/>
    <col min="18" max="18" width="4.5703125" style="2" customWidth="1"/>
    <col min="19" max="22" width="3.7109375" style="2" customWidth="1"/>
    <col min="23" max="24" width="4.42578125" style="2" customWidth="1"/>
    <col min="25" max="25" width="5.85546875" style="2" customWidth="1"/>
    <col min="26" max="26" width="6.5703125" style="2" customWidth="1"/>
    <col min="27" max="27" width="16.5703125" style="2" customWidth="1"/>
    <col min="28" max="28" width="4.5703125" style="2" customWidth="1"/>
    <col min="29" max="29" width="3" style="2" customWidth="1"/>
    <col min="30" max="30" width="4.5703125" style="2" customWidth="1"/>
    <col min="31" max="31" width="16.5703125" style="2" customWidth="1"/>
    <col min="32" max="32" width="4.28515625" style="2" customWidth="1"/>
    <col min="33" max="33" width="16.5703125" style="2" customWidth="1"/>
    <col min="34" max="34" width="4.5703125" style="2" customWidth="1"/>
    <col min="35" max="35" width="3" style="2" customWidth="1"/>
    <col min="36" max="36" width="4.5703125" style="2" customWidth="1"/>
    <col min="37" max="37" width="16.5703125" style="2" customWidth="1"/>
    <col min="38" max="38" width="4.28515625" style="2" customWidth="1"/>
    <col min="39" max="39" width="16.5703125" style="2" customWidth="1"/>
    <col min="40" max="40" width="4.5703125" style="2" customWidth="1"/>
    <col min="41" max="41" width="3" style="2" customWidth="1"/>
    <col min="42" max="42" width="4.5703125" style="2" customWidth="1"/>
    <col min="43" max="43" width="16.5703125" style="2" customWidth="1"/>
    <col min="44" max="44" width="4.28515625" style="2" customWidth="1"/>
    <col min="45" max="45" width="16.5703125" style="2" customWidth="1"/>
    <col min="46" max="46" width="4.5703125" style="2" customWidth="1"/>
    <col min="47" max="47" width="3" style="2" customWidth="1"/>
    <col min="48" max="48" width="4.5703125" style="2" customWidth="1"/>
    <col min="49" max="49" width="16.5703125" style="2" customWidth="1"/>
    <col min="50" max="50" width="4.28515625" style="2" customWidth="1"/>
    <col min="51" max="51" width="5.140625" style="2" customWidth="1"/>
    <col min="52" max="52" width="5.7109375" style="2" hidden="1" customWidth="1"/>
    <col min="53" max="53" width="15.7109375" style="2" hidden="1" customWidth="1"/>
    <col min="54" max="56" width="3.5703125" style="2" hidden="1" customWidth="1"/>
    <col min="57" max="58" width="3.7109375" style="2" hidden="1" customWidth="1"/>
    <col min="59" max="59" width="4" style="2" hidden="1" customWidth="1"/>
    <col min="60" max="60" width="5.7109375" style="2" hidden="1" customWidth="1"/>
    <col min="61" max="61" width="15.7109375" style="2" hidden="1" customWidth="1"/>
    <col min="62" max="64" width="3.5703125" style="2" hidden="1" customWidth="1"/>
    <col min="65" max="66" width="3.7109375" style="2" hidden="1" customWidth="1"/>
    <col min="67" max="67" width="4" style="2" hidden="1" customWidth="1"/>
    <col min="68" max="68" width="5.7109375" style="2" hidden="1" customWidth="1"/>
    <col min="69" max="69" width="15.7109375" style="2" hidden="1" customWidth="1"/>
    <col min="70" max="72" width="3.5703125" style="2" hidden="1" customWidth="1"/>
    <col min="73" max="74" width="3.7109375" style="2" hidden="1" customWidth="1"/>
    <col min="75" max="75" width="4" style="2" hidden="1" customWidth="1"/>
    <col min="76" max="76" width="5.7109375" style="2" hidden="1" customWidth="1"/>
    <col min="77" max="77" width="15.7109375" style="2" hidden="1" customWidth="1"/>
    <col min="78" max="80" width="3.5703125" style="2" hidden="1" customWidth="1"/>
    <col min="81" max="82" width="3.7109375" style="2" hidden="1" customWidth="1"/>
    <col min="83" max="83" width="4" style="2" hidden="1" customWidth="1"/>
    <col min="84" max="84" width="5.7109375" style="2" hidden="1" customWidth="1"/>
    <col min="85" max="85" width="15.7109375" style="2" hidden="1" customWidth="1"/>
    <col min="86" max="88" width="3.5703125" style="2" hidden="1" customWidth="1"/>
    <col min="89" max="90" width="3.7109375" style="2" hidden="1" customWidth="1"/>
    <col min="91" max="91" width="4" style="2" hidden="1" customWidth="1"/>
    <col min="92" max="92" width="5.7109375" style="2" hidden="1" customWidth="1"/>
    <col min="93" max="93" width="15.7109375" style="2" hidden="1" customWidth="1"/>
    <col min="94" max="96" width="3.5703125" style="2" hidden="1" customWidth="1"/>
    <col min="97" max="98" width="3.7109375" style="2" hidden="1" customWidth="1"/>
    <col min="99" max="99" width="6.5703125" style="2" hidden="1" customWidth="1"/>
    <col min="100" max="100" width="8.42578125" style="2" hidden="1" customWidth="1"/>
    <col min="101" max="101" width="10.28515625" style="2" customWidth="1"/>
    <col min="102" max="102" width="5" style="2" customWidth="1"/>
    <col min="103" max="103" width="6.28515625" style="298" customWidth="1"/>
    <col min="104" max="104" width="1.5703125" style="2" customWidth="1"/>
    <col min="105" max="105" width="5.28515625" style="298" customWidth="1"/>
    <col min="106" max="106" width="15.42578125" style="298" customWidth="1"/>
    <col min="107" max="110" width="5.28515625" style="298" customWidth="1"/>
    <col min="111" max="111" width="2.5703125" style="2" customWidth="1"/>
    <col min="112" max="112" width="5.42578125" style="298" customWidth="1"/>
    <col min="113" max="113" width="2" style="2" hidden="1" customWidth="1"/>
    <col min="114" max="114" width="3.5703125" style="2" hidden="1" customWidth="1"/>
    <col min="115" max="115" width="0.28515625" style="2" hidden="1" customWidth="1"/>
    <col min="116" max="116" width="13.28515625" style="2" hidden="1" customWidth="1"/>
    <col min="117" max="117" width="3.5703125" style="2" hidden="1" customWidth="1"/>
    <col min="118" max="118" width="4.28515625" style="2" hidden="1" customWidth="1"/>
    <col min="119" max="119" width="3.85546875" style="2" hidden="1" customWidth="1"/>
    <col min="120" max="120" width="4.140625" style="2" hidden="1" customWidth="1"/>
    <col min="121" max="122" width="3.85546875" style="2" hidden="1" customWidth="1"/>
    <col min="123" max="123" width="7.85546875" style="298" hidden="1" customWidth="1"/>
    <col min="124" max="124" width="5.42578125" style="2" hidden="1" customWidth="1"/>
    <col min="125" max="125" width="6.7109375" style="2" hidden="1" customWidth="1"/>
    <col min="126" max="126" width="1.85546875" style="2" hidden="1" customWidth="1"/>
    <col min="127" max="127" width="3.5703125" style="2" hidden="1" customWidth="1"/>
    <col min="128" max="128" width="0.28515625" style="2" hidden="1" customWidth="1"/>
    <col min="129" max="129" width="13.28515625" style="2" hidden="1" customWidth="1"/>
    <col min="130" max="130" width="4.5703125" style="2" hidden="1" customWidth="1"/>
    <col min="131" max="134" width="3.7109375" style="2" hidden="1" customWidth="1"/>
    <col min="135" max="136" width="4.42578125" style="2" hidden="1" customWidth="1"/>
    <col min="137" max="137" width="5.85546875" style="2" hidden="1" customWidth="1"/>
    <col min="138" max="138" width="6.5703125" style="2" hidden="1" customWidth="1"/>
    <col min="139" max="139" width="10.5703125" style="2" hidden="1" customWidth="1"/>
    <col min="140" max="140" width="4.5703125" style="2" hidden="1" customWidth="1"/>
    <col min="141" max="141" width="3" style="2" hidden="1" customWidth="1"/>
    <col min="142" max="142" width="4.5703125" style="2" hidden="1" customWidth="1"/>
    <col min="143" max="143" width="10.5703125" style="2" hidden="1" customWidth="1"/>
    <col min="144" max="144" width="4.28515625" style="2" hidden="1" customWidth="1"/>
    <col min="145" max="145" width="10.5703125" style="2" hidden="1" customWidth="1"/>
    <col min="146" max="146" width="4.5703125" style="2" hidden="1" customWidth="1"/>
    <col min="147" max="147" width="3" style="2" hidden="1" customWidth="1"/>
    <col min="148" max="148" width="4.5703125" style="2" hidden="1" customWidth="1"/>
    <col min="149" max="149" width="10.5703125" style="2" hidden="1" customWidth="1"/>
    <col min="150" max="150" width="4.28515625" style="2" hidden="1" customWidth="1"/>
    <col min="151" max="151" width="10.5703125" style="2" hidden="1" customWidth="1"/>
    <col min="152" max="152" width="4.5703125" style="2" hidden="1" customWidth="1"/>
    <col min="153" max="153" width="3" style="2" hidden="1" customWidth="1"/>
    <col min="154" max="154" width="4.5703125" style="2" hidden="1" customWidth="1"/>
    <col min="155" max="155" width="10.5703125" style="2" hidden="1" customWidth="1"/>
    <col min="156" max="156" width="4.28515625" style="2" hidden="1" customWidth="1"/>
    <col min="157" max="157" width="10.5703125" style="2" hidden="1" customWidth="1"/>
    <col min="158" max="158" width="4.5703125" style="2" hidden="1" customWidth="1"/>
    <col min="159" max="159" width="3" style="2" hidden="1" customWidth="1"/>
    <col min="160" max="160" width="4.5703125" style="2" hidden="1" customWidth="1"/>
    <col min="161" max="161" width="10.5703125" style="2" hidden="1" customWidth="1"/>
    <col min="162" max="162" width="4.28515625" style="2" hidden="1" customWidth="1"/>
    <col min="163" max="163" width="10.5703125" style="2" hidden="1" customWidth="1"/>
    <col min="164" max="164" width="4.5703125" style="2" hidden="1" customWidth="1"/>
    <col min="165" max="165" width="3" style="2" hidden="1" customWidth="1"/>
    <col min="166" max="166" width="4.5703125" style="2" hidden="1" customWidth="1"/>
    <col min="167" max="167" width="10.5703125" style="2" hidden="1" customWidth="1"/>
    <col min="168" max="168" width="4.28515625" style="2" hidden="1" customWidth="1"/>
    <col min="169" max="169" width="10.5703125" style="2" hidden="1" customWidth="1"/>
    <col min="170" max="170" width="4.5703125" style="2" hidden="1" customWidth="1"/>
    <col min="171" max="171" width="3" style="2" hidden="1" customWidth="1"/>
    <col min="172" max="172" width="4.5703125" style="2" hidden="1" customWidth="1"/>
    <col min="173" max="173" width="10.5703125" style="2" hidden="1" customWidth="1"/>
    <col min="174" max="175" width="5.140625" style="2" hidden="1" customWidth="1"/>
    <col min="176" max="176" width="5.7109375" style="2" hidden="1" customWidth="1"/>
    <col min="177" max="177" width="15.7109375" style="2" hidden="1" customWidth="1"/>
    <col min="178" max="180" width="3.5703125" style="2" hidden="1" customWidth="1"/>
    <col min="181" max="182" width="3.7109375" style="2" hidden="1" customWidth="1"/>
    <col min="183" max="183" width="4" style="2" hidden="1" customWidth="1"/>
    <col min="184" max="184" width="5.7109375" style="2" hidden="1" customWidth="1"/>
    <col min="185" max="185" width="15.7109375" style="2" hidden="1" customWidth="1"/>
    <col min="186" max="188" width="3.5703125" style="2" hidden="1" customWidth="1"/>
    <col min="189" max="190" width="3.7109375" style="2" hidden="1" customWidth="1"/>
    <col min="191" max="191" width="4" style="2" hidden="1" customWidth="1"/>
    <col min="192" max="192" width="5.7109375" style="2" hidden="1" customWidth="1"/>
    <col min="193" max="193" width="15.7109375" style="2" hidden="1" customWidth="1"/>
    <col min="194" max="196" width="3.5703125" style="2" hidden="1" customWidth="1"/>
    <col min="197" max="198" width="3.7109375" style="2" hidden="1" customWidth="1"/>
    <col min="199" max="199" width="4" style="2" hidden="1" customWidth="1"/>
    <col min="200" max="200" width="5.7109375" style="2" hidden="1" customWidth="1"/>
    <col min="201" max="201" width="15.7109375" style="2" hidden="1" customWidth="1"/>
    <col min="202" max="204" width="3.5703125" style="2" hidden="1" customWidth="1"/>
    <col min="205" max="206" width="3.7109375" style="2" hidden="1" customWidth="1"/>
    <col min="207" max="207" width="4" style="2" hidden="1" customWidth="1"/>
    <col min="208" max="208" width="5.7109375" style="2" hidden="1" customWidth="1"/>
    <col min="209" max="209" width="15.7109375" style="2" hidden="1" customWidth="1"/>
    <col min="210" max="212" width="3.5703125" style="2" hidden="1" customWidth="1"/>
    <col min="213" max="214" width="3.7109375" style="2" hidden="1" customWidth="1"/>
    <col min="215" max="215" width="4" style="2" hidden="1" customWidth="1"/>
    <col min="216" max="216" width="5.7109375" style="2" hidden="1" customWidth="1"/>
    <col min="217" max="217" width="15.7109375" style="2" hidden="1" customWidth="1"/>
    <col min="218" max="220" width="3.5703125" style="2" hidden="1" customWidth="1"/>
    <col min="221" max="222" width="3.7109375" style="2" hidden="1" customWidth="1"/>
    <col min="223" max="223" width="6.5703125" style="2" hidden="1" customWidth="1"/>
    <col min="224" max="224" width="8.42578125" style="2" hidden="1" customWidth="1"/>
    <col min="225" max="225" width="10.28515625" style="2" hidden="1" customWidth="1"/>
    <col min="226" max="226" width="5.7109375" style="2" customWidth="1"/>
    <col min="227" max="228" width="6.28515625" style="298" customWidth="1"/>
    <col min="229" max="229" width="2" style="2" hidden="1" customWidth="1"/>
    <col min="230" max="230" width="3.5703125" style="2" hidden="1" customWidth="1"/>
    <col min="231" max="231" width="0.28515625" style="2" hidden="1" customWidth="1"/>
    <col min="232" max="232" width="14.28515625" style="2" hidden="1" customWidth="1"/>
    <col min="233" max="233" width="3.85546875" style="2" hidden="1" customWidth="1"/>
    <col min="234" max="234" width="4.140625" style="2" hidden="1" customWidth="1"/>
    <col min="235" max="236" width="3.85546875" style="2" hidden="1" customWidth="1"/>
    <col min="237" max="237" width="7.85546875" style="298" hidden="1" customWidth="1"/>
    <col min="238" max="238" width="5.42578125" style="2" hidden="1" customWidth="1"/>
    <col min="239" max="239" width="5.85546875" style="2" hidden="1" customWidth="1"/>
    <col min="240" max="240" width="1.85546875" style="2" hidden="1" customWidth="1"/>
    <col min="241" max="241" width="3.5703125" style="2" hidden="1" customWidth="1"/>
    <col min="242" max="242" width="0.28515625" style="2" hidden="1" customWidth="1"/>
    <col min="243" max="243" width="14.5703125" style="2" hidden="1" customWidth="1"/>
    <col min="244" max="244" width="4.5703125" style="2" hidden="1" customWidth="1"/>
    <col min="245" max="248" width="3.7109375" style="2" hidden="1" customWidth="1"/>
    <col min="249" max="250" width="4.42578125" style="2" hidden="1" customWidth="1"/>
    <col min="251" max="251" width="5.85546875" style="2" hidden="1" customWidth="1"/>
    <col min="252" max="252" width="6.5703125" style="2" hidden="1" customWidth="1"/>
    <col min="253" max="253" width="16.5703125" style="2" hidden="1" customWidth="1"/>
    <col min="254" max="254" width="4.5703125" style="2" hidden="1" customWidth="1"/>
    <col min="255" max="255" width="3" style="2" hidden="1" customWidth="1"/>
    <col min="256" max="256" width="4.5703125" style="2" hidden="1" customWidth="1"/>
    <col min="257" max="257" width="16.5703125" style="2" hidden="1" customWidth="1"/>
    <col min="258" max="258" width="4.28515625" style="2" hidden="1" customWidth="1"/>
    <col min="259" max="259" width="16.5703125" style="2" hidden="1" customWidth="1"/>
    <col min="260" max="260" width="4.5703125" style="2" hidden="1" customWidth="1"/>
    <col min="261" max="261" width="3" style="2" hidden="1" customWidth="1"/>
    <col min="262" max="262" width="4.5703125" style="2" hidden="1" customWidth="1"/>
    <col min="263" max="263" width="16.5703125" style="2" hidden="1" customWidth="1"/>
    <col min="264" max="264" width="4.28515625" style="2" hidden="1" customWidth="1"/>
    <col min="265" max="265" width="16.5703125" style="2" hidden="1" customWidth="1"/>
    <col min="266" max="266" width="4.5703125" style="2" hidden="1" customWidth="1"/>
    <col min="267" max="267" width="3" style="2" hidden="1" customWidth="1"/>
    <col min="268" max="268" width="4.5703125" style="2" hidden="1" customWidth="1"/>
    <col min="269" max="269" width="16.5703125" style="2" hidden="1" customWidth="1"/>
    <col min="270" max="270" width="4.28515625" style="2" hidden="1" customWidth="1"/>
    <col min="271" max="271" width="16.5703125" style="2" hidden="1" customWidth="1"/>
    <col min="272" max="272" width="4.5703125" style="2" hidden="1" customWidth="1"/>
    <col min="273" max="273" width="3" style="2" hidden="1" customWidth="1"/>
    <col min="274" max="274" width="4.5703125" style="2" hidden="1" customWidth="1"/>
    <col min="275" max="275" width="16.5703125" style="2" hidden="1" customWidth="1"/>
    <col min="276" max="276" width="4.28515625" style="2" hidden="1" customWidth="1"/>
    <col min="277" max="277" width="5.140625" style="2" hidden="1" customWidth="1"/>
    <col min="278" max="278" width="5.7109375" style="2" hidden="1" customWidth="1"/>
    <col min="279" max="279" width="15.7109375" style="2" hidden="1" customWidth="1"/>
    <col min="280" max="282" width="3.5703125" style="2" hidden="1" customWidth="1"/>
    <col min="283" max="284" width="3.7109375" style="2" hidden="1" customWidth="1"/>
    <col min="285" max="285" width="4" style="2" hidden="1" customWidth="1"/>
    <col min="286" max="286" width="5.7109375" style="2" hidden="1" customWidth="1"/>
    <col min="287" max="287" width="15.7109375" style="2" hidden="1" customWidth="1"/>
    <col min="288" max="290" width="3.5703125" style="2" hidden="1" customWidth="1"/>
    <col min="291" max="292" width="3.7109375" style="2" hidden="1" customWidth="1"/>
    <col min="293" max="293" width="4" style="2" hidden="1" customWidth="1"/>
    <col min="294" max="294" width="5.7109375" style="2" hidden="1" customWidth="1"/>
    <col min="295" max="295" width="15.7109375" style="2" hidden="1" customWidth="1"/>
    <col min="296" max="298" width="3.5703125" style="2" hidden="1" customWidth="1"/>
    <col min="299" max="300" width="3.7109375" style="2" hidden="1" customWidth="1"/>
    <col min="301" max="301" width="4" style="2" hidden="1" customWidth="1"/>
    <col min="302" max="302" width="5.7109375" style="2" hidden="1" customWidth="1"/>
    <col min="303" max="303" width="15.7109375" style="2" hidden="1" customWidth="1"/>
    <col min="304" max="306" width="3.5703125" style="2" hidden="1" customWidth="1"/>
    <col min="307" max="308" width="3.7109375" style="2" hidden="1" customWidth="1"/>
    <col min="309" max="309" width="4" style="2" hidden="1" customWidth="1"/>
    <col min="310" max="310" width="5.7109375" style="2" hidden="1" customWidth="1"/>
    <col min="311" max="311" width="15.7109375" style="2" hidden="1" customWidth="1"/>
    <col min="312" max="314" width="3.5703125" style="2" hidden="1" customWidth="1"/>
    <col min="315" max="316" width="3.7109375" style="2" hidden="1" customWidth="1"/>
    <col min="317" max="317" width="4" style="2" hidden="1" customWidth="1"/>
    <col min="318" max="318" width="5.7109375" style="2" hidden="1" customWidth="1"/>
    <col min="319" max="319" width="15.7109375" style="2" hidden="1" customWidth="1"/>
    <col min="320" max="322" width="3.5703125" style="2" hidden="1" customWidth="1"/>
    <col min="323" max="324" width="3.7109375" style="2" hidden="1" customWidth="1"/>
    <col min="325" max="325" width="6.5703125" style="2" hidden="1" customWidth="1"/>
    <col min="326" max="326" width="8.42578125" style="2" hidden="1" customWidth="1"/>
    <col min="327" max="327" width="10.28515625" style="2" hidden="1" customWidth="1"/>
    <col min="328" max="328" width="5" style="2" customWidth="1"/>
    <col min="329" max="330" width="6.28515625" style="298" customWidth="1"/>
    <col min="331" max="331" width="2" style="2" hidden="1" customWidth="1"/>
    <col min="332" max="332" width="3.5703125" style="2" hidden="1" customWidth="1"/>
    <col min="333" max="333" width="0.28515625" style="2" hidden="1" customWidth="1"/>
    <col min="334" max="334" width="14.28515625" style="2" hidden="1" customWidth="1"/>
    <col min="335" max="335" width="3.85546875" style="2" hidden="1" customWidth="1"/>
    <col min="336" max="336" width="4.140625" style="2" hidden="1" customWidth="1"/>
    <col min="337" max="338" width="3.85546875" style="2" hidden="1" customWidth="1"/>
    <col min="339" max="339" width="7.85546875" style="298" hidden="1" customWidth="1"/>
    <col min="340" max="340" width="5.42578125" style="2" hidden="1" customWidth="1"/>
    <col min="341" max="341" width="5.85546875" style="2" hidden="1" customWidth="1"/>
    <col min="342" max="342" width="1.85546875" style="2" hidden="1" customWidth="1"/>
    <col min="343" max="343" width="3.5703125" style="2" hidden="1" customWidth="1"/>
    <col min="344" max="344" width="0.28515625" style="2" hidden="1" customWidth="1"/>
    <col min="345" max="345" width="14.5703125" style="2" hidden="1" customWidth="1"/>
    <col min="346" max="346" width="4.5703125" style="2" hidden="1" customWidth="1"/>
    <col min="347" max="350" width="3.7109375" style="2" hidden="1" customWidth="1"/>
    <col min="351" max="352" width="4.42578125" style="2" hidden="1" customWidth="1"/>
    <col min="353" max="353" width="4" style="2" hidden="1" customWidth="1"/>
    <col min="354" max="354" width="6.5703125" style="2" hidden="1" customWidth="1"/>
    <col min="355" max="355" width="16.5703125" style="2" hidden="1" customWidth="1"/>
    <col min="356" max="356" width="4.5703125" style="2" hidden="1" customWidth="1"/>
    <col min="357" max="357" width="3" style="2" hidden="1" customWidth="1"/>
    <col min="358" max="358" width="4.5703125" style="2" hidden="1" customWidth="1"/>
    <col min="359" max="359" width="16.5703125" style="2" hidden="1" customWidth="1"/>
    <col min="360" max="360" width="4.28515625" style="2" hidden="1" customWidth="1"/>
    <col min="361" max="361" width="16.5703125" style="2" hidden="1" customWidth="1"/>
    <col min="362" max="362" width="4.5703125" style="2" hidden="1" customWidth="1"/>
    <col min="363" max="363" width="3" style="2" hidden="1" customWidth="1"/>
    <col min="364" max="364" width="4.5703125" style="2" hidden="1" customWidth="1"/>
    <col min="365" max="365" width="16.5703125" style="2" hidden="1" customWidth="1"/>
    <col min="366" max="366" width="4.28515625" style="2" hidden="1" customWidth="1"/>
    <col min="367" max="367" width="16.5703125" style="2" hidden="1" customWidth="1"/>
    <col min="368" max="368" width="4.5703125" style="2" hidden="1" customWidth="1"/>
    <col min="369" max="369" width="3" style="2" hidden="1" customWidth="1"/>
    <col min="370" max="370" width="4.5703125" style="2" hidden="1" customWidth="1"/>
    <col min="371" max="371" width="16.5703125" style="2" hidden="1" customWidth="1"/>
    <col min="372" max="372" width="4.28515625" style="2" hidden="1" customWidth="1"/>
    <col min="373" max="373" width="16.5703125" style="2" hidden="1" customWidth="1"/>
    <col min="374" max="374" width="4.5703125" style="2" hidden="1" customWidth="1"/>
    <col min="375" max="375" width="3" style="2" hidden="1" customWidth="1"/>
    <col min="376" max="376" width="4.5703125" style="2" hidden="1" customWidth="1"/>
    <col min="377" max="377" width="16.5703125" style="2" hidden="1" customWidth="1"/>
    <col min="378" max="378" width="4.28515625" style="2" hidden="1" customWidth="1"/>
    <col min="379" max="379" width="5.140625" style="2" hidden="1" customWidth="1"/>
    <col min="380" max="380" width="5.7109375" style="2" hidden="1" customWidth="1"/>
    <col min="381" max="381" width="15.7109375" style="2" hidden="1" customWidth="1"/>
    <col min="382" max="384" width="3.5703125" style="2" hidden="1" customWidth="1"/>
    <col min="385" max="386" width="3.7109375" style="2" hidden="1" customWidth="1"/>
    <col min="387" max="387" width="4" style="2" hidden="1" customWidth="1"/>
    <col min="388" max="388" width="5.7109375" style="2" hidden="1" customWidth="1"/>
    <col min="389" max="389" width="15.7109375" style="2" hidden="1" customWidth="1"/>
    <col min="390" max="392" width="3.5703125" style="2" hidden="1" customWidth="1"/>
    <col min="393" max="394" width="3.7109375" style="2" hidden="1" customWidth="1"/>
    <col min="395" max="395" width="4" style="2" hidden="1" customWidth="1"/>
    <col min="396" max="396" width="5.7109375" style="2" hidden="1" customWidth="1"/>
    <col min="397" max="397" width="15.7109375" style="2" hidden="1" customWidth="1"/>
    <col min="398" max="400" width="3.5703125" style="2" hidden="1" customWidth="1"/>
    <col min="401" max="402" width="3.7109375" style="2" hidden="1" customWidth="1"/>
    <col min="403" max="403" width="4" style="2" hidden="1" customWidth="1"/>
    <col min="404" max="404" width="5.7109375" style="2" hidden="1" customWidth="1"/>
    <col min="405" max="405" width="15.7109375" style="2" hidden="1" customWidth="1"/>
    <col min="406" max="408" width="3.5703125" style="2" hidden="1" customWidth="1"/>
    <col min="409" max="410" width="3.7109375" style="2" hidden="1" customWidth="1"/>
    <col min="411" max="411" width="4" style="2" hidden="1" customWidth="1"/>
    <col min="412" max="412" width="5.7109375" style="2" hidden="1" customWidth="1"/>
    <col min="413" max="413" width="15.7109375" style="2" hidden="1" customWidth="1"/>
    <col min="414" max="416" width="3.5703125" style="2" hidden="1" customWidth="1"/>
    <col min="417" max="418" width="3.7109375" style="2" hidden="1" customWidth="1"/>
    <col min="419" max="419" width="4" style="2" hidden="1" customWidth="1"/>
    <col min="420" max="420" width="5.7109375" style="2" hidden="1" customWidth="1"/>
    <col min="421" max="421" width="15.7109375" style="2" hidden="1" customWidth="1"/>
    <col min="422" max="424" width="3.5703125" style="2" hidden="1" customWidth="1"/>
    <col min="425" max="426" width="3.7109375" style="2" hidden="1" customWidth="1"/>
    <col min="427" max="427" width="6.5703125" style="2" hidden="1" customWidth="1"/>
    <col min="428" max="428" width="8.42578125" style="2" hidden="1" customWidth="1"/>
    <col min="429" max="429" width="10.28515625" style="2" hidden="1" customWidth="1"/>
    <col min="430" max="430" width="5" style="2" customWidth="1"/>
    <col min="431" max="431" width="5.28515625" style="2" customWidth="1"/>
    <col min="432" max="432" width="6.28515625" style="298" customWidth="1"/>
    <col min="433" max="433" width="2" style="2" hidden="1" customWidth="1"/>
    <col min="434" max="434" width="3.5703125" style="2" hidden="1" customWidth="1"/>
    <col min="435" max="435" width="0.28515625" style="2" hidden="1" customWidth="1"/>
    <col min="436" max="436" width="14.28515625" style="2" hidden="1" customWidth="1"/>
    <col min="437" max="437" width="3.85546875" style="2" hidden="1" customWidth="1"/>
    <col min="438" max="438" width="4.140625" style="2" hidden="1" customWidth="1"/>
    <col min="439" max="440" width="3.85546875" style="2" hidden="1" customWidth="1"/>
    <col min="441" max="441" width="7.85546875" style="298" hidden="1" customWidth="1"/>
    <col min="442" max="442" width="5.42578125" style="2" hidden="1" customWidth="1"/>
    <col min="443" max="443" width="5.85546875" style="2" hidden="1" customWidth="1"/>
    <col min="444" max="444" width="4.28515625" style="2" hidden="1" customWidth="1"/>
    <col min="445" max="445" width="1.85546875" style="2" hidden="1" customWidth="1"/>
    <col min="446" max="446" width="3.5703125" style="2" hidden="1" customWidth="1"/>
    <col min="447" max="447" width="0.28515625" style="2" hidden="1" customWidth="1"/>
    <col min="448" max="448" width="14.5703125" style="2" hidden="1" customWidth="1"/>
    <col min="449" max="449" width="4.5703125" style="2" hidden="1" customWidth="1"/>
    <col min="450" max="453" width="3.7109375" style="2" hidden="1" customWidth="1"/>
    <col min="454" max="455" width="4.42578125" style="2" hidden="1" customWidth="1"/>
    <col min="456" max="456" width="5.85546875" style="2" hidden="1" customWidth="1"/>
    <col min="457" max="457" width="6.5703125" style="2" hidden="1" customWidth="1"/>
    <col min="458" max="458" width="16.5703125" style="2" hidden="1" customWidth="1"/>
    <col min="459" max="459" width="4.5703125" style="2" hidden="1" customWidth="1"/>
    <col min="460" max="460" width="3" style="2" hidden="1" customWidth="1"/>
    <col min="461" max="461" width="4.5703125" style="2" hidden="1" customWidth="1"/>
    <col min="462" max="462" width="16.5703125" style="2" hidden="1" customWidth="1"/>
    <col min="463" max="463" width="4.28515625" style="2" hidden="1" customWidth="1"/>
    <col min="464" max="464" width="16.5703125" style="2" hidden="1" customWidth="1"/>
    <col min="465" max="465" width="4.5703125" style="2" hidden="1" customWidth="1"/>
    <col min="466" max="466" width="3" style="2" hidden="1" customWidth="1"/>
    <col min="467" max="467" width="4.5703125" style="2" hidden="1" customWidth="1"/>
    <col min="468" max="468" width="16.5703125" style="2" hidden="1" customWidth="1"/>
    <col min="469" max="469" width="4.28515625" style="2" hidden="1" customWidth="1"/>
    <col min="470" max="470" width="16.5703125" style="2" hidden="1" customWidth="1"/>
    <col min="471" max="471" width="4.5703125" style="2" hidden="1" customWidth="1"/>
    <col min="472" max="472" width="3" style="2" hidden="1" customWidth="1"/>
    <col min="473" max="473" width="4.5703125" style="2" hidden="1" customWidth="1"/>
    <col min="474" max="474" width="16.5703125" style="2" hidden="1" customWidth="1"/>
    <col min="475" max="475" width="4.28515625" style="2" hidden="1" customWidth="1"/>
    <col min="476" max="476" width="16.5703125" style="2" hidden="1" customWidth="1"/>
    <col min="477" max="477" width="4.5703125" style="2" hidden="1" customWidth="1"/>
    <col min="478" max="478" width="3" style="2" hidden="1" customWidth="1"/>
    <col min="479" max="479" width="4.5703125" style="2" hidden="1" customWidth="1"/>
    <col min="480" max="480" width="16.5703125" style="2" hidden="1" customWidth="1"/>
    <col min="481" max="481" width="4.28515625" style="2" hidden="1" customWidth="1"/>
    <col min="482" max="482" width="5.140625" style="2" hidden="1" customWidth="1"/>
    <col min="483" max="483" width="5.7109375" style="2" hidden="1" customWidth="1"/>
    <col min="484" max="484" width="15.7109375" style="2" hidden="1" customWidth="1"/>
    <col min="485" max="487" width="3.5703125" style="2" hidden="1" customWidth="1"/>
    <col min="488" max="489" width="3.7109375" style="2" hidden="1" customWidth="1"/>
    <col min="490" max="490" width="4" style="2" hidden="1" customWidth="1"/>
    <col min="491" max="491" width="5.7109375" style="2" hidden="1" customWidth="1"/>
    <col min="492" max="492" width="15.7109375" style="2" hidden="1" customWidth="1"/>
    <col min="493" max="495" width="3.5703125" style="2" hidden="1" customWidth="1"/>
    <col min="496" max="497" width="3.7109375" style="2" hidden="1" customWidth="1"/>
    <col min="498" max="498" width="4" style="2" hidden="1" customWidth="1"/>
    <col min="499" max="499" width="5.7109375" style="2" hidden="1" customWidth="1"/>
    <col min="500" max="500" width="15.7109375" style="2" hidden="1" customWidth="1"/>
    <col min="501" max="503" width="3.5703125" style="2" hidden="1" customWidth="1"/>
    <col min="504" max="505" width="3.7109375" style="2" hidden="1" customWidth="1"/>
    <col min="506" max="506" width="4" style="2" hidden="1" customWidth="1"/>
    <col min="507" max="507" width="5.7109375" style="2" hidden="1" customWidth="1"/>
    <col min="508" max="508" width="15.7109375" style="2" hidden="1" customWidth="1"/>
    <col min="509" max="511" width="3.5703125" style="2" hidden="1" customWidth="1"/>
    <col min="512" max="513" width="3.7109375" style="2" hidden="1" customWidth="1"/>
    <col min="514" max="514" width="4" style="2" hidden="1" customWidth="1"/>
    <col min="515" max="515" width="5.7109375" style="2" hidden="1" customWidth="1"/>
    <col min="516" max="516" width="15.7109375" style="2" hidden="1" customWidth="1"/>
    <col min="517" max="519" width="3.5703125" style="2" hidden="1" customWidth="1"/>
    <col min="520" max="521" width="3.7109375" style="2" hidden="1" customWidth="1"/>
    <col min="522" max="522" width="4" style="2" hidden="1" customWidth="1"/>
    <col min="523" max="523" width="5.7109375" style="2" hidden="1" customWidth="1"/>
    <col min="524" max="524" width="15.7109375" style="2" hidden="1" customWidth="1"/>
    <col min="525" max="527" width="3.5703125" style="2" hidden="1" customWidth="1"/>
    <col min="528" max="529" width="3.7109375" style="2" hidden="1" customWidth="1"/>
    <col min="530" max="530" width="6.5703125" style="2" hidden="1" customWidth="1"/>
    <col min="531" max="531" width="8.42578125" style="2" hidden="1" customWidth="1"/>
    <col min="532" max="532" width="10.28515625" style="2" hidden="1" customWidth="1"/>
    <col min="533" max="533" width="5" style="2" customWidth="1"/>
    <col min="534" max="534" width="5.28515625" style="2" customWidth="1"/>
    <col min="535" max="535" width="6.28515625" style="298" customWidth="1"/>
    <col min="536" max="536" width="2" style="2" customWidth="1"/>
    <col min="537" max="537" width="3.5703125" style="2" customWidth="1"/>
    <col min="538" max="538" width="0.28515625" style="2" customWidth="1"/>
    <col min="539" max="539" width="14.28515625" style="2" customWidth="1"/>
    <col min="540" max="540" width="3.85546875" style="2" customWidth="1"/>
    <col min="541" max="541" width="4.140625" style="2" bestFit="1" customWidth="1"/>
    <col min="542" max="543" width="3.85546875" style="2" customWidth="1"/>
    <col min="544" max="544" width="7.85546875" style="298" customWidth="1"/>
    <col min="545" max="545" width="5.42578125" style="2" customWidth="1"/>
    <col min="546" max="547" width="5.85546875" style="2" customWidth="1"/>
    <col min="548" max="548" width="1.85546875" style="2" customWidth="1"/>
    <col min="549" max="549" width="3.5703125" style="2" customWidth="1"/>
    <col min="550" max="550" width="0.28515625" style="2" customWidth="1"/>
    <col min="551" max="551" width="14.5703125" style="2" customWidth="1"/>
    <col min="552" max="552" width="4.5703125" style="2" customWidth="1"/>
    <col min="553" max="556" width="3.7109375" style="2" customWidth="1"/>
    <col min="557" max="558" width="4.42578125" style="2" customWidth="1"/>
    <col min="559" max="559" width="5.85546875" style="2" customWidth="1"/>
    <col min="560" max="560" width="6.5703125" style="2" customWidth="1"/>
    <col min="561" max="561" width="16.5703125" style="2" customWidth="1"/>
    <col min="562" max="562" width="4.5703125" style="2" customWidth="1"/>
    <col min="563" max="563" width="3" style="2" customWidth="1"/>
    <col min="564" max="564" width="4.5703125" style="2" customWidth="1"/>
    <col min="565" max="565" width="16.5703125" style="2" customWidth="1"/>
    <col min="566" max="566" width="4.28515625" style="2" customWidth="1"/>
    <col min="567" max="567" width="16.5703125" style="2" customWidth="1"/>
    <col min="568" max="568" width="4.5703125" style="2" customWidth="1"/>
    <col min="569" max="569" width="3" style="2" customWidth="1"/>
    <col min="570" max="570" width="4.5703125" style="2" customWidth="1"/>
    <col min="571" max="571" width="16.5703125" style="2" customWidth="1"/>
    <col min="572" max="572" width="4.28515625" style="2" customWidth="1"/>
    <col min="573" max="573" width="16.5703125" style="2" customWidth="1"/>
    <col min="574" max="574" width="4.5703125" style="2" customWidth="1"/>
    <col min="575" max="575" width="3" style="2" customWidth="1"/>
    <col min="576" max="576" width="4.5703125" style="2" customWidth="1"/>
    <col min="577" max="577" width="16.5703125" style="2" customWidth="1"/>
    <col min="578" max="578" width="4.28515625" style="2" customWidth="1"/>
    <col min="579" max="579" width="16.5703125" style="2" customWidth="1"/>
    <col min="580" max="580" width="4.5703125" style="2" customWidth="1"/>
    <col min="581" max="581" width="3" style="2" customWidth="1"/>
    <col min="582" max="582" width="4.5703125" style="2" customWidth="1"/>
    <col min="583" max="583" width="16.5703125" style="2" customWidth="1"/>
    <col min="584" max="584" width="4.28515625" style="2" customWidth="1"/>
    <col min="585" max="585" width="5.140625" style="2" customWidth="1"/>
    <col min="586" max="586" width="5.7109375" style="2" hidden="1" customWidth="1"/>
    <col min="587" max="587" width="15.7109375" style="2" hidden="1" customWidth="1"/>
    <col min="588" max="590" width="3.5703125" style="2" hidden="1" customWidth="1"/>
    <col min="591" max="592" width="3.7109375" style="2" hidden="1" customWidth="1"/>
    <col min="593" max="593" width="4" style="2" hidden="1" customWidth="1"/>
    <col min="594" max="594" width="5.7109375" style="2" hidden="1" customWidth="1"/>
    <col min="595" max="595" width="15.7109375" style="2" hidden="1" customWidth="1"/>
    <col min="596" max="598" width="3.5703125" style="2" hidden="1" customWidth="1"/>
    <col min="599" max="600" width="3.7109375" style="2" hidden="1" customWidth="1"/>
    <col min="601" max="601" width="4" style="2" hidden="1" customWidth="1"/>
    <col min="602" max="602" width="5.7109375" style="2" hidden="1" customWidth="1"/>
    <col min="603" max="603" width="15.7109375" style="2" hidden="1" customWidth="1"/>
    <col min="604" max="606" width="3.5703125" style="2" hidden="1" customWidth="1"/>
    <col min="607" max="608" width="3.7109375" style="2" hidden="1" customWidth="1"/>
    <col min="609" max="609" width="4" style="2" hidden="1" customWidth="1"/>
    <col min="610" max="610" width="5.7109375" style="2" hidden="1" customWidth="1"/>
    <col min="611" max="611" width="15.7109375" style="2" hidden="1" customWidth="1"/>
    <col min="612" max="614" width="3.5703125" style="2" hidden="1" customWidth="1"/>
    <col min="615" max="616" width="3.7109375" style="2" hidden="1" customWidth="1"/>
    <col min="617" max="617" width="4" style="2" hidden="1" customWidth="1"/>
    <col min="618" max="618" width="5.7109375" style="2" hidden="1" customWidth="1"/>
    <col min="619" max="619" width="15.7109375" style="2" hidden="1" customWidth="1"/>
    <col min="620" max="622" width="3.5703125" style="2" hidden="1" customWidth="1"/>
    <col min="623" max="624" width="3.7109375" style="2" hidden="1" customWidth="1"/>
    <col min="625" max="625" width="4" style="2" hidden="1" customWidth="1"/>
    <col min="626" max="626" width="5.7109375" style="2" hidden="1" customWidth="1"/>
    <col min="627" max="627" width="15.7109375" style="2" hidden="1" customWidth="1"/>
    <col min="628" max="630" width="3.5703125" style="2" hidden="1" customWidth="1"/>
    <col min="631" max="632" width="3.7109375" style="2" hidden="1" customWidth="1"/>
    <col min="633" max="633" width="6.5703125" style="2" hidden="1" customWidth="1"/>
    <col min="634" max="634" width="8.42578125" style="2" hidden="1" customWidth="1"/>
    <col min="635" max="635" width="10.28515625" style="2" customWidth="1"/>
    <col min="636" max="636" width="5" style="2" customWidth="1"/>
    <col min="637" max="637" width="14.42578125" style="2"/>
    <col min="638" max="638" width="6.28515625" style="298" customWidth="1"/>
    <col min="639" max="639" width="2" style="2" customWidth="1"/>
    <col min="640" max="640" width="3.5703125" style="2" customWidth="1"/>
    <col min="641" max="641" width="0.28515625" style="2" customWidth="1"/>
    <col min="642" max="642" width="14.28515625" style="2" customWidth="1"/>
    <col min="643" max="643" width="3.85546875" style="2" customWidth="1"/>
    <col min="644" max="644" width="4.140625" style="2" bestFit="1" customWidth="1"/>
    <col min="645" max="646" width="3.85546875" style="2" customWidth="1"/>
    <col min="647" max="647" width="7.85546875" style="298" customWidth="1"/>
    <col min="648" max="648" width="5.42578125" style="2" customWidth="1"/>
    <col min="649" max="649" width="5.85546875" style="2" customWidth="1"/>
    <col min="650" max="650" width="1.85546875" style="2" customWidth="1"/>
    <col min="651" max="651" width="3.5703125" style="2" customWidth="1"/>
    <col min="652" max="652" width="0.28515625" style="2" customWidth="1"/>
    <col min="653" max="653" width="14.5703125" style="2" customWidth="1"/>
    <col min="654" max="654" width="4.5703125" style="2" customWidth="1"/>
    <col min="655" max="658" width="3.7109375" style="2" customWidth="1"/>
    <col min="659" max="660" width="4.42578125" style="2" customWidth="1"/>
    <col min="661" max="661" width="5.85546875" style="2" customWidth="1"/>
    <col min="662" max="662" width="6.5703125" style="2" customWidth="1"/>
    <col min="663" max="663" width="16.5703125" style="2" customWidth="1"/>
    <col min="664" max="664" width="4.5703125" style="2" customWidth="1"/>
    <col min="665" max="665" width="3" style="2" customWidth="1"/>
    <col min="666" max="666" width="4.5703125" style="2" customWidth="1"/>
    <col min="667" max="667" width="16.5703125" style="2" customWidth="1"/>
    <col min="668" max="668" width="4.28515625" style="2" customWidth="1"/>
    <col min="669" max="669" width="16.5703125" style="2" customWidth="1"/>
    <col min="670" max="670" width="4.5703125" style="2" customWidth="1"/>
    <col min="671" max="671" width="3" style="2" customWidth="1"/>
    <col min="672" max="672" width="4.5703125" style="2" customWidth="1"/>
    <col min="673" max="673" width="16.5703125" style="2" customWidth="1"/>
    <col min="674" max="674" width="4.28515625" style="2" customWidth="1"/>
    <col min="675" max="675" width="16.5703125" style="2" customWidth="1"/>
    <col min="676" max="676" width="4.5703125" style="2" customWidth="1"/>
    <col min="677" max="677" width="3" style="2" customWidth="1"/>
    <col min="678" max="678" width="4.5703125" style="2" customWidth="1"/>
    <col min="679" max="679" width="16.5703125" style="2" customWidth="1"/>
    <col min="680" max="680" width="4.28515625" style="2" customWidth="1"/>
    <col min="681" max="681" width="16.5703125" style="2" customWidth="1"/>
    <col min="682" max="682" width="4.5703125" style="2" customWidth="1"/>
    <col min="683" max="683" width="3" style="2" customWidth="1"/>
    <col min="684" max="684" width="4.5703125" style="2" customWidth="1"/>
    <col min="685" max="685" width="16.5703125" style="2" customWidth="1"/>
    <col min="686" max="686" width="4.28515625" style="2" customWidth="1"/>
    <col min="687" max="687" width="5.140625" style="2" customWidth="1"/>
    <col min="688" max="688" width="5.7109375" style="2" hidden="1" customWidth="1"/>
    <col min="689" max="689" width="15.7109375" style="2" hidden="1" customWidth="1"/>
    <col min="690" max="692" width="3.5703125" style="2" hidden="1" customWidth="1"/>
    <col min="693" max="694" width="3.7109375" style="2" hidden="1" customWidth="1"/>
    <col min="695" max="695" width="4" style="2" hidden="1" customWidth="1"/>
    <col min="696" max="696" width="5.7109375" style="2" hidden="1" customWidth="1"/>
    <col min="697" max="697" width="15.7109375" style="2" hidden="1" customWidth="1"/>
    <col min="698" max="700" width="3.5703125" style="2" hidden="1" customWidth="1"/>
    <col min="701" max="702" width="3.7109375" style="2" hidden="1" customWidth="1"/>
    <col min="703" max="703" width="4" style="2" hidden="1" customWidth="1"/>
    <col min="704" max="704" width="5.7109375" style="2" hidden="1" customWidth="1"/>
    <col min="705" max="705" width="15.7109375" style="2" hidden="1" customWidth="1"/>
    <col min="706" max="708" width="3.5703125" style="2" hidden="1" customWidth="1"/>
    <col min="709" max="710" width="3.7109375" style="2" hidden="1" customWidth="1"/>
    <col min="711" max="711" width="4" style="2" hidden="1" customWidth="1"/>
    <col min="712" max="712" width="5.7109375" style="2" hidden="1" customWidth="1"/>
    <col min="713" max="713" width="15.7109375" style="2" hidden="1" customWidth="1"/>
    <col min="714" max="716" width="3.5703125" style="2" hidden="1" customWidth="1"/>
    <col min="717" max="718" width="3.7109375" style="2" hidden="1" customWidth="1"/>
    <col min="719" max="719" width="4" style="2" hidden="1" customWidth="1"/>
    <col min="720" max="720" width="5.7109375" style="2" hidden="1" customWidth="1"/>
    <col min="721" max="721" width="15.7109375" style="2" hidden="1" customWidth="1"/>
    <col min="722" max="724" width="3.5703125" style="2" hidden="1" customWidth="1"/>
    <col min="725" max="726" width="3.7109375" style="2" hidden="1" customWidth="1"/>
    <col min="727" max="727" width="4" style="2" hidden="1" customWidth="1"/>
    <col min="728" max="728" width="5.7109375" style="2" hidden="1" customWidth="1"/>
    <col min="729" max="729" width="15.7109375" style="2" hidden="1" customWidth="1"/>
    <col min="730" max="732" width="3.5703125" style="2" hidden="1" customWidth="1"/>
    <col min="733" max="734" width="3.7109375" style="2" hidden="1" customWidth="1"/>
    <col min="735" max="735" width="6.5703125" style="2" hidden="1" customWidth="1"/>
    <col min="736" max="736" width="8.42578125" style="2" hidden="1" customWidth="1"/>
    <col min="737" max="737" width="10.28515625" style="2" customWidth="1"/>
    <col min="738" max="738" width="5" style="2" customWidth="1"/>
    <col min="739" max="16384" width="14.42578125" style="2"/>
  </cols>
  <sheetData>
    <row r="1" spans="1:738" x14ac:dyDescent="0.25">
      <c r="A1" s="2"/>
      <c r="B1" s="2"/>
      <c r="C1" s="4"/>
      <c r="D1" s="4"/>
      <c r="E1" s="4"/>
      <c r="F1" s="4"/>
      <c r="G1" s="4"/>
      <c r="H1" s="4"/>
      <c r="I1" s="4"/>
      <c r="J1" s="4"/>
      <c r="K1" s="136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02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02" t="s">
        <v>215</v>
      </c>
      <c r="CN1" s="4"/>
      <c r="CO1" s="4"/>
      <c r="CP1" s="4"/>
      <c r="CQ1" s="4"/>
      <c r="CR1" s="4"/>
      <c r="CS1" s="4"/>
      <c r="CT1" s="4"/>
      <c r="CU1" s="4"/>
      <c r="CV1" s="4"/>
      <c r="CW1" s="136"/>
      <c r="CY1" s="2"/>
      <c r="DG1" s="4"/>
      <c r="DH1" s="136"/>
      <c r="DI1" s="4"/>
      <c r="DJ1" s="4"/>
      <c r="DK1" s="4"/>
      <c r="DL1" s="4"/>
      <c r="DM1" s="4"/>
      <c r="DN1" s="4"/>
      <c r="DO1" s="4"/>
      <c r="DP1" s="4"/>
      <c r="DQ1" s="4"/>
      <c r="DR1" s="4"/>
      <c r="DS1" s="136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02" t="s">
        <v>215</v>
      </c>
      <c r="FS1" s="402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02" t="s">
        <v>215</v>
      </c>
      <c r="HH1" s="4"/>
      <c r="HI1" s="4"/>
      <c r="HJ1" s="4"/>
      <c r="HK1" s="4"/>
      <c r="HL1" s="4"/>
      <c r="HM1" s="4"/>
      <c r="HN1" s="4"/>
      <c r="HO1" s="4"/>
      <c r="HP1" s="4"/>
      <c r="HQ1" s="136"/>
      <c r="HS1" s="2"/>
      <c r="HT1" s="2"/>
      <c r="HU1" s="4"/>
      <c r="HV1" s="4"/>
      <c r="HW1" s="4"/>
      <c r="HX1" s="4"/>
      <c r="HY1" s="4"/>
      <c r="HZ1" s="4"/>
      <c r="IA1" s="4"/>
      <c r="IB1" s="4"/>
      <c r="IC1" s="136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02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02" t="s">
        <v>215</v>
      </c>
      <c r="LF1" s="4"/>
      <c r="LG1" s="4"/>
      <c r="LH1" s="4"/>
      <c r="LI1" s="4"/>
      <c r="LJ1" s="4"/>
      <c r="LK1" s="4"/>
      <c r="LL1" s="4"/>
      <c r="LM1" s="4"/>
      <c r="LN1" s="4"/>
      <c r="LO1" s="136"/>
      <c r="LQ1" s="2"/>
      <c r="LR1" s="2"/>
      <c r="LS1" s="4"/>
      <c r="LT1" s="4"/>
      <c r="LU1" s="4"/>
      <c r="LV1" s="4"/>
      <c r="LW1" s="4"/>
      <c r="LX1" s="4"/>
      <c r="LY1" s="4"/>
      <c r="LZ1" s="4"/>
      <c r="MA1" s="136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02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02" t="s">
        <v>215</v>
      </c>
      <c r="PD1" s="4"/>
      <c r="PE1" s="4"/>
      <c r="PF1" s="4"/>
      <c r="PG1" s="4"/>
      <c r="PH1" s="4"/>
      <c r="PI1" s="4"/>
      <c r="PJ1" s="4"/>
      <c r="PK1" s="4"/>
      <c r="PL1" s="4"/>
      <c r="PM1" s="136"/>
      <c r="PP1" s="2"/>
      <c r="PQ1" s="4"/>
      <c r="PR1" s="4"/>
      <c r="PS1" s="4"/>
      <c r="PT1" s="4"/>
      <c r="PU1" s="4"/>
      <c r="PV1" s="4"/>
      <c r="PW1" s="4"/>
      <c r="PX1" s="4"/>
      <c r="PY1" s="136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02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02" t="s">
        <v>215</v>
      </c>
      <c r="TC1" s="4"/>
      <c r="TD1" s="4"/>
      <c r="TE1" s="4"/>
      <c r="TF1" s="4"/>
      <c r="TG1" s="4"/>
      <c r="TH1" s="4"/>
      <c r="TI1" s="4"/>
      <c r="TJ1" s="4"/>
      <c r="TK1" s="4"/>
      <c r="TL1" s="136"/>
      <c r="TO1" s="2"/>
      <c r="TP1" s="4"/>
      <c r="TQ1" s="4"/>
      <c r="TR1" s="4"/>
      <c r="TS1" s="4"/>
      <c r="TT1" s="4"/>
      <c r="TU1" s="4"/>
      <c r="TV1" s="4"/>
      <c r="TW1" s="4"/>
      <c r="TX1" s="136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02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02" t="s">
        <v>215</v>
      </c>
      <c r="XB1" s="4"/>
      <c r="XC1" s="4"/>
      <c r="XD1" s="4"/>
      <c r="XE1" s="4"/>
      <c r="XF1" s="4"/>
      <c r="XG1" s="4"/>
      <c r="XH1" s="4"/>
      <c r="XI1" s="4"/>
      <c r="XJ1" s="4"/>
      <c r="XK1" s="136"/>
      <c r="XN1" s="2"/>
      <c r="XO1" s="4"/>
      <c r="XP1" s="4"/>
      <c r="XQ1" s="4"/>
      <c r="XR1" s="4"/>
      <c r="XS1" s="4"/>
      <c r="XT1" s="4"/>
      <c r="XU1" s="4"/>
      <c r="XV1" s="4"/>
      <c r="XW1" s="136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02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02" t="s">
        <v>215</v>
      </c>
      <c r="AAZ1" s="4"/>
      <c r="ABA1" s="4"/>
      <c r="ABB1" s="4"/>
      <c r="ABC1" s="4"/>
      <c r="ABD1" s="4"/>
      <c r="ABE1" s="4"/>
      <c r="ABF1" s="4"/>
      <c r="ABG1" s="4"/>
      <c r="ABH1" s="4"/>
      <c r="ABI1" s="136"/>
    </row>
    <row r="2" spans="1:738" x14ac:dyDescent="0.25">
      <c r="A2" s="2"/>
      <c r="B2" s="414" t="s">
        <v>101</v>
      </c>
      <c r="C2" s="4"/>
      <c r="D2" s="4"/>
      <c r="E2" s="4"/>
      <c r="F2" s="4"/>
      <c r="G2" s="4"/>
      <c r="H2" s="4"/>
      <c r="I2" s="4"/>
      <c r="J2" s="4"/>
      <c r="K2" s="136"/>
      <c r="L2" s="4"/>
      <c r="M2" s="4"/>
      <c r="N2" s="4"/>
      <c r="O2" s="420"/>
      <c r="P2" s="417"/>
      <c r="Q2" s="419"/>
      <c r="R2" s="418" t="s">
        <v>336</v>
      </c>
      <c r="S2" s="417"/>
      <c r="T2" s="417"/>
      <c r="U2" s="417"/>
      <c r="V2" s="417"/>
      <c r="W2" s="417"/>
      <c r="X2" s="416"/>
      <c r="Y2" s="415"/>
      <c r="Z2" s="4"/>
      <c r="AA2" s="143" t="s">
        <v>335</v>
      </c>
      <c r="AB2" s="334"/>
      <c r="AC2" s="334"/>
      <c r="AD2" s="334"/>
      <c r="AE2" s="333"/>
      <c r="AF2" s="4"/>
      <c r="AG2" s="143" t="s">
        <v>334</v>
      </c>
      <c r="AH2" s="334"/>
      <c r="AI2" s="334"/>
      <c r="AJ2" s="334"/>
      <c r="AK2" s="333"/>
      <c r="AL2" s="4"/>
      <c r="AM2" s="143" t="s">
        <v>333</v>
      </c>
      <c r="AN2" s="334"/>
      <c r="AO2" s="334"/>
      <c r="AP2" s="334"/>
      <c r="AQ2" s="333"/>
      <c r="AR2" s="4"/>
      <c r="AS2" s="143" t="s">
        <v>332</v>
      </c>
      <c r="AT2" s="334"/>
      <c r="AU2" s="334"/>
      <c r="AV2" s="334"/>
      <c r="AW2" s="333"/>
      <c r="AX2" s="4"/>
      <c r="AY2" s="4"/>
      <c r="AZ2" s="338" t="s">
        <v>168</v>
      </c>
      <c r="BA2" s="337"/>
      <c r="BB2" s="337"/>
      <c r="BC2" s="337"/>
      <c r="BD2" s="337"/>
      <c r="BE2" s="337"/>
      <c r="BF2" s="337"/>
      <c r="BG2" s="4"/>
      <c r="BH2" s="338" t="s">
        <v>183</v>
      </c>
      <c r="BI2" s="337"/>
      <c r="BJ2" s="337"/>
      <c r="BK2" s="337"/>
      <c r="BL2" s="337"/>
      <c r="BM2" s="337"/>
      <c r="BN2" s="337"/>
      <c r="BO2" s="4"/>
      <c r="BP2" s="338" t="s">
        <v>184</v>
      </c>
      <c r="BQ2" s="337"/>
      <c r="BR2" s="337"/>
      <c r="BS2" s="337"/>
      <c r="BT2" s="337"/>
      <c r="BU2" s="337"/>
      <c r="BV2" s="337"/>
      <c r="BW2" s="4"/>
      <c r="BX2" s="338" t="s">
        <v>266</v>
      </c>
      <c r="BY2" s="337"/>
      <c r="BZ2" s="337"/>
      <c r="CA2" s="337"/>
      <c r="CB2" s="337"/>
      <c r="CC2" s="337"/>
      <c r="CD2" s="337"/>
      <c r="CE2" s="4"/>
      <c r="CF2" s="338" t="s">
        <v>270</v>
      </c>
      <c r="CG2" s="337"/>
      <c r="CH2" s="337"/>
      <c r="CI2" s="337"/>
      <c r="CJ2" s="337"/>
      <c r="CK2" s="337"/>
      <c r="CL2" s="337"/>
      <c r="CM2" s="4"/>
      <c r="CN2" s="338" t="s">
        <v>273</v>
      </c>
      <c r="CO2" s="337"/>
      <c r="CP2" s="337"/>
      <c r="CQ2" s="337"/>
      <c r="CR2" s="337"/>
      <c r="CS2" s="337"/>
      <c r="CT2" s="337"/>
      <c r="CU2" s="4"/>
      <c r="CW2" s="4"/>
      <c r="CX2" s="414" t="s">
        <v>101</v>
      </c>
      <c r="CY2" s="2"/>
      <c r="DA2" s="426"/>
      <c r="DB2" s="426" t="s">
        <v>401</v>
      </c>
      <c r="DC2" s="184"/>
      <c r="DD2" s="184"/>
      <c r="DE2" s="184"/>
      <c r="DF2" s="184"/>
      <c r="DG2" s="4"/>
      <c r="DH2" s="425" t="s">
        <v>399</v>
      </c>
      <c r="DI2" s="4"/>
      <c r="DJ2" s="4"/>
      <c r="DK2" s="4"/>
      <c r="DL2" s="4"/>
      <c r="DM2" s="4"/>
      <c r="DN2" s="4"/>
      <c r="DO2" s="4"/>
      <c r="DP2" s="4"/>
      <c r="DQ2" s="4"/>
      <c r="DR2" s="4"/>
      <c r="DS2" s="136"/>
      <c r="DT2" s="4"/>
      <c r="DU2" s="4"/>
      <c r="DV2" s="4"/>
      <c r="DW2" s="424"/>
      <c r="DX2" s="422"/>
      <c r="DY2" s="422"/>
      <c r="DZ2" s="422"/>
      <c r="EA2" s="423" t="s">
        <v>400</v>
      </c>
      <c r="EB2" s="422"/>
      <c r="EC2" s="422"/>
      <c r="ED2" s="422"/>
      <c r="EE2" s="422"/>
      <c r="EF2" s="422"/>
      <c r="EG2" s="421"/>
      <c r="EH2" s="4"/>
      <c r="EI2" s="396" t="s">
        <v>335</v>
      </c>
      <c r="EJ2" s="395"/>
      <c r="EK2" s="395"/>
      <c r="EL2" s="395"/>
      <c r="EM2" s="395"/>
      <c r="EN2" s="4"/>
      <c r="EO2" s="396" t="s">
        <v>334</v>
      </c>
      <c r="EP2" s="395"/>
      <c r="EQ2" s="395"/>
      <c r="ER2" s="395"/>
      <c r="ES2" s="395"/>
      <c r="ET2" s="4"/>
      <c r="EU2" s="396" t="s">
        <v>333</v>
      </c>
      <c r="EV2" s="395"/>
      <c r="EW2" s="395"/>
      <c r="EX2" s="395"/>
      <c r="EY2" s="395"/>
      <c r="EZ2" s="4"/>
      <c r="FA2" s="396" t="s">
        <v>332</v>
      </c>
      <c r="FB2" s="395"/>
      <c r="FC2" s="395"/>
      <c r="FD2" s="395"/>
      <c r="FE2" s="395"/>
      <c r="FF2" s="4"/>
      <c r="FG2" s="396" t="s">
        <v>329</v>
      </c>
      <c r="FH2" s="395"/>
      <c r="FI2" s="395"/>
      <c r="FJ2" s="395"/>
      <c r="FK2" s="395"/>
      <c r="FL2" s="4"/>
      <c r="FM2" s="396" t="s">
        <v>328</v>
      </c>
      <c r="FN2" s="395"/>
      <c r="FO2" s="395"/>
      <c r="FP2" s="395"/>
      <c r="FQ2" s="395"/>
      <c r="FR2" s="4"/>
      <c r="FS2" s="4"/>
      <c r="FT2" s="338" t="s">
        <v>346</v>
      </c>
      <c r="FU2" s="337"/>
      <c r="FV2" s="337"/>
      <c r="FW2" s="337"/>
      <c r="FX2" s="337"/>
      <c r="FY2" s="337"/>
      <c r="FZ2" s="337"/>
      <c r="GA2" s="4"/>
      <c r="GB2" s="338" t="s">
        <v>357</v>
      </c>
      <c r="GC2" s="337"/>
      <c r="GD2" s="337"/>
      <c r="GE2" s="337"/>
      <c r="GF2" s="337"/>
      <c r="GG2" s="337"/>
      <c r="GH2" s="337"/>
      <c r="GI2" s="4"/>
      <c r="GJ2" s="338" t="s">
        <v>358</v>
      </c>
      <c r="GK2" s="337"/>
      <c r="GL2" s="337"/>
      <c r="GM2" s="337"/>
      <c r="GN2" s="337"/>
      <c r="GO2" s="337"/>
      <c r="GP2" s="337"/>
      <c r="GQ2" s="4"/>
      <c r="GR2" s="338" t="s">
        <v>343</v>
      </c>
      <c r="GS2" s="337"/>
      <c r="GT2" s="337"/>
      <c r="GU2" s="337"/>
      <c r="GV2" s="337"/>
      <c r="GW2" s="337"/>
      <c r="GX2" s="337"/>
      <c r="GY2" s="4"/>
      <c r="GZ2" s="338" t="s">
        <v>352</v>
      </c>
      <c r="HA2" s="337"/>
      <c r="HB2" s="337"/>
      <c r="HC2" s="337"/>
      <c r="HD2" s="337"/>
      <c r="HE2" s="337"/>
      <c r="HF2" s="337"/>
      <c r="HG2" s="4"/>
      <c r="HH2" s="338" t="s">
        <v>347</v>
      </c>
      <c r="HI2" s="337"/>
      <c r="HJ2" s="337"/>
      <c r="HK2" s="337"/>
      <c r="HL2" s="337"/>
      <c r="HM2" s="337"/>
      <c r="HN2" s="337"/>
      <c r="HO2" s="4"/>
      <c r="HQ2" s="4"/>
      <c r="HR2" s="414" t="s">
        <v>399</v>
      </c>
      <c r="HS2" s="2"/>
      <c r="HT2" s="414" t="s">
        <v>337</v>
      </c>
      <c r="HU2" s="4"/>
      <c r="HV2" s="4"/>
      <c r="HW2" s="4"/>
      <c r="HX2" s="4"/>
      <c r="HY2" s="4"/>
      <c r="HZ2" s="4"/>
      <c r="IA2" s="4"/>
      <c r="IB2" s="4"/>
      <c r="IC2" s="136"/>
      <c r="ID2" s="4"/>
      <c r="IE2" s="4"/>
      <c r="IF2" s="4"/>
      <c r="IG2" s="420"/>
      <c r="IH2" s="417"/>
      <c r="II2" s="419"/>
      <c r="IJ2" s="418" t="s">
        <v>336</v>
      </c>
      <c r="IK2" s="417"/>
      <c r="IL2" s="417"/>
      <c r="IM2" s="417"/>
      <c r="IN2" s="417"/>
      <c r="IO2" s="417"/>
      <c r="IP2" s="416"/>
      <c r="IQ2" s="415"/>
      <c r="IR2" s="4"/>
      <c r="IS2" s="396" t="s">
        <v>335</v>
      </c>
      <c r="IT2" s="395"/>
      <c r="IU2" s="395"/>
      <c r="IV2" s="395"/>
      <c r="IW2" s="395"/>
      <c r="IX2" s="4"/>
      <c r="IY2" s="396" t="s">
        <v>334</v>
      </c>
      <c r="IZ2" s="395"/>
      <c r="JA2" s="395"/>
      <c r="JB2" s="395"/>
      <c r="JC2" s="395"/>
      <c r="JD2" s="4"/>
      <c r="JE2" s="396" t="s">
        <v>333</v>
      </c>
      <c r="JF2" s="395"/>
      <c r="JG2" s="395"/>
      <c r="JH2" s="395"/>
      <c r="JI2" s="395"/>
      <c r="JJ2" s="4"/>
      <c r="JK2" s="396" t="s">
        <v>332</v>
      </c>
      <c r="JL2" s="395"/>
      <c r="JM2" s="395"/>
      <c r="JN2" s="395"/>
      <c r="JO2" s="395"/>
      <c r="JP2" s="4"/>
      <c r="JQ2" s="4"/>
      <c r="JR2" s="338" t="s">
        <v>168</v>
      </c>
      <c r="JS2" s="337"/>
      <c r="JT2" s="337"/>
      <c r="JU2" s="337"/>
      <c r="JV2" s="337"/>
      <c r="JW2" s="337"/>
      <c r="JX2" s="337"/>
      <c r="JY2" s="4"/>
      <c r="JZ2" s="338" t="s">
        <v>183</v>
      </c>
      <c r="KA2" s="337"/>
      <c r="KB2" s="337"/>
      <c r="KC2" s="337"/>
      <c r="KD2" s="337"/>
      <c r="KE2" s="337"/>
      <c r="KF2" s="337"/>
      <c r="KG2" s="4"/>
      <c r="KH2" s="338" t="s">
        <v>184</v>
      </c>
      <c r="KI2" s="337"/>
      <c r="KJ2" s="337"/>
      <c r="KK2" s="337"/>
      <c r="KL2" s="337"/>
      <c r="KM2" s="337"/>
      <c r="KN2" s="337"/>
      <c r="KO2" s="4"/>
      <c r="KP2" s="338" t="s">
        <v>266</v>
      </c>
      <c r="KQ2" s="337"/>
      <c r="KR2" s="337"/>
      <c r="KS2" s="337"/>
      <c r="KT2" s="337"/>
      <c r="KU2" s="337"/>
      <c r="KV2" s="337"/>
      <c r="KW2" s="4"/>
      <c r="KX2" s="338" t="s">
        <v>270</v>
      </c>
      <c r="KY2" s="337"/>
      <c r="KZ2" s="337"/>
      <c r="LA2" s="337"/>
      <c r="LB2" s="337"/>
      <c r="LC2" s="337"/>
      <c r="LD2" s="337"/>
      <c r="LE2" s="4"/>
      <c r="LF2" s="338" t="s">
        <v>273</v>
      </c>
      <c r="LG2" s="337"/>
      <c r="LH2" s="337"/>
      <c r="LI2" s="337"/>
      <c r="LJ2" s="337"/>
      <c r="LK2" s="337"/>
      <c r="LL2" s="337"/>
      <c r="LM2" s="4"/>
      <c r="LO2" s="4"/>
      <c r="LP2" s="414" t="s">
        <v>337</v>
      </c>
      <c r="LQ2" s="2"/>
      <c r="LR2" s="414" t="s">
        <v>398</v>
      </c>
      <c r="LS2" s="4"/>
      <c r="LT2" s="4"/>
      <c r="LU2" s="4"/>
      <c r="LV2" s="4"/>
      <c r="LW2" s="4"/>
      <c r="LX2" s="4"/>
      <c r="LY2" s="4"/>
      <c r="LZ2" s="4"/>
      <c r="MA2" s="136"/>
      <c r="MB2" s="4"/>
      <c r="MC2" s="4"/>
      <c r="MD2" s="4"/>
      <c r="ME2" s="420"/>
      <c r="MF2" s="417"/>
      <c r="MG2" s="419"/>
      <c r="MH2" s="418" t="s">
        <v>336</v>
      </c>
      <c r="MI2" s="417"/>
      <c r="MJ2" s="417"/>
      <c r="MK2" s="417"/>
      <c r="ML2" s="417"/>
      <c r="MM2" s="417"/>
      <c r="MN2" s="416"/>
      <c r="MO2" s="415"/>
      <c r="MP2" s="4"/>
      <c r="MQ2" s="143" t="s">
        <v>335</v>
      </c>
      <c r="MR2" s="334"/>
      <c r="MS2" s="334"/>
      <c r="MT2" s="334"/>
      <c r="MU2" s="333"/>
      <c r="MV2" s="4"/>
      <c r="MW2" s="143" t="s">
        <v>334</v>
      </c>
      <c r="MX2" s="334"/>
      <c r="MY2" s="334"/>
      <c r="MZ2" s="334"/>
      <c r="NA2" s="333"/>
      <c r="NB2" s="4"/>
      <c r="NC2" s="143" t="s">
        <v>333</v>
      </c>
      <c r="ND2" s="334"/>
      <c r="NE2" s="334"/>
      <c r="NF2" s="334"/>
      <c r="NG2" s="333"/>
      <c r="NH2" s="4"/>
      <c r="NI2" s="143" t="s">
        <v>332</v>
      </c>
      <c r="NJ2" s="334"/>
      <c r="NK2" s="334"/>
      <c r="NL2" s="334"/>
      <c r="NM2" s="333"/>
      <c r="NN2" s="4"/>
      <c r="NO2" s="4"/>
      <c r="NP2" s="338" t="s">
        <v>168</v>
      </c>
      <c r="NQ2" s="337"/>
      <c r="NR2" s="337"/>
      <c r="NS2" s="337"/>
      <c r="NT2" s="337"/>
      <c r="NU2" s="337"/>
      <c r="NV2" s="337"/>
      <c r="NW2" s="4"/>
      <c r="NX2" s="338" t="s">
        <v>183</v>
      </c>
      <c r="NY2" s="337"/>
      <c r="NZ2" s="337"/>
      <c r="OA2" s="337"/>
      <c r="OB2" s="337"/>
      <c r="OC2" s="337"/>
      <c r="OD2" s="337"/>
      <c r="OE2" s="4"/>
      <c r="OF2" s="338" t="s">
        <v>184</v>
      </c>
      <c r="OG2" s="337"/>
      <c r="OH2" s="337"/>
      <c r="OI2" s="337"/>
      <c r="OJ2" s="337"/>
      <c r="OK2" s="337"/>
      <c r="OL2" s="337"/>
      <c r="OM2" s="4"/>
      <c r="ON2" s="338" t="s">
        <v>266</v>
      </c>
      <c r="OO2" s="337"/>
      <c r="OP2" s="337"/>
      <c r="OQ2" s="337"/>
      <c r="OR2" s="337"/>
      <c r="OS2" s="337"/>
      <c r="OT2" s="337"/>
      <c r="OU2" s="4"/>
      <c r="OV2" s="338" t="s">
        <v>270</v>
      </c>
      <c r="OW2" s="337"/>
      <c r="OX2" s="337"/>
      <c r="OY2" s="337"/>
      <c r="OZ2" s="337"/>
      <c r="PA2" s="337"/>
      <c r="PB2" s="337"/>
      <c r="PC2" s="4"/>
      <c r="PD2" s="338" t="s">
        <v>273</v>
      </c>
      <c r="PE2" s="337"/>
      <c r="PF2" s="337"/>
      <c r="PG2" s="337"/>
      <c r="PH2" s="337"/>
      <c r="PI2" s="337"/>
      <c r="PJ2" s="337"/>
      <c r="PK2" s="4"/>
      <c r="PM2" s="4"/>
      <c r="PN2" s="414" t="s">
        <v>398</v>
      </c>
      <c r="PP2" s="414" t="s">
        <v>397</v>
      </c>
      <c r="PQ2" s="4"/>
      <c r="PR2" s="4"/>
      <c r="PS2" s="4"/>
      <c r="PT2" s="4"/>
      <c r="PU2" s="4"/>
      <c r="PV2" s="4"/>
      <c r="PW2" s="4"/>
      <c r="PX2" s="4"/>
      <c r="PY2" s="136"/>
      <c r="PZ2" s="4"/>
      <c r="QA2" s="4"/>
      <c r="QB2" s="4"/>
      <c r="QC2" s="4"/>
      <c r="QD2" s="420"/>
      <c r="QE2" s="417"/>
      <c r="QF2" s="419"/>
      <c r="QG2" s="418" t="s">
        <v>336</v>
      </c>
      <c r="QH2" s="417"/>
      <c r="QI2" s="417"/>
      <c r="QJ2" s="417"/>
      <c r="QK2" s="417"/>
      <c r="QL2" s="417"/>
      <c r="QM2" s="416"/>
      <c r="QN2" s="415"/>
      <c r="QO2" s="4"/>
      <c r="QP2" s="143" t="s">
        <v>335</v>
      </c>
      <c r="QQ2" s="334"/>
      <c r="QR2" s="334"/>
      <c r="QS2" s="334"/>
      <c r="QT2" s="333"/>
      <c r="QU2" s="4"/>
      <c r="QV2" s="143" t="s">
        <v>334</v>
      </c>
      <c r="QW2" s="334"/>
      <c r="QX2" s="334"/>
      <c r="QY2" s="334"/>
      <c r="QZ2" s="333"/>
      <c r="RA2" s="4"/>
      <c r="RB2" s="143" t="s">
        <v>333</v>
      </c>
      <c r="RC2" s="334"/>
      <c r="RD2" s="334"/>
      <c r="RE2" s="334"/>
      <c r="RF2" s="333"/>
      <c r="RG2" s="4"/>
      <c r="RH2" s="143" t="s">
        <v>332</v>
      </c>
      <c r="RI2" s="334"/>
      <c r="RJ2" s="334"/>
      <c r="RK2" s="334"/>
      <c r="RL2" s="333"/>
      <c r="RM2" s="4"/>
      <c r="RN2" s="4"/>
      <c r="RO2" s="338" t="s">
        <v>168</v>
      </c>
      <c r="RP2" s="337"/>
      <c r="RQ2" s="337"/>
      <c r="RR2" s="337"/>
      <c r="RS2" s="337"/>
      <c r="RT2" s="337"/>
      <c r="RU2" s="337"/>
      <c r="RV2" s="4"/>
      <c r="RW2" s="338" t="s">
        <v>183</v>
      </c>
      <c r="RX2" s="337"/>
      <c r="RY2" s="337"/>
      <c r="RZ2" s="337"/>
      <c r="SA2" s="337"/>
      <c r="SB2" s="337"/>
      <c r="SC2" s="337"/>
      <c r="SD2" s="4"/>
      <c r="SE2" s="338" t="s">
        <v>184</v>
      </c>
      <c r="SF2" s="337"/>
      <c r="SG2" s="337"/>
      <c r="SH2" s="337"/>
      <c r="SI2" s="337"/>
      <c r="SJ2" s="337"/>
      <c r="SK2" s="337"/>
      <c r="SL2" s="4"/>
      <c r="SM2" s="338" t="s">
        <v>266</v>
      </c>
      <c r="SN2" s="337"/>
      <c r="SO2" s="337"/>
      <c r="SP2" s="337"/>
      <c r="SQ2" s="337"/>
      <c r="SR2" s="337"/>
      <c r="SS2" s="337"/>
      <c r="ST2" s="4"/>
      <c r="SU2" s="338" t="s">
        <v>270</v>
      </c>
      <c r="SV2" s="337"/>
      <c r="SW2" s="337"/>
      <c r="SX2" s="337"/>
      <c r="SY2" s="337"/>
      <c r="SZ2" s="337"/>
      <c r="TA2" s="337"/>
      <c r="TB2" s="4"/>
      <c r="TC2" s="338" t="s">
        <v>273</v>
      </c>
      <c r="TD2" s="337"/>
      <c r="TE2" s="337"/>
      <c r="TF2" s="337"/>
      <c r="TG2" s="337"/>
      <c r="TH2" s="337"/>
      <c r="TI2" s="337"/>
      <c r="TJ2" s="4"/>
      <c r="TL2" s="4"/>
      <c r="TM2" s="414" t="s">
        <v>397</v>
      </c>
      <c r="TO2" s="414" t="s">
        <v>396</v>
      </c>
      <c r="TP2" s="4"/>
      <c r="TQ2" s="4"/>
      <c r="TR2" s="4"/>
      <c r="TS2" s="4"/>
      <c r="TT2" s="4"/>
      <c r="TU2" s="4"/>
      <c r="TV2" s="4"/>
      <c r="TW2" s="4"/>
      <c r="TX2" s="136"/>
      <c r="TY2" s="4"/>
      <c r="TZ2" s="4"/>
      <c r="UA2" s="4"/>
      <c r="UB2" s="4"/>
      <c r="UC2" s="420"/>
      <c r="UD2" s="417"/>
      <c r="UE2" s="419"/>
      <c r="UF2" s="418" t="s">
        <v>336</v>
      </c>
      <c r="UG2" s="417"/>
      <c r="UH2" s="417"/>
      <c r="UI2" s="417"/>
      <c r="UJ2" s="417"/>
      <c r="UK2" s="417"/>
      <c r="UL2" s="416"/>
      <c r="UM2" s="415"/>
      <c r="UN2" s="4"/>
      <c r="UO2" s="143" t="s">
        <v>335</v>
      </c>
      <c r="UP2" s="334"/>
      <c r="UQ2" s="334"/>
      <c r="UR2" s="334"/>
      <c r="US2" s="333"/>
      <c r="UT2" s="4"/>
      <c r="UU2" s="143" t="s">
        <v>334</v>
      </c>
      <c r="UV2" s="334"/>
      <c r="UW2" s="334"/>
      <c r="UX2" s="334"/>
      <c r="UY2" s="333"/>
      <c r="UZ2" s="4"/>
      <c r="VA2" s="143" t="s">
        <v>333</v>
      </c>
      <c r="VB2" s="334"/>
      <c r="VC2" s="334"/>
      <c r="VD2" s="334"/>
      <c r="VE2" s="333"/>
      <c r="VF2" s="4"/>
      <c r="VG2" s="143" t="s">
        <v>332</v>
      </c>
      <c r="VH2" s="334"/>
      <c r="VI2" s="334"/>
      <c r="VJ2" s="334"/>
      <c r="VK2" s="333"/>
      <c r="VL2" s="4"/>
      <c r="VM2" s="4"/>
      <c r="VN2" s="338" t="s">
        <v>168</v>
      </c>
      <c r="VO2" s="337"/>
      <c r="VP2" s="337"/>
      <c r="VQ2" s="337"/>
      <c r="VR2" s="337"/>
      <c r="VS2" s="337"/>
      <c r="VT2" s="337"/>
      <c r="VU2" s="4"/>
      <c r="VV2" s="338" t="s">
        <v>183</v>
      </c>
      <c r="VW2" s="337"/>
      <c r="VX2" s="337"/>
      <c r="VY2" s="337"/>
      <c r="VZ2" s="337"/>
      <c r="WA2" s="337"/>
      <c r="WB2" s="337"/>
      <c r="WC2" s="4"/>
      <c r="WD2" s="338" t="s">
        <v>184</v>
      </c>
      <c r="WE2" s="337"/>
      <c r="WF2" s="337"/>
      <c r="WG2" s="337"/>
      <c r="WH2" s="337"/>
      <c r="WI2" s="337"/>
      <c r="WJ2" s="337"/>
      <c r="WK2" s="4"/>
      <c r="WL2" s="338" t="s">
        <v>266</v>
      </c>
      <c r="WM2" s="337"/>
      <c r="WN2" s="337"/>
      <c r="WO2" s="337"/>
      <c r="WP2" s="337"/>
      <c r="WQ2" s="337"/>
      <c r="WR2" s="337"/>
      <c r="WS2" s="4"/>
      <c r="WT2" s="338" t="s">
        <v>270</v>
      </c>
      <c r="WU2" s="337"/>
      <c r="WV2" s="337"/>
      <c r="WW2" s="337"/>
      <c r="WX2" s="337"/>
      <c r="WY2" s="337"/>
      <c r="WZ2" s="337"/>
      <c r="XA2" s="4"/>
      <c r="XB2" s="338" t="s">
        <v>273</v>
      </c>
      <c r="XC2" s="337"/>
      <c r="XD2" s="337"/>
      <c r="XE2" s="337"/>
      <c r="XF2" s="337"/>
      <c r="XG2" s="337"/>
      <c r="XH2" s="337"/>
      <c r="XI2" s="4"/>
      <c r="XK2" s="4"/>
      <c r="XL2" s="414" t="s">
        <v>396</v>
      </c>
      <c r="XN2" s="414" t="s">
        <v>395</v>
      </c>
      <c r="XO2" s="4"/>
      <c r="XP2" s="4"/>
      <c r="XQ2" s="4"/>
      <c r="XR2" s="4"/>
      <c r="XS2" s="4"/>
      <c r="XT2" s="4"/>
      <c r="XU2" s="4"/>
      <c r="XV2" s="4"/>
      <c r="XW2" s="136"/>
      <c r="XX2" s="4"/>
      <c r="XY2" s="4"/>
      <c r="XZ2" s="4"/>
      <c r="YA2" s="420"/>
      <c r="YB2" s="417"/>
      <c r="YC2" s="419"/>
      <c r="YD2" s="418" t="s">
        <v>336</v>
      </c>
      <c r="YE2" s="417"/>
      <c r="YF2" s="417"/>
      <c r="YG2" s="417"/>
      <c r="YH2" s="417"/>
      <c r="YI2" s="417"/>
      <c r="YJ2" s="416"/>
      <c r="YK2" s="415"/>
      <c r="YL2" s="4"/>
      <c r="YM2" s="143" t="s">
        <v>335</v>
      </c>
      <c r="YN2" s="334"/>
      <c r="YO2" s="334"/>
      <c r="YP2" s="334"/>
      <c r="YQ2" s="333"/>
      <c r="YR2" s="4"/>
      <c r="YS2" s="143" t="s">
        <v>334</v>
      </c>
      <c r="YT2" s="334"/>
      <c r="YU2" s="334"/>
      <c r="YV2" s="334"/>
      <c r="YW2" s="333"/>
      <c r="YX2" s="4"/>
      <c r="YY2" s="143" t="s">
        <v>333</v>
      </c>
      <c r="YZ2" s="334"/>
      <c r="ZA2" s="334"/>
      <c r="ZB2" s="334"/>
      <c r="ZC2" s="333"/>
      <c r="ZD2" s="4"/>
      <c r="ZE2" s="143" t="s">
        <v>332</v>
      </c>
      <c r="ZF2" s="334"/>
      <c r="ZG2" s="334"/>
      <c r="ZH2" s="334"/>
      <c r="ZI2" s="333"/>
      <c r="ZJ2" s="4"/>
      <c r="ZK2" s="4"/>
      <c r="ZL2" s="338" t="s">
        <v>168</v>
      </c>
      <c r="ZM2" s="337"/>
      <c r="ZN2" s="337"/>
      <c r="ZO2" s="337"/>
      <c r="ZP2" s="337"/>
      <c r="ZQ2" s="337"/>
      <c r="ZR2" s="337"/>
      <c r="ZS2" s="4"/>
      <c r="ZT2" s="338" t="s">
        <v>183</v>
      </c>
      <c r="ZU2" s="337"/>
      <c r="ZV2" s="337"/>
      <c r="ZW2" s="337"/>
      <c r="ZX2" s="337"/>
      <c r="ZY2" s="337"/>
      <c r="ZZ2" s="337"/>
      <c r="AAA2" s="4"/>
      <c r="AAB2" s="338" t="s">
        <v>184</v>
      </c>
      <c r="AAC2" s="337"/>
      <c r="AAD2" s="337"/>
      <c r="AAE2" s="337"/>
      <c r="AAF2" s="337"/>
      <c r="AAG2" s="337"/>
      <c r="AAH2" s="337"/>
      <c r="AAI2" s="4"/>
      <c r="AAJ2" s="338" t="s">
        <v>266</v>
      </c>
      <c r="AAK2" s="337"/>
      <c r="AAL2" s="337"/>
      <c r="AAM2" s="337"/>
      <c r="AAN2" s="337"/>
      <c r="AAO2" s="337"/>
      <c r="AAP2" s="337"/>
      <c r="AAQ2" s="4"/>
      <c r="AAR2" s="338" t="s">
        <v>270</v>
      </c>
      <c r="AAS2" s="337"/>
      <c r="AAT2" s="337"/>
      <c r="AAU2" s="337"/>
      <c r="AAV2" s="337"/>
      <c r="AAW2" s="337"/>
      <c r="AAX2" s="337"/>
      <c r="AAY2" s="4"/>
      <c r="AAZ2" s="338" t="s">
        <v>273</v>
      </c>
      <c r="ABA2" s="337"/>
      <c r="ABB2" s="337"/>
      <c r="ABC2" s="337"/>
      <c r="ABD2" s="337"/>
      <c r="ABE2" s="337"/>
      <c r="ABF2" s="337"/>
      <c r="ABG2" s="4"/>
      <c r="ABI2" s="4"/>
      <c r="ABJ2" s="414" t="s">
        <v>395</v>
      </c>
    </row>
    <row r="3" spans="1:738" x14ac:dyDescent="0.25">
      <c r="A3" s="2"/>
      <c r="B3" s="2"/>
      <c r="C3" s="4"/>
      <c r="D3" s="137" t="s">
        <v>94</v>
      </c>
      <c r="E3" s="4"/>
      <c r="F3" s="137" t="s">
        <v>116</v>
      </c>
      <c r="G3" s="139"/>
      <c r="H3" s="139" t="s">
        <v>121</v>
      </c>
      <c r="I3" s="142"/>
      <c r="J3" s="142" t="s">
        <v>331</v>
      </c>
      <c r="K3" s="137" t="s">
        <v>92</v>
      </c>
      <c r="L3" s="140" t="s">
        <v>253</v>
      </c>
      <c r="M3" s="364" t="s">
        <v>254</v>
      </c>
      <c r="N3" s="4"/>
      <c r="O3" s="363" t="s">
        <v>101</v>
      </c>
      <c r="P3" s="362"/>
      <c r="Q3" s="335" t="s">
        <v>129</v>
      </c>
      <c r="R3" s="335" t="s">
        <v>130</v>
      </c>
      <c r="S3" s="335" t="s">
        <v>131</v>
      </c>
      <c r="T3" s="335" t="s">
        <v>317</v>
      </c>
      <c r="U3" s="335" t="s">
        <v>316</v>
      </c>
      <c r="V3" s="335" t="s">
        <v>101</v>
      </c>
      <c r="W3" s="335" t="s">
        <v>219</v>
      </c>
      <c r="X3" s="336" t="s">
        <v>220</v>
      </c>
      <c r="Y3" s="335" t="s">
        <v>322</v>
      </c>
      <c r="Z3" s="4"/>
      <c r="AA3" s="324" t="s">
        <v>183</v>
      </c>
      <c r="AB3" s="237"/>
      <c r="AC3" s="237" t="s">
        <v>136</v>
      </c>
      <c r="AD3" s="237"/>
      <c r="AE3" s="323" t="s">
        <v>277</v>
      </c>
      <c r="AF3" s="4"/>
      <c r="AG3" s="324" t="s">
        <v>168</v>
      </c>
      <c r="AH3" s="237"/>
      <c r="AI3" s="237" t="s">
        <v>136</v>
      </c>
      <c r="AJ3" s="237"/>
      <c r="AK3" s="323" t="s">
        <v>183</v>
      </c>
      <c r="AL3" s="4"/>
      <c r="AM3" s="324" t="s">
        <v>146</v>
      </c>
      <c r="AN3" s="237"/>
      <c r="AO3" s="237" t="s">
        <v>136</v>
      </c>
      <c r="AP3" s="237"/>
      <c r="AQ3" s="323" t="s">
        <v>183</v>
      </c>
      <c r="AR3" s="4"/>
      <c r="AS3" s="324" t="s">
        <v>168</v>
      </c>
      <c r="AT3" s="237"/>
      <c r="AU3" s="237" t="s">
        <v>136</v>
      </c>
      <c r="AV3" s="237"/>
      <c r="AW3" s="323" t="s">
        <v>146</v>
      </c>
      <c r="AX3" s="136"/>
      <c r="AY3" s="361"/>
      <c r="AZ3" s="332" t="s">
        <v>92</v>
      </c>
      <c r="BA3" s="330" t="s">
        <v>116</v>
      </c>
      <c r="BB3" s="330" t="s">
        <v>317</v>
      </c>
      <c r="BC3" s="331" t="s">
        <v>316</v>
      </c>
      <c r="BD3" s="329" t="s">
        <v>101</v>
      </c>
      <c r="BE3" s="330" t="s">
        <v>219</v>
      </c>
      <c r="BF3" s="329" t="s">
        <v>220</v>
      </c>
      <c r="BG3" s="4"/>
      <c r="BH3" s="332" t="s">
        <v>92</v>
      </c>
      <c r="BI3" s="330" t="s">
        <v>116</v>
      </c>
      <c r="BJ3" s="330" t="s">
        <v>317</v>
      </c>
      <c r="BK3" s="331" t="s">
        <v>316</v>
      </c>
      <c r="BL3" s="329" t="s">
        <v>101</v>
      </c>
      <c r="BM3" s="330" t="s">
        <v>219</v>
      </c>
      <c r="BN3" s="329" t="s">
        <v>220</v>
      </c>
      <c r="BO3" s="4"/>
      <c r="BP3" s="332" t="s">
        <v>92</v>
      </c>
      <c r="BQ3" s="330" t="s">
        <v>116</v>
      </c>
      <c r="BR3" s="330" t="s">
        <v>317</v>
      </c>
      <c r="BS3" s="331" t="s">
        <v>316</v>
      </c>
      <c r="BT3" s="329" t="s">
        <v>101</v>
      </c>
      <c r="BU3" s="330" t="s">
        <v>219</v>
      </c>
      <c r="BV3" s="329" t="s">
        <v>220</v>
      </c>
      <c r="BW3" s="4"/>
      <c r="BX3" s="332" t="s">
        <v>92</v>
      </c>
      <c r="BY3" s="330" t="s">
        <v>116</v>
      </c>
      <c r="BZ3" s="330" t="s">
        <v>317</v>
      </c>
      <c r="CA3" s="331" t="s">
        <v>316</v>
      </c>
      <c r="CB3" s="329" t="s">
        <v>101</v>
      </c>
      <c r="CC3" s="330" t="s">
        <v>219</v>
      </c>
      <c r="CD3" s="329" t="s">
        <v>220</v>
      </c>
      <c r="CE3" s="4"/>
      <c r="CF3" s="332" t="s">
        <v>92</v>
      </c>
      <c r="CG3" s="330" t="s">
        <v>116</v>
      </c>
      <c r="CH3" s="330" t="s">
        <v>317</v>
      </c>
      <c r="CI3" s="331" t="s">
        <v>316</v>
      </c>
      <c r="CJ3" s="329" t="s">
        <v>101</v>
      </c>
      <c r="CK3" s="330" t="s">
        <v>219</v>
      </c>
      <c r="CL3" s="329" t="s">
        <v>220</v>
      </c>
      <c r="CM3" s="4"/>
      <c r="CN3" s="332" t="s">
        <v>92</v>
      </c>
      <c r="CO3" s="330" t="s">
        <v>116</v>
      </c>
      <c r="CP3" s="330" t="s">
        <v>317</v>
      </c>
      <c r="CQ3" s="331" t="s">
        <v>316</v>
      </c>
      <c r="CR3" s="329" t="s">
        <v>101</v>
      </c>
      <c r="CS3" s="330" t="s">
        <v>219</v>
      </c>
      <c r="CT3" s="329" t="s">
        <v>220</v>
      </c>
      <c r="CU3" s="4"/>
      <c r="CV3" s="327" t="s">
        <v>168</v>
      </c>
      <c r="CW3" s="361"/>
      <c r="CY3" s="2"/>
      <c r="DA3" s="271" t="s">
        <v>394</v>
      </c>
      <c r="DB3" s="271" t="s">
        <v>393</v>
      </c>
      <c r="DC3" s="145" t="s">
        <v>392</v>
      </c>
      <c r="DD3" s="145" t="s">
        <v>391</v>
      </c>
      <c r="DE3" s="145" t="s">
        <v>253</v>
      </c>
      <c r="DF3" s="145" t="s">
        <v>390</v>
      </c>
      <c r="DG3" s="4"/>
      <c r="DH3" s="136"/>
      <c r="DI3" s="4"/>
      <c r="DJ3" s="137" t="s">
        <v>94</v>
      </c>
      <c r="DK3" s="4"/>
      <c r="DL3" s="137" t="s">
        <v>116</v>
      </c>
      <c r="DM3" s="146" t="s">
        <v>389</v>
      </c>
      <c r="DN3" s="145" t="s">
        <v>281</v>
      </c>
      <c r="DO3" s="139"/>
      <c r="DP3" s="139" t="s">
        <v>121</v>
      </c>
      <c r="DQ3" s="142"/>
      <c r="DR3" s="142" t="s">
        <v>331</v>
      </c>
      <c r="DS3" s="137" t="s">
        <v>92</v>
      </c>
      <c r="DT3" s="140" t="s">
        <v>253</v>
      </c>
      <c r="DU3" s="364" t="s">
        <v>254</v>
      </c>
      <c r="DV3" s="4"/>
      <c r="DW3" s="363" t="s">
        <v>101</v>
      </c>
      <c r="DX3" s="362"/>
      <c r="DY3" s="335" t="s">
        <v>129</v>
      </c>
      <c r="DZ3" s="335" t="s">
        <v>130</v>
      </c>
      <c r="EA3" s="335" t="s">
        <v>131</v>
      </c>
      <c r="EB3" s="335" t="s">
        <v>317</v>
      </c>
      <c r="EC3" s="335" t="s">
        <v>316</v>
      </c>
      <c r="ED3" s="335" t="s">
        <v>101</v>
      </c>
      <c r="EE3" s="335" t="s">
        <v>219</v>
      </c>
      <c r="EF3" s="336" t="s">
        <v>220</v>
      </c>
      <c r="EG3" s="335" t="s">
        <v>322</v>
      </c>
      <c r="EH3" s="4"/>
      <c r="EI3" s="394" t="s">
        <v>357</v>
      </c>
      <c r="EJ3" s="393">
        <v>1</v>
      </c>
      <c r="EK3" s="393" t="s">
        <v>136</v>
      </c>
      <c r="EL3" s="393">
        <v>1</v>
      </c>
      <c r="EM3" s="392" t="s">
        <v>362</v>
      </c>
      <c r="EN3" s="4"/>
      <c r="EO3" s="394" t="s">
        <v>346</v>
      </c>
      <c r="EP3" s="393">
        <v>5</v>
      </c>
      <c r="EQ3" s="393" t="s">
        <v>136</v>
      </c>
      <c r="ER3" s="393">
        <v>2</v>
      </c>
      <c r="ES3" s="392" t="s">
        <v>357</v>
      </c>
      <c r="ET3" s="4"/>
      <c r="EU3" s="394" t="s">
        <v>348</v>
      </c>
      <c r="EV3" s="393">
        <v>0</v>
      </c>
      <c r="EW3" s="393" t="s">
        <v>136</v>
      </c>
      <c r="EX3" s="393">
        <v>2</v>
      </c>
      <c r="EY3" s="392" t="s">
        <v>357</v>
      </c>
      <c r="EZ3" s="4"/>
      <c r="FA3" s="394" t="s">
        <v>346</v>
      </c>
      <c r="FB3" s="393">
        <v>3</v>
      </c>
      <c r="FC3" s="393" t="s">
        <v>136</v>
      </c>
      <c r="FD3" s="393">
        <v>2</v>
      </c>
      <c r="FE3" s="392" t="s">
        <v>348</v>
      </c>
      <c r="FF3" s="136"/>
      <c r="FG3" s="394" t="s">
        <v>339</v>
      </c>
      <c r="FH3" s="393">
        <v>1</v>
      </c>
      <c r="FI3" s="393" t="s">
        <v>136</v>
      </c>
      <c r="FJ3" s="393">
        <v>2</v>
      </c>
      <c r="FK3" s="392" t="s">
        <v>346</v>
      </c>
      <c r="FL3" s="136"/>
      <c r="FM3" s="394" t="s">
        <v>346</v>
      </c>
      <c r="FN3" s="393">
        <v>3</v>
      </c>
      <c r="FO3" s="393" t="s">
        <v>136</v>
      </c>
      <c r="FP3" s="393">
        <v>2</v>
      </c>
      <c r="FQ3" s="392" t="s">
        <v>342</v>
      </c>
      <c r="FR3" s="4"/>
      <c r="FS3" s="361"/>
      <c r="FT3" s="332" t="s">
        <v>92</v>
      </c>
      <c r="FU3" s="330" t="s">
        <v>116</v>
      </c>
      <c r="FV3" s="330" t="s">
        <v>317</v>
      </c>
      <c r="FW3" s="331" t="s">
        <v>316</v>
      </c>
      <c r="FX3" s="329" t="s">
        <v>101</v>
      </c>
      <c r="FY3" s="330" t="s">
        <v>219</v>
      </c>
      <c r="FZ3" s="329" t="s">
        <v>220</v>
      </c>
      <c r="GA3" s="4"/>
      <c r="GB3" s="332" t="s">
        <v>92</v>
      </c>
      <c r="GC3" s="330" t="s">
        <v>116</v>
      </c>
      <c r="GD3" s="330" t="s">
        <v>317</v>
      </c>
      <c r="GE3" s="331" t="s">
        <v>316</v>
      </c>
      <c r="GF3" s="329" t="s">
        <v>101</v>
      </c>
      <c r="GG3" s="330" t="s">
        <v>219</v>
      </c>
      <c r="GH3" s="329" t="s">
        <v>220</v>
      </c>
      <c r="GI3" s="4"/>
      <c r="GJ3" s="332" t="s">
        <v>92</v>
      </c>
      <c r="GK3" s="330" t="s">
        <v>116</v>
      </c>
      <c r="GL3" s="330" t="s">
        <v>317</v>
      </c>
      <c r="GM3" s="331" t="s">
        <v>316</v>
      </c>
      <c r="GN3" s="329" t="s">
        <v>101</v>
      </c>
      <c r="GO3" s="330" t="s">
        <v>219</v>
      </c>
      <c r="GP3" s="329" t="s">
        <v>220</v>
      </c>
      <c r="GQ3" s="4"/>
      <c r="GR3" s="332" t="s">
        <v>92</v>
      </c>
      <c r="GS3" s="330" t="s">
        <v>116</v>
      </c>
      <c r="GT3" s="330" t="s">
        <v>317</v>
      </c>
      <c r="GU3" s="331" t="s">
        <v>316</v>
      </c>
      <c r="GV3" s="329" t="s">
        <v>101</v>
      </c>
      <c r="GW3" s="330" t="s">
        <v>219</v>
      </c>
      <c r="GX3" s="329" t="s">
        <v>220</v>
      </c>
      <c r="GY3" s="4"/>
      <c r="GZ3" s="332" t="s">
        <v>92</v>
      </c>
      <c r="HA3" s="330" t="s">
        <v>116</v>
      </c>
      <c r="HB3" s="330" t="s">
        <v>317</v>
      </c>
      <c r="HC3" s="331" t="s">
        <v>316</v>
      </c>
      <c r="HD3" s="329" t="s">
        <v>101</v>
      </c>
      <c r="HE3" s="330" t="s">
        <v>219</v>
      </c>
      <c r="HF3" s="329" t="s">
        <v>220</v>
      </c>
      <c r="HG3" s="4"/>
      <c r="HH3" s="332" t="s">
        <v>92</v>
      </c>
      <c r="HI3" s="330" t="s">
        <v>116</v>
      </c>
      <c r="HJ3" s="330" t="s">
        <v>317</v>
      </c>
      <c r="HK3" s="331" t="s">
        <v>316</v>
      </c>
      <c r="HL3" s="329" t="s">
        <v>101</v>
      </c>
      <c r="HM3" s="330" t="s">
        <v>219</v>
      </c>
      <c r="HN3" s="329" t="s">
        <v>220</v>
      </c>
      <c r="HO3" s="4"/>
      <c r="HP3" s="327" t="s">
        <v>346</v>
      </c>
      <c r="HQ3" s="361"/>
      <c r="HS3" s="2"/>
      <c r="HT3" s="2"/>
      <c r="HU3" s="4"/>
      <c r="HV3" s="137" t="s">
        <v>94</v>
      </c>
      <c r="HW3" s="4"/>
      <c r="HX3" s="137" t="s">
        <v>116</v>
      </c>
      <c r="HY3" s="139"/>
      <c r="HZ3" s="139" t="s">
        <v>121</v>
      </c>
      <c r="IA3" s="142"/>
      <c r="IB3" s="142" t="s">
        <v>331</v>
      </c>
      <c r="IC3" s="137" t="s">
        <v>92</v>
      </c>
      <c r="ID3" s="140" t="s">
        <v>253</v>
      </c>
      <c r="IE3" s="364" t="s">
        <v>254</v>
      </c>
      <c r="IF3" s="4"/>
      <c r="IG3" s="363" t="s">
        <v>101</v>
      </c>
      <c r="IH3" s="362"/>
      <c r="II3" s="335" t="s">
        <v>129</v>
      </c>
      <c r="IJ3" s="335" t="s">
        <v>130</v>
      </c>
      <c r="IK3" s="335" t="s">
        <v>131</v>
      </c>
      <c r="IL3" s="335" t="s">
        <v>317</v>
      </c>
      <c r="IM3" s="335" t="s">
        <v>316</v>
      </c>
      <c r="IN3" s="335" t="s">
        <v>101</v>
      </c>
      <c r="IO3" s="335" t="s">
        <v>219</v>
      </c>
      <c r="IP3" s="336" t="s">
        <v>220</v>
      </c>
      <c r="IQ3" s="335" t="s">
        <v>322</v>
      </c>
      <c r="IR3" s="4"/>
      <c r="IS3" s="394" t="s">
        <v>183</v>
      </c>
      <c r="IT3" s="393">
        <v>0</v>
      </c>
      <c r="IU3" s="393" t="s">
        <v>136</v>
      </c>
      <c r="IV3" s="393">
        <v>2</v>
      </c>
      <c r="IW3" s="392" t="s">
        <v>277</v>
      </c>
      <c r="IX3" s="4"/>
      <c r="IY3" s="394" t="s">
        <v>168</v>
      </c>
      <c r="IZ3" s="393">
        <v>0</v>
      </c>
      <c r="JA3" s="393" t="s">
        <v>136</v>
      </c>
      <c r="JB3" s="393">
        <v>2</v>
      </c>
      <c r="JC3" s="392" t="s">
        <v>183</v>
      </c>
      <c r="JD3" s="4"/>
      <c r="JE3" s="394" t="s">
        <v>146</v>
      </c>
      <c r="JF3" s="393">
        <v>2</v>
      </c>
      <c r="JG3" s="393" t="s">
        <v>136</v>
      </c>
      <c r="JH3" s="393">
        <v>2</v>
      </c>
      <c r="JI3" s="392" t="s">
        <v>183</v>
      </c>
      <c r="JJ3" s="4"/>
      <c r="JK3" s="394" t="s">
        <v>168</v>
      </c>
      <c r="JL3" s="393">
        <v>2</v>
      </c>
      <c r="JM3" s="393" t="s">
        <v>136</v>
      </c>
      <c r="JN3" s="393">
        <v>1</v>
      </c>
      <c r="JO3" s="392" t="s">
        <v>146</v>
      </c>
      <c r="JP3" s="136"/>
      <c r="JQ3" s="361"/>
      <c r="JR3" s="332" t="s">
        <v>92</v>
      </c>
      <c r="JS3" s="330" t="s">
        <v>116</v>
      </c>
      <c r="JT3" s="330" t="s">
        <v>317</v>
      </c>
      <c r="JU3" s="331" t="s">
        <v>316</v>
      </c>
      <c r="JV3" s="329" t="s">
        <v>101</v>
      </c>
      <c r="JW3" s="330" t="s">
        <v>219</v>
      </c>
      <c r="JX3" s="329" t="s">
        <v>220</v>
      </c>
      <c r="JY3" s="4"/>
      <c r="JZ3" s="332" t="s">
        <v>92</v>
      </c>
      <c r="KA3" s="330" t="s">
        <v>116</v>
      </c>
      <c r="KB3" s="330" t="s">
        <v>317</v>
      </c>
      <c r="KC3" s="331" t="s">
        <v>316</v>
      </c>
      <c r="KD3" s="329" t="s">
        <v>101</v>
      </c>
      <c r="KE3" s="330" t="s">
        <v>219</v>
      </c>
      <c r="KF3" s="329" t="s">
        <v>220</v>
      </c>
      <c r="KG3" s="4"/>
      <c r="KH3" s="332" t="s">
        <v>92</v>
      </c>
      <c r="KI3" s="330" t="s">
        <v>116</v>
      </c>
      <c r="KJ3" s="330" t="s">
        <v>317</v>
      </c>
      <c r="KK3" s="331" t="s">
        <v>316</v>
      </c>
      <c r="KL3" s="329" t="s">
        <v>101</v>
      </c>
      <c r="KM3" s="330" t="s">
        <v>219</v>
      </c>
      <c r="KN3" s="329" t="s">
        <v>220</v>
      </c>
      <c r="KO3" s="4"/>
      <c r="KP3" s="332" t="s">
        <v>92</v>
      </c>
      <c r="KQ3" s="330" t="s">
        <v>116</v>
      </c>
      <c r="KR3" s="330" t="s">
        <v>317</v>
      </c>
      <c r="KS3" s="331" t="s">
        <v>316</v>
      </c>
      <c r="KT3" s="329" t="s">
        <v>101</v>
      </c>
      <c r="KU3" s="330" t="s">
        <v>219</v>
      </c>
      <c r="KV3" s="329" t="s">
        <v>220</v>
      </c>
      <c r="KW3" s="4"/>
      <c r="KX3" s="332" t="s">
        <v>92</v>
      </c>
      <c r="KY3" s="330" t="s">
        <v>116</v>
      </c>
      <c r="KZ3" s="330" t="s">
        <v>317</v>
      </c>
      <c r="LA3" s="331" t="s">
        <v>316</v>
      </c>
      <c r="LB3" s="329" t="s">
        <v>101</v>
      </c>
      <c r="LC3" s="330" t="s">
        <v>219</v>
      </c>
      <c r="LD3" s="329" t="s">
        <v>220</v>
      </c>
      <c r="LE3" s="4"/>
      <c r="LF3" s="332" t="s">
        <v>92</v>
      </c>
      <c r="LG3" s="330" t="s">
        <v>116</v>
      </c>
      <c r="LH3" s="330" t="s">
        <v>317</v>
      </c>
      <c r="LI3" s="331" t="s">
        <v>316</v>
      </c>
      <c r="LJ3" s="329" t="s">
        <v>101</v>
      </c>
      <c r="LK3" s="330" t="s">
        <v>219</v>
      </c>
      <c r="LL3" s="329" t="s">
        <v>220</v>
      </c>
      <c r="LM3" s="4"/>
      <c r="LN3" s="327" t="s">
        <v>168</v>
      </c>
      <c r="LO3" s="361"/>
      <c r="LQ3" s="2"/>
      <c r="LR3" s="2"/>
      <c r="LS3" s="4"/>
      <c r="LT3" s="137" t="s">
        <v>94</v>
      </c>
      <c r="LU3" s="4"/>
      <c r="LV3" s="137" t="s">
        <v>116</v>
      </c>
      <c r="LW3" s="139"/>
      <c r="LX3" s="139" t="s">
        <v>121</v>
      </c>
      <c r="LY3" s="142"/>
      <c r="LZ3" s="142" t="s">
        <v>331</v>
      </c>
      <c r="MA3" s="137" t="s">
        <v>92</v>
      </c>
      <c r="MB3" s="140" t="s">
        <v>253</v>
      </c>
      <c r="MC3" s="364" t="s">
        <v>254</v>
      </c>
      <c r="MD3" s="4"/>
      <c r="ME3" s="363" t="s">
        <v>101</v>
      </c>
      <c r="MF3" s="362"/>
      <c r="MG3" s="335" t="s">
        <v>129</v>
      </c>
      <c r="MH3" s="335" t="s">
        <v>130</v>
      </c>
      <c r="MI3" s="335" t="s">
        <v>131</v>
      </c>
      <c r="MJ3" s="335" t="s">
        <v>317</v>
      </c>
      <c r="MK3" s="335" t="s">
        <v>316</v>
      </c>
      <c r="ML3" s="335" t="s">
        <v>101</v>
      </c>
      <c r="MM3" s="335" t="s">
        <v>219</v>
      </c>
      <c r="MN3" s="336" t="s">
        <v>220</v>
      </c>
      <c r="MO3" s="335" t="s">
        <v>322</v>
      </c>
      <c r="MP3" s="4"/>
      <c r="MQ3" s="324" t="s">
        <v>183</v>
      </c>
      <c r="MR3" s="237">
        <v>1</v>
      </c>
      <c r="MS3" s="237" t="s">
        <v>136</v>
      </c>
      <c r="MT3" s="237">
        <v>2</v>
      </c>
      <c r="MU3" s="323" t="s">
        <v>277</v>
      </c>
      <c r="MV3" s="4"/>
      <c r="MW3" s="324" t="s">
        <v>168</v>
      </c>
      <c r="MX3" s="237">
        <v>0</v>
      </c>
      <c r="MY3" s="237" t="s">
        <v>136</v>
      </c>
      <c r="MZ3" s="237">
        <v>1</v>
      </c>
      <c r="NA3" s="323" t="s">
        <v>183</v>
      </c>
      <c r="NB3" s="4"/>
      <c r="NC3" s="324" t="s">
        <v>146</v>
      </c>
      <c r="ND3" s="237">
        <v>3</v>
      </c>
      <c r="NE3" s="237" t="s">
        <v>136</v>
      </c>
      <c r="NF3" s="237">
        <v>0</v>
      </c>
      <c r="NG3" s="323" t="s">
        <v>183</v>
      </c>
      <c r="NH3" s="4"/>
      <c r="NI3" s="324" t="s">
        <v>168</v>
      </c>
      <c r="NJ3" s="237">
        <v>2</v>
      </c>
      <c r="NK3" s="237" t="s">
        <v>136</v>
      </c>
      <c r="NL3" s="237">
        <v>3</v>
      </c>
      <c r="NM3" s="323" t="s">
        <v>146</v>
      </c>
      <c r="NN3" s="136"/>
      <c r="NO3" s="361"/>
      <c r="NP3" s="332" t="s">
        <v>92</v>
      </c>
      <c r="NQ3" s="330" t="s">
        <v>116</v>
      </c>
      <c r="NR3" s="330" t="s">
        <v>317</v>
      </c>
      <c r="NS3" s="331" t="s">
        <v>316</v>
      </c>
      <c r="NT3" s="329" t="s">
        <v>101</v>
      </c>
      <c r="NU3" s="330" t="s">
        <v>219</v>
      </c>
      <c r="NV3" s="329" t="s">
        <v>220</v>
      </c>
      <c r="NW3" s="4"/>
      <c r="NX3" s="332" t="s">
        <v>92</v>
      </c>
      <c r="NY3" s="330" t="s">
        <v>116</v>
      </c>
      <c r="NZ3" s="330" t="s">
        <v>317</v>
      </c>
      <c r="OA3" s="331" t="s">
        <v>316</v>
      </c>
      <c r="OB3" s="329" t="s">
        <v>101</v>
      </c>
      <c r="OC3" s="330" t="s">
        <v>219</v>
      </c>
      <c r="OD3" s="329" t="s">
        <v>220</v>
      </c>
      <c r="OE3" s="4"/>
      <c r="OF3" s="332" t="s">
        <v>92</v>
      </c>
      <c r="OG3" s="330" t="s">
        <v>116</v>
      </c>
      <c r="OH3" s="330" t="s">
        <v>317</v>
      </c>
      <c r="OI3" s="331" t="s">
        <v>316</v>
      </c>
      <c r="OJ3" s="329" t="s">
        <v>101</v>
      </c>
      <c r="OK3" s="330" t="s">
        <v>219</v>
      </c>
      <c r="OL3" s="329" t="s">
        <v>220</v>
      </c>
      <c r="OM3" s="4"/>
      <c r="ON3" s="332" t="s">
        <v>92</v>
      </c>
      <c r="OO3" s="330" t="s">
        <v>116</v>
      </c>
      <c r="OP3" s="330" t="s">
        <v>317</v>
      </c>
      <c r="OQ3" s="331" t="s">
        <v>316</v>
      </c>
      <c r="OR3" s="329" t="s">
        <v>101</v>
      </c>
      <c r="OS3" s="330" t="s">
        <v>219</v>
      </c>
      <c r="OT3" s="329" t="s">
        <v>220</v>
      </c>
      <c r="OU3" s="4"/>
      <c r="OV3" s="332" t="s">
        <v>92</v>
      </c>
      <c r="OW3" s="330" t="s">
        <v>116</v>
      </c>
      <c r="OX3" s="330" t="s">
        <v>317</v>
      </c>
      <c r="OY3" s="331" t="s">
        <v>316</v>
      </c>
      <c r="OZ3" s="329" t="s">
        <v>101</v>
      </c>
      <c r="PA3" s="330" t="s">
        <v>219</v>
      </c>
      <c r="PB3" s="329" t="s">
        <v>220</v>
      </c>
      <c r="PC3" s="4"/>
      <c r="PD3" s="332" t="s">
        <v>92</v>
      </c>
      <c r="PE3" s="330" t="s">
        <v>116</v>
      </c>
      <c r="PF3" s="330" t="s">
        <v>317</v>
      </c>
      <c r="PG3" s="331" t="s">
        <v>316</v>
      </c>
      <c r="PH3" s="329" t="s">
        <v>101</v>
      </c>
      <c r="PI3" s="330" t="s">
        <v>219</v>
      </c>
      <c r="PJ3" s="329" t="s">
        <v>220</v>
      </c>
      <c r="PK3" s="4"/>
      <c r="PL3" s="327" t="s">
        <v>168</v>
      </c>
      <c r="PM3" s="361"/>
      <c r="PP3" s="2"/>
      <c r="PQ3" s="4"/>
      <c r="PR3" s="137" t="s">
        <v>94</v>
      </c>
      <c r="PS3" s="4"/>
      <c r="PT3" s="137" t="s">
        <v>116</v>
      </c>
      <c r="PU3" s="139"/>
      <c r="PV3" s="139" t="s">
        <v>121</v>
      </c>
      <c r="PW3" s="142"/>
      <c r="PX3" s="142" t="s">
        <v>331</v>
      </c>
      <c r="PY3" s="137" t="s">
        <v>92</v>
      </c>
      <c r="PZ3" s="140" t="s">
        <v>253</v>
      </c>
      <c r="QA3" s="364" t="s">
        <v>254</v>
      </c>
      <c r="QB3" s="413" t="s">
        <v>388</v>
      </c>
      <c r="QC3" s="4"/>
      <c r="QD3" s="363" t="s">
        <v>101</v>
      </c>
      <c r="QE3" s="362"/>
      <c r="QF3" s="335" t="s">
        <v>129</v>
      </c>
      <c r="QG3" s="335" t="s">
        <v>130</v>
      </c>
      <c r="QH3" s="335" t="s">
        <v>131</v>
      </c>
      <c r="QI3" s="335" t="s">
        <v>317</v>
      </c>
      <c r="QJ3" s="335" t="s">
        <v>316</v>
      </c>
      <c r="QK3" s="335" t="s">
        <v>101</v>
      </c>
      <c r="QL3" s="335" t="s">
        <v>219</v>
      </c>
      <c r="QM3" s="336" t="s">
        <v>220</v>
      </c>
      <c r="QN3" s="335" t="s">
        <v>322</v>
      </c>
      <c r="QO3" s="4"/>
      <c r="QP3" s="324" t="s">
        <v>183</v>
      </c>
      <c r="QQ3" s="237">
        <v>1</v>
      </c>
      <c r="QR3" s="237" t="s">
        <v>136</v>
      </c>
      <c r="QS3" s="237">
        <v>3</v>
      </c>
      <c r="QT3" s="323" t="s">
        <v>277</v>
      </c>
      <c r="QU3" s="4"/>
      <c r="QV3" s="324" t="s">
        <v>168</v>
      </c>
      <c r="QW3" s="237">
        <v>1</v>
      </c>
      <c r="QX3" s="237" t="s">
        <v>136</v>
      </c>
      <c r="QY3" s="237">
        <v>1</v>
      </c>
      <c r="QZ3" s="323" t="s">
        <v>183</v>
      </c>
      <c r="RA3" s="4"/>
      <c r="RB3" s="324" t="s">
        <v>146</v>
      </c>
      <c r="RC3" s="237">
        <v>1</v>
      </c>
      <c r="RD3" s="237" t="s">
        <v>136</v>
      </c>
      <c r="RE3" s="237">
        <v>0</v>
      </c>
      <c r="RF3" s="323" t="s">
        <v>183</v>
      </c>
      <c r="RG3" s="4"/>
      <c r="RH3" s="324" t="s">
        <v>168</v>
      </c>
      <c r="RI3" s="237">
        <v>1</v>
      </c>
      <c r="RJ3" s="237" t="s">
        <v>136</v>
      </c>
      <c r="RK3" s="237">
        <v>2</v>
      </c>
      <c r="RL3" s="323" t="s">
        <v>146</v>
      </c>
      <c r="RM3" s="136"/>
      <c r="RN3" s="361"/>
      <c r="RO3" s="332" t="s">
        <v>92</v>
      </c>
      <c r="RP3" s="330" t="s">
        <v>116</v>
      </c>
      <c r="RQ3" s="330" t="s">
        <v>317</v>
      </c>
      <c r="RR3" s="331" t="s">
        <v>316</v>
      </c>
      <c r="RS3" s="329" t="s">
        <v>101</v>
      </c>
      <c r="RT3" s="330" t="s">
        <v>219</v>
      </c>
      <c r="RU3" s="329" t="s">
        <v>220</v>
      </c>
      <c r="RV3" s="4"/>
      <c r="RW3" s="332" t="s">
        <v>92</v>
      </c>
      <c r="RX3" s="330" t="s">
        <v>116</v>
      </c>
      <c r="RY3" s="330" t="s">
        <v>317</v>
      </c>
      <c r="RZ3" s="331" t="s">
        <v>316</v>
      </c>
      <c r="SA3" s="329" t="s">
        <v>101</v>
      </c>
      <c r="SB3" s="330" t="s">
        <v>219</v>
      </c>
      <c r="SC3" s="329" t="s">
        <v>220</v>
      </c>
      <c r="SD3" s="4"/>
      <c r="SE3" s="332" t="s">
        <v>92</v>
      </c>
      <c r="SF3" s="330" t="s">
        <v>116</v>
      </c>
      <c r="SG3" s="330" t="s">
        <v>317</v>
      </c>
      <c r="SH3" s="331" t="s">
        <v>316</v>
      </c>
      <c r="SI3" s="329" t="s">
        <v>101</v>
      </c>
      <c r="SJ3" s="330" t="s">
        <v>219</v>
      </c>
      <c r="SK3" s="329" t="s">
        <v>220</v>
      </c>
      <c r="SL3" s="4"/>
      <c r="SM3" s="332" t="s">
        <v>92</v>
      </c>
      <c r="SN3" s="330" t="s">
        <v>116</v>
      </c>
      <c r="SO3" s="330" t="s">
        <v>317</v>
      </c>
      <c r="SP3" s="331" t="s">
        <v>316</v>
      </c>
      <c r="SQ3" s="329" t="s">
        <v>101</v>
      </c>
      <c r="SR3" s="330" t="s">
        <v>219</v>
      </c>
      <c r="SS3" s="329" t="s">
        <v>220</v>
      </c>
      <c r="ST3" s="4"/>
      <c r="SU3" s="332" t="s">
        <v>92</v>
      </c>
      <c r="SV3" s="330" t="s">
        <v>116</v>
      </c>
      <c r="SW3" s="330" t="s">
        <v>317</v>
      </c>
      <c r="SX3" s="331" t="s">
        <v>316</v>
      </c>
      <c r="SY3" s="329" t="s">
        <v>101</v>
      </c>
      <c r="SZ3" s="330" t="s">
        <v>219</v>
      </c>
      <c r="TA3" s="329" t="s">
        <v>220</v>
      </c>
      <c r="TB3" s="4"/>
      <c r="TC3" s="332" t="s">
        <v>92</v>
      </c>
      <c r="TD3" s="330" t="s">
        <v>116</v>
      </c>
      <c r="TE3" s="330" t="s">
        <v>317</v>
      </c>
      <c r="TF3" s="331" t="s">
        <v>316</v>
      </c>
      <c r="TG3" s="329" t="s">
        <v>101</v>
      </c>
      <c r="TH3" s="330" t="s">
        <v>219</v>
      </c>
      <c r="TI3" s="329" t="s">
        <v>220</v>
      </c>
      <c r="TJ3" s="4"/>
      <c r="TK3" s="327" t="s">
        <v>168</v>
      </c>
      <c r="TL3" s="361"/>
      <c r="TO3" s="2"/>
      <c r="TP3" s="4"/>
      <c r="TQ3" s="137" t="s">
        <v>94</v>
      </c>
      <c r="TR3" s="4"/>
      <c r="TS3" s="137" t="s">
        <v>116</v>
      </c>
      <c r="TT3" s="139"/>
      <c r="TU3" s="139" t="s">
        <v>121</v>
      </c>
      <c r="TV3" s="142"/>
      <c r="TW3" s="142" t="s">
        <v>331</v>
      </c>
      <c r="TX3" s="137" t="s">
        <v>92</v>
      </c>
      <c r="TY3" s="140" t="s">
        <v>253</v>
      </c>
      <c r="TZ3" s="364" t="s">
        <v>254</v>
      </c>
      <c r="UA3" s="413" t="s">
        <v>388</v>
      </c>
      <c r="UB3" s="4"/>
      <c r="UC3" s="363" t="s">
        <v>101</v>
      </c>
      <c r="UD3" s="362"/>
      <c r="UE3" s="335" t="s">
        <v>129</v>
      </c>
      <c r="UF3" s="335" t="s">
        <v>130</v>
      </c>
      <c r="UG3" s="335" t="s">
        <v>131</v>
      </c>
      <c r="UH3" s="335" t="s">
        <v>317</v>
      </c>
      <c r="UI3" s="335" t="s">
        <v>316</v>
      </c>
      <c r="UJ3" s="335" t="s">
        <v>101</v>
      </c>
      <c r="UK3" s="335" t="s">
        <v>219</v>
      </c>
      <c r="UL3" s="336" t="s">
        <v>220</v>
      </c>
      <c r="UM3" s="335" t="s">
        <v>322</v>
      </c>
      <c r="UN3" s="4"/>
      <c r="UO3" s="324" t="s">
        <v>183</v>
      </c>
      <c r="UP3" s="237">
        <v>1</v>
      </c>
      <c r="UQ3" s="237" t="s">
        <v>136</v>
      </c>
      <c r="UR3" s="237">
        <v>2</v>
      </c>
      <c r="US3" s="323" t="s">
        <v>277</v>
      </c>
      <c r="UT3" s="4"/>
      <c r="UU3" s="324" t="s">
        <v>168</v>
      </c>
      <c r="UV3" s="237">
        <v>1</v>
      </c>
      <c r="UW3" s="237" t="s">
        <v>136</v>
      </c>
      <c r="UX3" s="237">
        <v>0</v>
      </c>
      <c r="UY3" s="323" t="s">
        <v>183</v>
      </c>
      <c r="UZ3" s="4"/>
      <c r="VA3" s="324" t="s">
        <v>146</v>
      </c>
      <c r="VB3" s="237">
        <v>2</v>
      </c>
      <c r="VC3" s="237" t="s">
        <v>136</v>
      </c>
      <c r="VD3" s="237">
        <v>1</v>
      </c>
      <c r="VE3" s="323" t="s">
        <v>183</v>
      </c>
      <c r="VF3" s="4"/>
      <c r="VG3" s="324" t="s">
        <v>168</v>
      </c>
      <c r="VH3" s="237">
        <v>1</v>
      </c>
      <c r="VI3" s="237" t="s">
        <v>136</v>
      </c>
      <c r="VJ3" s="237">
        <v>0</v>
      </c>
      <c r="VK3" s="323" t="s">
        <v>146</v>
      </c>
      <c r="VL3" s="136"/>
      <c r="VM3" s="361"/>
      <c r="VN3" s="332" t="s">
        <v>92</v>
      </c>
      <c r="VO3" s="330" t="s">
        <v>116</v>
      </c>
      <c r="VP3" s="330" t="s">
        <v>317</v>
      </c>
      <c r="VQ3" s="331" t="s">
        <v>316</v>
      </c>
      <c r="VR3" s="329" t="s">
        <v>101</v>
      </c>
      <c r="VS3" s="330" t="s">
        <v>219</v>
      </c>
      <c r="VT3" s="329" t="s">
        <v>220</v>
      </c>
      <c r="VU3" s="4"/>
      <c r="VV3" s="332" t="s">
        <v>92</v>
      </c>
      <c r="VW3" s="330" t="s">
        <v>116</v>
      </c>
      <c r="VX3" s="330" t="s">
        <v>317</v>
      </c>
      <c r="VY3" s="331" t="s">
        <v>316</v>
      </c>
      <c r="VZ3" s="329" t="s">
        <v>101</v>
      </c>
      <c r="WA3" s="330" t="s">
        <v>219</v>
      </c>
      <c r="WB3" s="329" t="s">
        <v>220</v>
      </c>
      <c r="WC3" s="4"/>
      <c r="WD3" s="332" t="s">
        <v>92</v>
      </c>
      <c r="WE3" s="330" t="s">
        <v>116</v>
      </c>
      <c r="WF3" s="330" t="s">
        <v>317</v>
      </c>
      <c r="WG3" s="331" t="s">
        <v>316</v>
      </c>
      <c r="WH3" s="329" t="s">
        <v>101</v>
      </c>
      <c r="WI3" s="330" t="s">
        <v>219</v>
      </c>
      <c r="WJ3" s="329" t="s">
        <v>220</v>
      </c>
      <c r="WK3" s="4"/>
      <c r="WL3" s="332" t="s">
        <v>92</v>
      </c>
      <c r="WM3" s="330" t="s">
        <v>116</v>
      </c>
      <c r="WN3" s="330" t="s">
        <v>317</v>
      </c>
      <c r="WO3" s="331" t="s">
        <v>316</v>
      </c>
      <c r="WP3" s="329" t="s">
        <v>101</v>
      </c>
      <c r="WQ3" s="330" t="s">
        <v>219</v>
      </c>
      <c r="WR3" s="329" t="s">
        <v>220</v>
      </c>
      <c r="WS3" s="4"/>
      <c r="WT3" s="332" t="s">
        <v>92</v>
      </c>
      <c r="WU3" s="330" t="s">
        <v>116</v>
      </c>
      <c r="WV3" s="330" t="s">
        <v>317</v>
      </c>
      <c r="WW3" s="331" t="s">
        <v>316</v>
      </c>
      <c r="WX3" s="329" t="s">
        <v>101</v>
      </c>
      <c r="WY3" s="330" t="s">
        <v>219</v>
      </c>
      <c r="WZ3" s="329" t="s">
        <v>220</v>
      </c>
      <c r="XA3" s="4"/>
      <c r="XB3" s="332" t="s">
        <v>92</v>
      </c>
      <c r="XC3" s="330" t="s">
        <v>116</v>
      </c>
      <c r="XD3" s="330" t="s">
        <v>317</v>
      </c>
      <c r="XE3" s="331" t="s">
        <v>316</v>
      </c>
      <c r="XF3" s="329" t="s">
        <v>101</v>
      </c>
      <c r="XG3" s="330" t="s">
        <v>219</v>
      </c>
      <c r="XH3" s="329" t="s">
        <v>220</v>
      </c>
      <c r="XI3" s="4"/>
      <c r="XJ3" s="327" t="s">
        <v>168</v>
      </c>
      <c r="XK3" s="361"/>
      <c r="XN3" s="2"/>
      <c r="XO3" s="4"/>
      <c r="XP3" s="137" t="s">
        <v>94</v>
      </c>
      <c r="XQ3" s="4"/>
      <c r="XR3" s="137" t="s">
        <v>116</v>
      </c>
      <c r="XS3" s="139"/>
      <c r="XT3" s="139" t="s">
        <v>121</v>
      </c>
      <c r="XU3" s="142"/>
      <c r="XV3" s="142" t="s">
        <v>331</v>
      </c>
      <c r="XW3" s="137" t="s">
        <v>92</v>
      </c>
      <c r="XX3" s="140" t="s">
        <v>253</v>
      </c>
      <c r="XY3" s="364" t="s">
        <v>254</v>
      </c>
      <c r="XZ3" s="4"/>
      <c r="YA3" s="363" t="s">
        <v>101</v>
      </c>
      <c r="YB3" s="362"/>
      <c r="YC3" s="335" t="s">
        <v>129</v>
      </c>
      <c r="YD3" s="335" t="s">
        <v>130</v>
      </c>
      <c r="YE3" s="335" t="s">
        <v>131</v>
      </c>
      <c r="YF3" s="335" t="s">
        <v>317</v>
      </c>
      <c r="YG3" s="335" t="s">
        <v>316</v>
      </c>
      <c r="YH3" s="335" t="s">
        <v>101</v>
      </c>
      <c r="YI3" s="335" t="s">
        <v>219</v>
      </c>
      <c r="YJ3" s="336" t="s">
        <v>220</v>
      </c>
      <c r="YK3" s="335" t="s">
        <v>322</v>
      </c>
      <c r="YL3" s="4"/>
      <c r="YM3" s="324" t="s">
        <v>183</v>
      </c>
      <c r="YN3" s="237"/>
      <c r="YO3" s="237" t="s">
        <v>136</v>
      </c>
      <c r="YP3" s="237"/>
      <c r="YQ3" s="323" t="s">
        <v>277</v>
      </c>
      <c r="YR3" s="4"/>
      <c r="YS3" s="324" t="s">
        <v>168</v>
      </c>
      <c r="YT3" s="237"/>
      <c r="YU3" s="237" t="s">
        <v>136</v>
      </c>
      <c r="YV3" s="237"/>
      <c r="YW3" s="323" t="s">
        <v>183</v>
      </c>
      <c r="YX3" s="4"/>
      <c r="YY3" s="324" t="s">
        <v>146</v>
      </c>
      <c r="YZ3" s="237"/>
      <c r="ZA3" s="237" t="s">
        <v>136</v>
      </c>
      <c r="ZB3" s="237"/>
      <c r="ZC3" s="323" t="s">
        <v>183</v>
      </c>
      <c r="ZD3" s="4"/>
      <c r="ZE3" s="324" t="s">
        <v>168</v>
      </c>
      <c r="ZF3" s="237"/>
      <c r="ZG3" s="237" t="s">
        <v>136</v>
      </c>
      <c r="ZH3" s="237"/>
      <c r="ZI3" s="323" t="s">
        <v>146</v>
      </c>
      <c r="ZJ3" s="136"/>
      <c r="ZK3" s="361"/>
      <c r="ZL3" s="332" t="s">
        <v>92</v>
      </c>
      <c r="ZM3" s="330" t="s">
        <v>116</v>
      </c>
      <c r="ZN3" s="330" t="s">
        <v>317</v>
      </c>
      <c r="ZO3" s="331" t="s">
        <v>316</v>
      </c>
      <c r="ZP3" s="329" t="s">
        <v>101</v>
      </c>
      <c r="ZQ3" s="330" t="s">
        <v>219</v>
      </c>
      <c r="ZR3" s="329" t="s">
        <v>220</v>
      </c>
      <c r="ZS3" s="4"/>
      <c r="ZT3" s="332" t="s">
        <v>92</v>
      </c>
      <c r="ZU3" s="330" t="s">
        <v>116</v>
      </c>
      <c r="ZV3" s="330" t="s">
        <v>317</v>
      </c>
      <c r="ZW3" s="331" t="s">
        <v>316</v>
      </c>
      <c r="ZX3" s="329" t="s">
        <v>101</v>
      </c>
      <c r="ZY3" s="330" t="s">
        <v>219</v>
      </c>
      <c r="ZZ3" s="329" t="s">
        <v>220</v>
      </c>
      <c r="AAA3" s="4"/>
      <c r="AAB3" s="332" t="s">
        <v>92</v>
      </c>
      <c r="AAC3" s="330" t="s">
        <v>116</v>
      </c>
      <c r="AAD3" s="330" t="s">
        <v>317</v>
      </c>
      <c r="AAE3" s="331" t="s">
        <v>316</v>
      </c>
      <c r="AAF3" s="329" t="s">
        <v>101</v>
      </c>
      <c r="AAG3" s="330" t="s">
        <v>219</v>
      </c>
      <c r="AAH3" s="329" t="s">
        <v>220</v>
      </c>
      <c r="AAI3" s="4"/>
      <c r="AAJ3" s="332" t="s">
        <v>92</v>
      </c>
      <c r="AAK3" s="330" t="s">
        <v>116</v>
      </c>
      <c r="AAL3" s="330" t="s">
        <v>317</v>
      </c>
      <c r="AAM3" s="331" t="s">
        <v>316</v>
      </c>
      <c r="AAN3" s="329" t="s">
        <v>101</v>
      </c>
      <c r="AAO3" s="330" t="s">
        <v>219</v>
      </c>
      <c r="AAP3" s="329" t="s">
        <v>220</v>
      </c>
      <c r="AAQ3" s="4"/>
      <c r="AAR3" s="332" t="s">
        <v>92</v>
      </c>
      <c r="AAS3" s="330" t="s">
        <v>116</v>
      </c>
      <c r="AAT3" s="330" t="s">
        <v>317</v>
      </c>
      <c r="AAU3" s="331" t="s">
        <v>316</v>
      </c>
      <c r="AAV3" s="329" t="s">
        <v>101</v>
      </c>
      <c r="AAW3" s="330" t="s">
        <v>219</v>
      </c>
      <c r="AAX3" s="329" t="s">
        <v>220</v>
      </c>
      <c r="AAY3" s="4"/>
      <c r="AAZ3" s="332" t="s">
        <v>92</v>
      </c>
      <c r="ABA3" s="330" t="s">
        <v>116</v>
      </c>
      <c r="ABB3" s="330" t="s">
        <v>317</v>
      </c>
      <c r="ABC3" s="331" t="s">
        <v>316</v>
      </c>
      <c r="ABD3" s="329" t="s">
        <v>101</v>
      </c>
      <c r="ABE3" s="330" t="s">
        <v>219</v>
      </c>
      <c r="ABF3" s="329" t="s">
        <v>220</v>
      </c>
      <c r="ABG3" s="4"/>
      <c r="ABH3" s="327" t="s">
        <v>168</v>
      </c>
      <c r="ABI3" s="361"/>
    </row>
    <row r="4" spans="1:738" x14ac:dyDescent="0.25">
      <c r="A4" s="2"/>
      <c r="B4" s="2"/>
      <c r="C4" s="4"/>
      <c r="D4" s="353">
        <v>1</v>
      </c>
      <c r="E4" s="4"/>
      <c r="F4" s="151" t="s">
        <v>146</v>
      </c>
      <c r="G4" s="249"/>
      <c r="H4" s="136" t="s">
        <v>136</v>
      </c>
      <c r="I4" s="155">
        <f>CL4</f>
        <v>0</v>
      </c>
      <c r="J4" s="155" t="s">
        <v>256</v>
      </c>
      <c r="K4" s="156">
        <v>44669</v>
      </c>
      <c r="L4" s="360"/>
      <c r="M4" s="359">
        <f>L4</f>
        <v>0</v>
      </c>
      <c r="N4" s="4"/>
      <c r="O4" s="358">
        <v>1</v>
      </c>
      <c r="P4" s="354"/>
      <c r="Q4" s="346" t="s">
        <v>168</v>
      </c>
      <c r="R4" s="312">
        <v>0</v>
      </c>
      <c r="S4" s="312">
        <v>0</v>
      </c>
      <c r="T4" s="326">
        <v>0</v>
      </c>
      <c r="U4" s="325">
        <v>0</v>
      </c>
      <c r="V4" s="309">
        <v>0</v>
      </c>
      <c r="W4" s="325">
        <v>0</v>
      </c>
      <c r="X4" s="309">
        <v>0</v>
      </c>
      <c r="Y4" s="309">
        <v>0</v>
      </c>
      <c r="Z4" s="4"/>
      <c r="AA4" s="324" t="s">
        <v>146</v>
      </c>
      <c r="AB4" s="237"/>
      <c r="AC4" s="237" t="s">
        <v>136</v>
      </c>
      <c r="AD4" s="237"/>
      <c r="AE4" s="323" t="s">
        <v>270</v>
      </c>
      <c r="AF4" s="136"/>
      <c r="AG4" s="324" t="s">
        <v>265</v>
      </c>
      <c r="AH4" s="237"/>
      <c r="AI4" s="237" t="s">
        <v>136</v>
      </c>
      <c r="AJ4" s="237"/>
      <c r="AK4" s="323" t="s">
        <v>184</v>
      </c>
      <c r="AL4" s="136"/>
      <c r="AM4" s="324" t="s">
        <v>184</v>
      </c>
      <c r="AN4" s="237"/>
      <c r="AO4" s="237" t="s">
        <v>136</v>
      </c>
      <c r="AP4" s="237"/>
      <c r="AQ4" s="323" t="s">
        <v>266</v>
      </c>
      <c r="AR4" s="136"/>
      <c r="AS4" s="324" t="s">
        <v>183</v>
      </c>
      <c r="AT4" s="237"/>
      <c r="AU4" s="237" t="s">
        <v>136</v>
      </c>
      <c r="AV4" s="237"/>
      <c r="AW4" s="323" t="s">
        <v>275</v>
      </c>
      <c r="AX4" s="136"/>
      <c r="AY4" s="4"/>
      <c r="AZ4" s="315">
        <v>1</v>
      </c>
      <c r="BA4" s="307" t="s">
        <v>273</v>
      </c>
      <c r="BB4" s="307">
        <f>IF(BE4&gt;BF4,1,0)</f>
        <v>0</v>
      </c>
      <c r="BC4" s="136">
        <f>IF((NOT(ISBLANK(AD5)))*AND(AD5=AB5),1,0)</f>
        <v>0</v>
      </c>
      <c r="BD4" s="177">
        <f>IF(BE4&lt;BF4,1,0)</f>
        <v>0</v>
      </c>
      <c r="BE4" s="307">
        <f>AD5</f>
        <v>0</v>
      </c>
      <c r="BF4" s="177">
        <f>AB5</f>
        <v>0</v>
      </c>
      <c r="BG4" s="4"/>
      <c r="BH4" s="315">
        <v>1</v>
      </c>
      <c r="BI4" s="307" t="s">
        <v>277</v>
      </c>
      <c r="BJ4" s="307">
        <f>IF(BM4&gt;BN4,1,0)</f>
        <v>0</v>
      </c>
      <c r="BK4" s="344">
        <f>IF((NOT(ISBLANK(AB3)))*AND(AB3=AD3),1,0)</f>
        <v>0</v>
      </c>
      <c r="BL4" s="177">
        <f>IF(BM4&lt;BN4,1,0)</f>
        <v>0</v>
      </c>
      <c r="BM4" s="307">
        <f>AB3</f>
        <v>0</v>
      </c>
      <c r="BN4" s="177">
        <f>AD3</f>
        <v>0</v>
      </c>
      <c r="BO4" s="4"/>
      <c r="BP4" s="315">
        <v>1</v>
      </c>
      <c r="BQ4" s="307" t="s">
        <v>167</v>
      </c>
      <c r="BR4" s="307">
        <f>IF(BU4&gt;BV4,1,0)</f>
        <v>0</v>
      </c>
      <c r="BS4" s="136">
        <f>IF((NOT(ISBLANK(AB6)))*AND(AB6=AD6),1,0)</f>
        <v>0</v>
      </c>
      <c r="BT4" s="177">
        <f>IF(BU4&lt;BV4,1,0)</f>
        <v>0</v>
      </c>
      <c r="BU4" s="307">
        <f>AB6</f>
        <v>0</v>
      </c>
      <c r="BV4" s="177">
        <f>AD6</f>
        <v>0</v>
      </c>
      <c r="BW4" s="4"/>
      <c r="BX4" s="315">
        <v>1</v>
      </c>
      <c r="BY4" s="307" t="s">
        <v>275</v>
      </c>
      <c r="BZ4" s="307">
        <f>IF(CC4&gt;CD4,1,0)</f>
        <v>0</v>
      </c>
      <c r="CA4" s="136">
        <f>IF((NOT(ISBLANK(AD7)))*AND(AD7=AB7),1,0)</f>
        <v>0</v>
      </c>
      <c r="CB4" s="177">
        <f>IF(CC4&lt;CD4,1,0)</f>
        <v>0</v>
      </c>
      <c r="CC4" s="307">
        <f>AD7</f>
        <v>0</v>
      </c>
      <c r="CD4" s="177">
        <f>AB7</f>
        <v>0</v>
      </c>
      <c r="CE4" s="4"/>
      <c r="CF4" s="315">
        <v>1</v>
      </c>
      <c r="CG4" s="307" t="s">
        <v>146</v>
      </c>
      <c r="CH4" s="307">
        <f>IF(CK4&gt;CL4,1,0)</f>
        <v>0</v>
      </c>
      <c r="CI4" s="136">
        <f>IF((NOT(ISBLANK(AD4)))*AND(AD4=AB4),1,0)</f>
        <v>0</v>
      </c>
      <c r="CJ4" s="177">
        <f>IF(CK4&lt;CL4,1,0)</f>
        <v>0</v>
      </c>
      <c r="CK4" s="307">
        <f>AD4</f>
        <v>0</v>
      </c>
      <c r="CL4" s="177">
        <f>AB4</f>
        <v>0</v>
      </c>
      <c r="CM4" s="4"/>
      <c r="CN4" s="315">
        <v>1</v>
      </c>
      <c r="CO4" s="307" t="s">
        <v>168</v>
      </c>
      <c r="CP4" s="307">
        <f>IF(CS4&gt;CT4,1,0)</f>
        <v>0</v>
      </c>
      <c r="CQ4" s="136">
        <f>IF((NOT(ISBLANK(AB5)))*AND(AB5=AD5),1,0)</f>
        <v>0</v>
      </c>
      <c r="CR4" s="177">
        <f>IF(CS4&lt;CT4,1,0)</f>
        <v>0</v>
      </c>
      <c r="CS4" s="307">
        <f>AB5</f>
        <v>0</v>
      </c>
      <c r="CT4" s="177">
        <f>AD5</f>
        <v>0</v>
      </c>
      <c r="CU4" s="4"/>
      <c r="CV4" s="313" t="s">
        <v>183</v>
      </c>
      <c r="CW4" s="4"/>
      <c r="CY4" s="2"/>
      <c r="DA4" s="271">
        <v>0</v>
      </c>
      <c r="DB4" s="271" t="s">
        <v>346</v>
      </c>
      <c r="DC4" s="145">
        <v>1</v>
      </c>
      <c r="DD4" s="145">
        <v>10</v>
      </c>
      <c r="DE4" s="407">
        <v>348</v>
      </c>
      <c r="DF4" s="407">
        <v>129</v>
      </c>
      <c r="DG4" s="4"/>
      <c r="DH4" s="136"/>
      <c r="DI4" s="4"/>
      <c r="DJ4" s="353">
        <v>1</v>
      </c>
      <c r="DK4" s="4"/>
      <c r="DL4" s="151" t="s">
        <v>345</v>
      </c>
      <c r="DM4" s="379">
        <v>56.949999999999996</v>
      </c>
      <c r="DN4" s="412">
        <v>0</v>
      </c>
      <c r="DO4" s="249">
        <v>0</v>
      </c>
      <c r="DP4" s="136" t="s">
        <v>136</v>
      </c>
      <c r="DQ4" s="155">
        <v>2</v>
      </c>
      <c r="DR4" s="155" t="s">
        <v>383</v>
      </c>
      <c r="DS4" s="156">
        <v>44642</v>
      </c>
      <c r="DT4" s="360">
        <v>0</v>
      </c>
      <c r="DU4" s="359">
        <f>DT4</f>
        <v>0</v>
      </c>
      <c r="DV4" s="4"/>
      <c r="DW4" s="411">
        <v>1</v>
      </c>
      <c r="DX4" s="354"/>
      <c r="DY4" s="346" t="s">
        <v>346</v>
      </c>
      <c r="DZ4" s="312">
        <v>24</v>
      </c>
      <c r="EA4" s="312">
        <v>11</v>
      </c>
      <c r="EB4" s="326">
        <v>7</v>
      </c>
      <c r="EC4" s="325">
        <v>3</v>
      </c>
      <c r="ED4" s="309">
        <v>1</v>
      </c>
      <c r="EE4" s="325">
        <v>30</v>
      </c>
      <c r="EF4" s="309">
        <v>14</v>
      </c>
      <c r="EG4" s="309">
        <v>16</v>
      </c>
      <c r="EI4" s="324" t="s">
        <v>348</v>
      </c>
      <c r="EJ4" s="237">
        <v>0</v>
      </c>
      <c r="EK4" s="237" t="s">
        <v>136</v>
      </c>
      <c r="EL4" s="237">
        <v>0</v>
      </c>
      <c r="EM4" s="323" t="s">
        <v>352</v>
      </c>
      <c r="EN4" s="136"/>
      <c r="EO4" s="324" t="s">
        <v>339</v>
      </c>
      <c r="EP4" s="237">
        <v>1</v>
      </c>
      <c r="EQ4" s="237" t="s">
        <v>136</v>
      </c>
      <c r="ER4" s="237">
        <v>0</v>
      </c>
      <c r="ES4" s="323" t="s">
        <v>358</v>
      </c>
      <c r="ET4" s="136"/>
      <c r="EU4" s="324" t="s">
        <v>358</v>
      </c>
      <c r="EV4" s="237">
        <v>3</v>
      </c>
      <c r="EW4" s="237" t="s">
        <v>136</v>
      </c>
      <c r="EX4" s="237">
        <v>2</v>
      </c>
      <c r="EY4" s="323" t="s">
        <v>343</v>
      </c>
      <c r="EZ4" s="136"/>
      <c r="FA4" s="324" t="s">
        <v>357</v>
      </c>
      <c r="FB4" s="237">
        <v>1</v>
      </c>
      <c r="FC4" s="237" t="s">
        <v>136</v>
      </c>
      <c r="FD4" s="237">
        <v>0</v>
      </c>
      <c r="FE4" s="323" t="s">
        <v>342</v>
      </c>
      <c r="FF4" s="136"/>
      <c r="FG4" s="324" t="s">
        <v>358</v>
      </c>
      <c r="FH4" s="237">
        <v>3</v>
      </c>
      <c r="FI4" s="237" t="s">
        <v>136</v>
      </c>
      <c r="FJ4" s="237">
        <v>1</v>
      </c>
      <c r="FK4" s="323" t="s">
        <v>362</v>
      </c>
      <c r="FL4" s="136"/>
      <c r="FM4" s="324" t="s">
        <v>357</v>
      </c>
      <c r="FN4" s="237">
        <v>1</v>
      </c>
      <c r="FO4" s="237" t="s">
        <v>136</v>
      </c>
      <c r="FP4" s="237">
        <v>1</v>
      </c>
      <c r="FQ4" s="323" t="s">
        <v>358</v>
      </c>
      <c r="FR4" s="4"/>
      <c r="FS4" s="4"/>
      <c r="FT4" s="315">
        <v>1</v>
      </c>
      <c r="FU4" s="307" t="s">
        <v>347</v>
      </c>
      <c r="FV4" s="307">
        <f>IF(FY4&gt;FZ4,1,0)</f>
        <v>0</v>
      </c>
      <c r="FW4" s="136">
        <f>IF((NOT(ISBLANK(EL5)))*AND(EL5=EJ5),1,0)</f>
        <v>0</v>
      </c>
      <c r="FX4" s="177">
        <f>IF(FY4&lt;FZ4,1,0)</f>
        <v>1</v>
      </c>
      <c r="FY4" s="307">
        <f>EL5</f>
        <v>1</v>
      </c>
      <c r="FZ4" s="177">
        <f>EJ5</f>
        <v>2</v>
      </c>
      <c r="GA4" s="4"/>
      <c r="GB4" s="315">
        <v>1</v>
      </c>
      <c r="GC4" s="307" t="s">
        <v>362</v>
      </c>
      <c r="GD4" s="307">
        <f>IF(GG4&gt;GH4,1,0)</f>
        <v>0</v>
      </c>
      <c r="GE4" s="344">
        <f>IF((NOT(ISBLANK(EJ3)))*AND(EJ3=EL3),1,0)</f>
        <v>1</v>
      </c>
      <c r="GF4" s="177">
        <f>IF(GG4&lt;GH4,1,0)</f>
        <v>0</v>
      </c>
      <c r="GG4" s="307">
        <f>EJ3</f>
        <v>1</v>
      </c>
      <c r="GH4" s="177">
        <f>EL3</f>
        <v>1</v>
      </c>
      <c r="GI4" s="4"/>
      <c r="GJ4" s="315">
        <v>1</v>
      </c>
      <c r="GK4" s="307" t="s">
        <v>345</v>
      </c>
      <c r="GL4" s="307">
        <f>IF(GO4&gt;GP4,1,0)</f>
        <v>0</v>
      </c>
      <c r="GM4" s="136">
        <f>IF((NOT(ISBLANK(EJ6)))*AND(EJ6=EL6),1,0)</f>
        <v>0</v>
      </c>
      <c r="GN4" s="177">
        <f>IF(GO4&lt;GP4,1,0)</f>
        <v>1</v>
      </c>
      <c r="GO4" s="307">
        <f>EJ6</f>
        <v>0</v>
      </c>
      <c r="GP4" s="177">
        <f>EL6</f>
        <v>2</v>
      </c>
      <c r="GQ4" s="4"/>
      <c r="GR4" s="315">
        <v>1</v>
      </c>
      <c r="GS4" s="307" t="s">
        <v>342</v>
      </c>
      <c r="GT4" s="307">
        <f>IF(GW4&gt;GX4,1,0)</f>
        <v>0</v>
      </c>
      <c r="GU4" s="136">
        <f>IF((NOT(ISBLANK(EL7)))*AND(EL7=EJ7),1,0)</f>
        <v>1</v>
      </c>
      <c r="GV4" s="177">
        <f>IF(GW4&lt;GX4,1,0)</f>
        <v>0</v>
      </c>
      <c r="GW4" s="307">
        <f>EL7</f>
        <v>1</v>
      </c>
      <c r="GX4" s="177">
        <f>EJ7</f>
        <v>1</v>
      </c>
      <c r="GY4" s="4"/>
      <c r="GZ4" s="315">
        <v>1</v>
      </c>
      <c r="HA4" s="307" t="s">
        <v>348</v>
      </c>
      <c r="HB4" s="307">
        <f>IF(HE4&gt;HF4,1,0)</f>
        <v>0</v>
      </c>
      <c r="HC4" s="136">
        <f>IF((NOT(ISBLANK(EL4)))*AND(EL4=EJ4),1,0)</f>
        <v>1</v>
      </c>
      <c r="HD4" s="177">
        <f>IF(HE4&lt;HF4,1,0)</f>
        <v>0</v>
      </c>
      <c r="HE4" s="307">
        <f>EL4</f>
        <v>0</v>
      </c>
      <c r="HF4" s="177">
        <f>EJ4</f>
        <v>0</v>
      </c>
      <c r="HG4" s="4"/>
      <c r="HH4" s="315">
        <v>1</v>
      </c>
      <c r="HI4" s="307" t="s">
        <v>346</v>
      </c>
      <c r="HJ4" s="307">
        <f>IF(HM4&gt;HN4,1,0)</f>
        <v>1</v>
      </c>
      <c r="HK4" s="136">
        <f>IF((NOT(ISBLANK(EJ5)))*AND(EJ5=EL5),1,0)</f>
        <v>0</v>
      </c>
      <c r="HL4" s="177">
        <f>IF(HM4&lt;HN4,1,0)</f>
        <v>0</v>
      </c>
      <c r="HM4" s="307">
        <f>EJ5</f>
        <v>2</v>
      </c>
      <c r="HN4" s="177">
        <f>EL5</f>
        <v>1</v>
      </c>
      <c r="HO4" s="4"/>
      <c r="HP4" s="313" t="s">
        <v>357</v>
      </c>
      <c r="HQ4" s="4"/>
      <c r="HS4" s="2"/>
      <c r="HT4" s="2"/>
      <c r="HU4" s="4"/>
      <c r="HV4" s="159">
        <v>1</v>
      </c>
      <c r="HW4" s="4"/>
      <c r="HX4" s="151" t="s">
        <v>146</v>
      </c>
      <c r="HY4" s="249">
        <v>2</v>
      </c>
      <c r="HZ4" s="136" t="s">
        <v>136</v>
      </c>
      <c r="IA4" s="155">
        <v>2</v>
      </c>
      <c r="IB4" s="155" t="s">
        <v>256</v>
      </c>
      <c r="IC4" s="156">
        <v>44655</v>
      </c>
      <c r="ID4" s="360">
        <v>66</v>
      </c>
      <c r="IE4" s="359">
        <f>ID4</f>
        <v>66</v>
      </c>
      <c r="IF4" s="4"/>
      <c r="IG4" s="358">
        <v>1</v>
      </c>
      <c r="IH4" s="354"/>
      <c r="II4" s="346" t="s">
        <v>266</v>
      </c>
      <c r="IJ4" s="312">
        <v>22</v>
      </c>
      <c r="IK4" s="312">
        <v>11</v>
      </c>
      <c r="IL4" s="326">
        <v>6</v>
      </c>
      <c r="IM4" s="325">
        <v>4</v>
      </c>
      <c r="IN4" s="309">
        <v>1</v>
      </c>
      <c r="IO4" s="325">
        <v>20</v>
      </c>
      <c r="IP4" s="309">
        <v>11</v>
      </c>
      <c r="IQ4" s="309">
        <v>9</v>
      </c>
      <c r="IR4" s="4"/>
      <c r="IS4" s="324" t="s">
        <v>146</v>
      </c>
      <c r="IT4" s="237">
        <v>2</v>
      </c>
      <c r="IU4" s="237" t="s">
        <v>136</v>
      </c>
      <c r="IV4" s="237">
        <v>2</v>
      </c>
      <c r="IW4" s="323" t="s">
        <v>270</v>
      </c>
      <c r="IX4" s="136"/>
      <c r="IY4" s="324" t="s">
        <v>265</v>
      </c>
      <c r="IZ4" s="237">
        <v>1</v>
      </c>
      <c r="JA4" s="237" t="s">
        <v>136</v>
      </c>
      <c r="JB4" s="237">
        <v>2</v>
      </c>
      <c r="JC4" s="323" t="s">
        <v>184</v>
      </c>
      <c r="JD4" s="136"/>
      <c r="JE4" s="324" t="s">
        <v>184</v>
      </c>
      <c r="JF4" s="237">
        <v>1</v>
      </c>
      <c r="JG4" s="237" t="s">
        <v>136</v>
      </c>
      <c r="JH4" s="237">
        <v>1</v>
      </c>
      <c r="JI4" s="323" t="s">
        <v>266</v>
      </c>
      <c r="JJ4" s="136"/>
      <c r="JK4" s="324" t="s">
        <v>183</v>
      </c>
      <c r="JL4" s="237">
        <v>1</v>
      </c>
      <c r="JM4" s="237" t="s">
        <v>136</v>
      </c>
      <c r="JN4" s="237">
        <v>1</v>
      </c>
      <c r="JO4" s="323" t="s">
        <v>275</v>
      </c>
      <c r="JP4" s="136"/>
      <c r="JQ4" s="4"/>
      <c r="JR4" s="315">
        <v>1</v>
      </c>
      <c r="JS4" s="307" t="s">
        <v>273</v>
      </c>
      <c r="JT4" s="307">
        <f>IF(JW4&gt;JX4,1,0)</f>
        <v>0</v>
      </c>
      <c r="JU4" s="136">
        <f>IF((NOT(ISBLANK(IV5)))*AND(IV5=IT5),1,0)</f>
        <v>0</v>
      </c>
      <c r="JV4" s="177">
        <f>IF(JW4&lt;JX4,1,0)</f>
        <v>1</v>
      </c>
      <c r="JW4" s="307">
        <f>IV5</f>
        <v>0</v>
      </c>
      <c r="JX4" s="177">
        <f>IT5</f>
        <v>1</v>
      </c>
      <c r="JY4" s="4"/>
      <c r="JZ4" s="315">
        <v>1</v>
      </c>
      <c r="KA4" s="307" t="s">
        <v>277</v>
      </c>
      <c r="KB4" s="307">
        <f>IF(KE4&gt;KF4,1,0)</f>
        <v>0</v>
      </c>
      <c r="KC4" s="344">
        <f>IF((NOT(ISBLANK(IT3)))*AND(IT3=IV3),1,0)</f>
        <v>0</v>
      </c>
      <c r="KD4" s="177">
        <f>IF(KE4&lt;KF4,1,0)</f>
        <v>1</v>
      </c>
      <c r="KE4" s="307">
        <f>IT3</f>
        <v>0</v>
      </c>
      <c r="KF4" s="177">
        <f>IV3</f>
        <v>2</v>
      </c>
      <c r="KG4" s="4"/>
      <c r="KH4" s="315">
        <v>1</v>
      </c>
      <c r="KI4" s="307" t="s">
        <v>167</v>
      </c>
      <c r="KJ4" s="307">
        <f>IF(KM4&gt;KN4,1,0)</f>
        <v>0</v>
      </c>
      <c r="KK4" s="136">
        <f>IF((NOT(ISBLANK(IT6)))*AND(IT6=IV6),1,0)</f>
        <v>1</v>
      </c>
      <c r="KL4" s="177">
        <f>IF(KM4&lt;KN4,1,0)</f>
        <v>0</v>
      </c>
      <c r="KM4" s="307">
        <f>IT6</f>
        <v>2</v>
      </c>
      <c r="KN4" s="177">
        <f>IV6</f>
        <v>2</v>
      </c>
      <c r="KO4" s="4"/>
      <c r="KP4" s="315">
        <v>1</v>
      </c>
      <c r="KQ4" s="307" t="s">
        <v>275</v>
      </c>
      <c r="KR4" s="307">
        <f>IF(KU4&gt;KV4,1,0)</f>
        <v>1</v>
      </c>
      <c r="KS4" s="136">
        <f>IF((NOT(ISBLANK(IV7)))*AND(IV7=IT7),1,0)</f>
        <v>0</v>
      </c>
      <c r="KT4" s="177">
        <f>IF(KU4&lt;KV4,1,0)</f>
        <v>0</v>
      </c>
      <c r="KU4" s="307">
        <f>IV7</f>
        <v>3</v>
      </c>
      <c r="KV4" s="177">
        <f>IT7</f>
        <v>0</v>
      </c>
      <c r="KW4" s="4"/>
      <c r="KX4" s="315">
        <v>1</v>
      </c>
      <c r="KY4" s="307" t="s">
        <v>146</v>
      </c>
      <c r="KZ4" s="307">
        <f>IF(LC4&gt;LD4,1,0)</f>
        <v>0</v>
      </c>
      <c r="LA4" s="136">
        <f>IF((NOT(ISBLANK(IV4)))*AND(IV4=IT4),1,0)</f>
        <v>1</v>
      </c>
      <c r="LB4" s="177">
        <f>IF(LC4&lt;LD4,1,0)</f>
        <v>0</v>
      </c>
      <c r="LC4" s="307">
        <f>IV4</f>
        <v>2</v>
      </c>
      <c r="LD4" s="177">
        <f>IT4</f>
        <v>2</v>
      </c>
      <c r="LE4" s="4"/>
      <c r="LF4" s="315">
        <v>1</v>
      </c>
      <c r="LG4" s="307" t="s">
        <v>168</v>
      </c>
      <c r="LH4" s="307">
        <f>IF(LK4&gt;LL4,1,0)</f>
        <v>1</v>
      </c>
      <c r="LI4" s="136">
        <f>IF((NOT(ISBLANK(IT5)))*AND(IT5=IV5),1,0)</f>
        <v>0</v>
      </c>
      <c r="LJ4" s="177">
        <f>IF(LK4&lt;LL4,1,0)</f>
        <v>0</v>
      </c>
      <c r="LK4" s="307">
        <f>IT5</f>
        <v>1</v>
      </c>
      <c r="LL4" s="177">
        <f>IV5</f>
        <v>0</v>
      </c>
      <c r="LM4" s="4"/>
      <c r="LN4" s="313" t="s">
        <v>183</v>
      </c>
      <c r="LO4" s="4"/>
      <c r="LQ4" s="2"/>
      <c r="LR4" s="2"/>
      <c r="LS4" s="4"/>
      <c r="LT4" s="273">
        <v>1</v>
      </c>
      <c r="LU4" s="4"/>
      <c r="LV4" s="151" t="s">
        <v>146</v>
      </c>
      <c r="LW4" s="249">
        <v>3</v>
      </c>
      <c r="LX4" s="136" t="s">
        <v>136</v>
      </c>
      <c r="LY4" s="155">
        <f>PB4</f>
        <v>0</v>
      </c>
      <c r="LZ4" s="155" t="s">
        <v>256</v>
      </c>
      <c r="MA4" s="156">
        <v>44669</v>
      </c>
      <c r="MB4" s="360">
        <v>98</v>
      </c>
      <c r="MC4" s="359">
        <f>MB4</f>
        <v>98</v>
      </c>
      <c r="MD4" s="4"/>
      <c r="ME4" s="358">
        <v>1</v>
      </c>
      <c r="MF4" s="354"/>
      <c r="MG4" s="346" t="s">
        <v>146</v>
      </c>
      <c r="MH4" s="312">
        <v>21</v>
      </c>
      <c r="MI4" s="312">
        <v>11</v>
      </c>
      <c r="MJ4" s="326">
        <v>7</v>
      </c>
      <c r="MK4" s="325">
        <v>0</v>
      </c>
      <c r="ML4" s="309">
        <v>4</v>
      </c>
      <c r="MM4" s="325">
        <v>18</v>
      </c>
      <c r="MN4" s="309">
        <v>17</v>
      </c>
      <c r="MO4" s="309">
        <v>1</v>
      </c>
      <c r="MP4" s="4"/>
      <c r="MQ4" s="324" t="s">
        <v>146</v>
      </c>
      <c r="MR4" s="237">
        <v>0</v>
      </c>
      <c r="MS4" s="237" t="s">
        <v>136</v>
      </c>
      <c r="MT4" s="237">
        <v>3</v>
      </c>
      <c r="MU4" s="323" t="s">
        <v>270</v>
      </c>
      <c r="MV4" s="136"/>
      <c r="MW4" s="324" t="s">
        <v>265</v>
      </c>
      <c r="MX4" s="237">
        <v>2</v>
      </c>
      <c r="MY4" s="237" t="s">
        <v>136</v>
      </c>
      <c r="MZ4" s="237">
        <v>0</v>
      </c>
      <c r="NA4" s="323" t="s">
        <v>184</v>
      </c>
      <c r="NB4" s="136"/>
      <c r="NC4" s="324" t="s">
        <v>184</v>
      </c>
      <c r="ND4" s="237">
        <v>1</v>
      </c>
      <c r="NE4" s="237" t="s">
        <v>136</v>
      </c>
      <c r="NF4" s="237">
        <v>1</v>
      </c>
      <c r="NG4" s="323" t="s">
        <v>266</v>
      </c>
      <c r="NH4" s="136"/>
      <c r="NI4" s="324" t="s">
        <v>183</v>
      </c>
      <c r="NJ4" s="237">
        <v>2</v>
      </c>
      <c r="NK4" s="237" t="s">
        <v>136</v>
      </c>
      <c r="NL4" s="237">
        <v>0</v>
      </c>
      <c r="NM4" s="323" t="s">
        <v>275</v>
      </c>
      <c r="NN4" s="136"/>
      <c r="NO4" s="4"/>
      <c r="NP4" s="315">
        <v>1</v>
      </c>
      <c r="NQ4" s="307" t="s">
        <v>273</v>
      </c>
      <c r="NR4" s="307">
        <f>IF(NU4&gt;NV4,1,0)</f>
        <v>1</v>
      </c>
      <c r="NS4" s="136">
        <f>IF((NOT(ISBLANK(MT5)))*AND(MT5=MR5),1,0)</f>
        <v>0</v>
      </c>
      <c r="NT4" s="177">
        <f>IF(NU4&lt;NV4,1,0)</f>
        <v>0</v>
      </c>
      <c r="NU4" s="307">
        <f>MT5</f>
        <v>4</v>
      </c>
      <c r="NV4" s="177">
        <f>MR5</f>
        <v>1</v>
      </c>
      <c r="NW4" s="4"/>
      <c r="NX4" s="315">
        <v>1</v>
      </c>
      <c r="NY4" s="307" t="s">
        <v>277</v>
      </c>
      <c r="NZ4" s="307">
        <f>IF(OC4&gt;OD4,1,0)</f>
        <v>0</v>
      </c>
      <c r="OA4" s="344">
        <f>IF((NOT(ISBLANK(MR3)))*AND(MR3=MT3),1,0)</f>
        <v>0</v>
      </c>
      <c r="OB4" s="177">
        <f>IF(OC4&lt;OD4,1,0)</f>
        <v>1</v>
      </c>
      <c r="OC4" s="307">
        <f>MR3</f>
        <v>1</v>
      </c>
      <c r="OD4" s="177">
        <f>MT3</f>
        <v>2</v>
      </c>
      <c r="OE4" s="4"/>
      <c r="OF4" s="315">
        <v>1</v>
      </c>
      <c r="OG4" s="307" t="s">
        <v>167</v>
      </c>
      <c r="OH4" s="307">
        <f>IF(OK4&gt;OL4,1,0)</f>
        <v>0</v>
      </c>
      <c r="OI4" s="136">
        <f>IF((NOT(ISBLANK(MR6)))*AND(MR6=MT6),1,0)</f>
        <v>0</v>
      </c>
      <c r="OJ4" s="177">
        <f>IF(OK4&lt;OL4,1,0)</f>
        <v>1</v>
      </c>
      <c r="OK4" s="307">
        <f>MR6</f>
        <v>0</v>
      </c>
      <c r="OL4" s="177">
        <f>MT6</f>
        <v>1</v>
      </c>
      <c r="OM4" s="4"/>
      <c r="ON4" s="315">
        <v>1</v>
      </c>
      <c r="OO4" s="307" t="s">
        <v>275</v>
      </c>
      <c r="OP4" s="307">
        <f>IF(OS4&gt;OT4,1,0)</f>
        <v>0</v>
      </c>
      <c r="OQ4" s="136">
        <f>IF((NOT(ISBLANK(MT7)))*AND(MT7=MR7),1,0)</f>
        <v>0</v>
      </c>
      <c r="OR4" s="177">
        <f>IF(OS4&lt;OT4,1,0)</f>
        <v>1</v>
      </c>
      <c r="OS4" s="307">
        <f>MT7</f>
        <v>0</v>
      </c>
      <c r="OT4" s="177">
        <f>MR7</f>
        <v>1</v>
      </c>
      <c r="OU4" s="4"/>
      <c r="OV4" s="315">
        <v>1</v>
      </c>
      <c r="OW4" s="307" t="s">
        <v>146</v>
      </c>
      <c r="OX4" s="307">
        <f>IF(PA4&gt;PB4,1,0)</f>
        <v>1</v>
      </c>
      <c r="OY4" s="136">
        <f>IF((NOT(ISBLANK(MT4)))*AND(MT4=MR4),1,0)</f>
        <v>0</v>
      </c>
      <c r="OZ4" s="177">
        <f>IF(PA4&lt;PB4,1,0)</f>
        <v>0</v>
      </c>
      <c r="PA4" s="307">
        <f>MT4</f>
        <v>3</v>
      </c>
      <c r="PB4" s="177">
        <f>MR4</f>
        <v>0</v>
      </c>
      <c r="PC4" s="4"/>
      <c r="PD4" s="315">
        <v>1</v>
      </c>
      <c r="PE4" s="307" t="s">
        <v>168</v>
      </c>
      <c r="PF4" s="307">
        <f>IF(PI4&gt;PJ4,1,0)</f>
        <v>0</v>
      </c>
      <c r="PG4" s="136">
        <f>IF((NOT(ISBLANK(MR5)))*AND(MR5=MT5),1,0)</f>
        <v>0</v>
      </c>
      <c r="PH4" s="177">
        <f>IF(PI4&lt;PJ4,1,0)</f>
        <v>1</v>
      </c>
      <c r="PI4" s="307">
        <f>MR5</f>
        <v>1</v>
      </c>
      <c r="PJ4" s="177">
        <f>MT5</f>
        <v>4</v>
      </c>
      <c r="PK4" s="4"/>
      <c r="PL4" s="313" t="s">
        <v>183</v>
      </c>
      <c r="PM4" s="4"/>
      <c r="PP4" s="2"/>
      <c r="PQ4" s="4"/>
      <c r="PR4" s="159">
        <v>1</v>
      </c>
      <c r="PS4" s="4"/>
      <c r="PT4" s="151" t="s">
        <v>146</v>
      </c>
      <c r="PU4" s="249">
        <v>1</v>
      </c>
      <c r="PV4" s="136" t="s">
        <v>136</v>
      </c>
      <c r="PW4" s="155">
        <f>TA4</f>
        <v>1</v>
      </c>
      <c r="PX4" s="155" t="s">
        <v>331</v>
      </c>
      <c r="PY4" s="156">
        <v>44682</v>
      </c>
      <c r="PZ4" s="360">
        <v>46</v>
      </c>
      <c r="QA4" s="359">
        <f>PZ4</f>
        <v>46</v>
      </c>
      <c r="QB4" s="410">
        <f>QB22</f>
        <v>3</v>
      </c>
      <c r="QC4" s="4"/>
      <c r="QD4" s="358">
        <v>1</v>
      </c>
      <c r="QE4" s="354"/>
      <c r="QF4" s="346" t="s">
        <v>270</v>
      </c>
      <c r="QG4" s="312">
        <v>23</v>
      </c>
      <c r="QH4" s="312">
        <v>11</v>
      </c>
      <c r="QI4" s="326">
        <v>7</v>
      </c>
      <c r="QJ4" s="325">
        <v>2</v>
      </c>
      <c r="QK4" s="309">
        <v>2</v>
      </c>
      <c r="QL4" s="325">
        <v>22</v>
      </c>
      <c r="QM4" s="309">
        <v>16</v>
      </c>
      <c r="QN4" s="309">
        <v>6</v>
      </c>
      <c r="QO4" s="4"/>
      <c r="QP4" s="324" t="s">
        <v>146</v>
      </c>
      <c r="QQ4" s="237">
        <v>1</v>
      </c>
      <c r="QR4" s="237" t="s">
        <v>136</v>
      </c>
      <c r="QS4" s="237">
        <v>1</v>
      </c>
      <c r="QT4" s="323" t="s">
        <v>270</v>
      </c>
      <c r="QU4" s="136"/>
      <c r="QV4" s="324" t="s">
        <v>265</v>
      </c>
      <c r="QW4" s="237">
        <v>3</v>
      </c>
      <c r="QX4" s="237" t="s">
        <v>136</v>
      </c>
      <c r="QY4" s="237">
        <v>2</v>
      </c>
      <c r="QZ4" s="323" t="s">
        <v>184</v>
      </c>
      <c r="RA4" s="136"/>
      <c r="RB4" s="324" t="s">
        <v>184</v>
      </c>
      <c r="RC4" s="237">
        <v>3</v>
      </c>
      <c r="RD4" s="237" t="s">
        <v>136</v>
      </c>
      <c r="RE4" s="237">
        <v>1</v>
      </c>
      <c r="RF4" s="323" t="s">
        <v>266</v>
      </c>
      <c r="RG4" s="136"/>
      <c r="RH4" s="324" t="s">
        <v>183</v>
      </c>
      <c r="RI4" s="237">
        <v>0</v>
      </c>
      <c r="RJ4" s="237" t="s">
        <v>136</v>
      </c>
      <c r="RK4" s="237">
        <v>0</v>
      </c>
      <c r="RL4" s="323" t="s">
        <v>275</v>
      </c>
      <c r="RM4" s="136"/>
      <c r="RN4" s="4"/>
      <c r="RO4" s="315">
        <v>1</v>
      </c>
      <c r="RP4" s="307" t="s">
        <v>273</v>
      </c>
      <c r="RQ4" s="307">
        <f>IF(RT4&gt;RU4,1,0)</f>
        <v>0</v>
      </c>
      <c r="RR4" s="136">
        <f>IF((NOT(ISBLANK(QS5)))*AND(QS5=QQ5),1,0)</f>
        <v>0</v>
      </c>
      <c r="RS4" s="177">
        <f>IF(RT4&lt;RU4,1,0)</f>
        <v>1</v>
      </c>
      <c r="RT4" s="307">
        <f>QS5</f>
        <v>0</v>
      </c>
      <c r="RU4" s="177">
        <f>QQ5</f>
        <v>3</v>
      </c>
      <c r="RV4" s="4"/>
      <c r="RW4" s="315">
        <v>1</v>
      </c>
      <c r="RX4" s="307" t="s">
        <v>277</v>
      </c>
      <c r="RY4" s="307">
        <f>IF(SB4&gt;SC4,1,0)</f>
        <v>0</v>
      </c>
      <c r="RZ4" s="344">
        <f>IF((NOT(ISBLANK(QQ3)))*AND(QQ3=QS3),1,0)</f>
        <v>0</v>
      </c>
      <c r="SA4" s="177">
        <f>IF(SB4&lt;SC4,1,0)</f>
        <v>1</v>
      </c>
      <c r="SB4" s="307">
        <f>QQ3</f>
        <v>1</v>
      </c>
      <c r="SC4" s="177">
        <f>QS3</f>
        <v>3</v>
      </c>
      <c r="SD4" s="4"/>
      <c r="SE4" s="315">
        <v>1</v>
      </c>
      <c r="SF4" s="307" t="s">
        <v>167</v>
      </c>
      <c r="SG4" s="307">
        <f>IF(SJ4&gt;SK4,1,0)</f>
        <v>0</v>
      </c>
      <c r="SH4" s="136">
        <f>IF((NOT(ISBLANK(QQ6)))*AND(QQ6=QS6),1,0)</f>
        <v>0</v>
      </c>
      <c r="SI4" s="177">
        <f>IF(SJ4&lt;SK4,1,0)</f>
        <v>1</v>
      </c>
      <c r="SJ4" s="307">
        <f>QQ6</f>
        <v>0</v>
      </c>
      <c r="SK4" s="177">
        <f>QS6</f>
        <v>1</v>
      </c>
      <c r="SL4" s="4"/>
      <c r="SM4" s="315">
        <v>1</v>
      </c>
      <c r="SN4" s="307" t="s">
        <v>275</v>
      </c>
      <c r="SO4" s="307">
        <f>IF(SR4&gt;SS4,1,0)</f>
        <v>0</v>
      </c>
      <c r="SP4" s="136">
        <f>IF((NOT(ISBLANK(QS7)))*AND(QS7=QQ7),1,0)</f>
        <v>1</v>
      </c>
      <c r="SQ4" s="177">
        <f>IF(SR4&lt;SS4,1,0)</f>
        <v>0</v>
      </c>
      <c r="SR4" s="307">
        <f>QS7</f>
        <v>1</v>
      </c>
      <c r="SS4" s="177">
        <f>QQ7</f>
        <v>1</v>
      </c>
      <c r="ST4" s="4"/>
      <c r="SU4" s="315">
        <v>1</v>
      </c>
      <c r="SV4" s="307" t="s">
        <v>146</v>
      </c>
      <c r="SW4" s="307">
        <f>IF(SZ4&gt;TA4,1,0)</f>
        <v>0</v>
      </c>
      <c r="SX4" s="136">
        <f>IF((NOT(ISBLANK(QS4)))*AND(QS4=QQ4),1,0)</f>
        <v>1</v>
      </c>
      <c r="SY4" s="177">
        <f>IF(SZ4&lt;TA4,1,0)</f>
        <v>0</v>
      </c>
      <c r="SZ4" s="307">
        <f>QS4</f>
        <v>1</v>
      </c>
      <c r="TA4" s="177">
        <f>QQ4</f>
        <v>1</v>
      </c>
      <c r="TB4" s="4"/>
      <c r="TC4" s="315">
        <v>1</v>
      </c>
      <c r="TD4" s="307" t="s">
        <v>168</v>
      </c>
      <c r="TE4" s="307">
        <f>IF(TH4&gt;TI4,1,0)</f>
        <v>1</v>
      </c>
      <c r="TF4" s="136">
        <f>IF((NOT(ISBLANK(QQ5)))*AND(QQ5=QS5),1,0)</f>
        <v>0</v>
      </c>
      <c r="TG4" s="177">
        <f>IF(TH4&lt;TI4,1,0)</f>
        <v>0</v>
      </c>
      <c r="TH4" s="307">
        <f>QQ5</f>
        <v>3</v>
      </c>
      <c r="TI4" s="177">
        <f>QS5</f>
        <v>0</v>
      </c>
      <c r="TJ4" s="4"/>
      <c r="TK4" s="313" t="s">
        <v>183</v>
      </c>
      <c r="TL4" s="4"/>
      <c r="TO4" s="2"/>
      <c r="TP4" s="4"/>
      <c r="TQ4" s="159">
        <v>1</v>
      </c>
      <c r="TR4" s="4"/>
      <c r="TS4" s="151" t="s">
        <v>146</v>
      </c>
      <c r="TT4" s="249">
        <v>1</v>
      </c>
      <c r="TU4" s="136" t="s">
        <v>136</v>
      </c>
      <c r="TV4" s="155">
        <f>WZ4</f>
        <v>1</v>
      </c>
      <c r="TW4" s="155" t="s">
        <v>385</v>
      </c>
      <c r="TX4" s="156">
        <v>44692</v>
      </c>
      <c r="TY4" s="360">
        <v>35</v>
      </c>
      <c r="TZ4" s="359">
        <f>TY4</f>
        <v>35</v>
      </c>
      <c r="UA4" s="410">
        <f>UA22</f>
        <v>0</v>
      </c>
      <c r="UB4" s="4"/>
      <c r="UC4" s="358">
        <v>1</v>
      </c>
      <c r="UD4" s="354"/>
      <c r="UE4" s="346" t="s">
        <v>168</v>
      </c>
      <c r="UF4" s="312">
        <v>22</v>
      </c>
      <c r="UG4" s="312">
        <v>11</v>
      </c>
      <c r="UH4" s="326">
        <v>7</v>
      </c>
      <c r="UI4" s="325">
        <v>1</v>
      </c>
      <c r="UJ4" s="309">
        <v>3</v>
      </c>
      <c r="UK4" s="325">
        <v>16</v>
      </c>
      <c r="UL4" s="309">
        <v>14</v>
      </c>
      <c r="UM4" s="309">
        <v>2</v>
      </c>
      <c r="UN4" s="4"/>
      <c r="UO4" s="324" t="s">
        <v>146</v>
      </c>
      <c r="UP4" s="237">
        <v>1</v>
      </c>
      <c r="UQ4" s="237" t="s">
        <v>136</v>
      </c>
      <c r="UR4" s="237">
        <v>1</v>
      </c>
      <c r="US4" s="323" t="s">
        <v>270</v>
      </c>
      <c r="UT4" s="136"/>
      <c r="UU4" s="324" t="s">
        <v>265</v>
      </c>
      <c r="UV4" s="237">
        <v>2</v>
      </c>
      <c r="UW4" s="237" t="s">
        <v>136</v>
      </c>
      <c r="UX4" s="237">
        <v>1</v>
      </c>
      <c r="UY4" s="323" t="s">
        <v>184</v>
      </c>
      <c r="UZ4" s="136"/>
      <c r="VA4" s="324" t="s">
        <v>184</v>
      </c>
      <c r="VB4" s="237">
        <v>0</v>
      </c>
      <c r="VC4" s="237" t="s">
        <v>136</v>
      </c>
      <c r="VD4" s="237">
        <v>2</v>
      </c>
      <c r="VE4" s="323" t="s">
        <v>266</v>
      </c>
      <c r="VF4" s="136"/>
      <c r="VG4" s="324" t="s">
        <v>183</v>
      </c>
      <c r="VH4" s="237">
        <v>0</v>
      </c>
      <c r="VI4" s="237" t="s">
        <v>136</v>
      </c>
      <c r="VJ4" s="237">
        <v>0</v>
      </c>
      <c r="VK4" s="323" t="s">
        <v>275</v>
      </c>
      <c r="VL4" s="136"/>
      <c r="VM4" s="4"/>
      <c r="VN4" s="315">
        <v>1</v>
      </c>
      <c r="VO4" s="307" t="s">
        <v>273</v>
      </c>
      <c r="VP4" s="307">
        <f>IF(VS4&gt;VT4,1,0)</f>
        <v>0</v>
      </c>
      <c r="VQ4" s="136">
        <f>IF((NOT(ISBLANK(UR5)))*AND(UR5=UP5),1,0)</f>
        <v>1</v>
      </c>
      <c r="VR4" s="177">
        <f>IF(VS4&lt;VT4,1,0)</f>
        <v>0</v>
      </c>
      <c r="VS4" s="307">
        <f>UR5</f>
        <v>1</v>
      </c>
      <c r="VT4" s="177">
        <f>UP5</f>
        <v>1</v>
      </c>
      <c r="VU4" s="4"/>
      <c r="VV4" s="315">
        <v>1</v>
      </c>
      <c r="VW4" s="307" t="s">
        <v>277</v>
      </c>
      <c r="VX4" s="307">
        <f>IF(WA4&gt;WB4,1,0)</f>
        <v>0</v>
      </c>
      <c r="VY4" s="344">
        <f>IF((NOT(ISBLANK(UP3)))*AND(UP3=UR3),1,0)</f>
        <v>0</v>
      </c>
      <c r="VZ4" s="177">
        <f>IF(WA4&lt;WB4,1,0)</f>
        <v>1</v>
      </c>
      <c r="WA4" s="307">
        <f>UP3</f>
        <v>1</v>
      </c>
      <c r="WB4" s="177">
        <f>UR3</f>
        <v>2</v>
      </c>
      <c r="WC4" s="4"/>
      <c r="WD4" s="315">
        <v>1</v>
      </c>
      <c r="WE4" s="307" t="s">
        <v>167</v>
      </c>
      <c r="WF4" s="307">
        <f>IF(WI4&gt;WJ4,1,0)</f>
        <v>1</v>
      </c>
      <c r="WG4" s="136">
        <f>IF((NOT(ISBLANK(UP6)))*AND(UP6=UR6),1,0)</f>
        <v>0</v>
      </c>
      <c r="WH4" s="177">
        <f>IF(WI4&lt;WJ4,1,0)</f>
        <v>0</v>
      </c>
      <c r="WI4" s="307">
        <f>UP6</f>
        <v>3</v>
      </c>
      <c r="WJ4" s="177">
        <f>UR6</f>
        <v>1</v>
      </c>
      <c r="WK4" s="4"/>
      <c r="WL4" s="315">
        <v>1</v>
      </c>
      <c r="WM4" s="307" t="s">
        <v>275</v>
      </c>
      <c r="WN4" s="307">
        <f>IF(WQ4&gt;WR4,1,0)</f>
        <v>1</v>
      </c>
      <c r="WO4" s="136">
        <f>IF((NOT(ISBLANK(UR7)))*AND(UR7=UP7),1,0)</f>
        <v>0</v>
      </c>
      <c r="WP4" s="177">
        <f>IF(WQ4&lt;WR4,1,0)</f>
        <v>0</v>
      </c>
      <c r="WQ4" s="307">
        <f>UR7</f>
        <v>2</v>
      </c>
      <c r="WR4" s="177">
        <f>UP7</f>
        <v>1</v>
      </c>
      <c r="WS4" s="4"/>
      <c r="WT4" s="315">
        <v>1</v>
      </c>
      <c r="WU4" s="307" t="s">
        <v>146</v>
      </c>
      <c r="WV4" s="307">
        <f>IF(WY4&gt;WZ4,1,0)</f>
        <v>0</v>
      </c>
      <c r="WW4" s="136">
        <f>IF((NOT(ISBLANK(UR4)))*AND(UR4=UP4),1,0)</f>
        <v>1</v>
      </c>
      <c r="WX4" s="177">
        <f>IF(WY4&lt;WZ4,1,0)</f>
        <v>0</v>
      </c>
      <c r="WY4" s="307">
        <f>UR4</f>
        <v>1</v>
      </c>
      <c r="WZ4" s="177">
        <f>UP4</f>
        <v>1</v>
      </c>
      <c r="XA4" s="4"/>
      <c r="XB4" s="315">
        <v>1</v>
      </c>
      <c r="XC4" s="307" t="s">
        <v>168</v>
      </c>
      <c r="XD4" s="307">
        <f>IF(XG4&gt;XH4,1,0)</f>
        <v>0</v>
      </c>
      <c r="XE4" s="136">
        <f>IF((NOT(ISBLANK(UP5)))*AND(UP5=UR5),1,0)</f>
        <v>1</v>
      </c>
      <c r="XF4" s="177">
        <f>IF(XG4&lt;XH4,1,0)</f>
        <v>0</v>
      </c>
      <c r="XG4" s="307">
        <f>UP5</f>
        <v>1</v>
      </c>
      <c r="XH4" s="177">
        <f>UR5</f>
        <v>1</v>
      </c>
      <c r="XI4" s="4"/>
      <c r="XJ4" s="313" t="s">
        <v>183</v>
      </c>
      <c r="XK4" s="4"/>
      <c r="XN4" s="2"/>
      <c r="XO4" s="4"/>
      <c r="XP4" s="353">
        <v>1</v>
      </c>
      <c r="XQ4" s="4"/>
      <c r="XR4" s="151" t="s">
        <v>146</v>
      </c>
      <c r="XS4" s="249"/>
      <c r="XT4" s="136" t="s">
        <v>136</v>
      </c>
      <c r="XU4" s="155">
        <f>AAX4</f>
        <v>0</v>
      </c>
      <c r="XV4" s="155"/>
      <c r="XW4" s="156">
        <v>44733</v>
      </c>
      <c r="XX4" s="360">
        <v>0</v>
      </c>
      <c r="XY4" s="359">
        <f>XX4</f>
        <v>0</v>
      </c>
      <c r="XZ4" s="4"/>
      <c r="YA4" s="358">
        <v>1</v>
      </c>
      <c r="YB4" s="354"/>
      <c r="YC4" s="346" t="s">
        <v>168</v>
      </c>
      <c r="YD4" s="312">
        <v>0</v>
      </c>
      <c r="YE4" s="312">
        <v>0</v>
      </c>
      <c r="YF4" s="326">
        <v>0</v>
      </c>
      <c r="YG4" s="325">
        <v>0</v>
      </c>
      <c r="YH4" s="309">
        <v>0</v>
      </c>
      <c r="YI4" s="325">
        <v>0</v>
      </c>
      <c r="YJ4" s="309">
        <v>0</v>
      </c>
      <c r="YK4" s="309">
        <v>0</v>
      </c>
      <c r="YL4" s="4"/>
      <c r="YM4" s="324" t="s">
        <v>146</v>
      </c>
      <c r="YN4" s="237"/>
      <c r="YO4" s="237" t="s">
        <v>136</v>
      </c>
      <c r="YP4" s="237"/>
      <c r="YQ4" s="323" t="s">
        <v>270</v>
      </c>
      <c r="YR4" s="136"/>
      <c r="YS4" s="324" t="s">
        <v>265</v>
      </c>
      <c r="YT4" s="237"/>
      <c r="YU4" s="237" t="s">
        <v>136</v>
      </c>
      <c r="YV4" s="237"/>
      <c r="YW4" s="323" t="s">
        <v>184</v>
      </c>
      <c r="YX4" s="136"/>
      <c r="YY4" s="324" t="s">
        <v>184</v>
      </c>
      <c r="YZ4" s="237"/>
      <c r="ZA4" s="237" t="s">
        <v>136</v>
      </c>
      <c r="ZB4" s="237"/>
      <c r="ZC4" s="323" t="s">
        <v>266</v>
      </c>
      <c r="ZD4" s="136"/>
      <c r="ZE4" s="324" t="s">
        <v>183</v>
      </c>
      <c r="ZF4" s="237"/>
      <c r="ZG4" s="237" t="s">
        <v>136</v>
      </c>
      <c r="ZH4" s="237"/>
      <c r="ZI4" s="323" t="s">
        <v>275</v>
      </c>
      <c r="ZJ4" s="136"/>
      <c r="ZK4" s="4"/>
      <c r="ZL4" s="315">
        <v>1</v>
      </c>
      <c r="ZM4" s="307" t="s">
        <v>273</v>
      </c>
      <c r="ZN4" s="307">
        <f>IF(ZQ4&gt;ZR4,1,0)</f>
        <v>0</v>
      </c>
      <c r="ZO4" s="136">
        <f>IF((NOT(ISBLANK(YP5)))*AND(YP5=YN5),1,0)</f>
        <v>0</v>
      </c>
      <c r="ZP4" s="177">
        <f>IF(ZQ4&lt;ZR4,1,0)</f>
        <v>0</v>
      </c>
      <c r="ZQ4" s="307">
        <f>YP5</f>
        <v>0</v>
      </c>
      <c r="ZR4" s="177">
        <f>YN5</f>
        <v>0</v>
      </c>
      <c r="ZS4" s="4"/>
      <c r="ZT4" s="315">
        <v>1</v>
      </c>
      <c r="ZU4" s="307" t="s">
        <v>277</v>
      </c>
      <c r="ZV4" s="307">
        <f>IF(ZY4&gt;ZZ4,1,0)</f>
        <v>0</v>
      </c>
      <c r="ZW4" s="344">
        <f>IF((NOT(ISBLANK(YN3)))*AND(YN3=YP3),1,0)</f>
        <v>0</v>
      </c>
      <c r="ZX4" s="177">
        <f>IF(ZY4&lt;ZZ4,1,0)</f>
        <v>0</v>
      </c>
      <c r="ZY4" s="307">
        <f>YN3</f>
        <v>0</v>
      </c>
      <c r="ZZ4" s="177">
        <f>YP3</f>
        <v>0</v>
      </c>
      <c r="AAA4" s="4"/>
      <c r="AAB4" s="315">
        <v>1</v>
      </c>
      <c r="AAC4" s="307" t="s">
        <v>167</v>
      </c>
      <c r="AAD4" s="307">
        <f>IF(AAG4&gt;AAH4,1,0)</f>
        <v>0</v>
      </c>
      <c r="AAE4" s="136">
        <f>IF((NOT(ISBLANK(YN6)))*AND(YN6=YP6),1,0)</f>
        <v>0</v>
      </c>
      <c r="AAF4" s="177">
        <f>IF(AAG4&lt;AAH4,1,0)</f>
        <v>0</v>
      </c>
      <c r="AAG4" s="307">
        <f>YN6</f>
        <v>0</v>
      </c>
      <c r="AAH4" s="177">
        <f>YP6</f>
        <v>0</v>
      </c>
      <c r="AAI4" s="4"/>
      <c r="AAJ4" s="315">
        <v>1</v>
      </c>
      <c r="AAK4" s="307" t="s">
        <v>275</v>
      </c>
      <c r="AAL4" s="307">
        <f>IF(AAO4&gt;AAP4,1,0)</f>
        <v>0</v>
      </c>
      <c r="AAM4" s="136">
        <f>IF((NOT(ISBLANK(YP7)))*AND(YP7=YN7),1,0)</f>
        <v>0</v>
      </c>
      <c r="AAN4" s="177">
        <f>IF(AAO4&lt;AAP4,1,0)</f>
        <v>0</v>
      </c>
      <c r="AAO4" s="307">
        <f>YP7</f>
        <v>0</v>
      </c>
      <c r="AAP4" s="177">
        <f>YN7</f>
        <v>0</v>
      </c>
      <c r="AAQ4" s="4"/>
      <c r="AAR4" s="315">
        <v>1</v>
      </c>
      <c r="AAS4" s="307" t="s">
        <v>146</v>
      </c>
      <c r="AAT4" s="307">
        <f>IF(AAW4&gt;AAX4,1,0)</f>
        <v>0</v>
      </c>
      <c r="AAU4" s="136">
        <f>IF((NOT(ISBLANK(YP4)))*AND(YP4=YN4),1,0)</f>
        <v>0</v>
      </c>
      <c r="AAV4" s="177">
        <f>IF(AAW4&lt;AAX4,1,0)</f>
        <v>0</v>
      </c>
      <c r="AAW4" s="307">
        <f>YP4</f>
        <v>0</v>
      </c>
      <c r="AAX4" s="177">
        <f>YN4</f>
        <v>0</v>
      </c>
      <c r="AAY4" s="4"/>
      <c r="AAZ4" s="315">
        <v>1</v>
      </c>
      <c r="ABA4" s="307" t="s">
        <v>168</v>
      </c>
      <c r="ABB4" s="307">
        <f>IF(ABE4&gt;ABF4,1,0)</f>
        <v>0</v>
      </c>
      <c r="ABC4" s="136">
        <f>IF((NOT(ISBLANK(YN5)))*AND(YN5=YP5),1,0)</f>
        <v>0</v>
      </c>
      <c r="ABD4" s="177">
        <f>IF(ABE4&lt;ABF4,1,0)</f>
        <v>0</v>
      </c>
      <c r="ABE4" s="307">
        <f>YN5</f>
        <v>0</v>
      </c>
      <c r="ABF4" s="177">
        <f>YP5</f>
        <v>0</v>
      </c>
      <c r="ABG4" s="4"/>
      <c r="ABH4" s="313" t="s">
        <v>183</v>
      </c>
      <c r="ABI4" s="4"/>
    </row>
    <row r="5" spans="1:738" x14ac:dyDescent="0.25">
      <c r="A5" s="2"/>
      <c r="B5" s="2"/>
      <c r="C5" s="4"/>
      <c r="D5" s="353">
        <f>D4+1</f>
        <v>2</v>
      </c>
      <c r="E5" s="4"/>
      <c r="F5" s="215" t="s">
        <v>275</v>
      </c>
      <c r="G5" s="249"/>
      <c r="H5" s="136" t="s">
        <v>136</v>
      </c>
      <c r="I5" s="177">
        <f>CL5</f>
        <v>0</v>
      </c>
      <c r="J5" s="315" t="s">
        <v>383</v>
      </c>
      <c r="K5" s="178">
        <f>K4+1</f>
        <v>44670</v>
      </c>
      <c r="L5" s="352"/>
      <c r="M5" s="158">
        <f>L5+M4</f>
        <v>0</v>
      </c>
      <c r="N5" s="4"/>
      <c r="O5" s="348">
        <v>2</v>
      </c>
      <c r="P5" s="354"/>
      <c r="Q5" s="357" t="s">
        <v>183</v>
      </c>
      <c r="R5" s="312">
        <v>0</v>
      </c>
      <c r="S5" s="312">
        <v>0</v>
      </c>
      <c r="T5" s="311">
        <v>0</v>
      </c>
      <c r="U5" s="345">
        <v>0</v>
      </c>
      <c r="V5" s="309">
        <v>0</v>
      </c>
      <c r="W5" s="345">
        <v>0</v>
      </c>
      <c r="X5" s="309">
        <v>0</v>
      </c>
      <c r="Y5" s="309">
        <v>0</v>
      </c>
      <c r="Z5" s="4"/>
      <c r="AA5" s="324" t="s">
        <v>273</v>
      </c>
      <c r="AB5" s="237"/>
      <c r="AC5" s="237" t="s">
        <v>136</v>
      </c>
      <c r="AD5" s="237"/>
      <c r="AE5" s="323" t="s">
        <v>168</v>
      </c>
      <c r="AF5" s="4"/>
      <c r="AG5" s="324" t="s">
        <v>266</v>
      </c>
      <c r="AH5" s="237"/>
      <c r="AI5" s="237" t="s">
        <v>136</v>
      </c>
      <c r="AJ5" s="237"/>
      <c r="AK5" s="323" t="s">
        <v>283</v>
      </c>
      <c r="AL5" s="4"/>
      <c r="AM5" s="324" t="s">
        <v>273</v>
      </c>
      <c r="AN5" s="237"/>
      <c r="AO5" s="237" t="s">
        <v>136</v>
      </c>
      <c r="AP5" s="237"/>
      <c r="AQ5" s="323" t="s">
        <v>265</v>
      </c>
      <c r="AR5" s="4"/>
      <c r="AS5" s="324" t="s">
        <v>265</v>
      </c>
      <c r="AT5" s="237"/>
      <c r="AU5" s="237" t="s">
        <v>136</v>
      </c>
      <c r="AV5" s="237"/>
      <c r="AW5" s="323" t="s">
        <v>167</v>
      </c>
      <c r="AX5" s="136"/>
      <c r="AY5" s="4"/>
      <c r="AZ5" s="315">
        <v>2</v>
      </c>
      <c r="BA5" s="307" t="s">
        <v>183</v>
      </c>
      <c r="BB5" s="307">
        <f>IF(BE5&gt;BF5,1,0)</f>
        <v>0</v>
      </c>
      <c r="BC5" s="136">
        <f>IF((NOT(ISBLANK(AH3)))*AND(AH3=AJ3),1,0)</f>
        <v>0</v>
      </c>
      <c r="BD5" s="177">
        <f>IF(BE5&lt;BF5,1,0)</f>
        <v>0</v>
      </c>
      <c r="BE5" s="307">
        <f>AH3</f>
        <v>0</v>
      </c>
      <c r="BF5" s="177">
        <f>AJ3</f>
        <v>0</v>
      </c>
      <c r="BG5" s="4"/>
      <c r="BH5" s="315">
        <v>2</v>
      </c>
      <c r="BI5" s="307" t="s">
        <v>168</v>
      </c>
      <c r="BJ5" s="307">
        <f>IF(BM5&gt;BN5,1,0)</f>
        <v>0</v>
      </c>
      <c r="BK5" s="344">
        <f>IF((NOT(ISBLANK(AJ3)))*AND(AJ3=AH3),1,0)</f>
        <v>0</v>
      </c>
      <c r="BL5" s="177">
        <f>IF(BM5&lt;BN5,1,0)</f>
        <v>0</v>
      </c>
      <c r="BM5" s="307">
        <f>AJ3</f>
        <v>0</v>
      </c>
      <c r="BN5" s="177">
        <f>AH3</f>
        <v>0</v>
      </c>
      <c r="BO5" s="4"/>
      <c r="BP5" s="315">
        <v>2</v>
      </c>
      <c r="BQ5" s="307" t="s">
        <v>265</v>
      </c>
      <c r="BR5" s="307">
        <f>IF(BU5&gt;BV5,1,0)</f>
        <v>0</v>
      </c>
      <c r="BS5" s="136">
        <f>IF((NOT(ISBLANK(AJ4)))*AND(AJ4=AH4),1,0)</f>
        <v>0</v>
      </c>
      <c r="BT5" s="177">
        <f>IF(BU5&lt;BV5,1,0)</f>
        <v>0</v>
      </c>
      <c r="BU5" s="307">
        <f>AJ4</f>
        <v>0</v>
      </c>
      <c r="BV5" s="177">
        <f>AH4</f>
        <v>0</v>
      </c>
      <c r="BW5" s="4"/>
      <c r="BX5" s="315">
        <v>2</v>
      </c>
      <c r="BY5" s="307" t="s">
        <v>283</v>
      </c>
      <c r="BZ5" s="307">
        <f>IF(CC5&gt;CD5,1,0)</f>
        <v>0</v>
      </c>
      <c r="CA5" s="136">
        <f>IF((NOT(ISBLANK(AH5)))*AND(AH5=AJ5),1,0)</f>
        <v>0</v>
      </c>
      <c r="CB5" s="177">
        <f>IF(CC5&lt;CD5,1,0)</f>
        <v>0</v>
      </c>
      <c r="CC5" s="307">
        <f>AH5</f>
        <v>0</v>
      </c>
      <c r="CD5" s="177">
        <f>AJ5</f>
        <v>0</v>
      </c>
      <c r="CE5" s="4"/>
      <c r="CF5" s="315">
        <v>2</v>
      </c>
      <c r="CG5" s="307" t="s">
        <v>275</v>
      </c>
      <c r="CH5" s="307">
        <f>IF(CK5&gt;CL5,1,0)</f>
        <v>0</v>
      </c>
      <c r="CI5" s="136">
        <f>IF((NOT(ISBLANK(AH6)))*AND(AH6=AJ6),1,0)</f>
        <v>0</v>
      </c>
      <c r="CJ5" s="177">
        <f>IF(CK5&lt;CL5,1,0)</f>
        <v>0</v>
      </c>
      <c r="CK5" s="307">
        <f>AH6</f>
        <v>0</v>
      </c>
      <c r="CL5" s="177">
        <f>AJ6</f>
        <v>0</v>
      </c>
      <c r="CM5" s="4"/>
      <c r="CN5" s="315">
        <v>2</v>
      </c>
      <c r="CO5" s="307" t="s">
        <v>167</v>
      </c>
      <c r="CP5" s="307">
        <f>IF(CS5&gt;CT5,1,0)</f>
        <v>0</v>
      </c>
      <c r="CQ5" s="136">
        <f>IF((NOT(ISBLANK(AJ8)))*AND(AJ8=AH8),1,0)</f>
        <v>0</v>
      </c>
      <c r="CR5" s="177">
        <f>IF(CS5&lt;CT5,1,0)</f>
        <v>0</v>
      </c>
      <c r="CS5" s="307">
        <f>AJ8</f>
        <v>0</v>
      </c>
      <c r="CT5" s="177">
        <f>AH8</f>
        <v>0</v>
      </c>
      <c r="CU5" s="4"/>
      <c r="CV5" s="313" t="s">
        <v>184</v>
      </c>
      <c r="CW5" s="4"/>
      <c r="CY5" s="2"/>
      <c r="DA5" s="271">
        <v>1</v>
      </c>
      <c r="DB5" s="271" t="s">
        <v>266</v>
      </c>
      <c r="DC5" s="145">
        <v>1</v>
      </c>
      <c r="DD5" s="145">
        <v>3</v>
      </c>
      <c r="DE5" s="407">
        <v>505</v>
      </c>
      <c r="DF5" s="407">
        <v>134</v>
      </c>
      <c r="DG5" s="4"/>
      <c r="DH5" s="136"/>
      <c r="DI5" s="4"/>
      <c r="DJ5" s="353">
        <f>DJ4+1</f>
        <v>2</v>
      </c>
      <c r="DK5" s="4"/>
      <c r="DL5" s="151" t="s">
        <v>339</v>
      </c>
      <c r="DM5" s="379">
        <v>58.65</v>
      </c>
      <c r="DN5" s="404">
        <v>0</v>
      </c>
      <c r="DO5" s="249">
        <v>0</v>
      </c>
      <c r="DP5" s="136" t="s">
        <v>136</v>
      </c>
      <c r="DQ5" s="177">
        <v>1</v>
      </c>
      <c r="DR5" s="177" t="s">
        <v>385</v>
      </c>
      <c r="DS5" s="178">
        <f>DS4+1</f>
        <v>44643</v>
      </c>
      <c r="DT5" s="352">
        <v>0</v>
      </c>
      <c r="DU5" s="158">
        <f>DT5+DU4</f>
        <v>0</v>
      </c>
      <c r="DV5" s="4"/>
      <c r="DW5" s="348">
        <v>2</v>
      </c>
      <c r="DX5" s="354"/>
      <c r="DY5" s="346" t="s">
        <v>347</v>
      </c>
      <c r="DZ5" s="312">
        <v>20</v>
      </c>
      <c r="EA5" s="312">
        <v>11</v>
      </c>
      <c r="EB5" s="311">
        <v>5</v>
      </c>
      <c r="EC5" s="345">
        <v>5</v>
      </c>
      <c r="ED5" s="309">
        <v>1</v>
      </c>
      <c r="EE5" s="345">
        <v>15</v>
      </c>
      <c r="EF5" s="309">
        <v>8</v>
      </c>
      <c r="EG5" s="309">
        <v>7</v>
      </c>
      <c r="EI5" s="324" t="s">
        <v>347</v>
      </c>
      <c r="EJ5" s="237">
        <v>2</v>
      </c>
      <c r="EK5" s="237" t="s">
        <v>136</v>
      </c>
      <c r="EL5" s="237">
        <v>1</v>
      </c>
      <c r="EM5" s="323" t="s">
        <v>346</v>
      </c>
      <c r="EN5" s="4"/>
      <c r="EO5" s="324" t="s">
        <v>343</v>
      </c>
      <c r="EP5" s="237">
        <v>2</v>
      </c>
      <c r="EQ5" s="237" t="s">
        <v>136</v>
      </c>
      <c r="ER5" s="237">
        <v>1</v>
      </c>
      <c r="ES5" s="323" t="s">
        <v>344</v>
      </c>
      <c r="ET5" s="4"/>
      <c r="EU5" s="324" t="s">
        <v>347</v>
      </c>
      <c r="EV5" s="237">
        <v>2</v>
      </c>
      <c r="EW5" s="237" t="s">
        <v>136</v>
      </c>
      <c r="EX5" s="237">
        <v>0</v>
      </c>
      <c r="EY5" s="323" t="s">
        <v>339</v>
      </c>
      <c r="EZ5" s="4"/>
      <c r="FA5" s="324" t="s">
        <v>339</v>
      </c>
      <c r="FB5" s="237">
        <v>2</v>
      </c>
      <c r="FC5" s="237" t="s">
        <v>136</v>
      </c>
      <c r="FD5" s="237">
        <v>4</v>
      </c>
      <c r="FE5" s="323" t="s">
        <v>345</v>
      </c>
      <c r="FF5" s="136"/>
      <c r="FG5" s="324" t="s">
        <v>347</v>
      </c>
      <c r="FH5" s="237">
        <v>2</v>
      </c>
      <c r="FI5" s="237" t="s">
        <v>136</v>
      </c>
      <c r="FJ5" s="237">
        <v>1</v>
      </c>
      <c r="FK5" s="323" t="s">
        <v>352</v>
      </c>
      <c r="FL5" s="136"/>
      <c r="FM5" s="324" t="s">
        <v>348</v>
      </c>
      <c r="FN5" s="237">
        <v>1</v>
      </c>
      <c r="FO5" s="237" t="s">
        <v>136</v>
      </c>
      <c r="FP5" s="237">
        <v>2</v>
      </c>
      <c r="FQ5" s="323" t="s">
        <v>344</v>
      </c>
      <c r="FR5" s="4"/>
      <c r="FS5" s="4"/>
      <c r="FT5" s="315">
        <v>2</v>
      </c>
      <c r="FU5" s="307" t="s">
        <v>357</v>
      </c>
      <c r="FV5" s="307">
        <f>IF(FY5&gt;FZ5,1,0)</f>
        <v>1</v>
      </c>
      <c r="FW5" s="136">
        <f>IF((NOT(ISBLANK(EP3)))*AND(EP3=ER3),1,0)</f>
        <v>0</v>
      </c>
      <c r="FX5" s="177">
        <f>IF(FY5&lt;FZ5,1,0)</f>
        <v>0</v>
      </c>
      <c r="FY5" s="307">
        <f>EP3</f>
        <v>5</v>
      </c>
      <c r="FZ5" s="177">
        <f>ER3</f>
        <v>2</v>
      </c>
      <c r="GA5" s="4"/>
      <c r="GB5" s="315">
        <v>2</v>
      </c>
      <c r="GC5" s="307" t="s">
        <v>346</v>
      </c>
      <c r="GD5" s="307">
        <f>IF(GG5&gt;GH5,1,0)</f>
        <v>0</v>
      </c>
      <c r="GE5" s="344">
        <f>IF((NOT(ISBLANK(ER3)))*AND(ER3=EP3),1,0)</f>
        <v>0</v>
      </c>
      <c r="GF5" s="177">
        <f>IF(GG5&lt;GH5,1,0)</f>
        <v>1</v>
      </c>
      <c r="GG5" s="307">
        <f>ER3</f>
        <v>2</v>
      </c>
      <c r="GH5" s="177">
        <f>EP3</f>
        <v>5</v>
      </c>
      <c r="GI5" s="4"/>
      <c r="GJ5" s="315">
        <v>2</v>
      </c>
      <c r="GK5" s="307" t="s">
        <v>339</v>
      </c>
      <c r="GL5" s="307">
        <f>IF(GO5&gt;GP5,1,0)</f>
        <v>0</v>
      </c>
      <c r="GM5" s="136">
        <f>IF((NOT(ISBLANK(ER4)))*AND(ER4=EP4),1,0)</f>
        <v>0</v>
      </c>
      <c r="GN5" s="177">
        <f>IF(GO5&lt;GP5,1,0)</f>
        <v>1</v>
      </c>
      <c r="GO5" s="307">
        <f>ER4</f>
        <v>0</v>
      </c>
      <c r="GP5" s="177">
        <f>EP4</f>
        <v>1</v>
      </c>
      <c r="GQ5" s="4"/>
      <c r="GR5" s="315">
        <v>2</v>
      </c>
      <c r="GS5" s="307" t="s">
        <v>344</v>
      </c>
      <c r="GT5" s="307">
        <f>IF(GW5&gt;GX5,1,0)</f>
        <v>1</v>
      </c>
      <c r="GU5" s="136">
        <f>IF((NOT(ISBLANK(EP5)))*AND(EP5=ER5),1,0)</f>
        <v>0</v>
      </c>
      <c r="GV5" s="177">
        <f>IF(GW5&lt;GX5,1,0)</f>
        <v>0</v>
      </c>
      <c r="GW5" s="307">
        <f>EP5</f>
        <v>2</v>
      </c>
      <c r="GX5" s="177">
        <f>ER5</f>
        <v>1</v>
      </c>
      <c r="GY5" s="4"/>
      <c r="GZ5" s="315">
        <v>2</v>
      </c>
      <c r="HA5" s="307" t="s">
        <v>342</v>
      </c>
      <c r="HB5" s="307">
        <f>IF(HE5&gt;HF5,1,0)</f>
        <v>0</v>
      </c>
      <c r="HC5" s="136">
        <f>IF((NOT(ISBLANK(EP6)))*AND(EP6=ER6),1,0)</f>
        <v>0</v>
      </c>
      <c r="HD5" s="177">
        <f>IF(HE5&lt;HF5,1,0)</f>
        <v>1</v>
      </c>
      <c r="HE5" s="307">
        <f>EP6</f>
        <v>0</v>
      </c>
      <c r="HF5" s="177">
        <f>ER6</f>
        <v>3</v>
      </c>
      <c r="HG5" s="4"/>
      <c r="HH5" s="315">
        <v>2</v>
      </c>
      <c r="HI5" s="307" t="s">
        <v>345</v>
      </c>
      <c r="HJ5" s="307">
        <f>IF(HM5&gt;HN5,1,0)</f>
        <v>1</v>
      </c>
      <c r="HK5" s="136">
        <f>IF((NOT(ISBLANK(ER8)))*AND(ER8=EP8),1,0)</f>
        <v>0</v>
      </c>
      <c r="HL5" s="177">
        <f>IF(HM5&lt;HN5,1,0)</f>
        <v>0</v>
      </c>
      <c r="HM5" s="307">
        <f>ER8</f>
        <v>3</v>
      </c>
      <c r="HN5" s="177">
        <f>EP8</f>
        <v>0</v>
      </c>
      <c r="HO5" s="4"/>
      <c r="HP5" s="313" t="s">
        <v>358</v>
      </c>
      <c r="HQ5" s="4"/>
      <c r="HS5" s="2"/>
      <c r="HT5" s="2"/>
      <c r="HU5" s="4"/>
      <c r="HV5" s="150">
        <f>HV4+1</f>
        <v>2</v>
      </c>
      <c r="HW5" s="4"/>
      <c r="HX5" s="215" t="s">
        <v>275</v>
      </c>
      <c r="HY5" s="249">
        <v>0</v>
      </c>
      <c r="HZ5" s="136" t="s">
        <v>136</v>
      </c>
      <c r="IA5" s="177">
        <v>2</v>
      </c>
      <c r="IB5" s="315" t="s">
        <v>383</v>
      </c>
      <c r="IC5" s="178">
        <f>IC4+1</f>
        <v>44656</v>
      </c>
      <c r="ID5" s="352">
        <v>0</v>
      </c>
      <c r="IE5" s="158">
        <f>ID5+IE4</f>
        <v>66</v>
      </c>
      <c r="IF5" s="4"/>
      <c r="IG5" s="348">
        <v>2</v>
      </c>
      <c r="IH5" s="354"/>
      <c r="II5" s="357" t="s">
        <v>273</v>
      </c>
      <c r="IJ5" s="312">
        <v>21</v>
      </c>
      <c r="IK5" s="312">
        <v>11</v>
      </c>
      <c r="IL5" s="311">
        <v>6</v>
      </c>
      <c r="IM5" s="345">
        <v>3</v>
      </c>
      <c r="IN5" s="309">
        <v>2</v>
      </c>
      <c r="IO5" s="345">
        <v>19</v>
      </c>
      <c r="IP5" s="309">
        <v>12</v>
      </c>
      <c r="IQ5" s="309">
        <v>7</v>
      </c>
      <c r="IR5" s="4"/>
      <c r="IS5" s="324" t="s">
        <v>273</v>
      </c>
      <c r="IT5" s="237">
        <v>1</v>
      </c>
      <c r="IU5" s="237" t="s">
        <v>136</v>
      </c>
      <c r="IV5" s="237">
        <v>0</v>
      </c>
      <c r="IW5" s="323" t="s">
        <v>168</v>
      </c>
      <c r="IX5" s="4"/>
      <c r="IY5" s="324" t="s">
        <v>266</v>
      </c>
      <c r="IZ5" s="237">
        <v>3</v>
      </c>
      <c r="JA5" s="237" t="s">
        <v>136</v>
      </c>
      <c r="JB5" s="237">
        <v>2</v>
      </c>
      <c r="JC5" s="323" t="s">
        <v>283</v>
      </c>
      <c r="JD5" s="4"/>
      <c r="JE5" s="324" t="s">
        <v>273</v>
      </c>
      <c r="JF5" s="237">
        <v>1</v>
      </c>
      <c r="JG5" s="237" t="s">
        <v>136</v>
      </c>
      <c r="JH5" s="237">
        <v>3</v>
      </c>
      <c r="JI5" s="323" t="s">
        <v>265</v>
      </c>
      <c r="JJ5" s="4"/>
      <c r="JK5" s="324" t="s">
        <v>265</v>
      </c>
      <c r="JL5" s="237">
        <v>0</v>
      </c>
      <c r="JM5" s="237" t="s">
        <v>136</v>
      </c>
      <c r="JN5" s="237">
        <v>3</v>
      </c>
      <c r="JO5" s="323" t="s">
        <v>167</v>
      </c>
      <c r="JP5" s="136"/>
      <c r="JQ5" s="4"/>
      <c r="JR5" s="315">
        <v>2</v>
      </c>
      <c r="JS5" s="307" t="s">
        <v>183</v>
      </c>
      <c r="JT5" s="307">
        <f>IF(JW5&gt;JX5,1,0)</f>
        <v>0</v>
      </c>
      <c r="JU5" s="136">
        <f>IF((NOT(ISBLANK(IZ3)))*AND(IZ3=JB3),1,0)</f>
        <v>0</v>
      </c>
      <c r="JV5" s="177">
        <f>IF(JW5&lt;JX5,1,0)</f>
        <v>1</v>
      </c>
      <c r="JW5" s="307">
        <f>IZ3</f>
        <v>0</v>
      </c>
      <c r="JX5" s="177">
        <f>JB3</f>
        <v>2</v>
      </c>
      <c r="JY5" s="4"/>
      <c r="JZ5" s="315">
        <v>2</v>
      </c>
      <c r="KA5" s="307" t="s">
        <v>168</v>
      </c>
      <c r="KB5" s="307">
        <f>IF(KE5&gt;KF5,1,0)</f>
        <v>1</v>
      </c>
      <c r="KC5" s="344">
        <f>IF((NOT(ISBLANK(JB3)))*AND(JB3=IZ3),1,0)</f>
        <v>0</v>
      </c>
      <c r="KD5" s="177">
        <f>IF(KE5&lt;KF5,1,0)</f>
        <v>0</v>
      </c>
      <c r="KE5" s="307">
        <f>JB3</f>
        <v>2</v>
      </c>
      <c r="KF5" s="177">
        <f>IZ3</f>
        <v>0</v>
      </c>
      <c r="KG5" s="4"/>
      <c r="KH5" s="315">
        <v>2</v>
      </c>
      <c r="KI5" s="307" t="s">
        <v>265</v>
      </c>
      <c r="KJ5" s="307">
        <f>IF(KM5&gt;KN5,1,0)</f>
        <v>1</v>
      </c>
      <c r="KK5" s="136">
        <f>IF((NOT(ISBLANK(JB4)))*AND(JB4=IZ4),1,0)</f>
        <v>0</v>
      </c>
      <c r="KL5" s="177">
        <f>IF(KM5&lt;KN5,1,0)</f>
        <v>0</v>
      </c>
      <c r="KM5" s="307">
        <f>JB4</f>
        <v>2</v>
      </c>
      <c r="KN5" s="177">
        <f>IZ4</f>
        <v>1</v>
      </c>
      <c r="KO5" s="4"/>
      <c r="KP5" s="315">
        <v>2</v>
      </c>
      <c r="KQ5" s="307" t="s">
        <v>283</v>
      </c>
      <c r="KR5" s="307">
        <f>IF(KU5&gt;KV5,1,0)</f>
        <v>1</v>
      </c>
      <c r="KS5" s="136">
        <f>IF((NOT(ISBLANK(IZ5)))*AND(IZ5=JB5),1,0)</f>
        <v>0</v>
      </c>
      <c r="KT5" s="177">
        <f>IF(KU5&lt;KV5,1,0)</f>
        <v>0</v>
      </c>
      <c r="KU5" s="307">
        <f>IZ5</f>
        <v>3</v>
      </c>
      <c r="KV5" s="177">
        <f>JB5</f>
        <v>2</v>
      </c>
      <c r="KW5" s="4"/>
      <c r="KX5" s="315">
        <v>2</v>
      </c>
      <c r="KY5" s="307" t="s">
        <v>275</v>
      </c>
      <c r="KZ5" s="307">
        <f>IF(LC5&gt;LD5,1,0)</f>
        <v>0</v>
      </c>
      <c r="LA5" s="136">
        <f>IF((NOT(ISBLANK(IZ6)))*AND(IZ6=JB6),1,0)</f>
        <v>0</v>
      </c>
      <c r="LB5" s="177">
        <f>IF(LC5&lt;LD5,1,0)</f>
        <v>1</v>
      </c>
      <c r="LC5" s="307">
        <f>IZ6</f>
        <v>0</v>
      </c>
      <c r="LD5" s="177">
        <f>JB6</f>
        <v>2</v>
      </c>
      <c r="LE5" s="4"/>
      <c r="LF5" s="315">
        <v>2</v>
      </c>
      <c r="LG5" s="307" t="s">
        <v>167</v>
      </c>
      <c r="LH5" s="307">
        <f>IF(LK5&gt;LL5,1,0)</f>
        <v>1</v>
      </c>
      <c r="LI5" s="136">
        <f>IF((NOT(ISBLANK(JB8)))*AND(JB8=IZ8),1,0)</f>
        <v>0</v>
      </c>
      <c r="LJ5" s="177">
        <f>IF(LK5&lt;LL5,1,0)</f>
        <v>0</v>
      </c>
      <c r="LK5" s="307">
        <f>JB8</f>
        <v>4</v>
      </c>
      <c r="LL5" s="177">
        <f>IZ8</f>
        <v>1</v>
      </c>
      <c r="LM5" s="4"/>
      <c r="LN5" s="313" t="s">
        <v>184</v>
      </c>
      <c r="LO5" s="4"/>
      <c r="LQ5" s="2"/>
      <c r="LR5" s="2"/>
      <c r="LS5" s="4"/>
      <c r="LT5" s="273">
        <f>LT4+1</f>
        <v>2</v>
      </c>
      <c r="LU5" s="4"/>
      <c r="LV5" s="215" t="s">
        <v>275</v>
      </c>
      <c r="LW5" s="249">
        <v>4</v>
      </c>
      <c r="LX5" s="136" t="s">
        <v>136</v>
      </c>
      <c r="LY5" s="177">
        <f>PB5</f>
        <v>3</v>
      </c>
      <c r="LZ5" s="315" t="s">
        <v>383</v>
      </c>
      <c r="MA5" s="178">
        <f>MA4+1</f>
        <v>44670</v>
      </c>
      <c r="MB5" s="352">
        <v>136</v>
      </c>
      <c r="MC5" s="158">
        <f>MB5+MC4</f>
        <v>234</v>
      </c>
      <c r="MD5" s="4"/>
      <c r="ME5" s="348">
        <v>2</v>
      </c>
      <c r="MF5" s="354"/>
      <c r="MG5" s="346" t="s">
        <v>277</v>
      </c>
      <c r="MH5" s="312">
        <v>19</v>
      </c>
      <c r="MI5" s="312">
        <v>11</v>
      </c>
      <c r="MJ5" s="311">
        <v>6</v>
      </c>
      <c r="MK5" s="345">
        <v>1</v>
      </c>
      <c r="ML5" s="309">
        <v>4</v>
      </c>
      <c r="MM5" s="345">
        <v>16</v>
      </c>
      <c r="MN5" s="309">
        <v>16</v>
      </c>
      <c r="MO5" s="309">
        <v>0</v>
      </c>
      <c r="MP5" s="4"/>
      <c r="MQ5" s="324" t="s">
        <v>273</v>
      </c>
      <c r="MR5" s="237">
        <v>1</v>
      </c>
      <c r="MS5" s="237" t="s">
        <v>136</v>
      </c>
      <c r="MT5" s="237">
        <v>4</v>
      </c>
      <c r="MU5" s="323" t="s">
        <v>168</v>
      </c>
      <c r="MV5" s="4"/>
      <c r="MW5" s="324" t="s">
        <v>266</v>
      </c>
      <c r="MX5" s="237">
        <v>1</v>
      </c>
      <c r="MY5" s="237" t="s">
        <v>136</v>
      </c>
      <c r="MZ5" s="237">
        <v>4</v>
      </c>
      <c r="NA5" s="323" t="s">
        <v>283</v>
      </c>
      <c r="NB5" s="4"/>
      <c r="NC5" s="324" t="s">
        <v>273</v>
      </c>
      <c r="ND5" s="237">
        <v>1</v>
      </c>
      <c r="NE5" s="237" t="s">
        <v>136</v>
      </c>
      <c r="NF5" s="237">
        <v>1</v>
      </c>
      <c r="NG5" s="323" t="s">
        <v>265</v>
      </c>
      <c r="NH5" s="4"/>
      <c r="NI5" s="324" t="s">
        <v>265</v>
      </c>
      <c r="NJ5" s="237">
        <v>0</v>
      </c>
      <c r="NK5" s="237" t="s">
        <v>136</v>
      </c>
      <c r="NL5" s="237">
        <v>0</v>
      </c>
      <c r="NM5" s="323" t="s">
        <v>167</v>
      </c>
      <c r="NN5" s="136"/>
      <c r="NO5" s="4"/>
      <c r="NP5" s="315">
        <v>2</v>
      </c>
      <c r="NQ5" s="307" t="s">
        <v>183</v>
      </c>
      <c r="NR5" s="307">
        <f>IF(NU5&gt;NV5,1,0)</f>
        <v>0</v>
      </c>
      <c r="NS5" s="136">
        <f>IF((NOT(ISBLANK(MX3)))*AND(MX3=MZ3),1,0)</f>
        <v>0</v>
      </c>
      <c r="NT5" s="177">
        <f>IF(NU5&lt;NV5,1,0)</f>
        <v>1</v>
      </c>
      <c r="NU5" s="307">
        <f>MX3</f>
        <v>0</v>
      </c>
      <c r="NV5" s="177">
        <f>MZ3</f>
        <v>1</v>
      </c>
      <c r="NW5" s="4"/>
      <c r="NX5" s="315">
        <v>2</v>
      </c>
      <c r="NY5" s="307" t="s">
        <v>168</v>
      </c>
      <c r="NZ5" s="307">
        <f>IF(OC5&gt;OD5,1,0)</f>
        <v>1</v>
      </c>
      <c r="OA5" s="344">
        <f>IF((NOT(ISBLANK(MZ3)))*AND(MZ3=MX3),1,0)</f>
        <v>0</v>
      </c>
      <c r="OB5" s="177">
        <f>IF(OC5&lt;OD5,1,0)</f>
        <v>0</v>
      </c>
      <c r="OC5" s="307">
        <f>MZ3</f>
        <v>1</v>
      </c>
      <c r="OD5" s="177">
        <f>MX3</f>
        <v>0</v>
      </c>
      <c r="OE5" s="4"/>
      <c r="OF5" s="315">
        <v>2</v>
      </c>
      <c r="OG5" s="307" t="s">
        <v>265</v>
      </c>
      <c r="OH5" s="307">
        <f>IF(OK5&gt;OL5,1,0)</f>
        <v>0</v>
      </c>
      <c r="OI5" s="136">
        <f>IF((NOT(ISBLANK(MZ4)))*AND(MZ4=MX4),1,0)</f>
        <v>0</v>
      </c>
      <c r="OJ5" s="177">
        <f>IF(OK5&lt;OL5,1,0)</f>
        <v>1</v>
      </c>
      <c r="OK5" s="307">
        <f>MZ4</f>
        <v>0</v>
      </c>
      <c r="OL5" s="177">
        <f>MX4</f>
        <v>2</v>
      </c>
      <c r="OM5" s="4"/>
      <c r="ON5" s="315">
        <v>2</v>
      </c>
      <c r="OO5" s="307" t="s">
        <v>283</v>
      </c>
      <c r="OP5" s="307">
        <f>IF(OS5&gt;OT5,1,0)</f>
        <v>0</v>
      </c>
      <c r="OQ5" s="136">
        <f>IF((NOT(ISBLANK(MX5)))*AND(MX5=MZ5),1,0)</f>
        <v>0</v>
      </c>
      <c r="OR5" s="177">
        <f>IF(OS5&lt;OT5,1,0)</f>
        <v>1</v>
      </c>
      <c r="OS5" s="307">
        <f>MX5</f>
        <v>1</v>
      </c>
      <c r="OT5" s="177">
        <f>MZ5</f>
        <v>4</v>
      </c>
      <c r="OU5" s="4"/>
      <c r="OV5" s="315">
        <v>2</v>
      </c>
      <c r="OW5" s="307" t="s">
        <v>275</v>
      </c>
      <c r="OX5" s="307">
        <f>IF(PA5&gt;PB5,1,0)</f>
        <v>1</v>
      </c>
      <c r="OY5" s="136">
        <f>IF((NOT(ISBLANK(MX6)))*AND(MX6=MZ6),1,0)</f>
        <v>0</v>
      </c>
      <c r="OZ5" s="177">
        <f>IF(PA5&lt;PB5,1,0)</f>
        <v>0</v>
      </c>
      <c r="PA5" s="307">
        <f>MX6</f>
        <v>4</v>
      </c>
      <c r="PB5" s="177">
        <f>MZ6</f>
        <v>3</v>
      </c>
      <c r="PC5" s="4"/>
      <c r="PD5" s="315">
        <v>2</v>
      </c>
      <c r="PE5" s="307" t="s">
        <v>167</v>
      </c>
      <c r="PF5" s="307">
        <f>IF(PI5&gt;PJ5,1,0)</f>
        <v>1</v>
      </c>
      <c r="PG5" s="136">
        <f>IF((NOT(ISBLANK(MZ8)))*AND(MZ8=MX8),1,0)</f>
        <v>0</v>
      </c>
      <c r="PH5" s="177">
        <f>IF(PI5&lt;PJ5,1,0)</f>
        <v>0</v>
      </c>
      <c r="PI5" s="307">
        <f>MZ8</f>
        <v>2</v>
      </c>
      <c r="PJ5" s="177">
        <f>MX8</f>
        <v>1</v>
      </c>
      <c r="PK5" s="4"/>
      <c r="PL5" s="313" t="s">
        <v>184</v>
      </c>
      <c r="PM5" s="4"/>
      <c r="PP5" s="2"/>
      <c r="PQ5" s="4"/>
      <c r="PR5" s="273">
        <f>PR4+1</f>
        <v>2</v>
      </c>
      <c r="PS5" s="4"/>
      <c r="PT5" s="215" t="s">
        <v>275</v>
      </c>
      <c r="PU5" s="249">
        <v>3</v>
      </c>
      <c r="PV5" s="136" t="s">
        <v>136</v>
      </c>
      <c r="PW5" s="177">
        <f>TA5</f>
        <v>2</v>
      </c>
      <c r="PX5" s="315" t="s">
        <v>256</v>
      </c>
      <c r="PY5" s="178">
        <f>PY4+1</f>
        <v>44683</v>
      </c>
      <c r="PZ5" s="352">
        <v>107</v>
      </c>
      <c r="QA5" s="158">
        <f>PZ5+QA4</f>
        <v>153</v>
      </c>
      <c r="QB5" s="401">
        <f>QB23</f>
        <v>5</v>
      </c>
      <c r="QC5" s="4"/>
      <c r="QD5" s="348">
        <v>2</v>
      </c>
      <c r="QE5" s="354"/>
      <c r="QF5" s="346" t="s">
        <v>167</v>
      </c>
      <c r="QG5" s="312">
        <v>19</v>
      </c>
      <c r="QH5" s="312">
        <v>11</v>
      </c>
      <c r="QI5" s="311">
        <v>5</v>
      </c>
      <c r="QJ5" s="345">
        <v>4</v>
      </c>
      <c r="QK5" s="309">
        <v>2</v>
      </c>
      <c r="QL5" s="345">
        <v>15</v>
      </c>
      <c r="QM5" s="309">
        <v>12</v>
      </c>
      <c r="QN5" s="309">
        <v>3</v>
      </c>
      <c r="QO5" s="4"/>
      <c r="QP5" s="324" t="s">
        <v>273</v>
      </c>
      <c r="QQ5" s="237">
        <v>3</v>
      </c>
      <c r="QR5" s="237" t="s">
        <v>136</v>
      </c>
      <c r="QS5" s="237">
        <v>0</v>
      </c>
      <c r="QT5" s="323" t="s">
        <v>168</v>
      </c>
      <c r="QU5" s="4"/>
      <c r="QV5" s="324" t="s">
        <v>266</v>
      </c>
      <c r="QW5" s="237">
        <v>1</v>
      </c>
      <c r="QX5" s="237" t="s">
        <v>136</v>
      </c>
      <c r="QY5" s="237">
        <v>3</v>
      </c>
      <c r="QZ5" s="323" t="s">
        <v>283</v>
      </c>
      <c r="RA5" s="4"/>
      <c r="RB5" s="324" t="s">
        <v>273</v>
      </c>
      <c r="RC5" s="237">
        <v>1</v>
      </c>
      <c r="RD5" s="237" t="s">
        <v>136</v>
      </c>
      <c r="RE5" s="237">
        <v>3</v>
      </c>
      <c r="RF5" s="323" t="s">
        <v>265</v>
      </c>
      <c r="RG5" s="4"/>
      <c r="RH5" s="324" t="s">
        <v>265</v>
      </c>
      <c r="RI5" s="237">
        <v>2</v>
      </c>
      <c r="RJ5" s="237" t="s">
        <v>136</v>
      </c>
      <c r="RK5" s="237">
        <v>3</v>
      </c>
      <c r="RL5" s="323" t="s">
        <v>167</v>
      </c>
      <c r="RM5" s="136"/>
      <c r="RN5" s="4"/>
      <c r="RO5" s="315">
        <v>2</v>
      </c>
      <c r="RP5" s="307" t="s">
        <v>183</v>
      </c>
      <c r="RQ5" s="307">
        <f>IF(RT5&gt;RU5,1,0)</f>
        <v>0</v>
      </c>
      <c r="RR5" s="136">
        <f>IF((NOT(ISBLANK(QW3)))*AND(QW3=QY3),1,0)</f>
        <v>1</v>
      </c>
      <c r="RS5" s="177">
        <f>IF(RT5&lt;RU5,1,0)</f>
        <v>0</v>
      </c>
      <c r="RT5" s="307">
        <f>QW3</f>
        <v>1</v>
      </c>
      <c r="RU5" s="177">
        <f>QY3</f>
        <v>1</v>
      </c>
      <c r="RV5" s="4"/>
      <c r="RW5" s="315">
        <v>2</v>
      </c>
      <c r="RX5" s="307" t="s">
        <v>168</v>
      </c>
      <c r="RY5" s="307">
        <f>IF(SB5&gt;SC5,1,0)</f>
        <v>0</v>
      </c>
      <c r="RZ5" s="344">
        <f>IF((NOT(ISBLANK(QY3)))*AND(QY3=QW3),1,0)</f>
        <v>1</v>
      </c>
      <c r="SA5" s="177">
        <f>IF(SB5&lt;SC5,1,0)</f>
        <v>0</v>
      </c>
      <c r="SB5" s="307">
        <f>QY3</f>
        <v>1</v>
      </c>
      <c r="SC5" s="177">
        <f>QW3</f>
        <v>1</v>
      </c>
      <c r="SD5" s="4"/>
      <c r="SE5" s="315">
        <v>2</v>
      </c>
      <c r="SF5" s="307" t="s">
        <v>265</v>
      </c>
      <c r="SG5" s="307">
        <f>IF(SJ5&gt;SK5,1,0)</f>
        <v>0</v>
      </c>
      <c r="SH5" s="136">
        <f>IF((NOT(ISBLANK(QY4)))*AND(QY4=QW4),1,0)</f>
        <v>0</v>
      </c>
      <c r="SI5" s="177">
        <f>IF(SJ5&lt;SK5,1,0)</f>
        <v>1</v>
      </c>
      <c r="SJ5" s="307">
        <f>QY4</f>
        <v>2</v>
      </c>
      <c r="SK5" s="177">
        <f>QW4</f>
        <v>3</v>
      </c>
      <c r="SL5" s="4"/>
      <c r="SM5" s="315">
        <v>2</v>
      </c>
      <c r="SN5" s="307" t="s">
        <v>283</v>
      </c>
      <c r="SO5" s="307">
        <f>IF(SR5&gt;SS5,1,0)</f>
        <v>0</v>
      </c>
      <c r="SP5" s="136">
        <f>IF((NOT(ISBLANK(QW5)))*AND(QW5=QY5),1,0)</f>
        <v>0</v>
      </c>
      <c r="SQ5" s="177">
        <f>IF(SR5&lt;SS5,1,0)</f>
        <v>1</v>
      </c>
      <c r="SR5" s="307">
        <f>QW5</f>
        <v>1</v>
      </c>
      <c r="SS5" s="177">
        <f>QY5</f>
        <v>3</v>
      </c>
      <c r="ST5" s="4"/>
      <c r="SU5" s="315">
        <v>2</v>
      </c>
      <c r="SV5" s="307" t="s">
        <v>275</v>
      </c>
      <c r="SW5" s="307">
        <f>IF(SZ5&gt;TA5,1,0)</f>
        <v>1</v>
      </c>
      <c r="SX5" s="136">
        <f>IF((NOT(ISBLANK(QW6)))*AND(QW6=QY6),1,0)</f>
        <v>0</v>
      </c>
      <c r="SY5" s="177">
        <f>IF(SZ5&lt;TA5,1,0)</f>
        <v>0</v>
      </c>
      <c r="SZ5" s="307">
        <f>QW6</f>
        <v>3</v>
      </c>
      <c r="TA5" s="177">
        <f>QY6</f>
        <v>2</v>
      </c>
      <c r="TB5" s="4"/>
      <c r="TC5" s="315">
        <v>2</v>
      </c>
      <c r="TD5" s="307" t="s">
        <v>167</v>
      </c>
      <c r="TE5" s="307">
        <f>IF(TH5&gt;TI5,1,0)</f>
        <v>0</v>
      </c>
      <c r="TF5" s="136">
        <f>IF((NOT(ISBLANK(QY8)))*AND(QY8=QW8),1,0)</f>
        <v>1</v>
      </c>
      <c r="TG5" s="177">
        <f>IF(TH5&lt;TI5,1,0)</f>
        <v>0</v>
      </c>
      <c r="TH5" s="307">
        <f>QY8</f>
        <v>2</v>
      </c>
      <c r="TI5" s="177">
        <f>QW8</f>
        <v>2</v>
      </c>
      <c r="TJ5" s="4"/>
      <c r="TK5" s="313" t="s">
        <v>184</v>
      </c>
      <c r="TL5" s="4"/>
      <c r="TO5" s="2"/>
      <c r="TP5" s="4"/>
      <c r="TQ5" s="159">
        <f>TQ4+1</f>
        <v>2</v>
      </c>
      <c r="TR5" s="4"/>
      <c r="TS5" s="215" t="s">
        <v>275</v>
      </c>
      <c r="TT5" s="249">
        <v>2</v>
      </c>
      <c r="TU5" s="136" t="s">
        <v>136</v>
      </c>
      <c r="TV5" s="177">
        <f>WZ5</f>
        <v>2</v>
      </c>
      <c r="TW5" s="315" t="s">
        <v>384</v>
      </c>
      <c r="TX5" s="178">
        <f>TX4+1</f>
        <v>44693</v>
      </c>
      <c r="TY5" s="352">
        <v>62</v>
      </c>
      <c r="TZ5" s="158">
        <f>TY5+TZ4</f>
        <v>97</v>
      </c>
      <c r="UA5" s="401">
        <f>UA23</f>
        <v>0</v>
      </c>
      <c r="UB5" s="4"/>
      <c r="UC5" s="348">
        <v>2</v>
      </c>
      <c r="UD5" s="354"/>
      <c r="UE5" s="405" t="s">
        <v>283</v>
      </c>
      <c r="UF5" s="312">
        <v>20</v>
      </c>
      <c r="UG5" s="312">
        <v>11</v>
      </c>
      <c r="UH5" s="311">
        <v>6</v>
      </c>
      <c r="UI5" s="345">
        <v>2</v>
      </c>
      <c r="UJ5" s="309">
        <v>3</v>
      </c>
      <c r="UK5" s="345">
        <v>24</v>
      </c>
      <c r="UL5" s="309">
        <v>14</v>
      </c>
      <c r="UM5" s="309">
        <v>10</v>
      </c>
      <c r="UN5" s="4"/>
      <c r="UO5" s="324" t="s">
        <v>273</v>
      </c>
      <c r="UP5" s="237">
        <v>1</v>
      </c>
      <c r="UQ5" s="237" t="s">
        <v>136</v>
      </c>
      <c r="UR5" s="237">
        <v>1</v>
      </c>
      <c r="US5" s="323" t="s">
        <v>168</v>
      </c>
      <c r="UT5" s="4"/>
      <c r="UU5" s="324" t="s">
        <v>266</v>
      </c>
      <c r="UV5" s="237">
        <v>3</v>
      </c>
      <c r="UW5" s="237" t="s">
        <v>136</v>
      </c>
      <c r="UX5" s="237">
        <v>3</v>
      </c>
      <c r="UY5" s="323" t="s">
        <v>283</v>
      </c>
      <c r="UZ5" s="4"/>
      <c r="VA5" s="324" t="s">
        <v>273</v>
      </c>
      <c r="VB5" s="237">
        <v>0</v>
      </c>
      <c r="VC5" s="237" t="s">
        <v>136</v>
      </c>
      <c r="VD5" s="237">
        <v>3</v>
      </c>
      <c r="VE5" s="323" t="s">
        <v>265</v>
      </c>
      <c r="VF5" s="4"/>
      <c r="VG5" s="324" t="s">
        <v>265</v>
      </c>
      <c r="VH5" s="237">
        <v>2</v>
      </c>
      <c r="VI5" s="237" t="s">
        <v>136</v>
      </c>
      <c r="VJ5" s="237">
        <v>0</v>
      </c>
      <c r="VK5" s="323" t="s">
        <v>167</v>
      </c>
      <c r="VL5" s="136"/>
      <c r="VM5" s="4"/>
      <c r="VN5" s="315">
        <v>2</v>
      </c>
      <c r="VO5" s="307" t="s">
        <v>183</v>
      </c>
      <c r="VP5" s="307">
        <f>IF(VS5&gt;VT5,1,0)</f>
        <v>1</v>
      </c>
      <c r="VQ5" s="136">
        <f>IF((NOT(ISBLANK(UV3)))*AND(UV3=UX3),1,0)</f>
        <v>0</v>
      </c>
      <c r="VR5" s="177">
        <f>IF(VS5&lt;VT5,1,0)</f>
        <v>0</v>
      </c>
      <c r="VS5" s="307">
        <f>UV3</f>
        <v>1</v>
      </c>
      <c r="VT5" s="177">
        <f>UX3</f>
        <v>0</v>
      </c>
      <c r="VU5" s="4"/>
      <c r="VV5" s="315">
        <v>2</v>
      </c>
      <c r="VW5" s="307" t="s">
        <v>168</v>
      </c>
      <c r="VX5" s="307">
        <f>IF(WA5&gt;WB5,1,0)</f>
        <v>0</v>
      </c>
      <c r="VY5" s="344">
        <f>IF((NOT(ISBLANK(UX3)))*AND(UX3=UV3),1,0)</f>
        <v>0</v>
      </c>
      <c r="VZ5" s="177">
        <f>IF(WA5&lt;WB5,1,0)</f>
        <v>1</v>
      </c>
      <c r="WA5" s="307">
        <f>UX3</f>
        <v>0</v>
      </c>
      <c r="WB5" s="177">
        <f>UV3</f>
        <v>1</v>
      </c>
      <c r="WC5" s="4"/>
      <c r="WD5" s="315">
        <v>2</v>
      </c>
      <c r="WE5" s="307" t="s">
        <v>265</v>
      </c>
      <c r="WF5" s="307">
        <f>IF(WI5&gt;WJ5,1,0)</f>
        <v>0</v>
      </c>
      <c r="WG5" s="136">
        <f>IF((NOT(ISBLANK(UX4)))*AND(UX4=UV4),1,0)</f>
        <v>0</v>
      </c>
      <c r="WH5" s="177">
        <f>IF(WI5&lt;WJ5,1,0)</f>
        <v>1</v>
      </c>
      <c r="WI5" s="307">
        <f>UX4</f>
        <v>1</v>
      </c>
      <c r="WJ5" s="177">
        <f>UV4</f>
        <v>2</v>
      </c>
      <c r="WK5" s="4"/>
      <c r="WL5" s="315">
        <v>2</v>
      </c>
      <c r="WM5" s="307" t="s">
        <v>283</v>
      </c>
      <c r="WN5" s="307">
        <f>IF(WQ5&gt;WR5,1,0)</f>
        <v>0</v>
      </c>
      <c r="WO5" s="136">
        <f>IF((NOT(ISBLANK(UV5)))*AND(UV5=UX5),1,0)</f>
        <v>1</v>
      </c>
      <c r="WP5" s="177">
        <f>IF(WQ5&lt;WR5,1,0)</f>
        <v>0</v>
      </c>
      <c r="WQ5" s="307">
        <f>UV5</f>
        <v>3</v>
      </c>
      <c r="WR5" s="177">
        <f>UX5</f>
        <v>3</v>
      </c>
      <c r="WS5" s="4"/>
      <c r="WT5" s="315">
        <v>2</v>
      </c>
      <c r="WU5" s="307" t="s">
        <v>275</v>
      </c>
      <c r="WV5" s="307">
        <f>IF(WY5&gt;WZ5,1,0)</f>
        <v>0</v>
      </c>
      <c r="WW5" s="136">
        <f>IF((NOT(ISBLANK(UV6)))*AND(UV6=UX6),1,0)</f>
        <v>1</v>
      </c>
      <c r="WX5" s="177">
        <f>IF(WY5&lt;WZ5,1,0)</f>
        <v>0</v>
      </c>
      <c r="WY5" s="307">
        <f>UV6</f>
        <v>2</v>
      </c>
      <c r="WZ5" s="177">
        <f>UX6</f>
        <v>2</v>
      </c>
      <c r="XA5" s="4"/>
      <c r="XB5" s="315">
        <v>2</v>
      </c>
      <c r="XC5" s="307" t="s">
        <v>167</v>
      </c>
      <c r="XD5" s="307">
        <f>IF(XG5&gt;XH5,1,0)</f>
        <v>0</v>
      </c>
      <c r="XE5" s="136">
        <f>IF((NOT(ISBLANK(UX8)))*AND(UX8=UV8),1,0)</f>
        <v>1</v>
      </c>
      <c r="XF5" s="177">
        <f>IF(XG5&lt;XH5,1,0)</f>
        <v>0</v>
      </c>
      <c r="XG5" s="307">
        <f>UX8</f>
        <v>0</v>
      </c>
      <c r="XH5" s="177">
        <f>UV8</f>
        <v>0</v>
      </c>
      <c r="XI5" s="4"/>
      <c r="XJ5" s="313" t="s">
        <v>184</v>
      </c>
      <c r="XK5" s="4"/>
      <c r="XN5" s="2"/>
      <c r="XO5" s="4"/>
      <c r="XP5" s="353">
        <f>XP4+1</f>
        <v>2</v>
      </c>
      <c r="XQ5" s="4"/>
      <c r="XR5" s="215" t="s">
        <v>275</v>
      </c>
      <c r="XS5" s="249"/>
      <c r="XT5" s="136" t="s">
        <v>136</v>
      </c>
      <c r="XU5" s="177">
        <f>AAX5</f>
        <v>0</v>
      </c>
      <c r="XV5" s="315"/>
      <c r="XW5" s="178">
        <f>XW4+1</f>
        <v>44734</v>
      </c>
      <c r="XX5" s="352"/>
      <c r="XY5" s="158">
        <f>XX5+XY4</f>
        <v>0</v>
      </c>
      <c r="XZ5" s="4"/>
      <c r="YA5" s="348">
        <v>2</v>
      </c>
      <c r="YB5" s="354"/>
      <c r="YC5" s="357" t="s">
        <v>183</v>
      </c>
      <c r="YD5" s="312">
        <v>0</v>
      </c>
      <c r="YE5" s="312">
        <v>0</v>
      </c>
      <c r="YF5" s="311">
        <v>0</v>
      </c>
      <c r="YG5" s="345">
        <v>0</v>
      </c>
      <c r="YH5" s="309">
        <v>0</v>
      </c>
      <c r="YI5" s="345">
        <v>0</v>
      </c>
      <c r="YJ5" s="309">
        <v>0</v>
      </c>
      <c r="YK5" s="309">
        <v>0</v>
      </c>
      <c r="YL5" s="4"/>
      <c r="YM5" s="324" t="s">
        <v>273</v>
      </c>
      <c r="YN5" s="237"/>
      <c r="YO5" s="237" t="s">
        <v>136</v>
      </c>
      <c r="YP5" s="237"/>
      <c r="YQ5" s="323" t="s">
        <v>168</v>
      </c>
      <c r="YR5" s="4"/>
      <c r="YS5" s="324" t="s">
        <v>266</v>
      </c>
      <c r="YT5" s="237"/>
      <c r="YU5" s="237" t="s">
        <v>136</v>
      </c>
      <c r="YV5" s="237"/>
      <c r="YW5" s="323" t="s">
        <v>283</v>
      </c>
      <c r="YX5" s="4"/>
      <c r="YY5" s="324" t="s">
        <v>273</v>
      </c>
      <c r="YZ5" s="237"/>
      <c r="ZA5" s="237" t="s">
        <v>136</v>
      </c>
      <c r="ZB5" s="237"/>
      <c r="ZC5" s="323" t="s">
        <v>265</v>
      </c>
      <c r="ZD5" s="4"/>
      <c r="ZE5" s="324" t="s">
        <v>265</v>
      </c>
      <c r="ZF5" s="237"/>
      <c r="ZG5" s="237" t="s">
        <v>136</v>
      </c>
      <c r="ZH5" s="237"/>
      <c r="ZI5" s="323" t="s">
        <v>167</v>
      </c>
      <c r="ZJ5" s="136"/>
      <c r="ZK5" s="4"/>
      <c r="ZL5" s="315">
        <v>2</v>
      </c>
      <c r="ZM5" s="307" t="s">
        <v>183</v>
      </c>
      <c r="ZN5" s="307">
        <f>IF(ZQ5&gt;ZR5,1,0)</f>
        <v>0</v>
      </c>
      <c r="ZO5" s="136">
        <f>IF((NOT(ISBLANK(YT3)))*AND(YT3=YV3),1,0)</f>
        <v>0</v>
      </c>
      <c r="ZP5" s="177">
        <f>IF(ZQ5&lt;ZR5,1,0)</f>
        <v>0</v>
      </c>
      <c r="ZQ5" s="307">
        <f>YT3</f>
        <v>0</v>
      </c>
      <c r="ZR5" s="177">
        <f>YV3</f>
        <v>0</v>
      </c>
      <c r="ZS5" s="4"/>
      <c r="ZT5" s="315">
        <v>2</v>
      </c>
      <c r="ZU5" s="307" t="s">
        <v>168</v>
      </c>
      <c r="ZV5" s="307">
        <f>IF(ZY5&gt;ZZ5,1,0)</f>
        <v>0</v>
      </c>
      <c r="ZW5" s="344">
        <f>IF((NOT(ISBLANK(YV3)))*AND(YV3=YT3),1,0)</f>
        <v>0</v>
      </c>
      <c r="ZX5" s="177">
        <f>IF(ZY5&lt;ZZ5,1,0)</f>
        <v>0</v>
      </c>
      <c r="ZY5" s="307">
        <f>YV3</f>
        <v>0</v>
      </c>
      <c r="ZZ5" s="177">
        <f>YT3</f>
        <v>0</v>
      </c>
      <c r="AAA5" s="4"/>
      <c r="AAB5" s="315">
        <v>2</v>
      </c>
      <c r="AAC5" s="307" t="s">
        <v>265</v>
      </c>
      <c r="AAD5" s="307">
        <f>IF(AAG5&gt;AAH5,1,0)</f>
        <v>0</v>
      </c>
      <c r="AAE5" s="136">
        <f>IF((NOT(ISBLANK(YV4)))*AND(YV4=YT4),1,0)</f>
        <v>0</v>
      </c>
      <c r="AAF5" s="177">
        <f>IF(AAG5&lt;AAH5,1,0)</f>
        <v>0</v>
      </c>
      <c r="AAG5" s="307">
        <f>YV4</f>
        <v>0</v>
      </c>
      <c r="AAH5" s="177">
        <f>YT4</f>
        <v>0</v>
      </c>
      <c r="AAI5" s="4"/>
      <c r="AAJ5" s="315">
        <v>2</v>
      </c>
      <c r="AAK5" s="307" t="s">
        <v>283</v>
      </c>
      <c r="AAL5" s="307">
        <f>IF(AAO5&gt;AAP5,1,0)</f>
        <v>0</v>
      </c>
      <c r="AAM5" s="136">
        <f>IF((NOT(ISBLANK(YT5)))*AND(YT5=YV5),1,0)</f>
        <v>0</v>
      </c>
      <c r="AAN5" s="177">
        <f>IF(AAO5&lt;AAP5,1,0)</f>
        <v>0</v>
      </c>
      <c r="AAO5" s="307">
        <f>YT5</f>
        <v>0</v>
      </c>
      <c r="AAP5" s="177">
        <f>YV5</f>
        <v>0</v>
      </c>
      <c r="AAQ5" s="4"/>
      <c r="AAR5" s="315">
        <v>2</v>
      </c>
      <c r="AAS5" s="307" t="s">
        <v>275</v>
      </c>
      <c r="AAT5" s="307">
        <f>IF(AAW5&gt;AAX5,1,0)</f>
        <v>0</v>
      </c>
      <c r="AAU5" s="136">
        <f>IF((NOT(ISBLANK(YT6)))*AND(YT6=YV6),1,0)</f>
        <v>0</v>
      </c>
      <c r="AAV5" s="177">
        <f>IF(AAW5&lt;AAX5,1,0)</f>
        <v>0</v>
      </c>
      <c r="AAW5" s="307">
        <f>YT6</f>
        <v>0</v>
      </c>
      <c r="AAX5" s="177">
        <f>YV6</f>
        <v>0</v>
      </c>
      <c r="AAY5" s="4"/>
      <c r="AAZ5" s="315">
        <v>2</v>
      </c>
      <c r="ABA5" s="307" t="s">
        <v>167</v>
      </c>
      <c r="ABB5" s="307">
        <f>IF(ABE5&gt;ABF5,1,0)</f>
        <v>0</v>
      </c>
      <c r="ABC5" s="136">
        <f>IF((NOT(ISBLANK(YV8)))*AND(YV8=YT8),1,0)</f>
        <v>0</v>
      </c>
      <c r="ABD5" s="177">
        <f>IF(ABE5&lt;ABF5,1,0)</f>
        <v>0</v>
      </c>
      <c r="ABE5" s="307">
        <f>YV8</f>
        <v>0</v>
      </c>
      <c r="ABF5" s="177">
        <f>YT8</f>
        <v>0</v>
      </c>
      <c r="ABG5" s="4"/>
      <c r="ABH5" s="313" t="s">
        <v>184</v>
      </c>
      <c r="ABI5" s="4"/>
    </row>
    <row r="6" spans="1:738" x14ac:dyDescent="0.25">
      <c r="A6" s="2"/>
      <c r="B6" s="2"/>
      <c r="C6" s="4"/>
      <c r="D6" s="353">
        <f>D5+1</f>
        <v>3</v>
      </c>
      <c r="E6" s="4"/>
      <c r="F6" s="215" t="s">
        <v>283</v>
      </c>
      <c r="G6" s="249"/>
      <c r="H6" s="136" t="s">
        <v>136</v>
      </c>
      <c r="I6" s="177">
        <f>CL6</f>
        <v>0</v>
      </c>
      <c r="J6" s="177" t="s">
        <v>385</v>
      </c>
      <c r="K6" s="178">
        <f>K5+1</f>
        <v>44671</v>
      </c>
      <c r="L6" s="352"/>
      <c r="M6" s="158">
        <f>L6+M5</f>
        <v>0</v>
      </c>
      <c r="N6" s="4"/>
      <c r="O6" s="348">
        <v>3</v>
      </c>
      <c r="P6" s="354"/>
      <c r="Q6" s="346" t="s">
        <v>184</v>
      </c>
      <c r="R6" s="312">
        <v>0</v>
      </c>
      <c r="S6" s="312">
        <v>0</v>
      </c>
      <c r="T6" s="311">
        <v>0</v>
      </c>
      <c r="U6" s="345">
        <v>0</v>
      </c>
      <c r="V6" s="309">
        <v>0</v>
      </c>
      <c r="W6" s="345">
        <v>0</v>
      </c>
      <c r="X6" s="309">
        <v>0</v>
      </c>
      <c r="Y6" s="309">
        <v>0</v>
      </c>
      <c r="Z6" s="4"/>
      <c r="AA6" s="324" t="s">
        <v>184</v>
      </c>
      <c r="AB6" s="237"/>
      <c r="AC6" s="237" t="s">
        <v>136</v>
      </c>
      <c r="AD6" s="237"/>
      <c r="AE6" s="323" t="s">
        <v>167</v>
      </c>
      <c r="AF6" s="4"/>
      <c r="AG6" s="324" t="s">
        <v>270</v>
      </c>
      <c r="AH6" s="237"/>
      <c r="AI6" s="237" t="s">
        <v>136</v>
      </c>
      <c r="AJ6" s="237"/>
      <c r="AK6" s="323" t="s">
        <v>275</v>
      </c>
      <c r="AL6" s="4"/>
      <c r="AM6" s="324" t="s">
        <v>275</v>
      </c>
      <c r="AN6" s="237"/>
      <c r="AO6" s="237" t="s">
        <v>136</v>
      </c>
      <c r="AP6" s="237"/>
      <c r="AQ6" s="323" t="s">
        <v>277</v>
      </c>
      <c r="AR6" s="4"/>
      <c r="AS6" s="324" t="s">
        <v>266</v>
      </c>
      <c r="AT6" s="237"/>
      <c r="AU6" s="237" t="s">
        <v>136</v>
      </c>
      <c r="AV6" s="237"/>
      <c r="AW6" s="323" t="s">
        <v>273</v>
      </c>
      <c r="AX6" s="136"/>
      <c r="AY6" s="4"/>
      <c r="AZ6" s="315">
        <v>3</v>
      </c>
      <c r="BA6" s="307" t="s">
        <v>167</v>
      </c>
      <c r="BB6" s="307">
        <f>IF(BE6&gt;BF6,1,0)</f>
        <v>0</v>
      </c>
      <c r="BC6" s="136">
        <f>IF((NOT(ISBLANK(AP8)))*AND(AP8=AN8),1,0)</f>
        <v>0</v>
      </c>
      <c r="BD6" s="177">
        <f>IF(BE6&lt;BF6,1,0)</f>
        <v>0</v>
      </c>
      <c r="BE6" s="307">
        <f>AP8</f>
        <v>0</v>
      </c>
      <c r="BF6" s="177">
        <f>AN8</f>
        <v>0</v>
      </c>
      <c r="BG6" s="4"/>
      <c r="BH6" s="315">
        <v>3</v>
      </c>
      <c r="BI6" s="307" t="s">
        <v>146</v>
      </c>
      <c r="BJ6" s="307">
        <f>IF(BM6&gt;BN6,1,0)</f>
        <v>0</v>
      </c>
      <c r="BK6" s="344">
        <f>IF((NOT(ISBLANK(AP3)))*AND(AP3=AN3),1,0)</f>
        <v>0</v>
      </c>
      <c r="BL6" s="177">
        <f>IF(BM6&lt;BN6,1,0)</f>
        <v>0</v>
      </c>
      <c r="BM6" s="307">
        <f>AP3</f>
        <v>0</v>
      </c>
      <c r="BN6" s="177">
        <f>AN3</f>
        <v>0</v>
      </c>
      <c r="BO6" s="4"/>
      <c r="BP6" s="315">
        <v>3</v>
      </c>
      <c r="BQ6" s="307" t="s">
        <v>266</v>
      </c>
      <c r="BR6" s="307">
        <f>IF(BU6&gt;BV6,1,0)</f>
        <v>0</v>
      </c>
      <c r="BS6" s="136">
        <f>IF((NOT(ISBLANK(AN4)))*AND(AN4=AP4),1,0)</f>
        <v>0</v>
      </c>
      <c r="BT6" s="177">
        <f>IF(BU6&lt;BV6,1,0)</f>
        <v>0</v>
      </c>
      <c r="BU6" s="307">
        <f>AN4</f>
        <v>0</v>
      </c>
      <c r="BV6" s="177">
        <f>AP4</f>
        <v>0</v>
      </c>
      <c r="BW6" s="4"/>
      <c r="BX6" s="315">
        <v>3</v>
      </c>
      <c r="BY6" s="307" t="s">
        <v>184</v>
      </c>
      <c r="BZ6" s="307">
        <f>IF(CC6&gt;CD6,1,0)</f>
        <v>0</v>
      </c>
      <c r="CA6" s="136">
        <f>IF((NOT(ISBLANK(AP4)))*AND(AP4=AN4),1,0)</f>
        <v>0</v>
      </c>
      <c r="CB6" s="177">
        <f>IF(CC6&lt;CD6,1,0)</f>
        <v>0</v>
      </c>
      <c r="CC6" s="307">
        <f>AP4</f>
        <v>0</v>
      </c>
      <c r="CD6" s="177">
        <f>AN4</f>
        <v>0</v>
      </c>
      <c r="CE6" s="4"/>
      <c r="CF6" s="315">
        <v>3</v>
      </c>
      <c r="CG6" s="307" t="s">
        <v>283</v>
      </c>
      <c r="CH6" s="307">
        <f>IF(CK6&gt;CL6,1,0)</f>
        <v>0</v>
      </c>
      <c r="CI6" s="136">
        <f>IF((NOT(ISBLANK(AP7)))*AND(AP7=AN7),1,0)</f>
        <v>0</v>
      </c>
      <c r="CJ6" s="177">
        <f>IF(CK6&lt;CL6,1,0)</f>
        <v>0</v>
      </c>
      <c r="CK6" s="307">
        <f>AP7</f>
        <v>0</v>
      </c>
      <c r="CL6" s="177">
        <f>AN7</f>
        <v>0</v>
      </c>
      <c r="CM6" s="4"/>
      <c r="CN6" s="315">
        <v>3</v>
      </c>
      <c r="CO6" s="307" t="s">
        <v>265</v>
      </c>
      <c r="CP6" s="307">
        <f>IF(CS6&gt;CT6,1,0)</f>
        <v>0</v>
      </c>
      <c r="CQ6" s="136">
        <f>IF((NOT(ISBLANK(AN5)))*AND(AN5=AP5),1,0)</f>
        <v>0</v>
      </c>
      <c r="CR6" s="177">
        <f>IF(CS6&lt;CT6,1,0)</f>
        <v>0</v>
      </c>
      <c r="CS6" s="307">
        <f>AN5</f>
        <v>0</v>
      </c>
      <c r="CT6" s="177">
        <f>AP5</f>
        <v>0</v>
      </c>
      <c r="CU6" s="4"/>
      <c r="CV6" s="313" t="s">
        <v>266</v>
      </c>
      <c r="CW6" s="4"/>
      <c r="CY6" s="2"/>
      <c r="DA6" s="271">
        <v>2</v>
      </c>
      <c r="DB6" s="271" t="s">
        <v>146</v>
      </c>
      <c r="DC6" s="145">
        <v>1</v>
      </c>
      <c r="DD6" s="145">
        <v>4</v>
      </c>
      <c r="DE6" s="407">
        <v>757</v>
      </c>
      <c r="DF6" s="407">
        <v>141</v>
      </c>
      <c r="DG6" s="4"/>
      <c r="DH6" s="136"/>
      <c r="DI6" s="4"/>
      <c r="DJ6" s="353">
        <f>DJ5+1</f>
        <v>3</v>
      </c>
      <c r="DK6" s="4"/>
      <c r="DL6" s="215" t="s">
        <v>343</v>
      </c>
      <c r="DM6" s="384">
        <v>62.9</v>
      </c>
      <c r="DN6" s="404">
        <v>8</v>
      </c>
      <c r="DO6" s="249">
        <v>3</v>
      </c>
      <c r="DP6" s="136" t="s">
        <v>136</v>
      </c>
      <c r="DQ6" s="177">
        <v>2</v>
      </c>
      <c r="DR6" s="177" t="s">
        <v>384</v>
      </c>
      <c r="DS6" s="178">
        <f>DS5+1</f>
        <v>44644</v>
      </c>
      <c r="DT6" s="352">
        <v>129</v>
      </c>
      <c r="DU6" s="158">
        <f>DT6+DU5</f>
        <v>129</v>
      </c>
      <c r="DV6" s="4"/>
      <c r="DW6" s="348">
        <v>3</v>
      </c>
      <c r="DX6" s="354"/>
      <c r="DY6" s="409" t="s">
        <v>344</v>
      </c>
      <c r="DZ6" s="312">
        <v>19</v>
      </c>
      <c r="EA6" s="312">
        <v>11</v>
      </c>
      <c r="EB6" s="311">
        <v>5</v>
      </c>
      <c r="EC6" s="310">
        <v>4</v>
      </c>
      <c r="ED6" s="309">
        <v>2</v>
      </c>
      <c r="EE6" s="310">
        <v>20</v>
      </c>
      <c r="EF6" s="309">
        <v>14</v>
      </c>
      <c r="EG6" s="309">
        <v>6</v>
      </c>
      <c r="EI6" s="324" t="s">
        <v>358</v>
      </c>
      <c r="EJ6" s="237">
        <v>0</v>
      </c>
      <c r="EK6" s="237" t="s">
        <v>136</v>
      </c>
      <c r="EL6" s="237">
        <v>2</v>
      </c>
      <c r="EM6" s="323" t="s">
        <v>345</v>
      </c>
      <c r="EN6" s="4"/>
      <c r="EO6" s="324" t="s">
        <v>352</v>
      </c>
      <c r="EP6" s="237">
        <v>0</v>
      </c>
      <c r="EQ6" s="237" t="s">
        <v>136</v>
      </c>
      <c r="ER6" s="237">
        <v>3</v>
      </c>
      <c r="ES6" s="323" t="s">
        <v>342</v>
      </c>
      <c r="ET6" s="4"/>
      <c r="EU6" s="324" t="s">
        <v>342</v>
      </c>
      <c r="EV6" s="237">
        <v>1</v>
      </c>
      <c r="EW6" s="237" t="s">
        <v>136</v>
      </c>
      <c r="EX6" s="237">
        <v>1</v>
      </c>
      <c r="EY6" s="323" t="s">
        <v>362</v>
      </c>
      <c r="EZ6" s="4"/>
      <c r="FA6" s="324" t="s">
        <v>343</v>
      </c>
      <c r="FB6" s="237">
        <v>1</v>
      </c>
      <c r="FC6" s="237" t="s">
        <v>136</v>
      </c>
      <c r="FD6" s="237">
        <v>1</v>
      </c>
      <c r="FE6" s="323" t="s">
        <v>347</v>
      </c>
      <c r="FF6" s="136"/>
      <c r="FG6" s="324" t="s">
        <v>342</v>
      </c>
      <c r="FH6" s="237">
        <v>2</v>
      </c>
      <c r="FI6" s="237" t="s">
        <v>136</v>
      </c>
      <c r="FJ6" s="237">
        <v>1</v>
      </c>
      <c r="FK6" s="323" t="s">
        <v>348</v>
      </c>
      <c r="FL6" s="136"/>
      <c r="FM6" s="324" t="s">
        <v>343</v>
      </c>
      <c r="FN6" s="237">
        <v>2</v>
      </c>
      <c r="FO6" s="237" t="s">
        <v>136</v>
      </c>
      <c r="FP6" s="237">
        <v>2</v>
      </c>
      <c r="FQ6" s="323" t="s">
        <v>339</v>
      </c>
      <c r="FR6" s="4"/>
      <c r="FS6" s="4"/>
      <c r="FT6" s="315">
        <v>3</v>
      </c>
      <c r="FU6" s="307" t="s">
        <v>345</v>
      </c>
      <c r="FV6" s="307">
        <f>IF(FY6&gt;FZ6,1,0)</f>
        <v>1</v>
      </c>
      <c r="FW6" s="136">
        <f>IF((NOT(ISBLANK(EX8)))*AND(EX8=EV8),1,0)</f>
        <v>0</v>
      </c>
      <c r="FX6" s="177">
        <f>IF(FY6&lt;FZ6,1,0)</f>
        <v>0</v>
      </c>
      <c r="FY6" s="307">
        <f>EX8</f>
        <v>3</v>
      </c>
      <c r="FZ6" s="177">
        <f>EV8</f>
        <v>0</v>
      </c>
      <c r="GA6" s="4"/>
      <c r="GB6" s="315">
        <v>3</v>
      </c>
      <c r="GC6" s="307" t="s">
        <v>348</v>
      </c>
      <c r="GD6" s="307">
        <f>IF(GG6&gt;GH6,1,0)</f>
        <v>1</v>
      </c>
      <c r="GE6" s="344">
        <f>IF((NOT(ISBLANK(EX3)))*AND(EX3=EV3),1,0)</f>
        <v>0</v>
      </c>
      <c r="GF6" s="177">
        <f>IF(GG6&lt;GH6,1,0)</f>
        <v>0</v>
      </c>
      <c r="GG6" s="307">
        <f>EX3</f>
        <v>2</v>
      </c>
      <c r="GH6" s="177">
        <f>EV3</f>
        <v>0</v>
      </c>
      <c r="GI6" s="4"/>
      <c r="GJ6" s="315">
        <v>3</v>
      </c>
      <c r="GK6" s="307" t="s">
        <v>343</v>
      </c>
      <c r="GL6" s="307">
        <f>IF(GO6&gt;GP6,1,0)</f>
        <v>1</v>
      </c>
      <c r="GM6" s="136">
        <f>IF((NOT(ISBLANK(EV4)))*AND(EV4=EX4),1,0)</f>
        <v>0</v>
      </c>
      <c r="GN6" s="177">
        <f>IF(GO6&lt;GP6,1,0)</f>
        <v>0</v>
      </c>
      <c r="GO6" s="307">
        <f>EV4</f>
        <v>3</v>
      </c>
      <c r="GP6" s="177">
        <f>EX4</f>
        <v>2</v>
      </c>
      <c r="GQ6" s="4"/>
      <c r="GR6" s="315">
        <v>3</v>
      </c>
      <c r="GS6" s="307" t="s">
        <v>358</v>
      </c>
      <c r="GT6" s="307">
        <f>IF(GW6&gt;GX6,1,0)</f>
        <v>0</v>
      </c>
      <c r="GU6" s="136">
        <f>IF((NOT(ISBLANK(EX4)))*AND(EX4=EV4),1,0)</f>
        <v>0</v>
      </c>
      <c r="GV6" s="177">
        <f>IF(GW6&lt;GX6,1,0)</f>
        <v>1</v>
      </c>
      <c r="GW6" s="307">
        <f>EX4</f>
        <v>2</v>
      </c>
      <c r="GX6" s="177">
        <f>EV4</f>
        <v>3</v>
      </c>
      <c r="GY6" s="4"/>
      <c r="GZ6" s="315">
        <v>3</v>
      </c>
      <c r="HA6" s="307" t="s">
        <v>344</v>
      </c>
      <c r="HB6" s="307">
        <f>IF(HE6&gt;HF6,1,0)</f>
        <v>0</v>
      </c>
      <c r="HC6" s="136">
        <f>IF((NOT(ISBLANK(EX7)))*AND(EX7=EV7),1,0)</f>
        <v>1</v>
      </c>
      <c r="HD6" s="177">
        <f>IF(HE6&lt;HF6,1,0)</f>
        <v>0</v>
      </c>
      <c r="HE6" s="307">
        <f>EX7</f>
        <v>2</v>
      </c>
      <c r="HF6" s="177">
        <f>EV7</f>
        <v>2</v>
      </c>
      <c r="HG6" s="4"/>
      <c r="HH6" s="315">
        <v>3</v>
      </c>
      <c r="HI6" s="307" t="s">
        <v>339</v>
      </c>
      <c r="HJ6" s="307">
        <f>IF(HM6&gt;HN6,1,0)</f>
        <v>1</v>
      </c>
      <c r="HK6" s="136">
        <f>IF((NOT(ISBLANK(EV5)))*AND(EV5=EX5),1,0)</f>
        <v>0</v>
      </c>
      <c r="HL6" s="177">
        <f>IF(HM6&lt;HN6,1,0)</f>
        <v>0</v>
      </c>
      <c r="HM6" s="307">
        <f>EV5</f>
        <v>2</v>
      </c>
      <c r="HN6" s="177">
        <f>EX5</f>
        <v>0</v>
      </c>
      <c r="HO6" s="4"/>
      <c r="HP6" s="313" t="s">
        <v>343</v>
      </c>
      <c r="HQ6" s="4"/>
      <c r="HS6" s="2"/>
      <c r="HT6" s="2"/>
      <c r="HU6" s="4"/>
      <c r="HV6" s="273">
        <f>HV5+1</f>
        <v>3</v>
      </c>
      <c r="HW6" s="4"/>
      <c r="HX6" s="215" t="s">
        <v>283</v>
      </c>
      <c r="HY6" s="249">
        <v>2</v>
      </c>
      <c r="HZ6" s="136" t="s">
        <v>136</v>
      </c>
      <c r="IA6" s="177">
        <v>0</v>
      </c>
      <c r="IB6" s="177" t="s">
        <v>385</v>
      </c>
      <c r="IC6" s="178">
        <f>IC5+1</f>
        <v>44657</v>
      </c>
      <c r="ID6" s="352">
        <v>63</v>
      </c>
      <c r="IE6" s="158">
        <f>ID6+IE5</f>
        <v>129</v>
      </c>
      <c r="IF6" s="4"/>
      <c r="IG6" s="348">
        <v>3</v>
      </c>
      <c r="IH6" s="354"/>
      <c r="II6" s="346" t="s">
        <v>270</v>
      </c>
      <c r="IJ6" s="312">
        <v>20</v>
      </c>
      <c r="IK6" s="312">
        <v>11</v>
      </c>
      <c r="IL6" s="311">
        <v>6</v>
      </c>
      <c r="IM6" s="345">
        <v>2</v>
      </c>
      <c r="IN6" s="309">
        <v>3</v>
      </c>
      <c r="IO6" s="345">
        <v>19</v>
      </c>
      <c r="IP6" s="309">
        <v>19</v>
      </c>
      <c r="IQ6" s="309">
        <v>0</v>
      </c>
      <c r="IR6" s="4"/>
      <c r="IS6" s="324" t="s">
        <v>184</v>
      </c>
      <c r="IT6" s="237">
        <v>2</v>
      </c>
      <c r="IU6" s="237" t="s">
        <v>136</v>
      </c>
      <c r="IV6" s="237">
        <v>2</v>
      </c>
      <c r="IW6" s="323" t="s">
        <v>167</v>
      </c>
      <c r="IX6" s="4"/>
      <c r="IY6" s="324" t="s">
        <v>270</v>
      </c>
      <c r="IZ6" s="237">
        <v>0</v>
      </c>
      <c r="JA6" s="237" t="s">
        <v>136</v>
      </c>
      <c r="JB6" s="237">
        <v>2</v>
      </c>
      <c r="JC6" s="323" t="s">
        <v>275</v>
      </c>
      <c r="JD6" s="4"/>
      <c r="JE6" s="324" t="s">
        <v>275</v>
      </c>
      <c r="JF6" s="237">
        <v>2</v>
      </c>
      <c r="JG6" s="237" t="s">
        <v>136</v>
      </c>
      <c r="JH6" s="237">
        <v>0</v>
      </c>
      <c r="JI6" s="323" t="s">
        <v>277</v>
      </c>
      <c r="JJ6" s="4"/>
      <c r="JK6" s="324" t="s">
        <v>266</v>
      </c>
      <c r="JL6" s="237">
        <v>1</v>
      </c>
      <c r="JM6" s="237" t="s">
        <v>136</v>
      </c>
      <c r="JN6" s="237">
        <v>1</v>
      </c>
      <c r="JO6" s="323" t="s">
        <v>273</v>
      </c>
      <c r="JP6" s="136"/>
      <c r="JQ6" s="4"/>
      <c r="JR6" s="315">
        <v>3</v>
      </c>
      <c r="JS6" s="307" t="s">
        <v>167</v>
      </c>
      <c r="JT6" s="307">
        <f>IF(JW6&gt;JX6,1,0)</f>
        <v>1</v>
      </c>
      <c r="JU6" s="136">
        <f>IF((NOT(ISBLANK(JH8)))*AND(JH8=JF8),1,0)</f>
        <v>0</v>
      </c>
      <c r="JV6" s="177">
        <f>IF(JW6&lt;JX6,1,0)</f>
        <v>0</v>
      </c>
      <c r="JW6" s="307">
        <f>JH8</f>
        <v>3</v>
      </c>
      <c r="JX6" s="177">
        <f>JF8</f>
        <v>0</v>
      </c>
      <c r="JY6" s="4"/>
      <c r="JZ6" s="315">
        <v>3</v>
      </c>
      <c r="KA6" s="307" t="s">
        <v>146</v>
      </c>
      <c r="KB6" s="307">
        <f>IF(KE6&gt;KF6,1,0)</f>
        <v>0</v>
      </c>
      <c r="KC6" s="344">
        <f>IF((NOT(ISBLANK(JH3)))*AND(JH3=JF3),1,0)</f>
        <v>1</v>
      </c>
      <c r="KD6" s="177">
        <f>IF(KE6&lt;KF6,1,0)</f>
        <v>0</v>
      </c>
      <c r="KE6" s="307">
        <f>JH3</f>
        <v>2</v>
      </c>
      <c r="KF6" s="177">
        <f>JF3</f>
        <v>2</v>
      </c>
      <c r="KG6" s="4"/>
      <c r="KH6" s="315">
        <v>3</v>
      </c>
      <c r="KI6" s="307" t="s">
        <v>266</v>
      </c>
      <c r="KJ6" s="307">
        <f>IF(KM6&gt;KN6,1,0)</f>
        <v>0</v>
      </c>
      <c r="KK6" s="136">
        <f>IF((NOT(ISBLANK(JF4)))*AND(JF4=JH4),1,0)</f>
        <v>1</v>
      </c>
      <c r="KL6" s="177">
        <f>IF(KM6&lt;KN6,1,0)</f>
        <v>0</v>
      </c>
      <c r="KM6" s="307">
        <f>JF4</f>
        <v>1</v>
      </c>
      <c r="KN6" s="177">
        <f>JH4</f>
        <v>1</v>
      </c>
      <c r="KO6" s="4"/>
      <c r="KP6" s="315">
        <v>3</v>
      </c>
      <c r="KQ6" s="307" t="s">
        <v>184</v>
      </c>
      <c r="KR6" s="307">
        <f>IF(KU6&gt;KV6,1,0)</f>
        <v>0</v>
      </c>
      <c r="KS6" s="136">
        <f>IF((NOT(ISBLANK(JH4)))*AND(JH4=JF4),1,0)</f>
        <v>1</v>
      </c>
      <c r="KT6" s="177">
        <f>IF(KU6&lt;KV6,1,0)</f>
        <v>0</v>
      </c>
      <c r="KU6" s="307">
        <f>JH4</f>
        <v>1</v>
      </c>
      <c r="KV6" s="177">
        <f>JF4</f>
        <v>1</v>
      </c>
      <c r="KW6" s="4"/>
      <c r="KX6" s="315">
        <v>3</v>
      </c>
      <c r="KY6" s="307" t="s">
        <v>283</v>
      </c>
      <c r="KZ6" s="307">
        <f>IF(LC6&gt;LD6,1,0)</f>
        <v>1</v>
      </c>
      <c r="LA6" s="136">
        <f>IF((NOT(ISBLANK(JH7)))*AND(JH7=JF7),1,0)</f>
        <v>0</v>
      </c>
      <c r="LB6" s="177">
        <f>IF(LC6&lt;LD6,1,0)</f>
        <v>0</v>
      </c>
      <c r="LC6" s="307">
        <f>JH7</f>
        <v>2</v>
      </c>
      <c r="LD6" s="177">
        <f>JF7</f>
        <v>0</v>
      </c>
      <c r="LE6" s="4"/>
      <c r="LF6" s="315">
        <v>3</v>
      </c>
      <c r="LG6" s="307" t="s">
        <v>265</v>
      </c>
      <c r="LH6" s="307">
        <f>IF(LK6&gt;LL6,1,0)</f>
        <v>0</v>
      </c>
      <c r="LI6" s="136">
        <f>IF((NOT(ISBLANK(JF5)))*AND(JF5=JH5),1,0)</f>
        <v>0</v>
      </c>
      <c r="LJ6" s="177">
        <f>IF(LK6&lt;LL6,1,0)</f>
        <v>1</v>
      </c>
      <c r="LK6" s="307">
        <f>JF5</f>
        <v>1</v>
      </c>
      <c r="LL6" s="177">
        <f>JH5</f>
        <v>3</v>
      </c>
      <c r="LM6" s="4"/>
      <c r="LN6" s="313" t="s">
        <v>266</v>
      </c>
      <c r="LO6" s="4"/>
      <c r="LQ6" s="2"/>
      <c r="LR6" s="2"/>
      <c r="LS6" s="4"/>
      <c r="LT6" s="150">
        <f>LT5+1</f>
        <v>3</v>
      </c>
      <c r="LU6" s="4"/>
      <c r="LV6" s="215" t="s">
        <v>283</v>
      </c>
      <c r="LW6" s="249">
        <v>2</v>
      </c>
      <c r="LX6" s="136" t="s">
        <v>136</v>
      </c>
      <c r="LY6" s="177">
        <f>PB6</f>
        <v>4</v>
      </c>
      <c r="LZ6" s="177" t="s">
        <v>385</v>
      </c>
      <c r="MA6" s="178">
        <f>MA5+1</f>
        <v>44671</v>
      </c>
      <c r="MB6" s="352">
        <v>80</v>
      </c>
      <c r="MC6" s="158">
        <f>MB6+MC5</f>
        <v>314</v>
      </c>
      <c r="MD6" s="4"/>
      <c r="ME6" s="348">
        <v>3</v>
      </c>
      <c r="MF6" s="354"/>
      <c r="MG6" s="346" t="s">
        <v>273</v>
      </c>
      <c r="MH6" s="312">
        <v>17</v>
      </c>
      <c r="MI6" s="312">
        <v>11</v>
      </c>
      <c r="MJ6" s="311">
        <v>5</v>
      </c>
      <c r="MK6" s="345">
        <v>2</v>
      </c>
      <c r="ML6" s="309">
        <v>4</v>
      </c>
      <c r="MM6" s="345">
        <v>19</v>
      </c>
      <c r="MN6" s="309">
        <v>16</v>
      </c>
      <c r="MO6" s="309">
        <v>3</v>
      </c>
      <c r="MP6" s="4"/>
      <c r="MQ6" s="324" t="s">
        <v>184</v>
      </c>
      <c r="MR6" s="237">
        <v>0</v>
      </c>
      <c r="MS6" s="237" t="s">
        <v>136</v>
      </c>
      <c r="MT6" s="237">
        <v>1</v>
      </c>
      <c r="MU6" s="323" t="s">
        <v>167</v>
      </c>
      <c r="MV6" s="4"/>
      <c r="MW6" s="324" t="s">
        <v>270</v>
      </c>
      <c r="MX6" s="237">
        <v>4</v>
      </c>
      <c r="MY6" s="237" t="s">
        <v>136</v>
      </c>
      <c r="MZ6" s="237">
        <v>3</v>
      </c>
      <c r="NA6" s="323" t="s">
        <v>275</v>
      </c>
      <c r="NB6" s="4"/>
      <c r="NC6" s="324" t="s">
        <v>275</v>
      </c>
      <c r="ND6" s="237">
        <v>1</v>
      </c>
      <c r="NE6" s="237" t="s">
        <v>136</v>
      </c>
      <c r="NF6" s="237">
        <v>2</v>
      </c>
      <c r="NG6" s="323" t="s">
        <v>277</v>
      </c>
      <c r="NH6" s="4"/>
      <c r="NI6" s="324" t="s">
        <v>266</v>
      </c>
      <c r="NJ6" s="237">
        <v>3</v>
      </c>
      <c r="NK6" s="237" t="s">
        <v>136</v>
      </c>
      <c r="NL6" s="237">
        <v>2</v>
      </c>
      <c r="NM6" s="323" t="s">
        <v>273</v>
      </c>
      <c r="NN6" s="136"/>
      <c r="NO6" s="4"/>
      <c r="NP6" s="315">
        <v>3</v>
      </c>
      <c r="NQ6" s="307" t="s">
        <v>167</v>
      </c>
      <c r="NR6" s="307">
        <f>IF(NU6&gt;NV6,1,0)</f>
        <v>0</v>
      </c>
      <c r="NS6" s="136">
        <f>IF((NOT(ISBLANK(NF8)))*AND(NF8=ND8),1,0)</f>
        <v>1</v>
      </c>
      <c r="NT6" s="177">
        <f>IF(NU6&lt;NV6,1,0)</f>
        <v>0</v>
      </c>
      <c r="NU6" s="307">
        <f>NF8</f>
        <v>1</v>
      </c>
      <c r="NV6" s="177">
        <f>ND8</f>
        <v>1</v>
      </c>
      <c r="NW6" s="4"/>
      <c r="NX6" s="315">
        <v>3</v>
      </c>
      <c r="NY6" s="307" t="s">
        <v>146</v>
      </c>
      <c r="NZ6" s="307">
        <f>IF(OC6&gt;OD6,1,0)</f>
        <v>0</v>
      </c>
      <c r="OA6" s="344">
        <f>IF((NOT(ISBLANK(NF3)))*AND(NF3=ND3),1,0)</f>
        <v>0</v>
      </c>
      <c r="OB6" s="177">
        <f>IF(OC6&lt;OD6,1,0)</f>
        <v>1</v>
      </c>
      <c r="OC6" s="307">
        <f>NF3</f>
        <v>0</v>
      </c>
      <c r="OD6" s="177">
        <f>ND3</f>
        <v>3</v>
      </c>
      <c r="OE6" s="4"/>
      <c r="OF6" s="315">
        <v>3</v>
      </c>
      <c r="OG6" s="307" t="s">
        <v>266</v>
      </c>
      <c r="OH6" s="307">
        <f>IF(OK6&gt;OL6,1,0)</f>
        <v>0</v>
      </c>
      <c r="OI6" s="136">
        <f>IF((NOT(ISBLANK(ND4)))*AND(ND4=NF4),1,0)</f>
        <v>1</v>
      </c>
      <c r="OJ6" s="177">
        <f>IF(OK6&lt;OL6,1,0)</f>
        <v>0</v>
      </c>
      <c r="OK6" s="307">
        <f>ND4</f>
        <v>1</v>
      </c>
      <c r="OL6" s="177">
        <f>NF4</f>
        <v>1</v>
      </c>
      <c r="OM6" s="4"/>
      <c r="ON6" s="315">
        <v>3</v>
      </c>
      <c r="OO6" s="307" t="s">
        <v>184</v>
      </c>
      <c r="OP6" s="307">
        <f>IF(OS6&gt;OT6,1,0)</f>
        <v>0</v>
      </c>
      <c r="OQ6" s="136">
        <f>IF((NOT(ISBLANK(NF4)))*AND(NF4=ND4),1,0)</f>
        <v>1</v>
      </c>
      <c r="OR6" s="177">
        <f>IF(OS6&lt;OT6,1,0)</f>
        <v>0</v>
      </c>
      <c r="OS6" s="307">
        <f>NF4</f>
        <v>1</v>
      </c>
      <c r="OT6" s="177">
        <f>ND4</f>
        <v>1</v>
      </c>
      <c r="OU6" s="4"/>
      <c r="OV6" s="315">
        <v>3</v>
      </c>
      <c r="OW6" s="307" t="s">
        <v>283</v>
      </c>
      <c r="OX6" s="307">
        <f>IF(PA6&gt;PB6,1,0)</f>
        <v>0</v>
      </c>
      <c r="OY6" s="136">
        <f>IF((NOT(ISBLANK(NF7)))*AND(NF7=ND7),1,0)</f>
        <v>0</v>
      </c>
      <c r="OZ6" s="177">
        <f>IF(PA6&lt;PB6,1,0)</f>
        <v>1</v>
      </c>
      <c r="PA6" s="307">
        <f>NF7</f>
        <v>2</v>
      </c>
      <c r="PB6" s="177">
        <f>ND7</f>
        <v>4</v>
      </c>
      <c r="PC6" s="4"/>
      <c r="PD6" s="315">
        <v>3</v>
      </c>
      <c r="PE6" s="307" t="s">
        <v>265</v>
      </c>
      <c r="PF6" s="307">
        <f>IF(PI6&gt;PJ6,1,0)</f>
        <v>0</v>
      </c>
      <c r="PG6" s="136">
        <f>IF((NOT(ISBLANK(ND5)))*AND(ND5=NF5),1,0)</f>
        <v>1</v>
      </c>
      <c r="PH6" s="177">
        <f>IF(PI6&lt;PJ6,1,0)</f>
        <v>0</v>
      </c>
      <c r="PI6" s="307">
        <f>ND5</f>
        <v>1</v>
      </c>
      <c r="PJ6" s="177">
        <f>NF5</f>
        <v>1</v>
      </c>
      <c r="PK6" s="4"/>
      <c r="PL6" s="313" t="s">
        <v>266</v>
      </c>
      <c r="PM6" s="4"/>
      <c r="PP6" s="2"/>
      <c r="PQ6" s="4"/>
      <c r="PR6" s="150">
        <f>PR5+1</f>
        <v>3</v>
      </c>
      <c r="PS6" s="4"/>
      <c r="PT6" s="215" t="s">
        <v>283</v>
      </c>
      <c r="PU6" s="249">
        <v>2</v>
      </c>
      <c r="PV6" s="136" t="s">
        <v>136</v>
      </c>
      <c r="PW6" s="177">
        <f>TA6</f>
        <v>3</v>
      </c>
      <c r="PX6" s="315" t="s">
        <v>383</v>
      </c>
      <c r="PY6" s="178">
        <f>PY5+1</f>
        <v>44684</v>
      </c>
      <c r="PZ6" s="352">
        <v>60</v>
      </c>
      <c r="QA6" s="158">
        <f>PZ6+QA5</f>
        <v>213</v>
      </c>
      <c r="QB6" s="401">
        <f>QB24</f>
        <v>2</v>
      </c>
      <c r="QC6" s="4"/>
      <c r="QD6" s="348">
        <v>3</v>
      </c>
      <c r="QE6" s="354"/>
      <c r="QF6" s="346" t="s">
        <v>265</v>
      </c>
      <c r="QG6" s="312">
        <v>19</v>
      </c>
      <c r="QH6" s="312">
        <v>11</v>
      </c>
      <c r="QI6" s="311">
        <v>6</v>
      </c>
      <c r="QJ6" s="345">
        <v>1</v>
      </c>
      <c r="QK6" s="309">
        <v>4</v>
      </c>
      <c r="QL6" s="345">
        <v>20</v>
      </c>
      <c r="QM6" s="309">
        <v>20</v>
      </c>
      <c r="QN6" s="309">
        <v>0</v>
      </c>
      <c r="QO6" s="4"/>
      <c r="QP6" s="324" t="s">
        <v>184</v>
      </c>
      <c r="QQ6" s="237">
        <v>0</v>
      </c>
      <c r="QR6" s="237" t="s">
        <v>136</v>
      </c>
      <c r="QS6" s="237">
        <v>1</v>
      </c>
      <c r="QT6" s="323" t="s">
        <v>167</v>
      </c>
      <c r="QU6" s="4"/>
      <c r="QV6" s="324" t="s">
        <v>270</v>
      </c>
      <c r="QW6" s="237">
        <v>3</v>
      </c>
      <c r="QX6" s="237" t="s">
        <v>136</v>
      </c>
      <c r="QY6" s="237">
        <v>2</v>
      </c>
      <c r="QZ6" s="323" t="s">
        <v>275</v>
      </c>
      <c r="RA6" s="4"/>
      <c r="RB6" s="324" t="s">
        <v>275</v>
      </c>
      <c r="RC6" s="237">
        <v>1</v>
      </c>
      <c r="RD6" s="237" t="s">
        <v>136</v>
      </c>
      <c r="RE6" s="237">
        <v>1</v>
      </c>
      <c r="RF6" s="323" t="s">
        <v>277</v>
      </c>
      <c r="RG6" s="4"/>
      <c r="RH6" s="324" t="s">
        <v>266</v>
      </c>
      <c r="RI6" s="237">
        <v>0</v>
      </c>
      <c r="RJ6" s="237" t="s">
        <v>136</v>
      </c>
      <c r="RK6" s="237">
        <v>1</v>
      </c>
      <c r="RL6" s="323" t="s">
        <v>273</v>
      </c>
      <c r="RM6" s="136"/>
      <c r="RN6" s="4"/>
      <c r="RO6" s="315">
        <v>3</v>
      </c>
      <c r="RP6" s="307" t="s">
        <v>167</v>
      </c>
      <c r="RQ6" s="307">
        <f>IF(RT6&gt;RU6,1,0)</f>
        <v>1</v>
      </c>
      <c r="RR6" s="136">
        <f>IF((NOT(ISBLANK(RE8)))*AND(RE8=RC8),1,0)</f>
        <v>0</v>
      </c>
      <c r="RS6" s="177">
        <f>IF(RT6&lt;RU6,1,0)</f>
        <v>0</v>
      </c>
      <c r="RT6" s="307">
        <f>RE8</f>
        <v>1</v>
      </c>
      <c r="RU6" s="177">
        <f>RC8</f>
        <v>0</v>
      </c>
      <c r="RV6" s="4"/>
      <c r="RW6" s="315">
        <v>3</v>
      </c>
      <c r="RX6" s="307" t="s">
        <v>146</v>
      </c>
      <c r="RY6" s="307">
        <f>IF(SB6&gt;SC6,1,0)</f>
        <v>0</v>
      </c>
      <c r="RZ6" s="344">
        <f>IF((NOT(ISBLANK(RE3)))*AND(RE3=RC3),1,0)</f>
        <v>0</v>
      </c>
      <c r="SA6" s="177">
        <f>IF(SB6&lt;SC6,1,0)</f>
        <v>1</v>
      </c>
      <c r="SB6" s="307">
        <f>RE3</f>
        <v>0</v>
      </c>
      <c r="SC6" s="177">
        <f>RC3</f>
        <v>1</v>
      </c>
      <c r="SD6" s="4"/>
      <c r="SE6" s="315">
        <v>3</v>
      </c>
      <c r="SF6" s="307" t="s">
        <v>266</v>
      </c>
      <c r="SG6" s="307">
        <f>IF(SJ6&gt;SK6,1,0)</f>
        <v>1</v>
      </c>
      <c r="SH6" s="136">
        <f>IF((NOT(ISBLANK(RC4)))*AND(RC4=RE4),1,0)</f>
        <v>0</v>
      </c>
      <c r="SI6" s="177">
        <f>IF(SJ6&lt;SK6,1,0)</f>
        <v>0</v>
      </c>
      <c r="SJ6" s="307">
        <f>RC4</f>
        <v>3</v>
      </c>
      <c r="SK6" s="177">
        <f>RE4</f>
        <v>1</v>
      </c>
      <c r="SL6" s="4"/>
      <c r="SM6" s="315">
        <v>3</v>
      </c>
      <c r="SN6" s="307" t="s">
        <v>184</v>
      </c>
      <c r="SO6" s="307">
        <f>IF(SR6&gt;SS6,1,0)</f>
        <v>0</v>
      </c>
      <c r="SP6" s="136">
        <f>IF((NOT(ISBLANK(RE4)))*AND(RE4=RC4),1,0)</f>
        <v>0</v>
      </c>
      <c r="SQ6" s="177">
        <f>IF(SR6&lt;SS6,1,0)</f>
        <v>1</v>
      </c>
      <c r="SR6" s="307">
        <f>RE4</f>
        <v>1</v>
      </c>
      <c r="SS6" s="177">
        <f>RC4</f>
        <v>3</v>
      </c>
      <c r="ST6" s="4"/>
      <c r="SU6" s="315">
        <v>3</v>
      </c>
      <c r="SV6" s="307" t="s">
        <v>283</v>
      </c>
      <c r="SW6" s="307">
        <f>IF(SZ6&gt;TA6,1,0)</f>
        <v>0</v>
      </c>
      <c r="SX6" s="136">
        <f>IF((NOT(ISBLANK(RE7)))*AND(RE7=RC7),1,0)</f>
        <v>0</v>
      </c>
      <c r="SY6" s="177">
        <f>IF(SZ6&lt;TA6,1,0)</f>
        <v>1</v>
      </c>
      <c r="SZ6" s="307">
        <f>RE7</f>
        <v>2</v>
      </c>
      <c r="TA6" s="177">
        <f>RC7</f>
        <v>3</v>
      </c>
      <c r="TB6" s="4"/>
      <c r="TC6" s="315">
        <v>3</v>
      </c>
      <c r="TD6" s="307" t="s">
        <v>265</v>
      </c>
      <c r="TE6" s="307">
        <f>IF(TH6&gt;TI6,1,0)</f>
        <v>0</v>
      </c>
      <c r="TF6" s="136">
        <f>IF((NOT(ISBLANK(RC5)))*AND(RC5=RE5),1,0)</f>
        <v>0</v>
      </c>
      <c r="TG6" s="177">
        <f>IF(TH6&lt;TI6,1,0)</f>
        <v>1</v>
      </c>
      <c r="TH6" s="307">
        <f>RC5</f>
        <v>1</v>
      </c>
      <c r="TI6" s="177">
        <f>RE5</f>
        <v>3</v>
      </c>
      <c r="TJ6" s="4"/>
      <c r="TK6" s="313" t="s">
        <v>266</v>
      </c>
      <c r="TL6" s="4"/>
      <c r="TO6" s="2"/>
      <c r="TP6" s="4"/>
      <c r="TQ6" s="150">
        <f>TQ5+1</f>
        <v>3</v>
      </c>
      <c r="TR6" s="4"/>
      <c r="TS6" s="215" t="s">
        <v>283</v>
      </c>
      <c r="TT6" s="249">
        <v>0</v>
      </c>
      <c r="TU6" s="136" t="s">
        <v>136</v>
      </c>
      <c r="TV6" s="177">
        <f>WZ6</f>
        <v>4</v>
      </c>
      <c r="TW6" s="315" t="s">
        <v>258</v>
      </c>
      <c r="TX6" s="178">
        <f>TX5+1</f>
        <v>44694</v>
      </c>
      <c r="TY6" s="352">
        <v>0</v>
      </c>
      <c r="TZ6" s="158">
        <f>TY6+TZ5</f>
        <v>97</v>
      </c>
      <c r="UA6" s="401">
        <f>UA24</f>
        <v>0</v>
      </c>
      <c r="UB6" s="4"/>
      <c r="UC6" s="348">
        <v>3</v>
      </c>
      <c r="UD6" s="354"/>
      <c r="UE6" s="346" t="s">
        <v>184</v>
      </c>
      <c r="UF6" s="312">
        <v>18</v>
      </c>
      <c r="UG6" s="312">
        <v>11</v>
      </c>
      <c r="UH6" s="311">
        <v>6</v>
      </c>
      <c r="UI6" s="345">
        <v>0</v>
      </c>
      <c r="UJ6" s="309">
        <v>5</v>
      </c>
      <c r="UK6" s="345">
        <v>17</v>
      </c>
      <c r="UL6" s="309">
        <v>13</v>
      </c>
      <c r="UM6" s="309">
        <v>4</v>
      </c>
      <c r="UN6" s="4"/>
      <c r="UO6" s="324" t="s">
        <v>184</v>
      </c>
      <c r="UP6" s="237">
        <v>3</v>
      </c>
      <c r="UQ6" s="237" t="s">
        <v>136</v>
      </c>
      <c r="UR6" s="237">
        <v>1</v>
      </c>
      <c r="US6" s="323" t="s">
        <v>167</v>
      </c>
      <c r="UT6" s="4"/>
      <c r="UU6" s="324" t="s">
        <v>270</v>
      </c>
      <c r="UV6" s="237">
        <v>2</v>
      </c>
      <c r="UW6" s="237" t="s">
        <v>136</v>
      </c>
      <c r="UX6" s="237">
        <v>2</v>
      </c>
      <c r="UY6" s="323" t="s">
        <v>275</v>
      </c>
      <c r="UZ6" s="4"/>
      <c r="VA6" s="324" t="s">
        <v>275</v>
      </c>
      <c r="VB6" s="237">
        <v>1</v>
      </c>
      <c r="VC6" s="237" t="s">
        <v>136</v>
      </c>
      <c r="VD6" s="237">
        <v>2</v>
      </c>
      <c r="VE6" s="323" t="s">
        <v>277</v>
      </c>
      <c r="VF6" s="4"/>
      <c r="VG6" s="324" t="s">
        <v>266</v>
      </c>
      <c r="VH6" s="237">
        <v>2</v>
      </c>
      <c r="VI6" s="237" t="s">
        <v>136</v>
      </c>
      <c r="VJ6" s="237">
        <v>2</v>
      </c>
      <c r="VK6" s="323" t="s">
        <v>273</v>
      </c>
      <c r="VL6" s="136"/>
      <c r="VM6" s="4"/>
      <c r="VN6" s="315">
        <v>3</v>
      </c>
      <c r="VO6" s="307" t="s">
        <v>167</v>
      </c>
      <c r="VP6" s="307">
        <f>IF(VS6&gt;VT6,1,0)</f>
        <v>1</v>
      </c>
      <c r="VQ6" s="136">
        <f>IF((NOT(ISBLANK(VD8)))*AND(VD8=VB8),1,0)</f>
        <v>0</v>
      </c>
      <c r="VR6" s="177">
        <f>IF(VS6&lt;VT6,1,0)</f>
        <v>0</v>
      </c>
      <c r="VS6" s="307">
        <f>VD8</f>
        <v>2</v>
      </c>
      <c r="VT6" s="177">
        <f>VB8</f>
        <v>1</v>
      </c>
      <c r="VU6" s="4"/>
      <c r="VV6" s="315">
        <v>3</v>
      </c>
      <c r="VW6" s="307" t="s">
        <v>146</v>
      </c>
      <c r="VX6" s="307">
        <f>IF(WA6&gt;WB6,1,0)</f>
        <v>0</v>
      </c>
      <c r="VY6" s="344">
        <f>IF((NOT(ISBLANK(VD3)))*AND(VD3=VB3),1,0)</f>
        <v>0</v>
      </c>
      <c r="VZ6" s="177">
        <f>IF(WA6&lt;WB6,1,0)</f>
        <v>1</v>
      </c>
      <c r="WA6" s="307">
        <f>VD3</f>
        <v>1</v>
      </c>
      <c r="WB6" s="177">
        <f>VB3</f>
        <v>2</v>
      </c>
      <c r="WC6" s="4"/>
      <c r="WD6" s="315">
        <v>3</v>
      </c>
      <c r="WE6" s="307" t="s">
        <v>266</v>
      </c>
      <c r="WF6" s="307">
        <f>IF(WI6&gt;WJ6,1,0)</f>
        <v>0</v>
      </c>
      <c r="WG6" s="136">
        <f>IF((NOT(ISBLANK(VB4)))*AND(VB4=VD4),1,0)</f>
        <v>0</v>
      </c>
      <c r="WH6" s="177">
        <f>IF(WI6&lt;WJ6,1,0)</f>
        <v>1</v>
      </c>
      <c r="WI6" s="307">
        <f>VB4</f>
        <v>0</v>
      </c>
      <c r="WJ6" s="177">
        <f>VD4</f>
        <v>2</v>
      </c>
      <c r="WK6" s="4"/>
      <c r="WL6" s="315">
        <v>3</v>
      </c>
      <c r="WM6" s="307" t="s">
        <v>184</v>
      </c>
      <c r="WN6" s="307">
        <f>IF(WQ6&gt;WR6,1,0)</f>
        <v>1</v>
      </c>
      <c r="WO6" s="136">
        <f>IF((NOT(ISBLANK(VD4)))*AND(VD4=VB4),1,0)</f>
        <v>0</v>
      </c>
      <c r="WP6" s="177">
        <f>IF(WQ6&lt;WR6,1,0)</f>
        <v>0</v>
      </c>
      <c r="WQ6" s="307">
        <f>VD4</f>
        <v>2</v>
      </c>
      <c r="WR6" s="177">
        <f>VB4</f>
        <v>0</v>
      </c>
      <c r="WS6" s="4"/>
      <c r="WT6" s="315">
        <v>3</v>
      </c>
      <c r="WU6" s="307" t="s">
        <v>283</v>
      </c>
      <c r="WV6" s="307">
        <f>IF(WY6&gt;WZ6,1,0)</f>
        <v>0</v>
      </c>
      <c r="WW6" s="136">
        <f>IF((NOT(ISBLANK(VD7)))*AND(VD7=VB7),1,0)</f>
        <v>0</v>
      </c>
      <c r="WX6" s="177">
        <f>IF(WY6&lt;WZ6,1,0)</f>
        <v>1</v>
      </c>
      <c r="WY6" s="307">
        <f>VD7</f>
        <v>0</v>
      </c>
      <c r="WZ6" s="177">
        <f>VB7</f>
        <v>4</v>
      </c>
      <c r="XA6" s="4"/>
      <c r="XB6" s="315">
        <v>3</v>
      </c>
      <c r="XC6" s="307" t="s">
        <v>265</v>
      </c>
      <c r="XD6" s="307">
        <f>IF(XG6&gt;XH6,1,0)</f>
        <v>0</v>
      </c>
      <c r="XE6" s="136">
        <f>IF((NOT(ISBLANK(VB5)))*AND(VB5=VD5),1,0)</f>
        <v>0</v>
      </c>
      <c r="XF6" s="177">
        <f>IF(XG6&lt;XH6,1,0)</f>
        <v>1</v>
      </c>
      <c r="XG6" s="307">
        <f>VB5</f>
        <v>0</v>
      </c>
      <c r="XH6" s="177">
        <f>VD5</f>
        <v>3</v>
      </c>
      <c r="XI6" s="4"/>
      <c r="XJ6" s="313" t="s">
        <v>266</v>
      </c>
      <c r="XK6" s="4"/>
      <c r="XN6" s="2"/>
      <c r="XO6" s="4"/>
      <c r="XP6" s="353">
        <f>XP5+1</f>
        <v>3</v>
      </c>
      <c r="XQ6" s="4"/>
      <c r="XR6" s="215" t="s">
        <v>283</v>
      </c>
      <c r="XS6" s="249"/>
      <c r="XT6" s="136" t="s">
        <v>136</v>
      </c>
      <c r="XU6" s="177">
        <f>AAX6</f>
        <v>0</v>
      </c>
      <c r="XV6" s="177"/>
      <c r="XW6" s="178">
        <f>XW5+1</f>
        <v>44735</v>
      </c>
      <c r="XX6" s="352"/>
      <c r="XY6" s="158">
        <f>XX6+XY5</f>
        <v>0</v>
      </c>
      <c r="XZ6" s="4"/>
      <c r="YA6" s="348">
        <v>3</v>
      </c>
      <c r="YB6" s="354"/>
      <c r="YC6" s="346" t="s">
        <v>184</v>
      </c>
      <c r="YD6" s="312">
        <v>0</v>
      </c>
      <c r="YE6" s="312">
        <v>0</v>
      </c>
      <c r="YF6" s="311">
        <v>0</v>
      </c>
      <c r="YG6" s="345">
        <v>0</v>
      </c>
      <c r="YH6" s="309">
        <v>0</v>
      </c>
      <c r="YI6" s="345">
        <v>0</v>
      </c>
      <c r="YJ6" s="309">
        <v>0</v>
      </c>
      <c r="YK6" s="309">
        <v>0</v>
      </c>
      <c r="YL6" s="4"/>
      <c r="YM6" s="324" t="s">
        <v>184</v>
      </c>
      <c r="YN6" s="237"/>
      <c r="YO6" s="237" t="s">
        <v>136</v>
      </c>
      <c r="YP6" s="237"/>
      <c r="YQ6" s="323" t="s">
        <v>167</v>
      </c>
      <c r="YR6" s="4"/>
      <c r="YS6" s="324" t="s">
        <v>270</v>
      </c>
      <c r="YT6" s="237"/>
      <c r="YU6" s="237" t="s">
        <v>136</v>
      </c>
      <c r="YV6" s="237"/>
      <c r="YW6" s="323" t="s">
        <v>275</v>
      </c>
      <c r="YX6" s="4"/>
      <c r="YY6" s="324" t="s">
        <v>275</v>
      </c>
      <c r="YZ6" s="237"/>
      <c r="ZA6" s="237" t="s">
        <v>136</v>
      </c>
      <c r="ZB6" s="237"/>
      <c r="ZC6" s="323" t="s">
        <v>277</v>
      </c>
      <c r="ZD6" s="4"/>
      <c r="ZE6" s="324" t="s">
        <v>266</v>
      </c>
      <c r="ZF6" s="237"/>
      <c r="ZG6" s="237" t="s">
        <v>136</v>
      </c>
      <c r="ZH6" s="237"/>
      <c r="ZI6" s="323" t="s">
        <v>273</v>
      </c>
      <c r="ZJ6" s="136"/>
      <c r="ZK6" s="4"/>
      <c r="ZL6" s="315">
        <v>3</v>
      </c>
      <c r="ZM6" s="307" t="s">
        <v>167</v>
      </c>
      <c r="ZN6" s="307">
        <f>IF(ZQ6&gt;ZR6,1,0)</f>
        <v>0</v>
      </c>
      <c r="ZO6" s="136">
        <f>IF((NOT(ISBLANK(ZB8)))*AND(ZB8=YZ8),1,0)</f>
        <v>0</v>
      </c>
      <c r="ZP6" s="177">
        <f>IF(ZQ6&lt;ZR6,1,0)</f>
        <v>0</v>
      </c>
      <c r="ZQ6" s="307">
        <f>ZB8</f>
        <v>0</v>
      </c>
      <c r="ZR6" s="177">
        <f>YZ8</f>
        <v>0</v>
      </c>
      <c r="ZS6" s="4"/>
      <c r="ZT6" s="315">
        <v>3</v>
      </c>
      <c r="ZU6" s="307" t="s">
        <v>146</v>
      </c>
      <c r="ZV6" s="307">
        <f>IF(ZY6&gt;ZZ6,1,0)</f>
        <v>0</v>
      </c>
      <c r="ZW6" s="344">
        <f>IF((NOT(ISBLANK(ZB3)))*AND(ZB3=YZ3),1,0)</f>
        <v>0</v>
      </c>
      <c r="ZX6" s="177">
        <f>IF(ZY6&lt;ZZ6,1,0)</f>
        <v>0</v>
      </c>
      <c r="ZY6" s="307">
        <f>ZB3</f>
        <v>0</v>
      </c>
      <c r="ZZ6" s="177">
        <f>YZ3</f>
        <v>0</v>
      </c>
      <c r="AAA6" s="4"/>
      <c r="AAB6" s="315">
        <v>3</v>
      </c>
      <c r="AAC6" s="307" t="s">
        <v>266</v>
      </c>
      <c r="AAD6" s="307">
        <f>IF(AAG6&gt;AAH6,1,0)</f>
        <v>0</v>
      </c>
      <c r="AAE6" s="136">
        <f>IF((NOT(ISBLANK(YZ4)))*AND(YZ4=ZB4),1,0)</f>
        <v>0</v>
      </c>
      <c r="AAF6" s="177">
        <f>IF(AAG6&lt;AAH6,1,0)</f>
        <v>0</v>
      </c>
      <c r="AAG6" s="307">
        <f>YZ4</f>
        <v>0</v>
      </c>
      <c r="AAH6" s="177">
        <f>ZB4</f>
        <v>0</v>
      </c>
      <c r="AAI6" s="4"/>
      <c r="AAJ6" s="315">
        <v>3</v>
      </c>
      <c r="AAK6" s="307" t="s">
        <v>184</v>
      </c>
      <c r="AAL6" s="307">
        <f>IF(AAO6&gt;AAP6,1,0)</f>
        <v>0</v>
      </c>
      <c r="AAM6" s="136">
        <f>IF((NOT(ISBLANK(ZB4)))*AND(ZB4=YZ4),1,0)</f>
        <v>0</v>
      </c>
      <c r="AAN6" s="177">
        <f>IF(AAO6&lt;AAP6,1,0)</f>
        <v>0</v>
      </c>
      <c r="AAO6" s="307">
        <f>ZB4</f>
        <v>0</v>
      </c>
      <c r="AAP6" s="177">
        <f>YZ4</f>
        <v>0</v>
      </c>
      <c r="AAQ6" s="4"/>
      <c r="AAR6" s="315">
        <v>3</v>
      </c>
      <c r="AAS6" s="307" t="s">
        <v>283</v>
      </c>
      <c r="AAT6" s="307">
        <f>IF(AAW6&gt;AAX6,1,0)</f>
        <v>0</v>
      </c>
      <c r="AAU6" s="136">
        <f>IF((NOT(ISBLANK(ZB7)))*AND(ZB7=YZ7),1,0)</f>
        <v>0</v>
      </c>
      <c r="AAV6" s="177">
        <f>IF(AAW6&lt;AAX6,1,0)</f>
        <v>0</v>
      </c>
      <c r="AAW6" s="307">
        <f>ZB7</f>
        <v>0</v>
      </c>
      <c r="AAX6" s="177">
        <f>YZ7</f>
        <v>0</v>
      </c>
      <c r="AAY6" s="4"/>
      <c r="AAZ6" s="315">
        <v>3</v>
      </c>
      <c r="ABA6" s="307" t="s">
        <v>265</v>
      </c>
      <c r="ABB6" s="307">
        <f>IF(ABE6&gt;ABF6,1,0)</f>
        <v>0</v>
      </c>
      <c r="ABC6" s="136">
        <f>IF((NOT(ISBLANK(YZ5)))*AND(YZ5=ZB5),1,0)</f>
        <v>0</v>
      </c>
      <c r="ABD6" s="177">
        <f>IF(ABE6&lt;ABF6,1,0)</f>
        <v>0</v>
      </c>
      <c r="ABE6" s="307">
        <f>YZ5</f>
        <v>0</v>
      </c>
      <c r="ABF6" s="177">
        <f>ZB5</f>
        <v>0</v>
      </c>
      <c r="ABG6" s="4"/>
      <c r="ABH6" s="313" t="s">
        <v>266</v>
      </c>
      <c r="ABI6" s="4"/>
    </row>
    <row r="7" spans="1:738" x14ac:dyDescent="0.25">
      <c r="A7" s="2"/>
      <c r="B7" s="2"/>
      <c r="C7" s="4"/>
      <c r="D7" s="353">
        <f>D6+1</f>
        <v>4</v>
      </c>
      <c r="E7" s="4"/>
      <c r="F7" s="355" t="s">
        <v>184</v>
      </c>
      <c r="G7" s="249"/>
      <c r="H7" s="136" t="s">
        <v>136</v>
      </c>
      <c r="I7" s="177">
        <f>CL7</f>
        <v>0</v>
      </c>
      <c r="J7" s="177" t="s">
        <v>384</v>
      </c>
      <c r="K7" s="178">
        <f>K6+1</f>
        <v>44672</v>
      </c>
      <c r="L7" s="352"/>
      <c r="M7" s="158">
        <f>L7+M6</f>
        <v>0</v>
      </c>
      <c r="N7" s="4"/>
      <c r="O7" s="348">
        <v>4</v>
      </c>
      <c r="P7" s="354"/>
      <c r="Q7" s="346" t="s">
        <v>266</v>
      </c>
      <c r="R7" s="312">
        <v>0</v>
      </c>
      <c r="S7" s="312">
        <v>0</v>
      </c>
      <c r="T7" s="311">
        <v>0</v>
      </c>
      <c r="U7" s="345">
        <v>0</v>
      </c>
      <c r="V7" s="309">
        <v>0</v>
      </c>
      <c r="W7" s="345">
        <v>0</v>
      </c>
      <c r="X7" s="309">
        <v>0</v>
      </c>
      <c r="Y7" s="309">
        <v>0</v>
      </c>
      <c r="Z7" s="4"/>
      <c r="AA7" s="324" t="s">
        <v>275</v>
      </c>
      <c r="AB7" s="237"/>
      <c r="AC7" s="237" t="s">
        <v>136</v>
      </c>
      <c r="AD7" s="237"/>
      <c r="AE7" s="323" t="s">
        <v>266</v>
      </c>
      <c r="AF7" s="4"/>
      <c r="AG7" s="324" t="s">
        <v>277</v>
      </c>
      <c r="AH7" s="237"/>
      <c r="AI7" s="237" t="s">
        <v>136</v>
      </c>
      <c r="AJ7" s="237"/>
      <c r="AK7" s="323" t="s">
        <v>146</v>
      </c>
      <c r="AL7" s="4"/>
      <c r="AM7" s="324" t="s">
        <v>283</v>
      </c>
      <c r="AN7" s="237"/>
      <c r="AO7" s="237" t="s">
        <v>136</v>
      </c>
      <c r="AP7" s="237"/>
      <c r="AQ7" s="323" t="s">
        <v>270</v>
      </c>
      <c r="AR7" s="4"/>
      <c r="AS7" s="324" t="s">
        <v>270</v>
      </c>
      <c r="AT7" s="237"/>
      <c r="AU7" s="237" t="s">
        <v>136</v>
      </c>
      <c r="AV7" s="237"/>
      <c r="AW7" s="323" t="s">
        <v>184</v>
      </c>
      <c r="AX7" s="136"/>
      <c r="AY7" s="4"/>
      <c r="AZ7" s="315">
        <v>4</v>
      </c>
      <c r="BA7" s="307" t="s">
        <v>146</v>
      </c>
      <c r="BB7" s="307">
        <f>IF(BE7&gt;BF7,1,0)</f>
        <v>0</v>
      </c>
      <c r="BC7" s="136">
        <f>IF((NOT(ISBLANK(AT3)))*AND(AT3=AV3),1,0)</f>
        <v>0</v>
      </c>
      <c r="BD7" s="177">
        <f>IF(BE7&lt;BF7,1,0)</f>
        <v>0</v>
      </c>
      <c r="BE7" s="307">
        <f>AT3</f>
        <v>0</v>
      </c>
      <c r="BF7" s="177">
        <f>AV3</f>
        <v>0</v>
      </c>
      <c r="BG7" s="4"/>
      <c r="BH7" s="315">
        <v>4</v>
      </c>
      <c r="BI7" s="307" t="s">
        <v>275</v>
      </c>
      <c r="BJ7" s="307">
        <f>IF(BM7&gt;BN7,1,0)</f>
        <v>0</v>
      </c>
      <c r="BK7" s="344">
        <f>IF((NOT(ISBLANK(AT4)))*AND(AT4=AV4),1,0)</f>
        <v>0</v>
      </c>
      <c r="BL7" s="177">
        <f>IF(BM7&lt;BN7,1,0)</f>
        <v>0</v>
      </c>
      <c r="BM7" s="307">
        <f>AT4</f>
        <v>0</v>
      </c>
      <c r="BN7" s="177">
        <f>AV4</f>
        <v>0</v>
      </c>
      <c r="BO7" s="4"/>
      <c r="BP7" s="315">
        <v>4</v>
      </c>
      <c r="BQ7" s="307" t="s">
        <v>270</v>
      </c>
      <c r="BR7" s="307">
        <f>IF(BU7&gt;BV7,1,0)</f>
        <v>0</v>
      </c>
      <c r="BS7" s="136">
        <f>IF((NOT(ISBLANK(AV7)))*AND(AV7=AT7),1,0)</f>
        <v>0</v>
      </c>
      <c r="BT7" s="177">
        <f>IF(BU7&lt;BV7,1,0)</f>
        <v>0</v>
      </c>
      <c r="BU7" s="307">
        <f>AV7</f>
        <v>0</v>
      </c>
      <c r="BV7" s="177">
        <f>AT7</f>
        <v>0</v>
      </c>
      <c r="BW7" s="4"/>
      <c r="BX7" s="315">
        <v>4</v>
      </c>
      <c r="BY7" s="307" t="s">
        <v>273</v>
      </c>
      <c r="BZ7" s="307">
        <f>IF(CC7&gt;CD7,1,0)</f>
        <v>0</v>
      </c>
      <c r="CA7" s="136">
        <f>IF((NOT(ISBLANK(AT6)))*AND(AT6=AV6),1,0)</f>
        <v>0</v>
      </c>
      <c r="CB7" s="177">
        <f>IF(CC7&lt;CD7,1,0)</f>
        <v>0</v>
      </c>
      <c r="CC7" s="307">
        <f>AT6</f>
        <v>0</v>
      </c>
      <c r="CD7" s="177">
        <f>AV6</f>
        <v>0</v>
      </c>
      <c r="CE7" s="4"/>
      <c r="CF7" s="315">
        <v>4</v>
      </c>
      <c r="CG7" s="307" t="s">
        <v>184</v>
      </c>
      <c r="CH7" s="307">
        <f>IF(CK7&gt;CL7,1,0)</f>
        <v>0</v>
      </c>
      <c r="CI7" s="136">
        <f>IF((NOT(ISBLANK(AT7)))*AND(AT7=AV7),1,0)</f>
        <v>0</v>
      </c>
      <c r="CJ7" s="177">
        <f>IF(CK7&lt;CL7,1,0)</f>
        <v>0</v>
      </c>
      <c r="CK7" s="307">
        <f>AT7</f>
        <v>0</v>
      </c>
      <c r="CL7" s="177">
        <f>AV7</f>
        <v>0</v>
      </c>
      <c r="CM7" s="4"/>
      <c r="CN7" s="315">
        <v>4</v>
      </c>
      <c r="CO7" s="307" t="s">
        <v>266</v>
      </c>
      <c r="CP7" s="307">
        <f>IF(CS7&gt;CT7,1,0)</f>
        <v>0</v>
      </c>
      <c r="CQ7" s="136">
        <f>IF((NOT(ISBLANK(AV6)))*AND(AV6=AT6),1,0)</f>
        <v>0</v>
      </c>
      <c r="CR7" s="177">
        <f>IF(CS7&lt;CT7,1,0)</f>
        <v>0</v>
      </c>
      <c r="CS7" s="307">
        <f>AV6</f>
        <v>0</v>
      </c>
      <c r="CT7" s="177">
        <f>AT6</f>
        <v>0</v>
      </c>
      <c r="CU7" s="4"/>
      <c r="CV7" s="313" t="s">
        <v>270</v>
      </c>
      <c r="CW7" s="4"/>
      <c r="CY7" s="2"/>
      <c r="DA7" s="271">
        <v>3</v>
      </c>
      <c r="DB7" s="408" t="s">
        <v>387</v>
      </c>
      <c r="DC7" s="145">
        <v>1</v>
      </c>
      <c r="DD7" s="254">
        <v>1</v>
      </c>
      <c r="DE7" s="145">
        <v>676</v>
      </c>
      <c r="DF7" s="407">
        <v>152</v>
      </c>
      <c r="DG7" s="4"/>
      <c r="DH7" s="136"/>
      <c r="DI7" s="4"/>
      <c r="DJ7" s="353">
        <f>DJ6+1</f>
        <v>4</v>
      </c>
      <c r="DK7" s="4"/>
      <c r="DL7" s="215" t="s">
        <v>352</v>
      </c>
      <c r="DM7" s="384">
        <v>59.5</v>
      </c>
      <c r="DN7" s="404">
        <v>0</v>
      </c>
      <c r="DO7" s="249">
        <v>0</v>
      </c>
      <c r="DP7" s="136" t="s">
        <v>136</v>
      </c>
      <c r="DQ7" s="177">
        <v>2</v>
      </c>
      <c r="DR7" s="177" t="s">
        <v>258</v>
      </c>
      <c r="DS7" s="178">
        <f>DS6+1</f>
        <v>44645</v>
      </c>
      <c r="DT7" s="352">
        <v>0</v>
      </c>
      <c r="DU7" s="158">
        <f>DT7+DU6</f>
        <v>129</v>
      </c>
      <c r="DV7" s="4"/>
      <c r="DW7" s="348">
        <v>4</v>
      </c>
      <c r="DX7" s="354"/>
      <c r="DY7" s="346" t="s">
        <v>357</v>
      </c>
      <c r="DZ7" s="312">
        <v>19</v>
      </c>
      <c r="EA7" s="312">
        <v>11</v>
      </c>
      <c r="EB7" s="311">
        <v>5</v>
      </c>
      <c r="EC7" s="310">
        <v>4</v>
      </c>
      <c r="ED7" s="309">
        <v>2</v>
      </c>
      <c r="EE7" s="310">
        <v>14</v>
      </c>
      <c r="EF7" s="309">
        <v>12</v>
      </c>
      <c r="EG7" s="309">
        <v>2</v>
      </c>
      <c r="EI7" s="324" t="s">
        <v>342</v>
      </c>
      <c r="EJ7" s="237">
        <v>1</v>
      </c>
      <c r="EK7" s="237" t="s">
        <v>136</v>
      </c>
      <c r="EL7" s="237">
        <v>1</v>
      </c>
      <c r="EM7" s="323" t="s">
        <v>343</v>
      </c>
      <c r="EN7" s="4"/>
      <c r="EO7" s="324" t="s">
        <v>362</v>
      </c>
      <c r="EP7" s="237">
        <v>0</v>
      </c>
      <c r="EQ7" s="237" t="s">
        <v>136</v>
      </c>
      <c r="ER7" s="237">
        <v>1</v>
      </c>
      <c r="ES7" s="323" t="s">
        <v>348</v>
      </c>
      <c r="ET7" s="4"/>
      <c r="EU7" s="324" t="s">
        <v>344</v>
      </c>
      <c r="EV7" s="237">
        <v>2</v>
      </c>
      <c r="EW7" s="237" t="s">
        <v>136</v>
      </c>
      <c r="EX7" s="237">
        <v>2</v>
      </c>
      <c r="EY7" s="323" t="s">
        <v>352</v>
      </c>
      <c r="EZ7" s="4"/>
      <c r="FA7" s="324" t="s">
        <v>352</v>
      </c>
      <c r="FB7" s="237">
        <v>2</v>
      </c>
      <c r="FC7" s="237" t="s">
        <v>136</v>
      </c>
      <c r="FD7" s="237">
        <v>0</v>
      </c>
      <c r="FE7" s="323" t="s">
        <v>358</v>
      </c>
      <c r="FF7" s="136"/>
      <c r="FG7" s="324" t="s">
        <v>344</v>
      </c>
      <c r="FH7" s="237">
        <v>0</v>
      </c>
      <c r="FI7" s="237" t="s">
        <v>136</v>
      </c>
      <c r="FJ7" s="237">
        <v>1</v>
      </c>
      <c r="FK7" s="323" t="s">
        <v>357</v>
      </c>
      <c r="FL7" s="136"/>
      <c r="FM7" s="324" t="s">
        <v>352</v>
      </c>
      <c r="FN7" s="237">
        <v>2</v>
      </c>
      <c r="FO7" s="237" t="s">
        <v>136</v>
      </c>
      <c r="FP7" s="237">
        <v>0</v>
      </c>
      <c r="FQ7" s="323" t="s">
        <v>345</v>
      </c>
      <c r="FR7" s="4"/>
      <c r="FS7" s="4"/>
      <c r="FT7" s="315">
        <v>4</v>
      </c>
      <c r="FU7" s="307" t="s">
        <v>348</v>
      </c>
      <c r="FV7" s="307">
        <f>IF(FY7&gt;FZ7,1,0)</f>
        <v>1</v>
      </c>
      <c r="FW7" s="136">
        <f>IF((NOT(ISBLANK(FB3)))*AND(FB3=FD3),1,0)</f>
        <v>0</v>
      </c>
      <c r="FX7" s="177">
        <f>IF(FY7&lt;FZ7,1,0)</f>
        <v>0</v>
      </c>
      <c r="FY7" s="307">
        <f>FB3</f>
        <v>3</v>
      </c>
      <c r="FZ7" s="177">
        <f>FD3</f>
        <v>2</v>
      </c>
      <c r="GA7" s="4"/>
      <c r="GB7" s="315">
        <v>4</v>
      </c>
      <c r="GC7" s="307" t="s">
        <v>342</v>
      </c>
      <c r="GD7" s="307">
        <f>IF(GG7&gt;GH7,1,0)</f>
        <v>1</v>
      </c>
      <c r="GE7" s="344">
        <f>IF((NOT(ISBLANK(FB4)))*AND(FB4=FD4),1,0)</f>
        <v>0</v>
      </c>
      <c r="GF7" s="177">
        <f>IF(GG7&lt;GH7,1,0)</f>
        <v>0</v>
      </c>
      <c r="GG7" s="307">
        <f>FB4</f>
        <v>1</v>
      </c>
      <c r="GH7" s="177">
        <f>FD4</f>
        <v>0</v>
      </c>
      <c r="GI7" s="4"/>
      <c r="GJ7" s="315">
        <v>4</v>
      </c>
      <c r="GK7" s="307" t="s">
        <v>352</v>
      </c>
      <c r="GL7" s="307">
        <f>IF(GO7&gt;GP7,1,0)</f>
        <v>0</v>
      </c>
      <c r="GM7" s="136">
        <f>IF((NOT(ISBLANK(FD7)))*AND(FD7=FB7),1,0)</f>
        <v>0</v>
      </c>
      <c r="GN7" s="177">
        <f>IF(GO7&lt;GP7,1,0)</f>
        <v>1</v>
      </c>
      <c r="GO7" s="307">
        <f>FD7</f>
        <v>0</v>
      </c>
      <c r="GP7" s="177">
        <f>FB7</f>
        <v>2</v>
      </c>
      <c r="GQ7" s="4"/>
      <c r="GR7" s="315">
        <v>4</v>
      </c>
      <c r="GS7" s="307" t="s">
        <v>347</v>
      </c>
      <c r="GT7" s="307">
        <f>IF(GW7&gt;GX7,1,0)</f>
        <v>0</v>
      </c>
      <c r="GU7" s="136">
        <f>IF((NOT(ISBLANK(FB6)))*AND(FB6=FD6),1,0)</f>
        <v>1</v>
      </c>
      <c r="GV7" s="177">
        <f>IF(GW7&lt;GX7,1,0)</f>
        <v>0</v>
      </c>
      <c r="GW7" s="307">
        <f>FB6</f>
        <v>1</v>
      </c>
      <c r="GX7" s="177">
        <f>FD6</f>
        <v>1</v>
      </c>
      <c r="GY7" s="4"/>
      <c r="GZ7" s="315">
        <v>4</v>
      </c>
      <c r="HA7" s="307" t="s">
        <v>358</v>
      </c>
      <c r="HB7" s="307">
        <f>IF(HE7&gt;HF7,1,0)</f>
        <v>1</v>
      </c>
      <c r="HC7" s="136">
        <f>IF((NOT(ISBLANK(FB7)))*AND(FB7=FD7),1,0)</f>
        <v>0</v>
      </c>
      <c r="HD7" s="177">
        <f>IF(HE7&lt;HF7,1,0)</f>
        <v>0</v>
      </c>
      <c r="HE7" s="307">
        <f>FB7</f>
        <v>2</v>
      </c>
      <c r="HF7" s="177">
        <f>FD7</f>
        <v>0</v>
      </c>
      <c r="HG7" s="4"/>
      <c r="HH7" s="315">
        <v>4</v>
      </c>
      <c r="HI7" s="307" t="s">
        <v>343</v>
      </c>
      <c r="HJ7" s="307">
        <f>IF(HM7&gt;HN7,1,0)</f>
        <v>0</v>
      </c>
      <c r="HK7" s="136">
        <f>IF((NOT(ISBLANK(FD6)))*AND(FD6=FB6),1,0)</f>
        <v>1</v>
      </c>
      <c r="HL7" s="177">
        <f>IF(HM7&lt;HN7,1,0)</f>
        <v>0</v>
      </c>
      <c r="HM7" s="307">
        <f>FD6</f>
        <v>1</v>
      </c>
      <c r="HN7" s="177">
        <f>FB6</f>
        <v>1</v>
      </c>
      <c r="HO7" s="4"/>
      <c r="HP7" s="313" t="s">
        <v>352</v>
      </c>
      <c r="HQ7" s="4"/>
      <c r="HS7" s="2"/>
      <c r="HT7" s="2"/>
      <c r="HU7" s="4"/>
      <c r="HV7" s="273">
        <f>HV6+1</f>
        <v>4</v>
      </c>
      <c r="HW7" s="4"/>
      <c r="HX7" s="355" t="s">
        <v>184</v>
      </c>
      <c r="HY7" s="249">
        <v>2</v>
      </c>
      <c r="HZ7" s="136" t="s">
        <v>136</v>
      </c>
      <c r="IA7" s="177">
        <v>0</v>
      </c>
      <c r="IB7" s="177" t="s">
        <v>384</v>
      </c>
      <c r="IC7" s="178">
        <f>IC6+1</f>
        <v>44658</v>
      </c>
      <c r="ID7" s="352">
        <v>60</v>
      </c>
      <c r="IE7" s="158">
        <f>ID7+IE6</f>
        <v>189</v>
      </c>
      <c r="IF7" s="4"/>
      <c r="IG7" s="348">
        <v>4</v>
      </c>
      <c r="IH7" s="354"/>
      <c r="II7" s="346" t="s">
        <v>265</v>
      </c>
      <c r="IJ7" s="312">
        <v>19</v>
      </c>
      <c r="IK7" s="312">
        <v>11</v>
      </c>
      <c r="IL7" s="311">
        <v>6</v>
      </c>
      <c r="IM7" s="345">
        <v>1</v>
      </c>
      <c r="IN7" s="309">
        <v>4</v>
      </c>
      <c r="IO7" s="345">
        <v>20</v>
      </c>
      <c r="IP7" s="309">
        <v>15</v>
      </c>
      <c r="IQ7" s="309">
        <v>5</v>
      </c>
      <c r="IR7" s="4"/>
      <c r="IS7" s="324" t="s">
        <v>275</v>
      </c>
      <c r="IT7" s="237">
        <v>0</v>
      </c>
      <c r="IU7" s="237" t="s">
        <v>136</v>
      </c>
      <c r="IV7" s="237">
        <v>3</v>
      </c>
      <c r="IW7" s="323" t="s">
        <v>266</v>
      </c>
      <c r="IX7" s="4"/>
      <c r="IY7" s="324" t="s">
        <v>277</v>
      </c>
      <c r="IZ7" s="237">
        <v>2</v>
      </c>
      <c r="JA7" s="237" t="s">
        <v>136</v>
      </c>
      <c r="JB7" s="237">
        <v>1</v>
      </c>
      <c r="JC7" s="323" t="s">
        <v>146</v>
      </c>
      <c r="JD7" s="4"/>
      <c r="JE7" s="324" t="s">
        <v>283</v>
      </c>
      <c r="JF7" s="237">
        <v>0</v>
      </c>
      <c r="JG7" s="237" t="s">
        <v>136</v>
      </c>
      <c r="JH7" s="237">
        <v>2</v>
      </c>
      <c r="JI7" s="323" t="s">
        <v>270</v>
      </c>
      <c r="JJ7" s="4"/>
      <c r="JK7" s="324" t="s">
        <v>270</v>
      </c>
      <c r="JL7" s="237">
        <v>2</v>
      </c>
      <c r="JM7" s="237" t="s">
        <v>136</v>
      </c>
      <c r="JN7" s="237">
        <v>0</v>
      </c>
      <c r="JO7" s="323" t="s">
        <v>184</v>
      </c>
      <c r="JP7" s="136"/>
      <c r="JQ7" s="4"/>
      <c r="JR7" s="315">
        <v>4</v>
      </c>
      <c r="JS7" s="307" t="s">
        <v>146</v>
      </c>
      <c r="JT7" s="307">
        <f>IF(JW7&gt;JX7,1,0)</f>
        <v>1</v>
      </c>
      <c r="JU7" s="136">
        <f>IF((NOT(ISBLANK(JL3)))*AND(JL3=JN3),1,0)</f>
        <v>0</v>
      </c>
      <c r="JV7" s="177">
        <f>IF(JW7&lt;JX7,1,0)</f>
        <v>0</v>
      </c>
      <c r="JW7" s="307">
        <f>JL3</f>
        <v>2</v>
      </c>
      <c r="JX7" s="177">
        <f>JN3</f>
        <v>1</v>
      </c>
      <c r="JY7" s="4"/>
      <c r="JZ7" s="315">
        <v>4</v>
      </c>
      <c r="KA7" s="307" t="s">
        <v>275</v>
      </c>
      <c r="KB7" s="307">
        <f>IF(KE7&gt;KF7,1,0)</f>
        <v>0</v>
      </c>
      <c r="KC7" s="344">
        <f>IF((NOT(ISBLANK(JL4)))*AND(JL4=JN4),1,0)</f>
        <v>1</v>
      </c>
      <c r="KD7" s="177">
        <f>IF(KE7&lt;KF7,1,0)</f>
        <v>0</v>
      </c>
      <c r="KE7" s="307">
        <f>JL4</f>
        <v>1</v>
      </c>
      <c r="KF7" s="177">
        <f>JN4</f>
        <v>1</v>
      </c>
      <c r="KG7" s="4"/>
      <c r="KH7" s="315">
        <v>4</v>
      </c>
      <c r="KI7" s="307" t="s">
        <v>270</v>
      </c>
      <c r="KJ7" s="307">
        <f>IF(KM7&gt;KN7,1,0)</f>
        <v>0</v>
      </c>
      <c r="KK7" s="136">
        <f>IF((NOT(ISBLANK(JN7)))*AND(JN7=JL7),1,0)</f>
        <v>0</v>
      </c>
      <c r="KL7" s="177">
        <f>IF(KM7&lt;KN7,1,0)</f>
        <v>1</v>
      </c>
      <c r="KM7" s="307">
        <f>JN7</f>
        <v>0</v>
      </c>
      <c r="KN7" s="177">
        <f>JL7</f>
        <v>2</v>
      </c>
      <c r="KO7" s="4"/>
      <c r="KP7" s="315">
        <v>4</v>
      </c>
      <c r="KQ7" s="307" t="s">
        <v>273</v>
      </c>
      <c r="KR7" s="307">
        <f>IF(KU7&gt;KV7,1,0)</f>
        <v>0</v>
      </c>
      <c r="KS7" s="136">
        <f>IF((NOT(ISBLANK(JL6)))*AND(JL6=JN6),1,0)</f>
        <v>1</v>
      </c>
      <c r="KT7" s="177">
        <f>IF(KU7&lt;KV7,1,0)</f>
        <v>0</v>
      </c>
      <c r="KU7" s="307">
        <f>JL6</f>
        <v>1</v>
      </c>
      <c r="KV7" s="177">
        <f>JN6</f>
        <v>1</v>
      </c>
      <c r="KW7" s="4"/>
      <c r="KX7" s="315">
        <v>4</v>
      </c>
      <c r="KY7" s="307" t="s">
        <v>184</v>
      </c>
      <c r="KZ7" s="307">
        <f>IF(LC7&gt;LD7,1,0)</f>
        <v>1</v>
      </c>
      <c r="LA7" s="136">
        <f>IF((NOT(ISBLANK(JL7)))*AND(JL7=JN7),1,0)</f>
        <v>0</v>
      </c>
      <c r="LB7" s="177">
        <f>IF(LC7&lt;LD7,1,0)</f>
        <v>0</v>
      </c>
      <c r="LC7" s="307">
        <f>JL7</f>
        <v>2</v>
      </c>
      <c r="LD7" s="177">
        <f>JN7</f>
        <v>0</v>
      </c>
      <c r="LE7" s="4"/>
      <c r="LF7" s="315">
        <v>4</v>
      </c>
      <c r="LG7" s="307" t="s">
        <v>266</v>
      </c>
      <c r="LH7" s="307">
        <f>IF(LK7&gt;LL7,1,0)</f>
        <v>0</v>
      </c>
      <c r="LI7" s="136">
        <f>IF((NOT(ISBLANK(JN6)))*AND(JN6=JL6),1,0)</f>
        <v>1</v>
      </c>
      <c r="LJ7" s="177">
        <f>IF(LK7&lt;LL7,1,0)</f>
        <v>0</v>
      </c>
      <c r="LK7" s="307">
        <f>JN6</f>
        <v>1</v>
      </c>
      <c r="LL7" s="177">
        <f>JL6</f>
        <v>1</v>
      </c>
      <c r="LM7" s="4"/>
      <c r="LN7" s="313" t="s">
        <v>270</v>
      </c>
      <c r="LO7" s="4"/>
      <c r="LQ7" s="2"/>
      <c r="LR7" s="2"/>
      <c r="LS7" s="4"/>
      <c r="LT7" s="273">
        <f>LT6+1</f>
        <v>4</v>
      </c>
      <c r="LU7" s="4"/>
      <c r="LV7" s="355" t="s">
        <v>184</v>
      </c>
      <c r="LW7" s="249">
        <v>4</v>
      </c>
      <c r="LX7" s="136" t="s">
        <v>136</v>
      </c>
      <c r="LY7" s="177">
        <f>PB7</f>
        <v>2</v>
      </c>
      <c r="LZ7" s="177" t="s">
        <v>384</v>
      </c>
      <c r="MA7" s="178">
        <f>MA6+1</f>
        <v>44672</v>
      </c>
      <c r="MB7" s="352">
        <v>115</v>
      </c>
      <c r="MC7" s="158">
        <f>MB7+MC6</f>
        <v>429</v>
      </c>
      <c r="MD7" s="4"/>
      <c r="ME7" s="348">
        <v>4</v>
      </c>
      <c r="MF7" s="354"/>
      <c r="MG7" s="346" t="s">
        <v>270</v>
      </c>
      <c r="MH7" s="312">
        <v>17</v>
      </c>
      <c r="MI7" s="312">
        <v>11</v>
      </c>
      <c r="MJ7" s="311">
        <v>5</v>
      </c>
      <c r="MK7" s="345">
        <v>2</v>
      </c>
      <c r="ML7" s="309">
        <v>4</v>
      </c>
      <c r="MM7" s="345">
        <v>24</v>
      </c>
      <c r="MN7" s="309">
        <v>23</v>
      </c>
      <c r="MO7" s="309">
        <v>1</v>
      </c>
      <c r="MP7" s="4"/>
      <c r="MQ7" s="324" t="s">
        <v>275</v>
      </c>
      <c r="MR7" s="237">
        <v>1</v>
      </c>
      <c r="MS7" s="237" t="s">
        <v>136</v>
      </c>
      <c r="MT7" s="237">
        <v>0</v>
      </c>
      <c r="MU7" s="323" t="s">
        <v>266</v>
      </c>
      <c r="MV7" s="4"/>
      <c r="MW7" s="324" t="s">
        <v>277</v>
      </c>
      <c r="MX7" s="237">
        <v>0</v>
      </c>
      <c r="MY7" s="237" t="s">
        <v>136</v>
      </c>
      <c r="MZ7" s="237">
        <v>1</v>
      </c>
      <c r="NA7" s="323" t="s">
        <v>146</v>
      </c>
      <c r="NB7" s="4"/>
      <c r="NC7" s="324" t="s">
        <v>283</v>
      </c>
      <c r="ND7" s="237">
        <v>4</v>
      </c>
      <c r="NE7" s="237" t="s">
        <v>136</v>
      </c>
      <c r="NF7" s="237">
        <v>2</v>
      </c>
      <c r="NG7" s="323" t="s">
        <v>270</v>
      </c>
      <c r="NH7" s="4"/>
      <c r="NI7" s="324" t="s">
        <v>270</v>
      </c>
      <c r="NJ7" s="237">
        <v>4</v>
      </c>
      <c r="NK7" s="237" t="s">
        <v>136</v>
      </c>
      <c r="NL7" s="237">
        <v>2</v>
      </c>
      <c r="NM7" s="323" t="s">
        <v>184</v>
      </c>
      <c r="NN7" s="136"/>
      <c r="NO7" s="4"/>
      <c r="NP7" s="315">
        <v>4</v>
      </c>
      <c r="NQ7" s="307" t="s">
        <v>146</v>
      </c>
      <c r="NR7" s="307">
        <f>IF(NU7&gt;NV7,1,0)</f>
        <v>0</v>
      </c>
      <c r="NS7" s="136">
        <f>IF((NOT(ISBLANK(NJ3)))*AND(NJ3=NL3),1,0)</f>
        <v>0</v>
      </c>
      <c r="NT7" s="177">
        <f>IF(NU7&lt;NV7,1,0)</f>
        <v>1</v>
      </c>
      <c r="NU7" s="307">
        <f>NJ3</f>
        <v>2</v>
      </c>
      <c r="NV7" s="177">
        <f>NL3</f>
        <v>3</v>
      </c>
      <c r="NW7" s="4"/>
      <c r="NX7" s="315">
        <v>4</v>
      </c>
      <c r="NY7" s="307" t="s">
        <v>275</v>
      </c>
      <c r="NZ7" s="307">
        <f>IF(OC7&gt;OD7,1,0)</f>
        <v>1</v>
      </c>
      <c r="OA7" s="344">
        <f>IF((NOT(ISBLANK(NJ4)))*AND(NJ4=NL4),1,0)</f>
        <v>0</v>
      </c>
      <c r="OB7" s="177">
        <f>IF(OC7&lt;OD7,1,0)</f>
        <v>0</v>
      </c>
      <c r="OC7" s="307">
        <f>NJ4</f>
        <v>2</v>
      </c>
      <c r="OD7" s="177">
        <f>NL4</f>
        <v>0</v>
      </c>
      <c r="OE7" s="4"/>
      <c r="OF7" s="315">
        <v>4</v>
      </c>
      <c r="OG7" s="307" t="s">
        <v>270</v>
      </c>
      <c r="OH7" s="307">
        <f>IF(OK7&gt;OL7,1,0)</f>
        <v>0</v>
      </c>
      <c r="OI7" s="136">
        <f>IF((NOT(ISBLANK(NL7)))*AND(NL7=NJ7),1,0)</f>
        <v>0</v>
      </c>
      <c r="OJ7" s="177">
        <f>IF(OK7&lt;OL7,1,0)</f>
        <v>1</v>
      </c>
      <c r="OK7" s="307">
        <f>NL7</f>
        <v>2</v>
      </c>
      <c r="OL7" s="177">
        <f>NJ7</f>
        <v>4</v>
      </c>
      <c r="OM7" s="4"/>
      <c r="ON7" s="315">
        <v>4</v>
      </c>
      <c r="OO7" s="307" t="s">
        <v>273</v>
      </c>
      <c r="OP7" s="307">
        <f>IF(OS7&gt;OT7,1,0)</f>
        <v>1</v>
      </c>
      <c r="OQ7" s="136">
        <f>IF((NOT(ISBLANK(NJ6)))*AND(NJ6=NL6),1,0)</f>
        <v>0</v>
      </c>
      <c r="OR7" s="177">
        <f>IF(OS7&lt;OT7,1,0)</f>
        <v>0</v>
      </c>
      <c r="OS7" s="307">
        <f>NJ6</f>
        <v>3</v>
      </c>
      <c r="OT7" s="177">
        <f>NL6</f>
        <v>2</v>
      </c>
      <c r="OU7" s="4"/>
      <c r="OV7" s="315">
        <v>4</v>
      </c>
      <c r="OW7" s="307" t="s">
        <v>184</v>
      </c>
      <c r="OX7" s="307">
        <f>IF(PA7&gt;PB7,1,0)</f>
        <v>1</v>
      </c>
      <c r="OY7" s="136">
        <f>IF((NOT(ISBLANK(NJ7)))*AND(NJ7=NL7),1,0)</f>
        <v>0</v>
      </c>
      <c r="OZ7" s="177">
        <f>IF(PA7&lt;PB7,1,0)</f>
        <v>0</v>
      </c>
      <c r="PA7" s="307">
        <f>NJ7</f>
        <v>4</v>
      </c>
      <c r="PB7" s="177">
        <f>NL7</f>
        <v>2</v>
      </c>
      <c r="PC7" s="4"/>
      <c r="PD7" s="315">
        <v>4</v>
      </c>
      <c r="PE7" s="307" t="s">
        <v>266</v>
      </c>
      <c r="PF7" s="307">
        <f>IF(PI7&gt;PJ7,1,0)</f>
        <v>0</v>
      </c>
      <c r="PG7" s="136">
        <f>IF((NOT(ISBLANK(NL6)))*AND(NL6=NJ6),1,0)</f>
        <v>0</v>
      </c>
      <c r="PH7" s="177">
        <f>IF(PI7&lt;PJ7,1,0)</f>
        <v>1</v>
      </c>
      <c r="PI7" s="307">
        <f>NL6</f>
        <v>2</v>
      </c>
      <c r="PJ7" s="177">
        <f>NJ6</f>
        <v>3</v>
      </c>
      <c r="PK7" s="4"/>
      <c r="PL7" s="313" t="s">
        <v>270</v>
      </c>
      <c r="PM7" s="4"/>
      <c r="PP7" s="2"/>
      <c r="PQ7" s="4"/>
      <c r="PR7" s="273">
        <f>PR6+1</f>
        <v>4</v>
      </c>
      <c r="PS7" s="4"/>
      <c r="PT7" s="355" t="s">
        <v>184</v>
      </c>
      <c r="PU7" s="249">
        <v>2</v>
      </c>
      <c r="PV7" s="136" t="s">
        <v>136</v>
      </c>
      <c r="PW7" s="177">
        <f>TA7</f>
        <v>1</v>
      </c>
      <c r="PX7" s="177" t="s">
        <v>385</v>
      </c>
      <c r="PY7" s="178">
        <f>PY6+1</f>
        <v>44685</v>
      </c>
      <c r="PZ7" s="352">
        <v>63</v>
      </c>
      <c r="QA7" s="158">
        <f>PZ7+QA6</f>
        <v>276</v>
      </c>
      <c r="QB7" s="401">
        <f>QB25</f>
        <v>1</v>
      </c>
      <c r="QC7" s="4"/>
      <c r="QD7" s="348">
        <v>4</v>
      </c>
      <c r="QE7" s="354"/>
      <c r="QF7" s="346" t="s">
        <v>146</v>
      </c>
      <c r="QG7" s="312">
        <v>18</v>
      </c>
      <c r="QH7" s="312">
        <v>11</v>
      </c>
      <c r="QI7" s="311">
        <v>5</v>
      </c>
      <c r="QJ7" s="345">
        <v>3</v>
      </c>
      <c r="QK7" s="309">
        <v>3</v>
      </c>
      <c r="QL7" s="345">
        <v>15</v>
      </c>
      <c r="QM7" s="309">
        <v>13</v>
      </c>
      <c r="QN7" s="309">
        <v>2</v>
      </c>
      <c r="QO7" s="4"/>
      <c r="QP7" s="324" t="s">
        <v>275</v>
      </c>
      <c r="QQ7" s="237">
        <v>1</v>
      </c>
      <c r="QR7" s="237" t="s">
        <v>136</v>
      </c>
      <c r="QS7" s="237">
        <v>1</v>
      </c>
      <c r="QT7" s="323" t="s">
        <v>266</v>
      </c>
      <c r="QU7" s="4"/>
      <c r="QV7" s="324" t="s">
        <v>277</v>
      </c>
      <c r="QW7" s="237">
        <v>1</v>
      </c>
      <c r="QX7" s="237" t="s">
        <v>136</v>
      </c>
      <c r="QY7" s="237">
        <v>1</v>
      </c>
      <c r="QZ7" s="323" t="s">
        <v>146</v>
      </c>
      <c r="RA7" s="4"/>
      <c r="RB7" s="324" t="s">
        <v>283</v>
      </c>
      <c r="RC7" s="237">
        <v>3</v>
      </c>
      <c r="RD7" s="237" t="s">
        <v>136</v>
      </c>
      <c r="RE7" s="237">
        <v>2</v>
      </c>
      <c r="RF7" s="323" t="s">
        <v>270</v>
      </c>
      <c r="RG7" s="4"/>
      <c r="RH7" s="324" t="s">
        <v>270</v>
      </c>
      <c r="RI7" s="237">
        <v>2</v>
      </c>
      <c r="RJ7" s="237" t="s">
        <v>136</v>
      </c>
      <c r="RK7" s="237">
        <v>1</v>
      </c>
      <c r="RL7" s="323" t="s">
        <v>184</v>
      </c>
      <c r="RM7" s="136"/>
      <c r="RN7" s="4"/>
      <c r="RO7" s="315">
        <v>4</v>
      </c>
      <c r="RP7" s="307" t="s">
        <v>146</v>
      </c>
      <c r="RQ7" s="307">
        <f>IF(RT7&gt;RU7,1,0)</f>
        <v>0</v>
      </c>
      <c r="RR7" s="136">
        <f>IF((NOT(ISBLANK(RI3)))*AND(RI3=RK3),1,0)</f>
        <v>0</v>
      </c>
      <c r="RS7" s="177">
        <f>IF(RT7&lt;RU7,1,0)</f>
        <v>1</v>
      </c>
      <c r="RT7" s="307">
        <f>RI3</f>
        <v>1</v>
      </c>
      <c r="RU7" s="177">
        <f>RK3</f>
        <v>2</v>
      </c>
      <c r="RV7" s="4"/>
      <c r="RW7" s="315">
        <v>4</v>
      </c>
      <c r="RX7" s="307" t="s">
        <v>275</v>
      </c>
      <c r="RY7" s="307">
        <f>IF(SB7&gt;SC7,1,0)</f>
        <v>0</v>
      </c>
      <c r="RZ7" s="344">
        <f>IF((NOT(ISBLANK(RI4)))*AND(RI4=RK4),1,0)</f>
        <v>1</v>
      </c>
      <c r="SA7" s="177">
        <f>IF(SB7&lt;SC7,1,0)</f>
        <v>0</v>
      </c>
      <c r="SB7" s="307">
        <f>RI4</f>
        <v>0</v>
      </c>
      <c r="SC7" s="177">
        <f>RK4</f>
        <v>0</v>
      </c>
      <c r="SD7" s="4"/>
      <c r="SE7" s="315">
        <v>4</v>
      </c>
      <c r="SF7" s="307" t="s">
        <v>270</v>
      </c>
      <c r="SG7" s="307">
        <f>IF(SJ7&gt;SK7,1,0)</f>
        <v>0</v>
      </c>
      <c r="SH7" s="136">
        <f>IF((NOT(ISBLANK(RK7)))*AND(RK7=RI7),1,0)</f>
        <v>0</v>
      </c>
      <c r="SI7" s="177">
        <f>IF(SJ7&lt;SK7,1,0)</f>
        <v>1</v>
      </c>
      <c r="SJ7" s="307">
        <f>RK7</f>
        <v>1</v>
      </c>
      <c r="SK7" s="177">
        <f>RI7</f>
        <v>2</v>
      </c>
      <c r="SL7" s="4"/>
      <c r="SM7" s="315">
        <v>4</v>
      </c>
      <c r="SN7" s="307" t="s">
        <v>273</v>
      </c>
      <c r="SO7" s="307">
        <f>IF(SR7&gt;SS7,1,0)</f>
        <v>0</v>
      </c>
      <c r="SP7" s="136">
        <f>IF((NOT(ISBLANK(RI6)))*AND(RI6=RK6),1,0)</f>
        <v>0</v>
      </c>
      <c r="SQ7" s="177">
        <f>IF(SR7&lt;SS7,1,0)</f>
        <v>1</v>
      </c>
      <c r="SR7" s="307">
        <f>RI6</f>
        <v>0</v>
      </c>
      <c r="SS7" s="177">
        <f>RK6</f>
        <v>1</v>
      </c>
      <c r="ST7" s="4"/>
      <c r="SU7" s="315">
        <v>4</v>
      </c>
      <c r="SV7" s="307" t="s">
        <v>184</v>
      </c>
      <c r="SW7" s="307">
        <f>IF(SZ7&gt;TA7,1,0)</f>
        <v>1</v>
      </c>
      <c r="SX7" s="136">
        <f>IF((NOT(ISBLANK(RI7)))*AND(RI7=RK7),1,0)</f>
        <v>0</v>
      </c>
      <c r="SY7" s="177">
        <f>IF(SZ7&lt;TA7,1,0)</f>
        <v>0</v>
      </c>
      <c r="SZ7" s="307">
        <f>RI7</f>
        <v>2</v>
      </c>
      <c r="TA7" s="177">
        <f>RK7</f>
        <v>1</v>
      </c>
      <c r="TB7" s="4"/>
      <c r="TC7" s="315">
        <v>4</v>
      </c>
      <c r="TD7" s="307" t="s">
        <v>266</v>
      </c>
      <c r="TE7" s="307">
        <f>IF(TH7&gt;TI7,1,0)</f>
        <v>1</v>
      </c>
      <c r="TF7" s="136">
        <f>IF((NOT(ISBLANK(RK6)))*AND(RK6=RI6),1,0)</f>
        <v>0</v>
      </c>
      <c r="TG7" s="177">
        <f>IF(TH7&lt;TI7,1,0)</f>
        <v>0</v>
      </c>
      <c r="TH7" s="307">
        <f>RK6</f>
        <v>1</v>
      </c>
      <c r="TI7" s="177">
        <f>RI6</f>
        <v>0</v>
      </c>
      <c r="TJ7" s="4"/>
      <c r="TK7" s="313" t="s">
        <v>270</v>
      </c>
      <c r="TL7" s="4"/>
      <c r="TO7" s="2"/>
      <c r="TP7" s="4"/>
      <c r="TQ7" s="150">
        <f>TQ6+1</f>
        <v>4</v>
      </c>
      <c r="TR7" s="4"/>
      <c r="TS7" s="355" t="s">
        <v>184</v>
      </c>
      <c r="TT7" s="249">
        <v>0</v>
      </c>
      <c r="TU7" s="136" t="s">
        <v>136</v>
      </c>
      <c r="TV7" s="177">
        <f>WZ7</f>
        <v>1</v>
      </c>
      <c r="TW7" s="177" t="s">
        <v>386</v>
      </c>
      <c r="TX7" s="178">
        <f>TX6+1</f>
        <v>44695</v>
      </c>
      <c r="TY7" s="352">
        <v>0</v>
      </c>
      <c r="TZ7" s="158">
        <f>TY7+TZ6</f>
        <v>97</v>
      </c>
      <c r="UA7" s="401">
        <f>UA25</f>
        <v>0</v>
      </c>
      <c r="UB7" s="4"/>
      <c r="UC7" s="348">
        <v>4</v>
      </c>
      <c r="UD7" s="354"/>
      <c r="UE7" s="346" t="s">
        <v>265</v>
      </c>
      <c r="UF7" s="312">
        <v>17</v>
      </c>
      <c r="UG7" s="312">
        <v>11</v>
      </c>
      <c r="UH7" s="311">
        <v>5</v>
      </c>
      <c r="UI7" s="345">
        <v>2</v>
      </c>
      <c r="UJ7" s="309">
        <v>4</v>
      </c>
      <c r="UK7" s="345">
        <v>17</v>
      </c>
      <c r="UL7" s="309">
        <v>17</v>
      </c>
      <c r="UM7" s="309">
        <v>0</v>
      </c>
      <c r="UN7" s="4"/>
      <c r="UO7" s="324" t="s">
        <v>275</v>
      </c>
      <c r="UP7" s="237">
        <v>1</v>
      </c>
      <c r="UQ7" s="237" t="s">
        <v>136</v>
      </c>
      <c r="UR7" s="237">
        <v>2</v>
      </c>
      <c r="US7" s="323" t="s">
        <v>266</v>
      </c>
      <c r="UT7" s="4"/>
      <c r="UU7" s="324" t="s">
        <v>277</v>
      </c>
      <c r="UV7" s="237">
        <v>1</v>
      </c>
      <c r="UW7" s="237" t="s">
        <v>136</v>
      </c>
      <c r="UX7" s="237">
        <v>1</v>
      </c>
      <c r="UY7" s="323" t="s">
        <v>146</v>
      </c>
      <c r="UZ7" s="4"/>
      <c r="VA7" s="324" t="s">
        <v>283</v>
      </c>
      <c r="VB7" s="237">
        <v>4</v>
      </c>
      <c r="VC7" s="237" t="s">
        <v>136</v>
      </c>
      <c r="VD7" s="237">
        <v>0</v>
      </c>
      <c r="VE7" s="323" t="s">
        <v>270</v>
      </c>
      <c r="VF7" s="4"/>
      <c r="VG7" s="324" t="s">
        <v>270</v>
      </c>
      <c r="VH7" s="237">
        <v>0</v>
      </c>
      <c r="VI7" s="237" t="s">
        <v>136</v>
      </c>
      <c r="VJ7" s="237">
        <v>1</v>
      </c>
      <c r="VK7" s="323" t="s">
        <v>184</v>
      </c>
      <c r="VL7" s="136"/>
      <c r="VM7" s="4"/>
      <c r="VN7" s="315">
        <v>4</v>
      </c>
      <c r="VO7" s="307" t="s">
        <v>146</v>
      </c>
      <c r="VP7" s="307">
        <f>IF(VS7&gt;VT7,1,0)</f>
        <v>1</v>
      </c>
      <c r="VQ7" s="136">
        <f>IF((NOT(ISBLANK(VH3)))*AND(VH3=VJ3),1,0)</f>
        <v>0</v>
      </c>
      <c r="VR7" s="177">
        <f>IF(VS7&lt;VT7,1,0)</f>
        <v>0</v>
      </c>
      <c r="VS7" s="307">
        <f>VH3</f>
        <v>1</v>
      </c>
      <c r="VT7" s="177">
        <f>VJ3</f>
        <v>0</v>
      </c>
      <c r="VU7" s="4"/>
      <c r="VV7" s="315">
        <v>4</v>
      </c>
      <c r="VW7" s="307" t="s">
        <v>275</v>
      </c>
      <c r="VX7" s="307">
        <f>IF(WA7&gt;WB7,1,0)</f>
        <v>0</v>
      </c>
      <c r="VY7" s="344">
        <f>IF((NOT(ISBLANK(VH4)))*AND(VH4=VJ4),1,0)</f>
        <v>1</v>
      </c>
      <c r="VZ7" s="177">
        <f>IF(WA7&lt;WB7,1,0)</f>
        <v>0</v>
      </c>
      <c r="WA7" s="307">
        <f>VH4</f>
        <v>0</v>
      </c>
      <c r="WB7" s="177">
        <f>VJ4</f>
        <v>0</v>
      </c>
      <c r="WC7" s="4"/>
      <c r="WD7" s="315">
        <v>4</v>
      </c>
      <c r="WE7" s="307" t="s">
        <v>270</v>
      </c>
      <c r="WF7" s="307">
        <f>IF(WI7&gt;WJ7,1,0)</f>
        <v>1</v>
      </c>
      <c r="WG7" s="136">
        <f>IF((NOT(ISBLANK(VJ7)))*AND(VJ7=VH7),1,0)</f>
        <v>0</v>
      </c>
      <c r="WH7" s="177">
        <f>IF(WI7&lt;WJ7,1,0)</f>
        <v>0</v>
      </c>
      <c r="WI7" s="307">
        <f>VJ7</f>
        <v>1</v>
      </c>
      <c r="WJ7" s="177">
        <f>VH7</f>
        <v>0</v>
      </c>
      <c r="WK7" s="4"/>
      <c r="WL7" s="315">
        <v>4</v>
      </c>
      <c r="WM7" s="307" t="s">
        <v>273</v>
      </c>
      <c r="WN7" s="307">
        <f>IF(WQ7&gt;WR7,1,0)</f>
        <v>0</v>
      </c>
      <c r="WO7" s="136">
        <f>IF((NOT(ISBLANK(VH6)))*AND(VH6=VJ6),1,0)</f>
        <v>1</v>
      </c>
      <c r="WP7" s="177">
        <f>IF(WQ7&lt;WR7,1,0)</f>
        <v>0</v>
      </c>
      <c r="WQ7" s="307">
        <f>VH6</f>
        <v>2</v>
      </c>
      <c r="WR7" s="177">
        <f>VJ6</f>
        <v>2</v>
      </c>
      <c r="WS7" s="4"/>
      <c r="WT7" s="315">
        <v>4</v>
      </c>
      <c r="WU7" s="307" t="s">
        <v>184</v>
      </c>
      <c r="WV7" s="307">
        <f>IF(WY7&gt;WZ7,1,0)</f>
        <v>0</v>
      </c>
      <c r="WW7" s="136">
        <f>IF((NOT(ISBLANK(VH7)))*AND(VH7=VJ7),1,0)</f>
        <v>0</v>
      </c>
      <c r="WX7" s="177">
        <f>IF(WY7&lt;WZ7,1,0)</f>
        <v>1</v>
      </c>
      <c r="WY7" s="307">
        <f>VH7</f>
        <v>0</v>
      </c>
      <c r="WZ7" s="177">
        <f>VJ7</f>
        <v>1</v>
      </c>
      <c r="XA7" s="4"/>
      <c r="XB7" s="315">
        <v>4</v>
      </c>
      <c r="XC7" s="307" t="s">
        <v>266</v>
      </c>
      <c r="XD7" s="307">
        <f>IF(XG7&gt;XH7,1,0)</f>
        <v>0</v>
      </c>
      <c r="XE7" s="136">
        <f>IF((NOT(ISBLANK(VJ6)))*AND(VJ6=VH6),1,0)</f>
        <v>1</v>
      </c>
      <c r="XF7" s="177">
        <f>IF(XG7&lt;XH7,1,0)</f>
        <v>0</v>
      </c>
      <c r="XG7" s="307">
        <f>VJ6</f>
        <v>2</v>
      </c>
      <c r="XH7" s="177">
        <f>VH6</f>
        <v>2</v>
      </c>
      <c r="XI7" s="4"/>
      <c r="XJ7" s="313" t="s">
        <v>270</v>
      </c>
      <c r="XK7" s="4"/>
      <c r="XN7" s="2"/>
      <c r="XO7" s="4"/>
      <c r="XP7" s="353">
        <f>XP6+1</f>
        <v>4</v>
      </c>
      <c r="XQ7" s="4"/>
      <c r="XR7" s="355" t="s">
        <v>184</v>
      </c>
      <c r="XS7" s="249"/>
      <c r="XT7" s="136" t="s">
        <v>136</v>
      </c>
      <c r="XU7" s="177">
        <f>AAX7</f>
        <v>0</v>
      </c>
      <c r="XV7" s="177"/>
      <c r="XW7" s="178">
        <f>XW6+1</f>
        <v>44736</v>
      </c>
      <c r="XX7" s="352"/>
      <c r="XY7" s="158">
        <f>XX7+XY6</f>
        <v>0</v>
      </c>
      <c r="XZ7" s="4"/>
      <c r="YA7" s="348">
        <v>4</v>
      </c>
      <c r="YB7" s="354"/>
      <c r="YC7" s="346" t="s">
        <v>266</v>
      </c>
      <c r="YD7" s="312">
        <v>0</v>
      </c>
      <c r="YE7" s="312">
        <v>0</v>
      </c>
      <c r="YF7" s="311">
        <v>0</v>
      </c>
      <c r="YG7" s="345">
        <v>0</v>
      </c>
      <c r="YH7" s="309">
        <v>0</v>
      </c>
      <c r="YI7" s="345">
        <v>0</v>
      </c>
      <c r="YJ7" s="309">
        <v>0</v>
      </c>
      <c r="YK7" s="309">
        <v>0</v>
      </c>
      <c r="YL7" s="4"/>
      <c r="YM7" s="324" t="s">
        <v>275</v>
      </c>
      <c r="YN7" s="237"/>
      <c r="YO7" s="237" t="s">
        <v>136</v>
      </c>
      <c r="YP7" s="237"/>
      <c r="YQ7" s="323" t="s">
        <v>266</v>
      </c>
      <c r="YR7" s="4"/>
      <c r="YS7" s="324" t="s">
        <v>277</v>
      </c>
      <c r="YT7" s="237"/>
      <c r="YU7" s="237" t="s">
        <v>136</v>
      </c>
      <c r="YV7" s="237"/>
      <c r="YW7" s="323" t="s">
        <v>146</v>
      </c>
      <c r="YX7" s="4"/>
      <c r="YY7" s="324" t="s">
        <v>283</v>
      </c>
      <c r="YZ7" s="237"/>
      <c r="ZA7" s="237" t="s">
        <v>136</v>
      </c>
      <c r="ZB7" s="237"/>
      <c r="ZC7" s="323" t="s">
        <v>270</v>
      </c>
      <c r="ZD7" s="4"/>
      <c r="ZE7" s="324" t="s">
        <v>270</v>
      </c>
      <c r="ZF7" s="237"/>
      <c r="ZG7" s="237" t="s">
        <v>136</v>
      </c>
      <c r="ZH7" s="237"/>
      <c r="ZI7" s="323" t="s">
        <v>184</v>
      </c>
      <c r="ZJ7" s="136"/>
      <c r="ZK7" s="4"/>
      <c r="ZL7" s="315">
        <v>4</v>
      </c>
      <c r="ZM7" s="307" t="s">
        <v>146</v>
      </c>
      <c r="ZN7" s="307">
        <f>IF(ZQ7&gt;ZR7,1,0)</f>
        <v>0</v>
      </c>
      <c r="ZO7" s="136">
        <f>IF((NOT(ISBLANK(ZF3)))*AND(ZF3=ZH3),1,0)</f>
        <v>0</v>
      </c>
      <c r="ZP7" s="177">
        <f>IF(ZQ7&lt;ZR7,1,0)</f>
        <v>0</v>
      </c>
      <c r="ZQ7" s="307">
        <f>ZF3</f>
        <v>0</v>
      </c>
      <c r="ZR7" s="177">
        <f>ZH3</f>
        <v>0</v>
      </c>
      <c r="ZS7" s="4"/>
      <c r="ZT7" s="315">
        <v>4</v>
      </c>
      <c r="ZU7" s="307" t="s">
        <v>275</v>
      </c>
      <c r="ZV7" s="307">
        <f>IF(ZY7&gt;ZZ7,1,0)</f>
        <v>0</v>
      </c>
      <c r="ZW7" s="344">
        <f>IF((NOT(ISBLANK(ZF4)))*AND(ZF4=ZH4),1,0)</f>
        <v>0</v>
      </c>
      <c r="ZX7" s="177">
        <f>IF(ZY7&lt;ZZ7,1,0)</f>
        <v>0</v>
      </c>
      <c r="ZY7" s="307">
        <f>ZF4</f>
        <v>0</v>
      </c>
      <c r="ZZ7" s="177">
        <f>ZH4</f>
        <v>0</v>
      </c>
      <c r="AAA7" s="4"/>
      <c r="AAB7" s="315">
        <v>4</v>
      </c>
      <c r="AAC7" s="307" t="s">
        <v>270</v>
      </c>
      <c r="AAD7" s="307">
        <f>IF(AAG7&gt;AAH7,1,0)</f>
        <v>0</v>
      </c>
      <c r="AAE7" s="136">
        <f>IF((NOT(ISBLANK(ZH7)))*AND(ZH7=ZF7),1,0)</f>
        <v>0</v>
      </c>
      <c r="AAF7" s="177">
        <f>IF(AAG7&lt;AAH7,1,0)</f>
        <v>0</v>
      </c>
      <c r="AAG7" s="307">
        <f>ZH7</f>
        <v>0</v>
      </c>
      <c r="AAH7" s="177">
        <f>ZF7</f>
        <v>0</v>
      </c>
      <c r="AAI7" s="4"/>
      <c r="AAJ7" s="315">
        <v>4</v>
      </c>
      <c r="AAK7" s="307" t="s">
        <v>273</v>
      </c>
      <c r="AAL7" s="307">
        <f>IF(AAO7&gt;AAP7,1,0)</f>
        <v>0</v>
      </c>
      <c r="AAM7" s="136">
        <f>IF((NOT(ISBLANK(ZF6)))*AND(ZF6=ZH6),1,0)</f>
        <v>0</v>
      </c>
      <c r="AAN7" s="177">
        <f>IF(AAO7&lt;AAP7,1,0)</f>
        <v>0</v>
      </c>
      <c r="AAO7" s="307">
        <f>ZF6</f>
        <v>0</v>
      </c>
      <c r="AAP7" s="177">
        <f>ZH6</f>
        <v>0</v>
      </c>
      <c r="AAQ7" s="4"/>
      <c r="AAR7" s="315">
        <v>4</v>
      </c>
      <c r="AAS7" s="307" t="s">
        <v>184</v>
      </c>
      <c r="AAT7" s="307">
        <f>IF(AAW7&gt;AAX7,1,0)</f>
        <v>0</v>
      </c>
      <c r="AAU7" s="136">
        <f>IF((NOT(ISBLANK(ZF7)))*AND(ZF7=ZH7),1,0)</f>
        <v>0</v>
      </c>
      <c r="AAV7" s="177">
        <f>IF(AAW7&lt;AAX7,1,0)</f>
        <v>0</v>
      </c>
      <c r="AAW7" s="307">
        <f>ZF7</f>
        <v>0</v>
      </c>
      <c r="AAX7" s="177">
        <f>ZH7</f>
        <v>0</v>
      </c>
      <c r="AAY7" s="4"/>
      <c r="AAZ7" s="315">
        <v>4</v>
      </c>
      <c r="ABA7" s="307" t="s">
        <v>266</v>
      </c>
      <c r="ABB7" s="307">
        <f>IF(ABE7&gt;ABF7,1,0)</f>
        <v>0</v>
      </c>
      <c r="ABC7" s="136">
        <f>IF((NOT(ISBLANK(ZH6)))*AND(ZH6=ZF6),1,0)</f>
        <v>0</v>
      </c>
      <c r="ABD7" s="177">
        <f>IF(ABE7&lt;ABF7,1,0)</f>
        <v>0</v>
      </c>
      <c r="ABE7" s="307">
        <f>ZH6</f>
        <v>0</v>
      </c>
      <c r="ABF7" s="177">
        <f>ZF6</f>
        <v>0</v>
      </c>
      <c r="ABG7" s="4"/>
      <c r="ABH7" s="313" t="s">
        <v>270</v>
      </c>
      <c r="ABI7" s="4"/>
    </row>
    <row r="8" spans="1:738" x14ac:dyDescent="0.25">
      <c r="A8" s="2"/>
      <c r="B8" s="2"/>
      <c r="C8" s="4"/>
      <c r="D8" s="353">
        <f>D7+1</f>
        <v>5</v>
      </c>
      <c r="E8" s="4"/>
      <c r="F8" s="215" t="s">
        <v>273</v>
      </c>
      <c r="G8" s="249"/>
      <c r="H8" s="136" t="s">
        <v>136</v>
      </c>
      <c r="I8" s="177">
        <f>CL8</f>
        <v>0</v>
      </c>
      <c r="J8" s="177" t="s">
        <v>258</v>
      </c>
      <c r="K8" s="178">
        <f>K7+1</f>
        <v>44673</v>
      </c>
      <c r="L8" s="352"/>
      <c r="M8" s="158">
        <f>L8+M7</f>
        <v>0</v>
      </c>
      <c r="N8" s="4"/>
      <c r="O8" s="348">
        <v>5</v>
      </c>
      <c r="P8" s="347"/>
      <c r="Q8" s="346" t="s">
        <v>270</v>
      </c>
      <c r="R8" s="312">
        <v>0</v>
      </c>
      <c r="S8" s="312">
        <v>0</v>
      </c>
      <c r="T8" s="311">
        <v>0</v>
      </c>
      <c r="U8" s="310">
        <v>0</v>
      </c>
      <c r="V8" s="309">
        <v>0</v>
      </c>
      <c r="W8" s="310">
        <v>0</v>
      </c>
      <c r="X8" s="309">
        <v>0</v>
      </c>
      <c r="Y8" s="309">
        <v>0</v>
      </c>
      <c r="Z8" s="4"/>
      <c r="AA8" s="319" t="s">
        <v>283</v>
      </c>
      <c r="AB8" s="196"/>
      <c r="AC8" s="196" t="s">
        <v>136</v>
      </c>
      <c r="AD8" s="196"/>
      <c r="AE8" s="318" t="s">
        <v>265</v>
      </c>
      <c r="AF8" s="4"/>
      <c r="AG8" s="319" t="s">
        <v>167</v>
      </c>
      <c r="AH8" s="196"/>
      <c r="AI8" s="196" t="s">
        <v>136</v>
      </c>
      <c r="AJ8" s="196"/>
      <c r="AK8" s="318" t="s">
        <v>273</v>
      </c>
      <c r="AL8" s="4"/>
      <c r="AM8" s="319" t="s">
        <v>167</v>
      </c>
      <c r="AN8" s="196"/>
      <c r="AO8" s="196" t="s">
        <v>136</v>
      </c>
      <c r="AP8" s="196"/>
      <c r="AQ8" s="318" t="s">
        <v>168</v>
      </c>
      <c r="AR8" s="4"/>
      <c r="AS8" s="319" t="s">
        <v>277</v>
      </c>
      <c r="AT8" s="196"/>
      <c r="AU8" s="196" t="s">
        <v>136</v>
      </c>
      <c r="AV8" s="196"/>
      <c r="AW8" s="318" t="s">
        <v>283</v>
      </c>
      <c r="AX8" s="136"/>
      <c r="AY8" s="4"/>
      <c r="AZ8" s="315">
        <v>5</v>
      </c>
      <c r="BA8" s="307" t="s">
        <v>265</v>
      </c>
      <c r="BB8" s="307">
        <f>IF(BE8&gt;BF8,1,0)</f>
        <v>0</v>
      </c>
      <c r="BC8" s="136">
        <f>IF((NOT(ISBLANK(AD11)))*AND(AD11=AB11),1,0)</f>
        <v>0</v>
      </c>
      <c r="BD8" s="177">
        <f>IF(BE8&lt;BF8,1,0)</f>
        <v>0</v>
      </c>
      <c r="BE8" s="307">
        <f>AD11</f>
        <v>0</v>
      </c>
      <c r="BF8" s="177">
        <f>AB11</f>
        <v>0</v>
      </c>
      <c r="BG8" s="4"/>
      <c r="BH8" s="315">
        <v>5</v>
      </c>
      <c r="BI8" s="307" t="s">
        <v>283</v>
      </c>
      <c r="BJ8" s="307">
        <f>IF(BM8&gt;BN8,1,0)</f>
        <v>0</v>
      </c>
      <c r="BK8" s="344">
        <f>IF((NOT(ISBLANK(AD15)))*AND(AD15=AB15),1,0)</f>
        <v>0</v>
      </c>
      <c r="BL8" s="177">
        <f>IF(BM8&lt;BN8,1,0)</f>
        <v>0</v>
      </c>
      <c r="BM8" s="307">
        <f>AD15</f>
        <v>0</v>
      </c>
      <c r="BN8" s="177">
        <f>AB15</f>
        <v>0</v>
      </c>
      <c r="BO8" s="4"/>
      <c r="BP8" s="315">
        <v>5</v>
      </c>
      <c r="BQ8" s="307" t="s">
        <v>277</v>
      </c>
      <c r="BR8" s="307">
        <f>IF(BU8&gt;BV8,1,0)</f>
        <v>0</v>
      </c>
      <c r="BS8" s="136">
        <f>IF((NOT(ISBLANK(AB12)))*AND(AB12=AD12),1,0)</f>
        <v>0</v>
      </c>
      <c r="BT8" s="177">
        <f>IF(BU8&lt;BV8,1,0)</f>
        <v>0</v>
      </c>
      <c r="BU8" s="307">
        <f>AB12</f>
        <v>0</v>
      </c>
      <c r="BV8" s="177">
        <f>AD12</f>
        <v>0</v>
      </c>
      <c r="BW8" s="4"/>
      <c r="BX8" s="315">
        <v>5</v>
      </c>
      <c r="BY8" s="307" t="s">
        <v>167</v>
      </c>
      <c r="BZ8" s="307">
        <f>IF(CC8&gt;CD8,1,0)</f>
        <v>0</v>
      </c>
      <c r="CA8" s="136">
        <f>IF((NOT(ISBLANK(AD16)))*AND(AD16=AB16),1,0)</f>
        <v>0</v>
      </c>
      <c r="CB8" s="177">
        <f>IF(CC8&lt;CD8,1,0)</f>
        <v>0</v>
      </c>
      <c r="CC8" s="307">
        <f>AD16</f>
        <v>0</v>
      </c>
      <c r="CD8" s="177">
        <f>AB16</f>
        <v>0</v>
      </c>
      <c r="CE8" s="4"/>
      <c r="CF8" s="315">
        <v>5</v>
      </c>
      <c r="CG8" s="307" t="s">
        <v>273</v>
      </c>
      <c r="CH8" s="307">
        <f>IF(CK8&gt;CL8,1,0)</f>
        <v>0</v>
      </c>
      <c r="CI8" s="136">
        <f>IF((NOT(ISBLANK(AD13)))*AND(AD13=AB13),1,0)</f>
        <v>0</v>
      </c>
      <c r="CJ8" s="177">
        <f>IF(CK8&lt;CL8,1,0)</f>
        <v>0</v>
      </c>
      <c r="CK8" s="307">
        <f>AD13</f>
        <v>0</v>
      </c>
      <c r="CL8" s="177">
        <f>AB13</f>
        <v>0</v>
      </c>
      <c r="CM8" s="4"/>
      <c r="CN8" s="315">
        <v>5</v>
      </c>
      <c r="CO8" s="307" t="s">
        <v>270</v>
      </c>
      <c r="CP8" s="307">
        <f>IF(CS8&gt;CT8,1,0)</f>
        <v>0</v>
      </c>
      <c r="CQ8" s="136">
        <f>IF((NOT(ISBLANK(AB13)))*AND(AB13=AD13),1,0)</f>
        <v>0</v>
      </c>
      <c r="CR8" s="177">
        <f>IF(CS8&lt;CT8,1,0)</f>
        <v>0</v>
      </c>
      <c r="CS8" s="307">
        <f>AB13</f>
        <v>0</v>
      </c>
      <c r="CT8" s="177">
        <f>AD13</f>
        <v>0</v>
      </c>
      <c r="CU8" s="4"/>
      <c r="CV8" s="313" t="s">
        <v>273</v>
      </c>
      <c r="CW8" s="4"/>
      <c r="CY8" s="2"/>
      <c r="DA8" s="271">
        <v>4</v>
      </c>
      <c r="DB8" s="271" t="s">
        <v>168</v>
      </c>
      <c r="DC8" s="145">
        <v>1</v>
      </c>
      <c r="DD8" s="145">
        <v>5</v>
      </c>
      <c r="DE8" s="145">
        <v>409</v>
      </c>
      <c r="DF8" s="145">
        <v>98</v>
      </c>
      <c r="DG8" s="4"/>
      <c r="DH8" s="136"/>
      <c r="DI8" s="4"/>
      <c r="DJ8" s="353">
        <f>DJ7+1</f>
        <v>5</v>
      </c>
      <c r="DK8" s="4"/>
      <c r="DL8" s="355" t="s">
        <v>362</v>
      </c>
      <c r="DM8" s="387">
        <v>56.1</v>
      </c>
      <c r="DN8" s="404">
        <v>7</v>
      </c>
      <c r="DO8" s="249">
        <v>3</v>
      </c>
      <c r="DP8" s="136" t="s">
        <v>136</v>
      </c>
      <c r="DQ8" s="177">
        <v>1</v>
      </c>
      <c r="DR8" s="177" t="s">
        <v>256</v>
      </c>
      <c r="DS8" s="178">
        <v>44648</v>
      </c>
      <c r="DT8" s="352">
        <v>91</v>
      </c>
      <c r="DU8" s="158">
        <f>DT8+DU7</f>
        <v>220</v>
      </c>
      <c r="DV8" s="4"/>
      <c r="DW8" s="348">
        <v>5</v>
      </c>
      <c r="DX8" s="347"/>
      <c r="DY8" s="346" t="s">
        <v>352</v>
      </c>
      <c r="DZ8" s="312">
        <v>16</v>
      </c>
      <c r="EA8" s="312">
        <v>11</v>
      </c>
      <c r="EB8" s="311">
        <v>4</v>
      </c>
      <c r="EC8" s="345">
        <v>4</v>
      </c>
      <c r="ED8" s="309">
        <v>3</v>
      </c>
      <c r="EE8" s="345">
        <v>14</v>
      </c>
      <c r="EF8" s="309">
        <v>13</v>
      </c>
      <c r="EG8" s="309">
        <v>1</v>
      </c>
      <c r="EI8" s="319" t="s">
        <v>344</v>
      </c>
      <c r="EJ8" s="196">
        <v>3</v>
      </c>
      <c r="EK8" s="196" t="s">
        <v>136</v>
      </c>
      <c r="EL8" s="196">
        <v>1</v>
      </c>
      <c r="EM8" s="318" t="s">
        <v>339</v>
      </c>
      <c r="EN8" s="4"/>
      <c r="EO8" s="319" t="s">
        <v>345</v>
      </c>
      <c r="EP8" s="196">
        <v>0</v>
      </c>
      <c r="EQ8" s="196" t="s">
        <v>136</v>
      </c>
      <c r="ER8" s="196">
        <v>3</v>
      </c>
      <c r="ES8" s="318" t="s">
        <v>347</v>
      </c>
      <c r="ET8" s="4"/>
      <c r="EU8" s="319" t="s">
        <v>345</v>
      </c>
      <c r="EV8" s="196">
        <v>0</v>
      </c>
      <c r="EW8" s="196" t="s">
        <v>136</v>
      </c>
      <c r="EX8" s="196">
        <v>3</v>
      </c>
      <c r="EY8" s="318" t="s">
        <v>346</v>
      </c>
      <c r="EZ8" s="4"/>
      <c r="FA8" s="319" t="s">
        <v>362</v>
      </c>
      <c r="FB8" s="196">
        <v>1</v>
      </c>
      <c r="FC8" s="196" t="s">
        <v>136</v>
      </c>
      <c r="FD8" s="196">
        <v>2</v>
      </c>
      <c r="FE8" s="318" t="s">
        <v>344</v>
      </c>
      <c r="FF8" s="136"/>
      <c r="FG8" s="319" t="s">
        <v>345</v>
      </c>
      <c r="FH8" s="196">
        <v>1</v>
      </c>
      <c r="FI8" s="196" t="s">
        <v>136</v>
      </c>
      <c r="FJ8" s="196">
        <v>1</v>
      </c>
      <c r="FK8" s="318" t="s">
        <v>343</v>
      </c>
      <c r="FL8" s="136"/>
      <c r="FM8" s="319" t="s">
        <v>362</v>
      </c>
      <c r="FN8" s="196">
        <v>1</v>
      </c>
      <c r="FO8" s="196" t="s">
        <v>136</v>
      </c>
      <c r="FP8" s="196">
        <v>0</v>
      </c>
      <c r="FQ8" s="318" t="s">
        <v>347</v>
      </c>
      <c r="FR8" s="4"/>
      <c r="FS8" s="4"/>
      <c r="FT8" s="315">
        <v>5</v>
      </c>
      <c r="FU8" s="307" t="s">
        <v>339</v>
      </c>
      <c r="FV8" s="307">
        <f>IF(FY8&gt;FZ8,1,0)</f>
        <v>1</v>
      </c>
      <c r="FW8" s="136">
        <f>IF((NOT(ISBLANK(FJ3)))*AND(FJ3=FH3),1,0)</f>
        <v>0</v>
      </c>
      <c r="FX8" s="177">
        <f>IF(FY8&lt;FZ8,1,0)</f>
        <v>0</v>
      </c>
      <c r="FY8" s="307">
        <f>FJ3</f>
        <v>2</v>
      </c>
      <c r="FZ8" s="177">
        <f>FH3</f>
        <v>1</v>
      </c>
      <c r="GA8" s="4"/>
      <c r="GB8" s="315">
        <v>5</v>
      </c>
      <c r="GC8" s="307" t="s">
        <v>344</v>
      </c>
      <c r="GD8" s="307">
        <f>IF(GG8&gt;GH8,1,0)</f>
        <v>1</v>
      </c>
      <c r="GE8" s="344">
        <f>IF((NOT(ISBLANK(FJ7)))*AND(FJ7=FH7),1,0)</f>
        <v>0</v>
      </c>
      <c r="GF8" s="177">
        <f>IF(GG8&lt;GH8,1,0)</f>
        <v>0</v>
      </c>
      <c r="GG8" s="307">
        <f>FJ7</f>
        <v>1</v>
      </c>
      <c r="GH8" s="177">
        <f>FH7</f>
        <v>0</v>
      </c>
      <c r="GI8" s="4"/>
      <c r="GJ8" s="315">
        <v>5</v>
      </c>
      <c r="GK8" s="307" t="s">
        <v>362</v>
      </c>
      <c r="GL8" s="307">
        <f>IF(GO8&gt;GP8,1,0)</f>
        <v>1</v>
      </c>
      <c r="GM8" s="136">
        <f>IF((NOT(ISBLANK(FH4)))*AND(FH4=FJ4),1,0)</f>
        <v>0</v>
      </c>
      <c r="GN8" s="177">
        <f>IF(GO8&lt;GP8,1,0)</f>
        <v>0</v>
      </c>
      <c r="GO8" s="307">
        <f>FH4</f>
        <v>3</v>
      </c>
      <c r="GP8" s="177">
        <f>FJ4</f>
        <v>1</v>
      </c>
      <c r="GQ8" s="4"/>
      <c r="GR8" s="315">
        <v>5</v>
      </c>
      <c r="GS8" s="307" t="s">
        <v>345</v>
      </c>
      <c r="GT8" s="307">
        <f>IF(GW8&gt;GX8,1,0)</f>
        <v>0</v>
      </c>
      <c r="GU8" s="136">
        <f>IF((NOT(ISBLANK(FJ8)))*AND(FJ8=FH8),1,0)</f>
        <v>1</v>
      </c>
      <c r="GV8" s="177">
        <f>IF(GW8&lt;GX8,1,0)</f>
        <v>0</v>
      </c>
      <c r="GW8" s="307">
        <f>FJ8</f>
        <v>1</v>
      </c>
      <c r="GX8" s="177">
        <f>FH8</f>
        <v>1</v>
      </c>
      <c r="GY8" s="4"/>
      <c r="GZ8" s="315">
        <v>5</v>
      </c>
      <c r="HA8" s="307" t="s">
        <v>347</v>
      </c>
      <c r="HB8" s="307">
        <f>IF(HE8&gt;HF8,1,0)</f>
        <v>0</v>
      </c>
      <c r="HC8" s="136">
        <f>IF((NOT(ISBLANK(FJ5)))*AND(FJ5=FH5),1,0)</f>
        <v>0</v>
      </c>
      <c r="HD8" s="177">
        <f>IF(HE8&lt;HF8,1,0)</f>
        <v>1</v>
      </c>
      <c r="HE8" s="307">
        <f>FJ5</f>
        <v>1</v>
      </c>
      <c r="HF8" s="177">
        <f>FH5</f>
        <v>2</v>
      </c>
      <c r="HG8" s="4"/>
      <c r="HH8" s="315">
        <v>5</v>
      </c>
      <c r="HI8" s="307" t="s">
        <v>352</v>
      </c>
      <c r="HJ8" s="307">
        <f>IF(HM8&gt;HN8,1,0)</f>
        <v>1</v>
      </c>
      <c r="HK8" s="136">
        <f>IF((NOT(ISBLANK(FH5)))*AND(FH5=FJ5),1,0)</f>
        <v>0</v>
      </c>
      <c r="HL8" s="177">
        <f>IF(HM8&lt;HN8,1,0)</f>
        <v>0</v>
      </c>
      <c r="HM8" s="307">
        <f>FH5</f>
        <v>2</v>
      </c>
      <c r="HN8" s="177">
        <f>FJ5</f>
        <v>1</v>
      </c>
      <c r="HO8" s="4"/>
      <c r="HP8" s="313" t="s">
        <v>347</v>
      </c>
      <c r="HQ8" s="4"/>
      <c r="HS8" s="2"/>
      <c r="HT8" s="2"/>
      <c r="HU8" s="4"/>
      <c r="HV8" s="159">
        <f>HV7+1</f>
        <v>5</v>
      </c>
      <c r="HW8" s="4"/>
      <c r="HX8" s="215" t="s">
        <v>273</v>
      </c>
      <c r="HY8" s="249">
        <v>2</v>
      </c>
      <c r="HZ8" s="136" t="s">
        <v>136</v>
      </c>
      <c r="IA8" s="177">
        <v>2</v>
      </c>
      <c r="IB8" s="177" t="s">
        <v>258</v>
      </c>
      <c r="IC8" s="178">
        <f>IC7+1</f>
        <v>44659</v>
      </c>
      <c r="ID8" s="352">
        <v>76</v>
      </c>
      <c r="IE8" s="158">
        <f>ID8+IE7</f>
        <v>265</v>
      </c>
      <c r="IF8" s="4"/>
      <c r="IG8" s="348">
        <v>5</v>
      </c>
      <c r="IH8" s="347"/>
      <c r="II8" s="346" t="s">
        <v>283</v>
      </c>
      <c r="IJ8" s="312">
        <v>15</v>
      </c>
      <c r="IK8" s="312">
        <v>11</v>
      </c>
      <c r="IL8" s="311">
        <v>4</v>
      </c>
      <c r="IM8" s="310">
        <v>3</v>
      </c>
      <c r="IN8" s="309">
        <v>4</v>
      </c>
      <c r="IO8" s="310">
        <v>17</v>
      </c>
      <c r="IP8" s="309">
        <v>16</v>
      </c>
      <c r="IQ8" s="309">
        <v>1</v>
      </c>
      <c r="IR8" s="4"/>
      <c r="IS8" s="319" t="s">
        <v>283</v>
      </c>
      <c r="IT8" s="196">
        <v>2</v>
      </c>
      <c r="IU8" s="196" t="s">
        <v>136</v>
      </c>
      <c r="IV8" s="196">
        <v>1</v>
      </c>
      <c r="IW8" s="318" t="s">
        <v>265</v>
      </c>
      <c r="IX8" s="4"/>
      <c r="IY8" s="319" t="s">
        <v>167</v>
      </c>
      <c r="IZ8" s="196">
        <v>1</v>
      </c>
      <c r="JA8" s="196" t="s">
        <v>136</v>
      </c>
      <c r="JB8" s="196">
        <v>4</v>
      </c>
      <c r="JC8" s="318" t="s">
        <v>273</v>
      </c>
      <c r="JD8" s="4"/>
      <c r="JE8" s="319" t="s">
        <v>167</v>
      </c>
      <c r="JF8" s="196">
        <v>0</v>
      </c>
      <c r="JG8" s="196" t="s">
        <v>136</v>
      </c>
      <c r="JH8" s="196">
        <v>3</v>
      </c>
      <c r="JI8" s="318" t="s">
        <v>168</v>
      </c>
      <c r="JJ8" s="4"/>
      <c r="JK8" s="319" t="s">
        <v>277</v>
      </c>
      <c r="JL8" s="196">
        <v>0</v>
      </c>
      <c r="JM8" s="196" t="s">
        <v>136</v>
      </c>
      <c r="JN8" s="196">
        <v>1</v>
      </c>
      <c r="JO8" s="318" t="s">
        <v>283</v>
      </c>
      <c r="JP8" s="136"/>
      <c r="JQ8" s="4"/>
      <c r="JR8" s="315">
        <v>5</v>
      </c>
      <c r="JS8" s="307" t="s">
        <v>265</v>
      </c>
      <c r="JT8" s="307">
        <f>IF(JW8&gt;JX8,1,0)</f>
        <v>0</v>
      </c>
      <c r="JU8" s="136">
        <f>IF((NOT(ISBLANK(IV11)))*AND(IV11=IT11),1,0)</f>
        <v>0</v>
      </c>
      <c r="JV8" s="177">
        <f>IF(JW8&lt;JX8,1,0)</f>
        <v>1</v>
      </c>
      <c r="JW8" s="307">
        <f>IV11</f>
        <v>1</v>
      </c>
      <c r="JX8" s="177">
        <f>IT11</f>
        <v>2</v>
      </c>
      <c r="JY8" s="4"/>
      <c r="JZ8" s="315">
        <v>5</v>
      </c>
      <c r="KA8" s="307" t="s">
        <v>283</v>
      </c>
      <c r="KB8" s="307">
        <f>IF(KE8&gt;KF8,1,0)</f>
        <v>0</v>
      </c>
      <c r="KC8" s="344">
        <f>IF((NOT(ISBLANK(IV15)))*AND(IV15=IT15),1,0)</f>
        <v>0</v>
      </c>
      <c r="KD8" s="177">
        <f>IF(KE8&lt;KF8,1,0)</f>
        <v>1</v>
      </c>
      <c r="KE8" s="307">
        <f>IV15</f>
        <v>1</v>
      </c>
      <c r="KF8" s="177">
        <f>IT15</f>
        <v>3</v>
      </c>
      <c r="KG8" s="4"/>
      <c r="KH8" s="315">
        <v>5</v>
      </c>
      <c r="KI8" s="307" t="s">
        <v>277</v>
      </c>
      <c r="KJ8" s="307">
        <f>IF(KM8&gt;KN8,1,0)</f>
        <v>1</v>
      </c>
      <c r="KK8" s="136">
        <f>IF((NOT(ISBLANK(IT12)))*AND(IT12=IV12),1,0)</f>
        <v>0</v>
      </c>
      <c r="KL8" s="177">
        <f>IF(KM8&lt;KN8,1,0)</f>
        <v>0</v>
      </c>
      <c r="KM8" s="307">
        <f>IT12</f>
        <v>1</v>
      </c>
      <c r="KN8" s="177">
        <f>IV12</f>
        <v>0</v>
      </c>
      <c r="KO8" s="4"/>
      <c r="KP8" s="315">
        <v>5</v>
      </c>
      <c r="KQ8" s="307" t="s">
        <v>167</v>
      </c>
      <c r="KR8" s="307">
        <f>IF(KU8&gt;KV8,1,0)</f>
        <v>1</v>
      </c>
      <c r="KS8" s="136">
        <f>IF((NOT(ISBLANK(IV16)))*AND(IV16=IT16),1,0)</f>
        <v>0</v>
      </c>
      <c r="KT8" s="177">
        <f>IF(KU8&lt;KV8,1,0)</f>
        <v>0</v>
      </c>
      <c r="KU8" s="307">
        <f>IV16</f>
        <v>1</v>
      </c>
      <c r="KV8" s="177">
        <f>IT16</f>
        <v>0</v>
      </c>
      <c r="KW8" s="4"/>
      <c r="KX8" s="315">
        <v>5</v>
      </c>
      <c r="KY8" s="307" t="s">
        <v>273</v>
      </c>
      <c r="KZ8" s="307">
        <f>IF(LC8&gt;LD8,1,0)</f>
        <v>0</v>
      </c>
      <c r="LA8" s="136">
        <f>IF((NOT(ISBLANK(IV13)))*AND(IV13=IT13),1,0)</f>
        <v>1</v>
      </c>
      <c r="LB8" s="177">
        <f>IF(LC8&lt;LD8,1,0)</f>
        <v>0</v>
      </c>
      <c r="LC8" s="307">
        <f>IV13</f>
        <v>2</v>
      </c>
      <c r="LD8" s="177">
        <f>IT13</f>
        <v>2</v>
      </c>
      <c r="LE8" s="4"/>
      <c r="LF8" s="315">
        <v>5</v>
      </c>
      <c r="LG8" s="307" t="s">
        <v>270</v>
      </c>
      <c r="LH8" s="307">
        <f>IF(LK8&gt;LL8,1,0)</f>
        <v>0</v>
      </c>
      <c r="LI8" s="136">
        <f>IF((NOT(ISBLANK(IT13)))*AND(IT13=IV13),1,0)</f>
        <v>1</v>
      </c>
      <c r="LJ8" s="177">
        <f>IF(LK8&lt;LL8,1,0)</f>
        <v>0</v>
      </c>
      <c r="LK8" s="307">
        <f>IT13</f>
        <v>2</v>
      </c>
      <c r="LL8" s="177">
        <f>IV13</f>
        <v>2</v>
      </c>
      <c r="LM8" s="4"/>
      <c r="LN8" s="313" t="s">
        <v>273</v>
      </c>
      <c r="LO8" s="4"/>
      <c r="LQ8" s="2"/>
      <c r="LR8" s="2"/>
      <c r="LS8" s="4"/>
      <c r="LT8" s="159">
        <f>LT7+1</f>
        <v>5</v>
      </c>
      <c r="LU8" s="4"/>
      <c r="LV8" s="215" t="s">
        <v>273</v>
      </c>
      <c r="LW8" s="249">
        <v>0</v>
      </c>
      <c r="LX8" s="136" t="s">
        <v>136</v>
      </c>
      <c r="LY8" s="177">
        <f>PB8</f>
        <v>0</v>
      </c>
      <c r="LZ8" s="177" t="s">
        <v>258</v>
      </c>
      <c r="MA8" s="178">
        <f>MA7+1</f>
        <v>44673</v>
      </c>
      <c r="MB8" s="352">
        <v>0</v>
      </c>
      <c r="MC8" s="158">
        <f>MB8+MC7</f>
        <v>429</v>
      </c>
      <c r="MD8" s="4"/>
      <c r="ME8" s="348">
        <v>5</v>
      </c>
      <c r="MF8" s="347"/>
      <c r="MG8" s="346" t="s">
        <v>183</v>
      </c>
      <c r="MH8" s="312">
        <v>17</v>
      </c>
      <c r="MI8" s="312">
        <v>11</v>
      </c>
      <c r="MJ8" s="311">
        <v>5</v>
      </c>
      <c r="MK8" s="345">
        <v>2</v>
      </c>
      <c r="ML8" s="309">
        <v>4</v>
      </c>
      <c r="MM8" s="345">
        <v>16</v>
      </c>
      <c r="MN8" s="309">
        <v>15</v>
      </c>
      <c r="MO8" s="309">
        <v>1</v>
      </c>
      <c r="MP8" s="4"/>
      <c r="MQ8" s="319" t="s">
        <v>283</v>
      </c>
      <c r="MR8" s="196">
        <v>2</v>
      </c>
      <c r="MS8" s="196" t="s">
        <v>136</v>
      </c>
      <c r="MT8" s="196">
        <v>1</v>
      </c>
      <c r="MU8" s="318" t="s">
        <v>265</v>
      </c>
      <c r="MV8" s="4"/>
      <c r="MW8" s="319" t="s">
        <v>167</v>
      </c>
      <c r="MX8" s="196">
        <v>1</v>
      </c>
      <c r="MY8" s="196" t="s">
        <v>136</v>
      </c>
      <c r="MZ8" s="196">
        <v>2</v>
      </c>
      <c r="NA8" s="318" t="s">
        <v>273</v>
      </c>
      <c r="NB8" s="4"/>
      <c r="NC8" s="319" t="s">
        <v>167</v>
      </c>
      <c r="ND8" s="196">
        <v>1</v>
      </c>
      <c r="NE8" s="196" t="s">
        <v>136</v>
      </c>
      <c r="NF8" s="196">
        <v>1</v>
      </c>
      <c r="NG8" s="318" t="s">
        <v>168</v>
      </c>
      <c r="NH8" s="4"/>
      <c r="NI8" s="319" t="s">
        <v>277</v>
      </c>
      <c r="NJ8" s="196">
        <v>2</v>
      </c>
      <c r="NK8" s="196" t="s">
        <v>136</v>
      </c>
      <c r="NL8" s="196">
        <v>0</v>
      </c>
      <c r="NM8" s="318" t="s">
        <v>283</v>
      </c>
      <c r="NN8" s="136"/>
      <c r="NO8" s="4"/>
      <c r="NP8" s="315">
        <v>5</v>
      </c>
      <c r="NQ8" s="307" t="s">
        <v>265</v>
      </c>
      <c r="NR8" s="307">
        <f>IF(NU8&gt;NV8,1,0)</f>
        <v>0</v>
      </c>
      <c r="NS8" s="136">
        <f>IF((NOT(ISBLANK(MT11)))*AND(MT11=MR11),1,0)</f>
        <v>1</v>
      </c>
      <c r="NT8" s="177">
        <f>IF(NU8&lt;NV8,1,0)</f>
        <v>0</v>
      </c>
      <c r="NU8" s="307">
        <f>MT11</f>
        <v>2</v>
      </c>
      <c r="NV8" s="177">
        <f>MR11</f>
        <v>2</v>
      </c>
      <c r="NW8" s="4"/>
      <c r="NX8" s="315">
        <v>5</v>
      </c>
      <c r="NY8" s="307" t="s">
        <v>283</v>
      </c>
      <c r="NZ8" s="307">
        <f>IF(OC8&gt;OD8,1,0)</f>
        <v>1</v>
      </c>
      <c r="OA8" s="344">
        <f>IF((NOT(ISBLANK(MT15)))*AND(MT15=MR15),1,0)</f>
        <v>0</v>
      </c>
      <c r="OB8" s="177">
        <f>IF(OC8&lt;OD8,1,0)</f>
        <v>0</v>
      </c>
      <c r="OC8" s="307">
        <f>MT15</f>
        <v>2</v>
      </c>
      <c r="OD8" s="177">
        <f>MR15</f>
        <v>0</v>
      </c>
      <c r="OE8" s="4"/>
      <c r="OF8" s="315">
        <v>5</v>
      </c>
      <c r="OG8" s="307" t="s">
        <v>277</v>
      </c>
      <c r="OH8" s="307">
        <f>IF(OK8&gt;OL8,1,0)</f>
        <v>1</v>
      </c>
      <c r="OI8" s="136">
        <f>IF((NOT(ISBLANK(MR12)))*AND(MR12=MT12),1,0)</f>
        <v>0</v>
      </c>
      <c r="OJ8" s="177">
        <f>IF(OK8&lt;OL8,1,0)</f>
        <v>0</v>
      </c>
      <c r="OK8" s="307">
        <f>MR12</f>
        <v>3</v>
      </c>
      <c r="OL8" s="177">
        <f>MT12</f>
        <v>1</v>
      </c>
      <c r="OM8" s="4"/>
      <c r="ON8" s="315">
        <v>5</v>
      </c>
      <c r="OO8" s="307" t="s">
        <v>167</v>
      </c>
      <c r="OP8" s="307">
        <f>IF(OS8&gt;OT8,1,0)</f>
        <v>1</v>
      </c>
      <c r="OQ8" s="136">
        <f>IF((NOT(ISBLANK(MT16)))*AND(MT16=MR16),1,0)</f>
        <v>0</v>
      </c>
      <c r="OR8" s="177">
        <f>IF(OS8&lt;OT8,1,0)</f>
        <v>0</v>
      </c>
      <c r="OS8" s="307">
        <f>MT16</f>
        <v>3</v>
      </c>
      <c r="OT8" s="177">
        <f>MR16</f>
        <v>0</v>
      </c>
      <c r="OU8" s="4"/>
      <c r="OV8" s="315">
        <v>5</v>
      </c>
      <c r="OW8" s="307" t="s">
        <v>273</v>
      </c>
      <c r="OX8" s="307">
        <f>IF(PA8&gt;PB8,1,0)</f>
        <v>0</v>
      </c>
      <c r="OY8" s="136">
        <f>IF((NOT(ISBLANK(MT13)))*AND(MT13=MR13),1,0)</f>
        <v>1</v>
      </c>
      <c r="OZ8" s="177">
        <f>IF(PA8&lt;PB8,1,0)</f>
        <v>0</v>
      </c>
      <c r="PA8" s="307">
        <f>MT13</f>
        <v>0</v>
      </c>
      <c r="PB8" s="177">
        <f>MR13</f>
        <v>0</v>
      </c>
      <c r="PC8" s="4"/>
      <c r="PD8" s="315">
        <v>5</v>
      </c>
      <c r="PE8" s="307" t="s">
        <v>270</v>
      </c>
      <c r="PF8" s="307">
        <f>IF(PI8&gt;PJ8,1,0)</f>
        <v>0</v>
      </c>
      <c r="PG8" s="136">
        <f>IF((NOT(ISBLANK(MR13)))*AND(MR13=MT13),1,0)</f>
        <v>1</v>
      </c>
      <c r="PH8" s="177">
        <f>IF(PI8&lt;PJ8,1,0)</f>
        <v>0</v>
      </c>
      <c r="PI8" s="307">
        <f>MR13</f>
        <v>0</v>
      </c>
      <c r="PJ8" s="177">
        <f>MT13</f>
        <v>0</v>
      </c>
      <c r="PK8" s="4"/>
      <c r="PL8" s="313" t="s">
        <v>273</v>
      </c>
      <c r="PM8" s="4"/>
      <c r="PP8" s="2"/>
      <c r="PQ8" s="4"/>
      <c r="PR8" s="273">
        <f>PR7+1</f>
        <v>5</v>
      </c>
      <c r="PS8" s="4"/>
      <c r="PT8" s="215" t="s">
        <v>273</v>
      </c>
      <c r="PU8" s="249">
        <v>3</v>
      </c>
      <c r="PV8" s="136" t="s">
        <v>136</v>
      </c>
      <c r="PW8" s="177">
        <f>TA8</f>
        <v>2</v>
      </c>
      <c r="PX8" s="177" t="s">
        <v>384</v>
      </c>
      <c r="PY8" s="178">
        <f>PY7+1</f>
        <v>44686</v>
      </c>
      <c r="PZ8" s="352">
        <v>93</v>
      </c>
      <c r="QA8" s="158">
        <f>PZ8+QA7</f>
        <v>369</v>
      </c>
      <c r="QB8" s="401">
        <f>QB26</f>
        <v>3</v>
      </c>
      <c r="QC8" s="4"/>
      <c r="QD8" s="348">
        <v>5</v>
      </c>
      <c r="QE8" s="347"/>
      <c r="QF8" s="346" t="s">
        <v>273</v>
      </c>
      <c r="QG8" s="312">
        <v>15</v>
      </c>
      <c r="QH8" s="312">
        <v>11</v>
      </c>
      <c r="QI8" s="311">
        <v>4</v>
      </c>
      <c r="QJ8" s="345">
        <v>3</v>
      </c>
      <c r="QK8" s="309">
        <v>4</v>
      </c>
      <c r="QL8" s="345">
        <v>19</v>
      </c>
      <c r="QM8" s="309">
        <v>17</v>
      </c>
      <c r="QN8" s="309">
        <v>2</v>
      </c>
      <c r="QO8" s="4"/>
      <c r="QP8" s="319" t="s">
        <v>283</v>
      </c>
      <c r="QQ8" s="196">
        <v>0</v>
      </c>
      <c r="QR8" s="196" t="s">
        <v>136</v>
      </c>
      <c r="QS8" s="196">
        <v>0</v>
      </c>
      <c r="QT8" s="318" t="s">
        <v>265</v>
      </c>
      <c r="QU8" s="4"/>
      <c r="QV8" s="319" t="s">
        <v>167</v>
      </c>
      <c r="QW8" s="196">
        <v>2</v>
      </c>
      <c r="QX8" s="196" t="s">
        <v>136</v>
      </c>
      <c r="QY8" s="196">
        <v>2</v>
      </c>
      <c r="QZ8" s="318" t="s">
        <v>273</v>
      </c>
      <c r="RA8" s="4"/>
      <c r="RB8" s="319" t="s">
        <v>167</v>
      </c>
      <c r="RC8" s="196">
        <v>0</v>
      </c>
      <c r="RD8" s="196" t="s">
        <v>136</v>
      </c>
      <c r="RE8" s="196">
        <v>1</v>
      </c>
      <c r="RF8" s="318" t="s">
        <v>168</v>
      </c>
      <c r="RG8" s="4"/>
      <c r="RH8" s="319" t="s">
        <v>277</v>
      </c>
      <c r="RI8" s="196">
        <v>1</v>
      </c>
      <c r="RJ8" s="196" t="s">
        <v>136</v>
      </c>
      <c r="RK8" s="196">
        <v>1</v>
      </c>
      <c r="RL8" s="318" t="s">
        <v>283</v>
      </c>
      <c r="RM8" s="136"/>
      <c r="RN8" s="4"/>
      <c r="RO8" s="315">
        <v>5</v>
      </c>
      <c r="RP8" s="307" t="s">
        <v>265</v>
      </c>
      <c r="RQ8" s="307">
        <f>IF(RT8&gt;RU8,1,0)</f>
        <v>0</v>
      </c>
      <c r="RR8" s="136">
        <f>IF((NOT(ISBLANK(QS11)))*AND(QS11=QQ11),1,0)</f>
        <v>0</v>
      </c>
      <c r="RS8" s="177">
        <f>IF(RT8&lt;RU8,1,0)</f>
        <v>1</v>
      </c>
      <c r="RT8" s="307">
        <f>QS11</f>
        <v>0</v>
      </c>
      <c r="RU8" s="177">
        <f>QQ11</f>
        <v>2</v>
      </c>
      <c r="RV8" s="4"/>
      <c r="RW8" s="315">
        <v>5</v>
      </c>
      <c r="RX8" s="307" t="s">
        <v>283</v>
      </c>
      <c r="RY8" s="307">
        <f>IF(SB8&gt;SC8,1,0)</f>
        <v>0</v>
      </c>
      <c r="RZ8" s="344">
        <f>IF((NOT(ISBLANK(QS15)))*AND(QS15=QQ15),1,0)</f>
        <v>1</v>
      </c>
      <c r="SA8" s="177">
        <f>IF(SB8&lt;SC8,1,0)</f>
        <v>0</v>
      </c>
      <c r="SB8" s="307">
        <f>QS15</f>
        <v>2</v>
      </c>
      <c r="SC8" s="177">
        <f>QQ15</f>
        <v>2</v>
      </c>
      <c r="SD8" s="4"/>
      <c r="SE8" s="315">
        <v>5</v>
      </c>
      <c r="SF8" s="307" t="s">
        <v>277</v>
      </c>
      <c r="SG8" s="307">
        <f>IF(SJ8&gt;SK8,1,0)</f>
        <v>1</v>
      </c>
      <c r="SH8" s="136">
        <f>IF((NOT(ISBLANK(QQ12)))*AND(QQ12=QS12),1,0)</f>
        <v>0</v>
      </c>
      <c r="SI8" s="177">
        <f>IF(SJ8&lt;SK8,1,0)</f>
        <v>0</v>
      </c>
      <c r="SJ8" s="307">
        <f>QQ12</f>
        <v>2</v>
      </c>
      <c r="SK8" s="177">
        <f>QS12</f>
        <v>1</v>
      </c>
      <c r="SL8" s="4"/>
      <c r="SM8" s="315">
        <v>5</v>
      </c>
      <c r="SN8" s="307" t="s">
        <v>167</v>
      </c>
      <c r="SO8" s="307">
        <f>IF(SR8&gt;SS8,1,0)</f>
        <v>0</v>
      </c>
      <c r="SP8" s="136">
        <f>IF((NOT(ISBLANK(QS16)))*AND(QS16=QQ16),1,0)</f>
        <v>1</v>
      </c>
      <c r="SQ8" s="177">
        <f>IF(SR8&lt;SS8,1,0)</f>
        <v>0</v>
      </c>
      <c r="SR8" s="307">
        <f>QS16</f>
        <v>0</v>
      </c>
      <c r="SS8" s="177">
        <f>QQ16</f>
        <v>0</v>
      </c>
      <c r="ST8" s="4"/>
      <c r="SU8" s="315">
        <v>5</v>
      </c>
      <c r="SV8" s="307" t="s">
        <v>273</v>
      </c>
      <c r="SW8" s="307">
        <f>IF(SZ8&gt;TA8,1,0)</f>
        <v>1</v>
      </c>
      <c r="SX8" s="136">
        <f>IF((NOT(ISBLANK(QS13)))*AND(QS13=QQ13),1,0)</f>
        <v>0</v>
      </c>
      <c r="SY8" s="177">
        <f>IF(SZ8&lt;TA8,1,0)</f>
        <v>0</v>
      </c>
      <c r="SZ8" s="307">
        <f>QS13</f>
        <v>3</v>
      </c>
      <c r="TA8" s="177">
        <f>QQ13</f>
        <v>2</v>
      </c>
      <c r="TB8" s="4"/>
      <c r="TC8" s="315">
        <v>5</v>
      </c>
      <c r="TD8" s="307" t="s">
        <v>270</v>
      </c>
      <c r="TE8" s="307">
        <f>IF(TH8&gt;TI8,1,0)</f>
        <v>0</v>
      </c>
      <c r="TF8" s="136">
        <f>IF((NOT(ISBLANK(QQ13)))*AND(QQ13=QS13),1,0)</f>
        <v>0</v>
      </c>
      <c r="TG8" s="177">
        <f>IF(TH8&lt;TI8,1,0)</f>
        <v>1</v>
      </c>
      <c r="TH8" s="307">
        <f>QQ13</f>
        <v>2</v>
      </c>
      <c r="TI8" s="177">
        <f>QS13</f>
        <v>3</v>
      </c>
      <c r="TJ8" s="4"/>
      <c r="TK8" s="313" t="s">
        <v>273</v>
      </c>
      <c r="TL8" s="4"/>
      <c r="TO8" s="2"/>
      <c r="TP8" s="4"/>
      <c r="TQ8" s="273">
        <f>TQ7+1</f>
        <v>5</v>
      </c>
      <c r="TR8" s="4"/>
      <c r="TS8" s="215" t="s">
        <v>273</v>
      </c>
      <c r="TT8" s="249">
        <v>3</v>
      </c>
      <c r="TU8" s="136" t="s">
        <v>136</v>
      </c>
      <c r="TV8" s="177">
        <f>WZ8</f>
        <v>1</v>
      </c>
      <c r="TW8" s="315" t="s">
        <v>331</v>
      </c>
      <c r="TX8" s="178">
        <f>TX7+1</f>
        <v>44696</v>
      </c>
      <c r="TY8" s="352">
        <v>94</v>
      </c>
      <c r="TZ8" s="158">
        <f>TY8+TZ7</f>
        <v>191</v>
      </c>
      <c r="UA8" s="401">
        <f>UA26</f>
        <v>2</v>
      </c>
      <c r="UB8" s="4"/>
      <c r="UC8" s="348">
        <v>5</v>
      </c>
      <c r="UD8" s="347"/>
      <c r="UE8" s="346" t="s">
        <v>270</v>
      </c>
      <c r="UF8" s="312">
        <v>17</v>
      </c>
      <c r="UG8" s="312">
        <v>11</v>
      </c>
      <c r="UH8" s="311">
        <v>5</v>
      </c>
      <c r="UI8" s="345">
        <v>2</v>
      </c>
      <c r="UJ8" s="309">
        <v>4</v>
      </c>
      <c r="UK8" s="345">
        <v>15</v>
      </c>
      <c r="UL8" s="309">
        <v>15</v>
      </c>
      <c r="UM8" s="309">
        <v>0</v>
      </c>
      <c r="UN8" s="4"/>
      <c r="UO8" s="319" t="s">
        <v>283</v>
      </c>
      <c r="UP8" s="196">
        <v>2</v>
      </c>
      <c r="UQ8" s="196" t="s">
        <v>136</v>
      </c>
      <c r="UR8" s="196">
        <v>2</v>
      </c>
      <c r="US8" s="318" t="s">
        <v>265</v>
      </c>
      <c r="UT8" s="4"/>
      <c r="UU8" s="319" t="s">
        <v>167</v>
      </c>
      <c r="UV8" s="196">
        <v>0</v>
      </c>
      <c r="UW8" s="196" t="s">
        <v>136</v>
      </c>
      <c r="UX8" s="196">
        <v>0</v>
      </c>
      <c r="UY8" s="318" t="s">
        <v>273</v>
      </c>
      <c r="UZ8" s="4"/>
      <c r="VA8" s="319" t="s">
        <v>167</v>
      </c>
      <c r="VB8" s="196">
        <v>1</v>
      </c>
      <c r="VC8" s="196" t="s">
        <v>136</v>
      </c>
      <c r="VD8" s="196">
        <v>2</v>
      </c>
      <c r="VE8" s="318" t="s">
        <v>168</v>
      </c>
      <c r="VF8" s="4"/>
      <c r="VG8" s="319" t="s">
        <v>277</v>
      </c>
      <c r="VH8" s="196">
        <v>0</v>
      </c>
      <c r="VI8" s="196" t="s">
        <v>136</v>
      </c>
      <c r="VJ8" s="196">
        <v>3</v>
      </c>
      <c r="VK8" s="318" t="s">
        <v>283</v>
      </c>
      <c r="VL8" s="136"/>
      <c r="VM8" s="4"/>
      <c r="VN8" s="315">
        <v>5</v>
      </c>
      <c r="VO8" s="307" t="s">
        <v>265</v>
      </c>
      <c r="VP8" s="307">
        <f>IF(VS8&gt;VT8,1,0)</f>
        <v>1</v>
      </c>
      <c r="VQ8" s="136">
        <f>IF((NOT(ISBLANK(UR11)))*AND(UR11=UP11),1,0)</f>
        <v>0</v>
      </c>
      <c r="VR8" s="177">
        <f>IF(VS8&lt;VT8,1,0)</f>
        <v>0</v>
      </c>
      <c r="VS8" s="307">
        <f>UR11</f>
        <v>3</v>
      </c>
      <c r="VT8" s="177">
        <f>UP11</f>
        <v>1</v>
      </c>
      <c r="VU8" s="4"/>
      <c r="VV8" s="315">
        <v>5</v>
      </c>
      <c r="VW8" s="307" t="s">
        <v>283</v>
      </c>
      <c r="VX8" s="307">
        <f>IF(WA8&gt;WB8,1,0)</f>
        <v>1</v>
      </c>
      <c r="VY8" s="344">
        <f>IF((NOT(ISBLANK(UR15)))*AND(UR15=UP15),1,0)</f>
        <v>0</v>
      </c>
      <c r="VZ8" s="177">
        <f>IF(WA8&lt;WB8,1,0)</f>
        <v>0</v>
      </c>
      <c r="WA8" s="307">
        <f>UR15</f>
        <v>2</v>
      </c>
      <c r="WB8" s="177">
        <f>UP15</f>
        <v>0</v>
      </c>
      <c r="WC8" s="4"/>
      <c r="WD8" s="315">
        <v>5</v>
      </c>
      <c r="WE8" s="307" t="s">
        <v>277</v>
      </c>
      <c r="WF8" s="307">
        <f>IF(WI8&gt;WJ8,1,0)</f>
        <v>1</v>
      </c>
      <c r="WG8" s="136">
        <f>IF((NOT(ISBLANK(UP12)))*AND(UP12=UR12),1,0)</f>
        <v>0</v>
      </c>
      <c r="WH8" s="177">
        <f>IF(WI8&lt;WJ8,1,0)</f>
        <v>0</v>
      </c>
      <c r="WI8" s="307">
        <f>UP12</f>
        <v>2</v>
      </c>
      <c r="WJ8" s="177">
        <f>UR12</f>
        <v>0</v>
      </c>
      <c r="WK8" s="4"/>
      <c r="WL8" s="315">
        <v>5</v>
      </c>
      <c r="WM8" s="307" t="s">
        <v>167</v>
      </c>
      <c r="WN8" s="307">
        <f>IF(WQ8&gt;WR8,1,0)</f>
        <v>1</v>
      </c>
      <c r="WO8" s="136">
        <f>IF((NOT(ISBLANK(UR16)))*AND(UR16=UP16),1,0)</f>
        <v>0</v>
      </c>
      <c r="WP8" s="177">
        <f>IF(WQ8&lt;WR8,1,0)</f>
        <v>0</v>
      </c>
      <c r="WQ8" s="307">
        <f>UR16</f>
        <v>1</v>
      </c>
      <c r="WR8" s="177">
        <f>UP16</f>
        <v>0</v>
      </c>
      <c r="WS8" s="4"/>
      <c r="WT8" s="315">
        <v>5</v>
      </c>
      <c r="WU8" s="307" t="s">
        <v>273</v>
      </c>
      <c r="WV8" s="307">
        <f>IF(WY8&gt;WZ8,1,0)</f>
        <v>1</v>
      </c>
      <c r="WW8" s="136">
        <f>IF((NOT(ISBLANK(UR13)))*AND(UR13=UP13),1,0)</f>
        <v>0</v>
      </c>
      <c r="WX8" s="177">
        <f>IF(WY8&lt;WZ8,1,0)</f>
        <v>0</v>
      </c>
      <c r="WY8" s="307">
        <f>UR13</f>
        <v>3</v>
      </c>
      <c r="WZ8" s="177">
        <f>UP13</f>
        <v>1</v>
      </c>
      <c r="XA8" s="4"/>
      <c r="XB8" s="315">
        <v>5</v>
      </c>
      <c r="XC8" s="307" t="s">
        <v>270</v>
      </c>
      <c r="XD8" s="307">
        <f>IF(XG8&gt;XH8,1,0)</f>
        <v>0</v>
      </c>
      <c r="XE8" s="136">
        <f>IF((NOT(ISBLANK(UP13)))*AND(UP13=UR13),1,0)</f>
        <v>0</v>
      </c>
      <c r="XF8" s="177">
        <f>IF(XG8&lt;XH8,1,0)</f>
        <v>1</v>
      </c>
      <c r="XG8" s="307">
        <f>UP13</f>
        <v>1</v>
      </c>
      <c r="XH8" s="177">
        <f>UR13</f>
        <v>3</v>
      </c>
      <c r="XI8" s="4"/>
      <c r="XJ8" s="313" t="s">
        <v>273</v>
      </c>
      <c r="XK8" s="4"/>
      <c r="XN8" s="2"/>
      <c r="XO8" s="4"/>
      <c r="XP8" s="353">
        <f>XP7+1</f>
        <v>5</v>
      </c>
      <c r="XQ8" s="4"/>
      <c r="XR8" s="215" t="s">
        <v>273</v>
      </c>
      <c r="XS8" s="249"/>
      <c r="XT8" s="136" t="s">
        <v>136</v>
      </c>
      <c r="XU8" s="177">
        <f>AAX8</f>
        <v>0</v>
      </c>
      <c r="XV8" s="177"/>
      <c r="XW8" s="178">
        <f>XW7+1</f>
        <v>44737</v>
      </c>
      <c r="XX8" s="352"/>
      <c r="XY8" s="158">
        <f>XX8+XY7</f>
        <v>0</v>
      </c>
      <c r="XZ8" s="4"/>
      <c r="YA8" s="348">
        <v>5</v>
      </c>
      <c r="YB8" s="347"/>
      <c r="YC8" s="346" t="s">
        <v>270</v>
      </c>
      <c r="YD8" s="312">
        <v>0</v>
      </c>
      <c r="YE8" s="312">
        <v>0</v>
      </c>
      <c r="YF8" s="311">
        <v>0</v>
      </c>
      <c r="YG8" s="310">
        <v>0</v>
      </c>
      <c r="YH8" s="309">
        <v>0</v>
      </c>
      <c r="YI8" s="310">
        <v>0</v>
      </c>
      <c r="YJ8" s="309">
        <v>0</v>
      </c>
      <c r="YK8" s="309">
        <v>0</v>
      </c>
      <c r="YL8" s="4"/>
      <c r="YM8" s="319" t="s">
        <v>283</v>
      </c>
      <c r="YN8" s="196"/>
      <c r="YO8" s="196" t="s">
        <v>136</v>
      </c>
      <c r="YP8" s="196"/>
      <c r="YQ8" s="318" t="s">
        <v>265</v>
      </c>
      <c r="YR8" s="4"/>
      <c r="YS8" s="319" t="s">
        <v>167</v>
      </c>
      <c r="YT8" s="196"/>
      <c r="YU8" s="196" t="s">
        <v>136</v>
      </c>
      <c r="YV8" s="196"/>
      <c r="YW8" s="318" t="s">
        <v>273</v>
      </c>
      <c r="YX8" s="4"/>
      <c r="YY8" s="319" t="s">
        <v>167</v>
      </c>
      <c r="YZ8" s="196"/>
      <c r="ZA8" s="196" t="s">
        <v>136</v>
      </c>
      <c r="ZB8" s="196"/>
      <c r="ZC8" s="318" t="s">
        <v>168</v>
      </c>
      <c r="ZD8" s="4"/>
      <c r="ZE8" s="319" t="s">
        <v>277</v>
      </c>
      <c r="ZF8" s="196"/>
      <c r="ZG8" s="196" t="s">
        <v>136</v>
      </c>
      <c r="ZH8" s="196"/>
      <c r="ZI8" s="318" t="s">
        <v>283</v>
      </c>
      <c r="ZJ8" s="136"/>
      <c r="ZK8" s="4"/>
      <c r="ZL8" s="315">
        <v>5</v>
      </c>
      <c r="ZM8" s="307" t="s">
        <v>265</v>
      </c>
      <c r="ZN8" s="307">
        <f>IF(ZQ8&gt;ZR8,1,0)</f>
        <v>0</v>
      </c>
      <c r="ZO8" s="136">
        <f>IF((NOT(ISBLANK(YP11)))*AND(YP11=YN11),1,0)</f>
        <v>0</v>
      </c>
      <c r="ZP8" s="177">
        <f>IF(ZQ8&lt;ZR8,1,0)</f>
        <v>0</v>
      </c>
      <c r="ZQ8" s="307">
        <f>YP11</f>
        <v>0</v>
      </c>
      <c r="ZR8" s="177">
        <f>YN11</f>
        <v>0</v>
      </c>
      <c r="ZS8" s="4"/>
      <c r="ZT8" s="315">
        <v>5</v>
      </c>
      <c r="ZU8" s="307" t="s">
        <v>283</v>
      </c>
      <c r="ZV8" s="307">
        <f>IF(ZY8&gt;ZZ8,1,0)</f>
        <v>0</v>
      </c>
      <c r="ZW8" s="344">
        <f>IF((NOT(ISBLANK(YP15)))*AND(YP15=YN15),1,0)</f>
        <v>0</v>
      </c>
      <c r="ZX8" s="177">
        <f>IF(ZY8&lt;ZZ8,1,0)</f>
        <v>0</v>
      </c>
      <c r="ZY8" s="307">
        <f>YP15</f>
        <v>0</v>
      </c>
      <c r="ZZ8" s="177">
        <f>YN15</f>
        <v>0</v>
      </c>
      <c r="AAA8" s="4"/>
      <c r="AAB8" s="315">
        <v>5</v>
      </c>
      <c r="AAC8" s="307" t="s">
        <v>277</v>
      </c>
      <c r="AAD8" s="307">
        <f>IF(AAG8&gt;AAH8,1,0)</f>
        <v>0</v>
      </c>
      <c r="AAE8" s="136">
        <f>IF((NOT(ISBLANK(YN12)))*AND(YN12=YP12),1,0)</f>
        <v>0</v>
      </c>
      <c r="AAF8" s="177">
        <f>IF(AAG8&lt;AAH8,1,0)</f>
        <v>0</v>
      </c>
      <c r="AAG8" s="307">
        <f>YN12</f>
        <v>0</v>
      </c>
      <c r="AAH8" s="177">
        <f>YP12</f>
        <v>0</v>
      </c>
      <c r="AAI8" s="4"/>
      <c r="AAJ8" s="315">
        <v>5</v>
      </c>
      <c r="AAK8" s="307" t="s">
        <v>167</v>
      </c>
      <c r="AAL8" s="307">
        <f>IF(AAO8&gt;AAP8,1,0)</f>
        <v>0</v>
      </c>
      <c r="AAM8" s="136">
        <f>IF((NOT(ISBLANK(YP16)))*AND(YP16=YN16),1,0)</f>
        <v>0</v>
      </c>
      <c r="AAN8" s="177">
        <f>IF(AAO8&lt;AAP8,1,0)</f>
        <v>0</v>
      </c>
      <c r="AAO8" s="307">
        <f>YP16</f>
        <v>0</v>
      </c>
      <c r="AAP8" s="177">
        <f>YN16</f>
        <v>0</v>
      </c>
      <c r="AAQ8" s="4"/>
      <c r="AAR8" s="315">
        <v>5</v>
      </c>
      <c r="AAS8" s="307" t="s">
        <v>273</v>
      </c>
      <c r="AAT8" s="307">
        <f>IF(AAW8&gt;AAX8,1,0)</f>
        <v>0</v>
      </c>
      <c r="AAU8" s="136">
        <f>IF((NOT(ISBLANK(YP13)))*AND(YP13=YN13),1,0)</f>
        <v>0</v>
      </c>
      <c r="AAV8" s="177">
        <f>IF(AAW8&lt;AAX8,1,0)</f>
        <v>0</v>
      </c>
      <c r="AAW8" s="307">
        <f>YP13</f>
        <v>0</v>
      </c>
      <c r="AAX8" s="177">
        <f>YN13</f>
        <v>0</v>
      </c>
      <c r="AAY8" s="4"/>
      <c r="AAZ8" s="315">
        <v>5</v>
      </c>
      <c r="ABA8" s="307" t="s">
        <v>270</v>
      </c>
      <c r="ABB8" s="307">
        <f>IF(ABE8&gt;ABF8,1,0)</f>
        <v>0</v>
      </c>
      <c r="ABC8" s="136">
        <f>IF((NOT(ISBLANK(YN13)))*AND(YN13=YP13),1,0)</f>
        <v>0</v>
      </c>
      <c r="ABD8" s="177">
        <f>IF(ABE8&lt;ABF8,1,0)</f>
        <v>0</v>
      </c>
      <c r="ABE8" s="307">
        <f>YN13</f>
        <v>0</v>
      </c>
      <c r="ABF8" s="177">
        <f>YP13</f>
        <v>0</v>
      </c>
      <c r="ABG8" s="4"/>
      <c r="ABH8" s="313" t="s">
        <v>273</v>
      </c>
      <c r="ABI8" s="4"/>
    </row>
    <row r="9" spans="1:738" x14ac:dyDescent="0.25">
      <c r="A9" s="2"/>
      <c r="B9" s="2"/>
      <c r="C9" s="4"/>
      <c r="D9" s="353">
        <f>D8+1</f>
        <v>6</v>
      </c>
      <c r="E9" s="4"/>
      <c r="F9" s="151" t="s">
        <v>167</v>
      </c>
      <c r="G9" s="249"/>
      <c r="H9" s="136" t="s">
        <v>136</v>
      </c>
      <c r="I9" s="177">
        <f>CL9</f>
        <v>0</v>
      </c>
      <c r="J9" s="315" t="s">
        <v>256</v>
      </c>
      <c r="K9" s="178">
        <f>K4+7</f>
        <v>44676</v>
      </c>
      <c r="L9" s="352"/>
      <c r="M9" s="158">
        <f>L9+M8</f>
        <v>0</v>
      </c>
      <c r="N9" s="4"/>
      <c r="O9" s="348">
        <v>6</v>
      </c>
      <c r="P9" s="347"/>
      <c r="Q9" s="346" t="s">
        <v>273</v>
      </c>
      <c r="R9" s="312">
        <v>0</v>
      </c>
      <c r="S9" s="312">
        <v>0</v>
      </c>
      <c r="T9" s="311">
        <v>0</v>
      </c>
      <c r="U9" s="310">
        <v>0</v>
      </c>
      <c r="V9" s="309">
        <v>0</v>
      </c>
      <c r="W9" s="310">
        <v>0</v>
      </c>
      <c r="X9" s="309">
        <v>0</v>
      </c>
      <c r="Y9" s="309">
        <v>0</v>
      </c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136"/>
      <c r="AY9" s="4"/>
      <c r="AZ9" s="315">
        <v>6</v>
      </c>
      <c r="BA9" s="307" t="s">
        <v>275</v>
      </c>
      <c r="BB9" s="307">
        <f>IF(BE9&gt;BF9,1,0)</f>
        <v>0</v>
      </c>
      <c r="BC9" s="136">
        <f>IF((NOT(ISBLANK(AH11)))*AND(AH11=AJ11),1,0)</f>
        <v>0</v>
      </c>
      <c r="BD9" s="177">
        <f>IF(BE9&lt;BF9,1,0)</f>
        <v>0</v>
      </c>
      <c r="BE9" s="307">
        <f>AH11</f>
        <v>0</v>
      </c>
      <c r="BF9" s="177">
        <f>AJ11</f>
        <v>0</v>
      </c>
      <c r="BG9" s="4"/>
      <c r="BH9" s="315">
        <v>6</v>
      </c>
      <c r="BI9" s="307" t="s">
        <v>184</v>
      </c>
      <c r="BJ9" s="307">
        <f>IF(BM9&gt;BN9,1,0)</f>
        <v>0</v>
      </c>
      <c r="BK9" s="344">
        <f>IF((NOT(ISBLANK(AH12)))*AND(AH12=AJ12),1,0)</f>
        <v>0</v>
      </c>
      <c r="BL9" s="177">
        <f>IF(BM9&lt;BN9,1,0)</f>
        <v>0</v>
      </c>
      <c r="BM9" s="307">
        <f>AH12</f>
        <v>0</v>
      </c>
      <c r="BN9" s="177">
        <f>AJ12</f>
        <v>0</v>
      </c>
      <c r="BO9" s="4"/>
      <c r="BP9" s="315">
        <v>6</v>
      </c>
      <c r="BQ9" s="307" t="s">
        <v>183</v>
      </c>
      <c r="BR9" s="307">
        <f>IF(BU9&gt;BV9,1,0)</f>
        <v>0</v>
      </c>
      <c r="BS9" s="136">
        <f>IF((NOT(ISBLANK(AJ12)))*AND(AJ12=AH12),1,0)</f>
        <v>0</v>
      </c>
      <c r="BT9" s="177">
        <f>IF(BU9&lt;BV9,1,0)</f>
        <v>0</v>
      </c>
      <c r="BU9" s="307">
        <f>AJ12</f>
        <v>0</v>
      </c>
      <c r="BV9" s="177">
        <f>AH12</f>
        <v>0</v>
      </c>
      <c r="BW9" s="4"/>
      <c r="BX9" s="315">
        <v>6</v>
      </c>
      <c r="BY9" s="307" t="s">
        <v>265</v>
      </c>
      <c r="BZ9" s="307">
        <f>IF(CC9&gt;CD9,1,0)</f>
        <v>0</v>
      </c>
      <c r="CA9" s="136">
        <f>IF((NOT(ISBLANK(AH14)))*AND(AH14=AJ14),1,0)</f>
        <v>0</v>
      </c>
      <c r="CB9" s="177">
        <f>IF(CC9&lt;CD9,1,0)</f>
        <v>0</v>
      </c>
      <c r="CC9" s="307">
        <f>AH14</f>
        <v>0</v>
      </c>
      <c r="CD9" s="177">
        <f>AJ14</f>
        <v>0</v>
      </c>
      <c r="CE9" s="4"/>
      <c r="CF9" s="315">
        <v>6</v>
      </c>
      <c r="CG9" s="307" t="s">
        <v>167</v>
      </c>
      <c r="CH9" s="307">
        <f>IF(CK9&gt;CL9,1,0)</f>
        <v>0</v>
      </c>
      <c r="CI9" s="136">
        <f>IF((NOT(ISBLANK(AH15)))*AND(AH15=AJ15),1,0)</f>
        <v>0</v>
      </c>
      <c r="CJ9" s="177">
        <f>IF(CK9&lt;CL9,1,0)</f>
        <v>0</v>
      </c>
      <c r="CK9" s="307">
        <f>AH15</f>
        <v>0</v>
      </c>
      <c r="CL9" s="177">
        <f>AJ15</f>
        <v>0</v>
      </c>
      <c r="CM9" s="4"/>
      <c r="CN9" s="315">
        <v>6</v>
      </c>
      <c r="CO9" s="307" t="s">
        <v>277</v>
      </c>
      <c r="CP9" s="307">
        <f>IF(CS9&gt;CT9,1,0)</f>
        <v>0</v>
      </c>
      <c r="CQ9" s="136">
        <f>IF((NOT(ISBLANK(AJ16)))*AND(AJ16=AH16),1,0)</f>
        <v>0</v>
      </c>
      <c r="CR9" s="177">
        <f>IF(CS9&lt;CT9,1,0)</f>
        <v>0</v>
      </c>
      <c r="CS9" s="307">
        <f>AJ16</f>
        <v>0</v>
      </c>
      <c r="CT9" s="177">
        <f>AH16</f>
        <v>0</v>
      </c>
      <c r="CU9" s="4"/>
      <c r="CV9" s="313" t="s">
        <v>275</v>
      </c>
      <c r="CW9" s="4"/>
      <c r="CY9" s="2"/>
      <c r="DA9" s="271">
        <v>5</v>
      </c>
      <c r="DB9" s="271"/>
      <c r="DC9" s="145"/>
      <c r="DD9" s="145"/>
      <c r="DE9" s="145"/>
      <c r="DF9" s="145"/>
      <c r="DG9" s="4"/>
      <c r="DH9" s="136"/>
      <c r="DI9" s="4"/>
      <c r="DJ9" s="353">
        <f>DJ8+1</f>
        <v>6</v>
      </c>
      <c r="DK9" s="4"/>
      <c r="DL9" s="215" t="s">
        <v>357</v>
      </c>
      <c r="DM9" s="384">
        <v>62.05</v>
      </c>
      <c r="DN9" s="404">
        <v>1</v>
      </c>
      <c r="DO9" s="249">
        <v>1</v>
      </c>
      <c r="DP9" s="136" t="s">
        <v>136</v>
      </c>
      <c r="DQ9" s="177">
        <v>1</v>
      </c>
      <c r="DR9" s="315" t="s">
        <v>383</v>
      </c>
      <c r="DS9" s="178">
        <f>DS8+1</f>
        <v>44649</v>
      </c>
      <c r="DT9" s="352">
        <v>20</v>
      </c>
      <c r="DU9" s="158">
        <f>DT9+DU8</f>
        <v>240</v>
      </c>
      <c r="DV9" s="4"/>
      <c r="DW9" s="348">
        <v>6</v>
      </c>
      <c r="DX9" s="347"/>
      <c r="DY9" s="346" t="s">
        <v>343</v>
      </c>
      <c r="DZ9" s="312">
        <v>13</v>
      </c>
      <c r="EA9" s="312">
        <v>11</v>
      </c>
      <c r="EB9" s="311">
        <v>2</v>
      </c>
      <c r="EC9" s="310">
        <v>7</v>
      </c>
      <c r="ED9" s="309">
        <v>2</v>
      </c>
      <c r="EE9" s="310">
        <v>14</v>
      </c>
      <c r="EF9" s="309">
        <v>14</v>
      </c>
      <c r="EG9" s="309">
        <v>0</v>
      </c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136"/>
      <c r="FG9" s="4"/>
      <c r="FH9" s="4"/>
      <c r="FI9" s="4"/>
      <c r="FJ9" s="4"/>
      <c r="FK9" s="4"/>
      <c r="FL9" s="136"/>
      <c r="FM9" s="4"/>
      <c r="FN9" s="4"/>
      <c r="FO9" s="4"/>
      <c r="FP9" s="4"/>
      <c r="FQ9" s="4"/>
      <c r="FR9" s="4"/>
      <c r="FS9" s="4"/>
      <c r="FT9" s="315">
        <v>6</v>
      </c>
      <c r="FU9" s="307" t="s">
        <v>342</v>
      </c>
      <c r="FV9" s="307">
        <f>IF(FY9&gt;FZ9,1,0)</f>
        <v>1</v>
      </c>
      <c r="FW9" s="136">
        <f>IF((NOT(ISBLANK(FN3)))*AND(FN3=FP3),1,0)</f>
        <v>0</v>
      </c>
      <c r="FX9" s="177">
        <f>IF(FY9&lt;FZ9,1,0)</f>
        <v>0</v>
      </c>
      <c r="FY9" s="307">
        <f>FN3</f>
        <v>3</v>
      </c>
      <c r="FZ9" s="177">
        <f>FP3</f>
        <v>2</v>
      </c>
      <c r="GA9" s="4"/>
      <c r="GB9" s="315">
        <v>6</v>
      </c>
      <c r="GC9" s="307" t="s">
        <v>358</v>
      </c>
      <c r="GD9" s="307">
        <f>IF(GG9&gt;GH9,1,0)</f>
        <v>0</v>
      </c>
      <c r="GE9" s="344">
        <f>IF((NOT(ISBLANK(FN4)))*AND(FN4=FP4),1,0)</f>
        <v>1</v>
      </c>
      <c r="GF9" s="177">
        <f>IF(GG9&lt;GH9,1,0)</f>
        <v>0</v>
      </c>
      <c r="GG9" s="307">
        <f>FN4</f>
        <v>1</v>
      </c>
      <c r="GH9" s="177">
        <f>FP4</f>
        <v>1</v>
      </c>
      <c r="GI9" s="4"/>
      <c r="GJ9" s="315">
        <v>6</v>
      </c>
      <c r="GK9" s="307" t="s">
        <v>357</v>
      </c>
      <c r="GL9" s="307">
        <f>IF(GO9&gt;GP9,1,0)</f>
        <v>0</v>
      </c>
      <c r="GM9" s="136">
        <f>IF((NOT(ISBLANK(FP4)))*AND(FP4=FN4),1,0)</f>
        <v>1</v>
      </c>
      <c r="GN9" s="177">
        <f>IF(GO9&lt;GP9,1,0)</f>
        <v>0</v>
      </c>
      <c r="GO9" s="307">
        <f>FP4</f>
        <v>1</v>
      </c>
      <c r="GP9" s="177">
        <f>FN4</f>
        <v>1</v>
      </c>
      <c r="GQ9" s="4"/>
      <c r="GR9" s="315">
        <v>6</v>
      </c>
      <c r="GS9" s="307" t="s">
        <v>339</v>
      </c>
      <c r="GT9" s="307">
        <f>IF(GW9&gt;GX9,1,0)</f>
        <v>0</v>
      </c>
      <c r="GU9" s="136">
        <f>IF((NOT(ISBLANK(FN6)))*AND(FN6=FP6),1,0)</f>
        <v>1</v>
      </c>
      <c r="GV9" s="177">
        <f>IF(GW9&lt;GX9,1,0)</f>
        <v>0</v>
      </c>
      <c r="GW9" s="307">
        <f>FN6</f>
        <v>2</v>
      </c>
      <c r="GX9" s="177">
        <f>FP6</f>
        <v>2</v>
      </c>
      <c r="GY9" s="4"/>
      <c r="GZ9" s="315">
        <v>6</v>
      </c>
      <c r="HA9" s="307" t="s">
        <v>345</v>
      </c>
      <c r="HB9" s="307">
        <f>IF(HE9&gt;HF9,1,0)</f>
        <v>1</v>
      </c>
      <c r="HC9" s="136">
        <f>IF((NOT(ISBLANK(FN7)))*AND(FN7=FP7),1,0)</f>
        <v>0</v>
      </c>
      <c r="HD9" s="177">
        <f>IF(HE9&lt;HF9,1,0)</f>
        <v>0</v>
      </c>
      <c r="HE9" s="307">
        <f>FN7</f>
        <v>2</v>
      </c>
      <c r="HF9" s="177">
        <f>FP7</f>
        <v>0</v>
      </c>
      <c r="HG9" s="4"/>
      <c r="HH9" s="315">
        <v>6</v>
      </c>
      <c r="HI9" s="307" t="s">
        <v>362</v>
      </c>
      <c r="HJ9" s="307">
        <f>IF(HM9&gt;HN9,1,0)</f>
        <v>0</v>
      </c>
      <c r="HK9" s="136">
        <f>IF((NOT(ISBLANK(FP8)))*AND(FP8=FN8),1,0)</f>
        <v>0</v>
      </c>
      <c r="HL9" s="177">
        <f>IF(HM9&lt;HN9,1,0)</f>
        <v>1</v>
      </c>
      <c r="HM9" s="307">
        <f>FP8</f>
        <v>0</v>
      </c>
      <c r="HN9" s="177">
        <f>FN8</f>
        <v>1</v>
      </c>
      <c r="HO9" s="4"/>
      <c r="HP9" s="313" t="s">
        <v>342</v>
      </c>
      <c r="HQ9" s="4"/>
      <c r="HS9" s="2"/>
      <c r="HT9" s="2"/>
      <c r="HU9" s="4"/>
      <c r="HV9" s="273">
        <f>HV8+1</f>
        <v>6</v>
      </c>
      <c r="HW9" s="4"/>
      <c r="HX9" s="151" t="s">
        <v>167</v>
      </c>
      <c r="HY9" s="249">
        <v>5</v>
      </c>
      <c r="HZ9" s="136" t="s">
        <v>136</v>
      </c>
      <c r="IA9" s="177">
        <v>4</v>
      </c>
      <c r="IB9" s="315" t="s">
        <v>256</v>
      </c>
      <c r="IC9" s="178">
        <f>IC4+7</f>
        <v>44662</v>
      </c>
      <c r="ID9" s="352">
        <v>134</v>
      </c>
      <c r="IE9" s="158">
        <f>ID9+IE8</f>
        <v>399</v>
      </c>
      <c r="IF9" s="4"/>
      <c r="IG9" s="348">
        <v>6</v>
      </c>
      <c r="IH9" s="347"/>
      <c r="II9" s="346" t="s">
        <v>275</v>
      </c>
      <c r="IJ9" s="312">
        <v>15</v>
      </c>
      <c r="IK9" s="312">
        <v>11</v>
      </c>
      <c r="IL9" s="311">
        <v>4</v>
      </c>
      <c r="IM9" s="310">
        <v>3</v>
      </c>
      <c r="IN9" s="309">
        <v>4</v>
      </c>
      <c r="IO9" s="310">
        <v>14</v>
      </c>
      <c r="IP9" s="309">
        <v>17</v>
      </c>
      <c r="IQ9" s="309">
        <v>-3</v>
      </c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136"/>
      <c r="JQ9" s="4"/>
      <c r="JR9" s="315">
        <v>6</v>
      </c>
      <c r="JS9" s="307" t="s">
        <v>275</v>
      </c>
      <c r="JT9" s="307">
        <f>IF(JW9&gt;JX9,1,0)</f>
        <v>1</v>
      </c>
      <c r="JU9" s="136">
        <f>IF((NOT(ISBLANK(IZ11)))*AND(IZ11=JB11),1,0)</f>
        <v>0</v>
      </c>
      <c r="JV9" s="177">
        <f>IF(JW9&lt;JX9,1,0)</f>
        <v>0</v>
      </c>
      <c r="JW9" s="307">
        <f>IZ11</f>
        <v>2</v>
      </c>
      <c r="JX9" s="177">
        <f>JB11</f>
        <v>0</v>
      </c>
      <c r="JY9" s="4"/>
      <c r="JZ9" s="315">
        <v>6</v>
      </c>
      <c r="KA9" s="307" t="s">
        <v>184</v>
      </c>
      <c r="KB9" s="307">
        <f>IF(KE9&gt;KF9,1,0)</f>
        <v>0</v>
      </c>
      <c r="KC9" s="344">
        <f>IF((NOT(ISBLANK(IZ12)))*AND(IZ12=JB12),1,0)</f>
        <v>1</v>
      </c>
      <c r="KD9" s="177">
        <f>IF(KE9&lt;KF9,1,0)</f>
        <v>0</v>
      </c>
      <c r="KE9" s="307">
        <f>IZ12</f>
        <v>0</v>
      </c>
      <c r="KF9" s="177">
        <f>JB12</f>
        <v>0</v>
      </c>
      <c r="KG9" s="4"/>
      <c r="KH9" s="315">
        <v>6</v>
      </c>
      <c r="KI9" s="307" t="s">
        <v>183</v>
      </c>
      <c r="KJ9" s="307">
        <f>IF(KM9&gt;KN9,1,0)</f>
        <v>0</v>
      </c>
      <c r="KK9" s="136">
        <f>IF((NOT(ISBLANK(JB12)))*AND(JB12=IZ12),1,0)</f>
        <v>1</v>
      </c>
      <c r="KL9" s="177">
        <f>IF(KM9&lt;KN9,1,0)</f>
        <v>0</v>
      </c>
      <c r="KM9" s="307">
        <f>JB12</f>
        <v>0</v>
      </c>
      <c r="KN9" s="177">
        <f>IZ12</f>
        <v>0</v>
      </c>
      <c r="KO9" s="4"/>
      <c r="KP9" s="315">
        <v>6</v>
      </c>
      <c r="KQ9" s="307" t="s">
        <v>265</v>
      </c>
      <c r="KR9" s="307">
        <f>IF(KU9&gt;KV9,1,0)</f>
        <v>0</v>
      </c>
      <c r="KS9" s="136">
        <f>IF((NOT(ISBLANK(IZ14)))*AND(IZ14=JB14),1,0)</f>
        <v>0</v>
      </c>
      <c r="KT9" s="177">
        <f>IF(KU9&lt;KV9,1,0)</f>
        <v>1</v>
      </c>
      <c r="KU9" s="307">
        <f>IZ14</f>
        <v>1</v>
      </c>
      <c r="KV9" s="177">
        <f>JB14</f>
        <v>4</v>
      </c>
      <c r="KW9" s="4"/>
      <c r="KX9" s="315">
        <v>6</v>
      </c>
      <c r="KY9" s="307" t="s">
        <v>167</v>
      </c>
      <c r="KZ9" s="307">
        <f>IF(LC9&gt;LD9,1,0)</f>
        <v>1</v>
      </c>
      <c r="LA9" s="136">
        <f>IF((NOT(ISBLANK(IZ15)))*AND(IZ15=JB15),1,0)</f>
        <v>0</v>
      </c>
      <c r="LB9" s="177">
        <f>IF(LC9&lt;LD9,1,0)</f>
        <v>0</v>
      </c>
      <c r="LC9" s="307">
        <f>IZ15</f>
        <v>5</v>
      </c>
      <c r="LD9" s="177">
        <f>JB15</f>
        <v>4</v>
      </c>
      <c r="LE9" s="4"/>
      <c r="LF9" s="315">
        <v>6</v>
      </c>
      <c r="LG9" s="307" t="s">
        <v>277</v>
      </c>
      <c r="LH9" s="307">
        <f>IF(LK9&gt;LL9,1,0)</f>
        <v>1</v>
      </c>
      <c r="LI9" s="136">
        <f>IF((NOT(ISBLANK(JB16)))*AND(JB16=IZ16),1,0)</f>
        <v>0</v>
      </c>
      <c r="LJ9" s="177">
        <f>IF(LK9&lt;LL9,1,0)</f>
        <v>0</v>
      </c>
      <c r="LK9" s="307">
        <f>JB16</f>
        <v>2</v>
      </c>
      <c r="LL9" s="177">
        <f>IZ16</f>
        <v>0</v>
      </c>
      <c r="LM9" s="4"/>
      <c r="LN9" s="313" t="s">
        <v>275</v>
      </c>
      <c r="LO9" s="4"/>
      <c r="LQ9" s="2"/>
      <c r="LR9" s="2"/>
      <c r="LS9" s="4"/>
      <c r="LT9" s="273">
        <f>LT8+1</f>
        <v>6</v>
      </c>
      <c r="LU9" s="4"/>
      <c r="LV9" s="151" t="s">
        <v>167</v>
      </c>
      <c r="LW9" s="249">
        <v>3</v>
      </c>
      <c r="LX9" s="136" t="s">
        <v>136</v>
      </c>
      <c r="LY9" s="177">
        <f>PB9</f>
        <v>2</v>
      </c>
      <c r="LZ9" s="315" t="s">
        <v>331</v>
      </c>
      <c r="MA9" s="178">
        <v>44675</v>
      </c>
      <c r="MB9" s="352">
        <v>94</v>
      </c>
      <c r="MC9" s="158">
        <f>MB9+MC8</f>
        <v>523</v>
      </c>
      <c r="MD9" s="4"/>
      <c r="ME9" s="348">
        <v>6</v>
      </c>
      <c r="MF9" s="347"/>
      <c r="MG9" s="346" t="s">
        <v>168</v>
      </c>
      <c r="MH9" s="312">
        <v>16</v>
      </c>
      <c r="MI9" s="312">
        <v>11</v>
      </c>
      <c r="MJ9" s="311">
        <v>4</v>
      </c>
      <c r="MK9" s="345">
        <v>4</v>
      </c>
      <c r="ML9" s="309">
        <v>3</v>
      </c>
      <c r="MM9" s="345">
        <v>20</v>
      </c>
      <c r="MN9" s="309">
        <v>17</v>
      </c>
      <c r="MO9" s="309">
        <v>3</v>
      </c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136"/>
      <c r="NO9" s="4"/>
      <c r="NP9" s="315">
        <v>6</v>
      </c>
      <c r="NQ9" s="307" t="s">
        <v>275</v>
      </c>
      <c r="NR9" s="307">
        <f>IF(NU9&gt;NV9,1,0)</f>
        <v>0</v>
      </c>
      <c r="NS9" s="136">
        <f>IF((NOT(ISBLANK(MX11)))*AND(MX11=MZ11),1,0)</f>
        <v>0</v>
      </c>
      <c r="NT9" s="177">
        <f>IF(NU9&lt;NV9,1,0)</f>
        <v>1</v>
      </c>
      <c r="NU9" s="307">
        <f>MX11</f>
        <v>1</v>
      </c>
      <c r="NV9" s="177">
        <f>MZ11</f>
        <v>4</v>
      </c>
      <c r="NW9" s="4"/>
      <c r="NX9" s="315">
        <v>6</v>
      </c>
      <c r="NY9" s="307" t="s">
        <v>184</v>
      </c>
      <c r="NZ9" s="307">
        <f>IF(OC9&gt;OD9,1,0)</f>
        <v>0</v>
      </c>
      <c r="OA9" s="344">
        <f>IF((NOT(ISBLANK(MX12)))*AND(MX12=MZ12),1,0)</f>
        <v>0</v>
      </c>
      <c r="OB9" s="177">
        <f>IF(OC9&lt;OD9,1,0)</f>
        <v>1</v>
      </c>
      <c r="OC9" s="307">
        <f>MX12</f>
        <v>1</v>
      </c>
      <c r="OD9" s="177">
        <f>MZ12</f>
        <v>2</v>
      </c>
      <c r="OE9" s="4"/>
      <c r="OF9" s="315">
        <v>6</v>
      </c>
      <c r="OG9" s="307" t="s">
        <v>183</v>
      </c>
      <c r="OH9" s="307">
        <f>IF(OK9&gt;OL9,1,0)</f>
        <v>1</v>
      </c>
      <c r="OI9" s="136">
        <f>IF((NOT(ISBLANK(MZ12)))*AND(MZ12=MX12),1,0)</f>
        <v>0</v>
      </c>
      <c r="OJ9" s="177">
        <f>IF(OK9&lt;OL9,1,0)</f>
        <v>0</v>
      </c>
      <c r="OK9" s="307">
        <f>MZ12</f>
        <v>2</v>
      </c>
      <c r="OL9" s="177">
        <f>MX12</f>
        <v>1</v>
      </c>
      <c r="OM9" s="4"/>
      <c r="ON9" s="315">
        <v>6</v>
      </c>
      <c r="OO9" s="307" t="s">
        <v>265</v>
      </c>
      <c r="OP9" s="307">
        <f>IF(OS9&gt;OT9,1,0)</f>
        <v>1</v>
      </c>
      <c r="OQ9" s="136">
        <f>IF((NOT(ISBLANK(MX14)))*AND(MX14=MZ14),1,0)</f>
        <v>0</v>
      </c>
      <c r="OR9" s="177">
        <f>IF(OS9&lt;OT9,1,0)</f>
        <v>0</v>
      </c>
      <c r="OS9" s="307">
        <f>MX14</f>
        <v>2</v>
      </c>
      <c r="OT9" s="177">
        <f>MZ14</f>
        <v>1</v>
      </c>
      <c r="OU9" s="4"/>
      <c r="OV9" s="315">
        <v>6</v>
      </c>
      <c r="OW9" s="307" t="s">
        <v>167</v>
      </c>
      <c r="OX9" s="307">
        <f>IF(PA9&gt;PB9,1,0)</f>
        <v>1</v>
      </c>
      <c r="OY9" s="136">
        <f>IF((NOT(ISBLANK(MX15)))*AND(MX15=MZ15),1,0)</f>
        <v>0</v>
      </c>
      <c r="OZ9" s="177">
        <f>IF(PA9&lt;PB9,1,0)</f>
        <v>0</v>
      </c>
      <c r="PA9" s="307">
        <f>MX15</f>
        <v>3</v>
      </c>
      <c r="PB9" s="177">
        <f>MZ15</f>
        <v>2</v>
      </c>
      <c r="PC9" s="4"/>
      <c r="PD9" s="315">
        <v>6</v>
      </c>
      <c r="PE9" s="307" t="s">
        <v>277</v>
      </c>
      <c r="PF9" s="307">
        <f>IF(PI9&gt;PJ9,1,0)</f>
        <v>1</v>
      </c>
      <c r="PG9" s="136">
        <f>IF((NOT(ISBLANK(MZ16)))*AND(MZ16=MX16),1,0)</f>
        <v>0</v>
      </c>
      <c r="PH9" s="177">
        <f>IF(PI9&lt;PJ9,1,0)</f>
        <v>0</v>
      </c>
      <c r="PI9" s="307">
        <f>MZ16</f>
        <v>2</v>
      </c>
      <c r="PJ9" s="177">
        <f>MX16</f>
        <v>0</v>
      </c>
      <c r="PK9" s="4"/>
      <c r="PL9" s="313" t="s">
        <v>275</v>
      </c>
      <c r="PM9" s="4"/>
      <c r="PP9" s="2"/>
      <c r="PQ9" s="4"/>
      <c r="PR9" s="159">
        <f>PR8+1</f>
        <v>6</v>
      </c>
      <c r="PS9" s="4"/>
      <c r="PT9" s="151" t="s">
        <v>167</v>
      </c>
      <c r="PU9" s="249">
        <v>1</v>
      </c>
      <c r="PV9" s="136" t="s">
        <v>136</v>
      </c>
      <c r="PW9" s="177">
        <f>TA9</f>
        <v>1</v>
      </c>
      <c r="PX9" s="315" t="s">
        <v>258</v>
      </c>
      <c r="PY9" s="178">
        <f>PY8+1</f>
        <v>44687</v>
      </c>
      <c r="PZ9" s="352">
        <v>28</v>
      </c>
      <c r="QA9" s="158">
        <f>PZ9+QA8</f>
        <v>397</v>
      </c>
      <c r="QB9" s="401">
        <f>QB27</f>
        <v>0</v>
      </c>
      <c r="QC9" s="4"/>
      <c r="QD9" s="348">
        <v>6</v>
      </c>
      <c r="QE9" s="347"/>
      <c r="QF9" s="346" t="s">
        <v>283</v>
      </c>
      <c r="QG9" s="312">
        <v>15</v>
      </c>
      <c r="QH9" s="312">
        <v>11</v>
      </c>
      <c r="QI9" s="311">
        <v>3</v>
      </c>
      <c r="QJ9" s="345">
        <v>6</v>
      </c>
      <c r="QK9" s="309">
        <v>2</v>
      </c>
      <c r="QL9" s="345">
        <v>12</v>
      </c>
      <c r="QM9" s="309">
        <v>12</v>
      </c>
      <c r="QN9" s="309">
        <v>0</v>
      </c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136"/>
      <c r="RN9" s="4"/>
      <c r="RO9" s="315">
        <v>6</v>
      </c>
      <c r="RP9" s="307" t="s">
        <v>275</v>
      </c>
      <c r="RQ9" s="307">
        <f>IF(RT9&gt;RU9,1,0)</f>
        <v>1</v>
      </c>
      <c r="RR9" s="136">
        <f>IF((NOT(ISBLANK(QW11)))*AND(QW11=QY11),1,0)</f>
        <v>0</v>
      </c>
      <c r="RS9" s="177">
        <f>IF(RT9&lt;RU9,1,0)</f>
        <v>0</v>
      </c>
      <c r="RT9" s="307">
        <f>QW11</f>
        <v>1</v>
      </c>
      <c r="RU9" s="177">
        <f>QY11</f>
        <v>0</v>
      </c>
      <c r="RV9" s="4"/>
      <c r="RW9" s="315">
        <v>6</v>
      </c>
      <c r="RX9" s="307" t="s">
        <v>184</v>
      </c>
      <c r="RY9" s="307">
        <f>IF(SB9&gt;SC9,1,0)</f>
        <v>0</v>
      </c>
      <c r="RZ9" s="344">
        <f>IF((NOT(ISBLANK(QW12)))*AND(QW12=QY12),1,0)</f>
        <v>1</v>
      </c>
      <c r="SA9" s="177">
        <f>IF(SB9&lt;SC9,1,0)</f>
        <v>0</v>
      </c>
      <c r="SB9" s="307">
        <f>QW12</f>
        <v>3</v>
      </c>
      <c r="SC9" s="177">
        <f>QY12</f>
        <v>3</v>
      </c>
      <c r="SD9" s="4"/>
      <c r="SE9" s="315">
        <v>6</v>
      </c>
      <c r="SF9" s="307" t="s">
        <v>183</v>
      </c>
      <c r="SG9" s="307">
        <f>IF(SJ9&gt;SK9,1,0)</f>
        <v>0</v>
      </c>
      <c r="SH9" s="136">
        <f>IF((NOT(ISBLANK(QY12)))*AND(QY12=QW12),1,0)</f>
        <v>1</v>
      </c>
      <c r="SI9" s="177">
        <f>IF(SJ9&lt;SK9,1,0)</f>
        <v>0</v>
      </c>
      <c r="SJ9" s="307">
        <f>QY12</f>
        <v>3</v>
      </c>
      <c r="SK9" s="177">
        <f>QW12</f>
        <v>3</v>
      </c>
      <c r="SL9" s="4"/>
      <c r="SM9" s="315">
        <v>6</v>
      </c>
      <c r="SN9" s="307" t="s">
        <v>265</v>
      </c>
      <c r="SO9" s="307">
        <f>IF(SR9&gt;SS9,1,0)</f>
        <v>0</v>
      </c>
      <c r="SP9" s="136">
        <f>IF((NOT(ISBLANK(QW14)))*AND(QW14=QY14),1,0)</f>
        <v>0</v>
      </c>
      <c r="SQ9" s="177">
        <f>IF(SR9&lt;SS9,1,0)</f>
        <v>1</v>
      </c>
      <c r="SR9" s="307">
        <f>QW14</f>
        <v>2</v>
      </c>
      <c r="SS9" s="177">
        <f>QY14</f>
        <v>3</v>
      </c>
      <c r="ST9" s="4"/>
      <c r="SU9" s="315">
        <v>6</v>
      </c>
      <c r="SV9" s="307" t="s">
        <v>167</v>
      </c>
      <c r="SW9" s="307">
        <f>IF(SZ9&gt;TA9,1,0)</f>
        <v>0</v>
      </c>
      <c r="SX9" s="136">
        <f>IF((NOT(ISBLANK(QW15)))*AND(QW15=QY15),1,0)</f>
        <v>1</v>
      </c>
      <c r="SY9" s="177">
        <f>IF(SZ9&lt;TA9,1,0)</f>
        <v>0</v>
      </c>
      <c r="SZ9" s="307">
        <f>QW15</f>
        <v>1</v>
      </c>
      <c r="TA9" s="177">
        <f>QY15</f>
        <v>1</v>
      </c>
      <c r="TB9" s="4"/>
      <c r="TC9" s="315">
        <v>6</v>
      </c>
      <c r="TD9" s="307" t="s">
        <v>277</v>
      </c>
      <c r="TE9" s="307">
        <f>IF(TH9&gt;TI9,1,0)</f>
        <v>0</v>
      </c>
      <c r="TF9" s="136">
        <f>IF((NOT(ISBLANK(QY16)))*AND(QY16=QW16),1,0)</f>
        <v>0</v>
      </c>
      <c r="TG9" s="177">
        <f>IF(TH9&lt;TI9,1,0)</f>
        <v>1</v>
      </c>
      <c r="TH9" s="307">
        <f>QY16</f>
        <v>2</v>
      </c>
      <c r="TI9" s="177">
        <f>QW16</f>
        <v>3</v>
      </c>
      <c r="TJ9" s="4"/>
      <c r="TK9" s="313" t="s">
        <v>275</v>
      </c>
      <c r="TL9" s="4"/>
      <c r="TO9" s="2"/>
      <c r="TP9" s="4"/>
      <c r="TQ9" s="273">
        <f>TQ8+1</f>
        <v>6</v>
      </c>
      <c r="TR9" s="4"/>
      <c r="TS9" s="151" t="s">
        <v>167</v>
      </c>
      <c r="TT9" s="249">
        <v>2</v>
      </c>
      <c r="TU9" s="136" t="s">
        <v>136</v>
      </c>
      <c r="TV9" s="177">
        <f>WZ9</f>
        <v>0</v>
      </c>
      <c r="TW9" s="177" t="s">
        <v>256</v>
      </c>
      <c r="TX9" s="178">
        <v>44700</v>
      </c>
      <c r="TY9" s="352">
        <v>56</v>
      </c>
      <c r="TZ9" s="158">
        <f>TY9+TZ8</f>
        <v>247</v>
      </c>
      <c r="UA9" s="401">
        <f>UA27</f>
        <v>0</v>
      </c>
      <c r="UB9" s="4"/>
      <c r="UC9" s="348">
        <v>6</v>
      </c>
      <c r="UD9" s="347"/>
      <c r="UE9" s="405" t="s">
        <v>277</v>
      </c>
      <c r="UF9" s="312">
        <v>17</v>
      </c>
      <c r="UG9" s="312">
        <v>11</v>
      </c>
      <c r="UH9" s="311">
        <v>5</v>
      </c>
      <c r="UI9" s="345">
        <v>2</v>
      </c>
      <c r="UJ9" s="309">
        <v>4</v>
      </c>
      <c r="UK9" s="345">
        <v>16</v>
      </c>
      <c r="UL9" s="309">
        <v>17</v>
      </c>
      <c r="UM9" s="309">
        <v>-1</v>
      </c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136"/>
      <c r="VM9" s="4"/>
      <c r="VN9" s="315">
        <v>6</v>
      </c>
      <c r="VO9" s="307" t="s">
        <v>275</v>
      </c>
      <c r="VP9" s="307">
        <f>IF(VS9&gt;VT9,1,0)</f>
        <v>1</v>
      </c>
      <c r="VQ9" s="136">
        <f>IF((NOT(ISBLANK(UV11)))*AND(UV11=UX11),1,0)</f>
        <v>0</v>
      </c>
      <c r="VR9" s="177">
        <f>IF(VS9&lt;VT9,1,0)</f>
        <v>0</v>
      </c>
      <c r="VS9" s="307">
        <f>UV11</f>
        <v>2</v>
      </c>
      <c r="VT9" s="177">
        <f>UX11</f>
        <v>1</v>
      </c>
      <c r="VU9" s="4"/>
      <c r="VV9" s="315">
        <v>6</v>
      </c>
      <c r="VW9" s="307" t="s">
        <v>184</v>
      </c>
      <c r="VX9" s="307">
        <f>IF(WA9&gt;WB9,1,0)</f>
        <v>1</v>
      </c>
      <c r="VY9" s="344">
        <f>IF((NOT(ISBLANK(UV12)))*AND(UV12=UX12),1,0)</f>
        <v>0</v>
      </c>
      <c r="VZ9" s="177">
        <f>IF(WA9&lt;WB9,1,0)</f>
        <v>0</v>
      </c>
      <c r="WA9" s="307">
        <f>UV12</f>
        <v>2</v>
      </c>
      <c r="WB9" s="177">
        <f>UX12</f>
        <v>1</v>
      </c>
      <c r="WC9" s="4"/>
      <c r="WD9" s="315">
        <v>6</v>
      </c>
      <c r="WE9" s="307" t="s">
        <v>183</v>
      </c>
      <c r="WF9" s="307">
        <f>IF(WI9&gt;WJ9,1,0)</f>
        <v>0</v>
      </c>
      <c r="WG9" s="136">
        <f>IF((NOT(ISBLANK(UX12)))*AND(UX12=UV12),1,0)</f>
        <v>0</v>
      </c>
      <c r="WH9" s="177">
        <f>IF(WI9&lt;WJ9,1,0)</f>
        <v>1</v>
      </c>
      <c r="WI9" s="307">
        <f>UX12</f>
        <v>1</v>
      </c>
      <c r="WJ9" s="177">
        <f>UV12</f>
        <v>2</v>
      </c>
      <c r="WK9" s="4"/>
      <c r="WL9" s="315">
        <v>6</v>
      </c>
      <c r="WM9" s="307" t="s">
        <v>265</v>
      </c>
      <c r="WN9" s="307">
        <f>IF(WQ9&gt;WR9,1,0)</f>
        <v>1</v>
      </c>
      <c r="WO9" s="136">
        <f>IF((NOT(ISBLANK(UV14)))*AND(UV14=UX14),1,0)</f>
        <v>0</v>
      </c>
      <c r="WP9" s="177">
        <f>IF(WQ9&lt;WR9,1,0)</f>
        <v>0</v>
      </c>
      <c r="WQ9" s="307">
        <f>UV14</f>
        <v>5</v>
      </c>
      <c r="WR9" s="177">
        <f>UX14</f>
        <v>1</v>
      </c>
      <c r="WS9" s="4"/>
      <c r="WT9" s="315">
        <v>6</v>
      </c>
      <c r="WU9" s="307" t="s">
        <v>167</v>
      </c>
      <c r="WV9" s="307">
        <f>IF(WY9&gt;WZ9,1,0)</f>
        <v>1</v>
      </c>
      <c r="WW9" s="136">
        <f>IF((NOT(ISBLANK(UV15)))*AND(UV15=UX15),1,0)</f>
        <v>0</v>
      </c>
      <c r="WX9" s="177">
        <f>IF(WY9&lt;WZ9,1,0)</f>
        <v>0</v>
      </c>
      <c r="WY9" s="307">
        <f>UV15</f>
        <v>2</v>
      </c>
      <c r="WZ9" s="177">
        <f>UX15</f>
        <v>0</v>
      </c>
      <c r="XA9" s="4"/>
      <c r="XB9" s="315">
        <v>6</v>
      </c>
      <c r="XC9" s="307" t="s">
        <v>277</v>
      </c>
      <c r="XD9" s="307">
        <f>IF(XG9&gt;XH9,1,0)</f>
        <v>0</v>
      </c>
      <c r="XE9" s="136">
        <f>IF((NOT(ISBLANK(UX16)))*AND(UX16=UV16),1,0)</f>
        <v>0</v>
      </c>
      <c r="XF9" s="177">
        <f>IF(XG9&lt;XH9,1,0)</f>
        <v>1</v>
      </c>
      <c r="XG9" s="307">
        <f>UX16</f>
        <v>0</v>
      </c>
      <c r="XH9" s="177">
        <f>UV16</f>
        <v>4</v>
      </c>
      <c r="XI9" s="4"/>
      <c r="XJ9" s="313" t="s">
        <v>275</v>
      </c>
      <c r="XK9" s="4"/>
      <c r="XN9" s="2"/>
      <c r="XO9" s="4"/>
      <c r="XP9" s="353">
        <f>XP8+1</f>
        <v>6</v>
      </c>
      <c r="XQ9" s="4"/>
      <c r="XR9" s="151" t="s">
        <v>167</v>
      </c>
      <c r="XS9" s="249"/>
      <c r="XT9" s="136" t="s">
        <v>136</v>
      </c>
      <c r="XU9" s="177">
        <f>AAX9</f>
        <v>0</v>
      </c>
      <c r="XV9" s="315"/>
      <c r="XW9" s="178">
        <f>XW4+7</f>
        <v>44740</v>
      </c>
      <c r="XX9" s="352"/>
      <c r="XY9" s="158">
        <f>XX9+XY8</f>
        <v>0</v>
      </c>
      <c r="XZ9" s="4"/>
      <c r="YA9" s="348">
        <v>6</v>
      </c>
      <c r="YB9" s="347"/>
      <c r="YC9" s="346" t="s">
        <v>273</v>
      </c>
      <c r="YD9" s="312">
        <v>0</v>
      </c>
      <c r="YE9" s="312">
        <v>0</v>
      </c>
      <c r="YF9" s="311">
        <v>0</v>
      </c>
      <c r="YG9" s="310">
        <v>0</v>
      </c>
      <c r="YH9" s="309">
        <v>0</v>
      </c>
      <c r="YI9" s="310">
        <v>0</v>
      </c>
      <c r="YJ9" s="309">
        <v>0</v>
      </c>
      <c r="YK9" s="309">
        <v>0</v>
      </c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136"/>
      <c r="ZK9" s="4"/>
      <c r="ZL9" s="315">
        <v>6</v>
      </c>
      <c r="ZM9" s="307" t="s">
        <v>275</v>
      </c>
      <c r="ZN9" s="307">
        <f>IF(ZQ9&gt;ZR9,1,0)</f>
        <v>0</v>
      </c>
      <c r="ZO9" s="136">
        <f>IF((NOT(ISBLANK(YT11)))*AND(YT11=YV11),1,0)</f>
        <v>0</v>
      </c>
      <c r="ZP9" s="177">
        <f>IF(ZQ9&lt;ZR9,1,0)</f>
        <v>0</v>
      </c>
      <c r="ZQ9" s="307">
        <f>YT11</f>
        <v>0</v>
      </c>
      <c r="ZR9" s="177">
        <f>YV11</f>
        <v>0</v>
      </c>
      <c r="ZS9" s="4"/>
      <c r="ZT9" s="315">
        <v>6</v>
      </c>
      <c r="ZU9" s="307" t="s">
        <v>184</v>
      </c>
      <c r="ZV9" s="307">
        <f>IF(ZY9&gt;ZZ9,1,0)</f>
        <v>0</v>
      </c>
      <c r="ZW9" s="344">
        <f>IF((NOT(ISBLANK(YT12)))*AND(YT12=YV12),1,0)</f>
        <v>0</v>
      </c>
      <c r="ZX9" s="177">
        <f>IF(ZY9&lt;ZZ9,1,0)</f>
        <v>0</v>
      </c>
      <c r="ZY9" s="307">
        <f>YT12</f>
        <v>0</v>
      </c>
      <c r="ZZ9" s="177">
        <f>YV12</f>
        <v>0</v>
      </c>
      <c r="AAA9" s="4"/>
      <c r="AAB9" s="315">
        <v>6</v>
      </c>
      <c r="AAC9" s="307" t="s">
        <v>183</v>
      </c>
      <c r="AAD9" s="307">
        <f>IF(AAG9&gt;AAH9,1,0)</f>
        <v>0</v>
      </c>
      <c r="AAE9" s="136">
        <f>IF((NOT(ISBLANK(YV12)))*AND(YV12=YT12),1,0)</f>
        <v>0</v>
      </c>
      <c r="AAF9" s="177">
        <f>IF(AAG9&lt;AAH9,1,0)</f>
        <v>0</v>
      </c>
      <c r="AAG9" s="307">
        <f>YV12</f>
        <v>0</v>
      </c>
      <c r="AAH9" s="177">
        <f>YT12</f>
        <v>0</v>
      </c>
      <c r="AAI9" s="4"/>
      <c r="AAJ9" s="315">
        <v>6</v>
      </c>
      <c r="AAK9" s="307" t="s">
        <v>265</v>
      </c>
      <c r="AAL9" s="307">
        <f>IF(AAO9&gt;AAP9,1,0)</f>
        <v>0</v>
      </c>
      <c r="AAM9" s="136">
        <f>IF((NOT(ISBLANK(YT14)))*AND(YT14=YV14),1,0)</f>
        <v>0</v>
      </c>
      <c r="AAN9" s="177">
        <f>IF(AAO9&lt;AAP9,1,0)</f>
        <v>0</v>
      </c>
      <c r="AAO9" s="307">
        <f>YT14</f>
        <v>0</v>
      </c>
      <c r="AAP9" s="177">
        <f>YV14</f>
        <v>0</v>
      </c>
      <c r="AAQ9" s="4"/>
      <c r="AAR9" s="315">
        <v>6</v>
      </c>
      <c r="AAS9" s="307" t="s">
        <v>167</v>
      </c>
      <c r="AAT9" s="307">
        <f>IF(AAW9&gt;AAX9,1,0)</f>
        <v>0</v>
      </c>
      <c r="AAU9" s="136">
        <f>IF((NOT(ISBLANK(YT15)))*AND(YT15=YV15),1,0)</f>
        <v>0</v>
      </c>
      <c r="AAV9" s="177">
        <f>IF(AAW9&lt;AAX9,1,0)</f>
        <v>0</v>
      </c>
      <c r="AAW9" s="307">
        <f>YT15</f>
        <v>0</v>
      </c>
      <c r="AAX9" s="177">
        <f>YV15</f>
        <v>0</v>
      </c>
      <c r="AAY9" s="4"/>
      <c r="AAZ9" s="315">
        <v>6</v>
      </c>
      <c r="ABA9" s="307" t="s">
        <v>277</v>
      </c>
      <c r="ABB9" s="307">
        <f>IF(ABE9&gt;ABF9,1,0)</f>
        <v>0</v>
      </c>
      <c r="ABC9" s="136">
        <f>IF((NOT(ISBLANK(YV16)))*AND(YV16=YT16),1,0)</f>
        <v>0</v>
      </c>
      <c r="ABD9" s="177">
        <f>IF(ABE9&lt;ABF9,1,0)</f>
        <v>0</v>
      </c>
      <c r="ABE9" s="307">
        <f>YV16</f>
        <v>0</v>
      </c>
      <c r="ABF9" s="177">
        <f>YT16</f>
        <v>0</v>
      </c>
      <c r="ABG9" s="4"/>
      <c r="ABH9" s="313" t="s">
        <v>275</v>
      </c>
      <c r="ABI9" s="4"/>
    </row>
    <row r="10" spans="1:738" x14ac:dyDescent="0.25">
      <c r="A10" s="2"/>
      <c r="B10" s="2"/>
      <c r="C10" s="4"/>
      <c r="D10" s="353">
        <f>D9+1</f>
        <v>7</v>
      </c>
      <c r="E10" s="4"/>
      <c r="F10" s="270" t="s">
        <v>265</v>
      </c>
      <c r="G10" s="249"/>
      <c r="H10" s="136" t="s">
        <v>136</v>
      </c>
      <c r="I10" s="177">
        <f>CL10</f>
        <v>0</v>
      </c>
      <c r="J10" s="315" t="s">
        <v>383</v>
      </c>
      <c r="K10" s="178">
        <f>K9+1</f>
        <v>44677</v>
      </c>
      <c r="L10" s="352"/>
      <c r="M10" s="158">
        <f>L10+M9</f>
        <v>0</v>
      </c>
      <c r="N10" s="4"/>
      <c r="O10" s="348">
        <v>7</v>
      </c>
      <c r="P10" s="347"/>
      <c r="Q10" s="346" t="s">
        <v>275</v>
      </c>
      <c r="R10" s="312">
        <v>0</v>
      </c>
      <c r="S10" s="312">
        <v>0</v>
      </c>
      <c r="T10" s="311">
        <v>0</v>
      </c>
      <c r="U10" s="345">
        <v>0</v>
      </c>
      <c r="V10" s="309">
        <v>0</v>
      </c>
      <c r="W10" s="345">
        <v>0</v>
      </c>
      <c r="X10" s="309">
        <v>0</v>
      </c>
      <c r="Y10" s="309">
        <v>0</v>
      </c>
      <c r="Z10" s="4"/>
      <c r="AA10" s="143" t="s">
        <v>329</v>
      </c>
      <c r="AB10" s="334"/>
      <c r="AC10" s="334"/>
      <c r="AD10" s="334"/>
      <c r="AE10" s="333"/>
      <c r="AF10" s="4"/>
      <c r="AG10" s="143" t="s">
        <v>328</v>
      </c>
      <c r="AH10" s="334"/>
      <c r="AI10" s="334"/>
      <c r="AJ10" s="334"/>
      <c r="AK10" s="333"/>
      <c r="AL10" s="4"/>
      <c r="AM10" s="143" t="s">
        <v>327</v>
      </c>
      <c r="AN10" s="334"/>
      <c r="AO10" s="334"/>
      <c r="AP10" s="334"/>
      <c r="AQ10" s="333"/>
      <c r="AR10" s="4"/>
      <c r="AS10" s="143" t="s">
        <v>326</v>
      </c>
      <c r="AT10" s="334"/>
      <c r="AU10" s="334"/>
      <c r="AV10" s="334"/>
      <c r="AW10" s="333"/>
      <c r="AY10" s="4"/>
      <c r="AZ10" s="315">
        <v>7</v>
      </c>
      <c r="BA10" s="307" t="s">
        <v>266</v>
      </c>
      <c r="BB10" s="307">
        <f>IF(BE10&gt;BF10,1,0)</f>
        <v>0</v>
      </c>
      <c r="BC10" s="136">
        <f>IF((NOT(ISBLANK(AP13)))*AND(AP13=AN13),1,0)</f>
        <v>0</v>
      </c>
      <c r="BD10" s="177">
        <f>IF(BE10&lt;BF10,1,0)</f>
        <v>0</v>
      </c>
      <c r="BE10" s="307">
        <f>AP13</f>
        <v>0</v>
      </c>
      <c r="BF10" s="177">
        <f>AN13</f>
        <v>0</v>
      </c>
      <c r="BG10" s="4"/>
      <c r="BH10" s="315">
        <v>7</v>
      </c>
      <c r="BI10" s="307" t="s">
        <v>273</v>
      </c>
      <c r="BJ10" s="307">
        <f>IF(BM10&gt;BN10,1,0)</f>
        <v>0</v>
      </c>
      <c r="BK10" s="344">
        <f>IF((NOT(ISBLANK(AP14)))*AND(AP14=AN14),1,0)</f>
        <v>0</v>
      </c>
      <c r="BL10" s="177">
        <f>IF(BM10&lt;BN10,1,0)</f>
        <v>0</v>
      </c>
      <c r="BM10" s="307">
        <f>AP14</f>
        <v>0</v>
      </c>
      <c r="BN10" s="177">
        <f>AN14</f>
        <v>0</v>
      </c>
      <c r="BO10" s="4"/>
      <c r="BP10" s="315">
        <v>7</v>
      </c>
      <c r="BQ10" s="307" t="s">
        <v>146</v>
      </c>
      <c r="BR10" s="307">
        <f>IF(BU10&gt;BV10,1,0)</f>
        <v>0</v>
      </c>
      <c r="BS10" s="136">
        <f>IF((NOT(ISBLANK(AN12)))*AND(AN12=AP12),1,0)</f>
        <v>0</v>
      </c>
      <c r="BT10" s="177">
        <f>IF(BU10&lt;BV10,1,0)</f>
        <v>0</v>
      </c>
      <c r="BU10" s="307">
        <f>AN12</f>
        <v>0</v>
      </c>
      <c r="BV10" s="177">
        <f>AP12</f>
        <v>0</v>
      </c>
      <c r="BW10" s="4"/>
      <c r="BX10" s="315">
        <v>7</v>
      </c>
      <c r="BY10" s="307" t="s">
        <v>168</v>
      </c>
      <c r="BZ10" s="307">
        <f>IF(CC10&gt;CD10,1,0)</f>
        <v>0</v>
      </c>
      <c r="CA10" s="136">
        <f>IF((NOT(ISBLANK(AN13)))*AND(AN13=AP13),1,0)</f>
        <v>0</v>
      </c>
      <c r="CB10" s="177">
        <f>IF(CC10&lt;CD10,1,0)</f>
        <v>0</v>
      </c>
      <c r="CC10" s="307">
        <f>AN13</f>
        <v>0</v>
      </c>
      <c r="CD10" s="177">
        <f>AP13</f>
        <v>0</v>
      </c>
      <c r="CE10" s="4"/>
      <c r="CF10" s="315">
        <v>7</v>
      </c>
      <c r="CG10" s="307" t="s">
        <v>265</v>
      </c>
      <c r="CH10" s="307">
        <f>IF(CK10&gt;CL10,1,0)</f>
        <v>0</v>
      </c>
      <c r="CI10" s="136">
        <f>IF((NOT(ISBLANK(AP11)))*AND(AP11=AN11),1,0)</f>
        <v>0</v>
      </c>
      <c r="CJ10" s="177">
        <f>IF(CK10&lt;CL10,1,0)</f>
        <v>0</v>
      </c>
      <c r="CK10" s="307">
        <f>AP11</f>
        <v>0</v>
      </c>
      <c r="CL10" s="177">
        <f>AN11</f>
        <v>0</v>
      </c>
      <c r="CM10" s="4"/>
      <c r="CN10" s="315">
        <v>7</v>
      </c>
      <c r="CO10" s="307" t="s">
        <v>183</v>
      </c>
      <c r="CP10" s="307">
        <f>IF(CS10&gt;CT10,1,0)</f>
        <v>0</v>
      </c>
      <c r="CQ10" s="136">
        <f>IF((NOT(ISBLANK(AN14)))*AND(AN14=AP14),1,0)</f>
        <v>0</v>
      </c>
      <c r="CR10" s="177">
        <f>IF(CS10&lt;CT10,1,0)</f>
        <v>0</v>
      </c>
      <c r="CS10" s="307">
        <f>AN14</f>
        <v>0</v>
      </c>
      <c r="CT10" s="177">
        <f>AP14</f>
        <v>0</v>
      </c>
      <c r="CU10" s="4"/>
      <c r="CV10" s="313" t="s">
        <v>277</v>
      </c>
      <c r="CW10" s="4"/>
      <c r="CY10" s="2"/>
      <c r="DA10" s="271">
        <v>6</v>
      </c>
      <c r="DB10" s="271"/>
      <c r="DC10" s="145"/>
      <c r="DD10" s="145"/>
      <c r="DE10" s="145"/>
      <c r="DF10" s="145"/>
      <c r="DG10" s="4"/>
      <c r="DH10" s="136"/>
      <c r="DI10" s="4"/>
      <c r="DJ10" s="353">
        <f>DJ9+1</f>
        <v>7</v>
      </c>
      <c r="DK10" s="4"/>
      <c r="DL10" s="151" t="s">
        <v>348</v>
      </c>
      <c r="DM10" s="379">
        <v>55.25</v>
      </c>
      <c r="DN10" s="404">
        <v>2</v>
      </c>
      <c r="DO10" s="249">
        <v>0</v>
      </c>
      <c r="DP10" s="136" t="s">
        <v>136</v>
      </c>
      <c r="DQ10" s="177">
        <v>1</v>
      </c>
      <c r="DR10" s="177" t="s">
        <v>385</v>
      </c>
      <c r="DS10" s="178">
        <f>DS9+1</f>
        <v>44650</v>
      </c>
      <c r="DT10" s="352">
        <v>33</v>
      </c>
      <c r="DU10" s="158">
        <f>DT10+DU9</f>
        <v>273</v>
      </c>
      <c r="DV10" s="4"/>
      <c r="DW10" s="348">
        <v>7</v>
      </c>
      <c r="DX10" s="347"/>
      <c r="DY10" s="346" t="s">
        <v>348</v>
      </c>
      <c r="DZ10" s="312">
        <v>13</v>
      </c>
      <c r="EA10" s="312">
        <v>11</v>
      </c>
      <c r="EB10" s="311">
        <v>3</v>
      </c>
      <c r="EC10" s="310">
        <v>4</v>
      </c>
      <c r="ED10" s="309">
        <v>4</v>
      </c>
      <c r="EE10" s="310">
        <v>12</v>
      </c>
      <c r="EF10" s="309">
        <v>12</v>
      </c>
      <c r="EG10" s="309">
        <v>0</v>
      </c>
      <c r="EI10" s="396" t="s">
        <v>327</v>
      </c>
      <c r="EJ10" s="395"/>
      <c r="EK10" s="395"/>
      <c r="EL10" s="395"/>
      <c r="EM10" s="395"/>
      <c r="EN10" s="4"/>
      <c r="EO10" s="396" t="s">
        <v>326</v>
      </c>
      <c r="EP10" s="395"/>
      <c r="EQ10" s="395"/>
      <c r="ER10" s="395"/>
      <c r="ES10" s="395"/>
      <c r="ET10" s="4"/>
      <c r="EU10" s="396" t="s">
        <v>321</v>
      </c>
      <c r="EV10" s="395"/>
      <c r="EW10" s="395"/>
      <c r="EX10" s="395"/>
      <c r="EY10" s="395"/>
      <c r="EZ10" s="4"/>
      <c r="FA10" s="396" t="s">
        <v>320</v>
      </c>
      <c r="FB10" s="395"/>
      <c r="FC10" s="395"/>
      <c r="FD10" s="395"/>
      <c r="FE10" s="395"/>
      <c r="FF10" s="4"/>
      <c r="FG10" s="396" t="s">
        <v>319</v>
      </c>
      <c r="FH10" s="395"/>
      <c r="FI10" s="395"/>
      <c r="FJ10" s="395"/>
      <c r="FK10" s="395"/>
      <c r="FL10" s="136"/>
      <c r="FM10" s="4"/>
      <c r="FN10" s="4"/>
      <c r="FO10" s="4"/>
      <c r="FP10" s="4"/>
      <c r="FQ10" s="4"/>
      <c r="FR10" s="4"/>
      <c r="FS10" s="4"/>
      <c r="FT10" s="315">
        <v>7</v>
      </c>
      <c r="FU10" s="307" t="s">
        <v>343</v>
      </c>
      <c r="FV10" s="307">
        <f>IF(FY10&gt;FZ10,1,0)</f>
        <v>0</v>
      </c>
      <c r="FW10" s="136">
        <f>IF((NOT(ISBLANK(EL13)))*AND(EL13=EJ13),1,0)</f>
        <v>1</v>
      </c>
      <c r="FX10" s="177">
        <f>IF(FY10&lt;FZ10,1,0)</f>
        <v>0</v>
      </c>
      <c r="FY10" s="307">
        <f>EL13</f>
        <v>1</v>
      </c>
      <c r="FZ10" s="177">
        <f>EJ13</f>
        <v>1</v>
      </c>
      <c r="GA10" s="4"/>
      <c r="GB10" s="315">
        <v>7</v>
      </c>
      <c r="GC10" s="307" t="s">
        <v>347</v>
      </c>
      <c r="GD10" s="307">
        <f>IF(GG10&gt;GH10,1,0)</f>
        <v>0</v>
      </c>
      <c r="GE10" s="344">
        <f>IF((NOT(ISBLANK(EL14)))*AND(EL14=EJ14),1,0)</f>
        <v>1</v>
      </c>
      <c r="GF10" s="177">
        <f>IF(GG10&lt;GH10,1,0)</f>
        <v>0</v>
      </c>
      <c r="GG10" s="307">
        <f>EL14</f>
        <v>1</v>
      </c>
      <c r="GH10" s="177">
        <f>EJ14</f>
        <v>1</v>
      </c>
      <c r="GI10" s="4"/>
      <c r="GJ10" s="315">
        <v>7</v>
      </c>
      <c r="GK10" s="307" t="s">
        <v>348</v>
      </c>
      <c r="GL10" s="307">
        <f>IF(GO10&gt;GP10,1,0)</f>
        <v>0</v>
      </c>
      <c r="GM10" s="136">
        <f>IF((NOT(ISBLANK(EJ12)))*AND(EJ12=EL12),1,0)</f>
        <v>0</v>
      </c>
      <c r="GN10" s="177">
        <f>IF(GO10&lt;GP10,1,0)</f>
        <v>1</v>
      </c>
      <c r="GO10" s="307">
        <f>EJ12</f>
        <v>0</v>
      </c>
      <c r="GP10" s="177">
        <f>EL12</f>
        <v>1</v>
      </c>
      <c r="GQ10" s="4"/>
      <c r="GR10" s="315">
        <v>7</v>
      </c>
      <c r="GS10" s="307" t="s">
        <v>346</v>
      </c>
      <c r="GT10" s="307">
        <f>IF(GW10&gt;GX10,1,0)</f>
        <v>0</v>
      </c>
      <c r="GU10" s="136">
        <f>IF((NOT(ISBLANK(EJ13)))*AND(EJ13=EL13),1,0)</f>
        <v>1</v>
      </c>
      <c r="GV10" s="177">
        <f>IF(GW10&lt;GX10,1,0)</f>
        <v>0</v>
      </c>
      <c r="GW10" s="307">
        <f>EJ13</f>
        <v>1</v>
      </c>
      <c r="GX10" s="177">
        <f>EL13</f>
        <v>1</v>
      </c>
      <c r="GY10" s="4"/>
      <c r="GZ10" s="315">
        <v>7</v>
      </c>
      <c r="HA10" s="307" t="s">
        <v>339</v>
      </c>
      <c r="HB10" s="307">
        <f>IF(HE10&gt;HF10,1,0)</f>
        <v>0</v>
      </c>
      <c r="HC10" s="136">
        <f>IF((NOT(ISBLANK(EL11)))*AND(EL11=EJ11),1,0)</f>
        <v>1</v>
      </c>
      <c r="HD10" s="177">
        <f>IF(HE10&lt;HF10,1,0)</f>
        <v>0</v>
      </c>
      <c r="HE10" s="307">
        <f>EL11</f>
        <v>2</v>
      </c>
      <c r="HF10" s="177">
        <f>EJ11</f>
        <v>2</v>
      </c>
      <c r="HG10" s="4"/>
      <c r="HH10" s="315">
        <v>7</v>
      </c>
      <c r="HI10" s="307" t="s">
        <v>357</v>
      </c>
      <c r="HJ10" s="307">
        <f>IF(HM10&gt;HN10,1,0)</f>
        <v>0</v>
      </c>
      <c r="HK10" s="136">
        <f>IF((NOT(ISBLANK(EJ14)))*AND(EJ14=EL14),1,0)</f>
        <v>1</v>
      </c>
      <c r="HL10" s="177">
        <f>IF(HM10&lt;HN10,1,0)</f>
        <v>0</v>
      </c>
      <c r="HM10" s="307">
        <f>EJ14</f>
        <v>1</v>
      </c>
      <c r="HN10" s="177">
        <f>EL14</f>
        <v>1</v>
      </c>
      <c r="HO10" s="4"/>
      <c r="HP10" s="313" t="s">
        <v>362</v>
      </c>
      <c r="HQ10" s="4"/>
      <c r="HS10" s="2"/>
      <c r="HT10" s="2"/>
      <c r="HU10" s="4"/>
      <c r="HV10" s="273">
        <f>HV9+1</f>
        <v>7</v>
      </c>
      <c r="HW10" s="4"/>
      <c r="HX10" s="270" t="s">
        <v>265</v>
      </c>
      <c r="HY10" s="249">
        <v>2</v>
      </c>
      <c r="HZ10" s="136" t="s">
        <v>136</v>
      </c>
      <c r="IA10" s="177">
        <v>1</v>
      </c>
      <c r="IB10" s="315" t="s">
        <v>383</v>
      </c>
      <c r="IC10" s="178">
        <f>IC9+1</f>
        <v>44663</v>
      </c>
      <c r="ID10" s="352">
        <v>78</v>
      </c>
      <c r="IE10" s="158">
        <f>ID10+IE9</f>
        <v>477</v>
      </c>
      <c r="IF10" s="4"/>
      <c r="IG10" s="348">
        <v>7</v>
      </c>
      <c r="IH10" s="347"/>
      <c r="II10" s="346" t="s">
        <v>167</v>
      </c>
      <c r="IJ10" s="312">
        <v>14</v>
      </c>
      <c r="IK10" s="312">
        <v>11</v>
      </c>
      <c r="IL10" s="311">
        <v>4</v>
      </c>
      <c r="IM10" s="345">
        <v>2</v>
      </c>
      <c r="IN10" s="309">
        <v>5</v>
      </c>
      <c r="IO10" s="345">
        <v>21</v>
      </c>
      <c r="IP10" s="309">
        <v>23</v>
      </c>
      <c r="IQ10" s="309">
        <v>-2</v>
      </c>
      <c r="IR10" s="4"/>
      <c r="IS10" s="396" t="s">
        <v>329</v>
      </c>
      <c r="IT10" s="395"/>
      <c r="IU10" s="395"/>
      <c r="IV10" s="395"/>
      <c r="IW10" s="395"/>
      <c r="IX10" s="4"/>
      <c r="IY10" s="396" t="s">
        <v>328</v>
      </c>
      <c r="IZ10" s="395"/>
      <c r="JA10" s="395"/>
      <c r="JB10" s="395"/>
      <c r="JC10" s="395"/>
      <c r="JD10" s="4"/>
      <c r="JE10" s="396" t="s">
        <v>327</v>
      </c>
      <c r="JF10" s="395"/>
      <c r="JG10" s="395"/>
      <c r="JH10" s="395"/>
      <c r="JI10" s="395"/>
      <c r="JJ10" s="4"/>
      <c r="JK10" s="396" t="s">
        <v>326</v>
      </c>
      <c r="JL10" s="395"/>
      <c r="JM10" s="395"/>
      <c r="JN10" s="395"/>
      <c r="JO10" s="395"/>
      <c r="JQ10" s="4"/>
      <c r="JR10" s="315">
        <v>7</v>
      </c>
      <c r="JS10" s="307" t="s">
        <v>266</v>
      </c>
      <c r="JT10" s="307">
        <f>IF(JW10&gt;JX10,1,0)</f>
        <v>0</v>
      </c>
      <c r="JU10" s="136">
        <f>IF((NOT(ISBLANK(JH13)))*AND(JH13=JF13),1,0)</f>
        <v>0</v>
      </c>
      <c r="JV10" s="177">
        <f>IF(JW10&lt;JX10,1,0)</f>
        <v>1</v>
      </c>
      <c r="JW10" s="307">
        <f>JH13</f>
        <v>0</v>
      </c>
      <c r="JX10" s="177">
        <f>JF13</f>
        <v>2</v>
      </c>
      <c r="JY10" s="4"/>
      <c r="JZ10" s="315">
        <v>7</v>
      </c>
      <c r="KA10" s="307" t="s">
        <v>273</v>
      </c>
      <c r="KB10" s="307">
        <f>IF(KE10&gt;KF10,1,0)</f>
        <v>0</v>
      </c>
      <c r="KC10" s="344">
        <f>IF((NOT(ISBLANK(JH14)))*AND(JH14=JF14),1,0)</f>
        <v>1</v>
      </c>
      <c r="KD10" s="177">
        <f>IF(KE10&lt;KF10,1,0)</f>
        <v>0</v>
      </c>
      <c r="KE10" s="307">
        <f>JH14</f>
        <v>0</v>
      </c>
      <c r="KF10" s="177">
        <f>JF14</f>
        <v>0</v>
      </c>
      <c r="KG10" s="4"/>
      <c r="KH10" s="315">
        <v>7</v>
      </c>
      <c r="KI10" s="307" t="s">
        <v>146</v>
      </c>
      <c r="KJ10" s="307">
        <f>IF(KM10&gt;KN10,1,0)</f>
        <v>0</v>
      </c>
      <c r="KK10" s="136">
        <f>IF((NOT(ISBLANK(JF12)))*AND(JF12=JH12),1,0)</f>
        <v>0</v>
      </c>
      <c r="KL10" s="177">
        <f>IF(KM10&lt;KN10,1,0)</f>
        <v>1</v>
      </c>
      <c r="KM10" s="307">
        <f>JF12</f>
        <v>0</v>
      </c>
      <c r="KN10" s="177">
        <f>JH12</f>
        <v>3</v>
      </c>
      <c r="KO10" s="4"/>
      <c r="KP10" s="315">
        <v>7</v>
      </c>
      <c r="KQ10" s="307" t="s">
        <v>168</v>
      </c>
      <c r="KR10" s="307">
        <f>IF(KU10&gt;KV10,1,0)</f>
        <v>1</v>
      </c>
      <c r="KS10" s="136">
        <f>IF((NOT(ISBLANK(JF13)))*AND(JF13=JH13),1,0)</f>
        <v>0</v>
      </c>
      <c r="KT10" s="177">
        <f>IF(KU10&lt;KV10,1,0)</f>
        <v>0</v>
      </c>
      <c r="KU10" s="307">
        <f>JF13</f>
        <v>2</v>
      </c>
      <c r="KV10" s="177">
        <f>JH13</f>
        <v>0</v>
      </c>
      <c r="KW10" s="4"/>
      <c r="KX10" s="315">
        <v>7</v>
      </c>
      <c r="KY10" s="307" t="s">
        <v>265</v>
      </c>
      <c r="KZ10" s="307">
        <f>IF(LC10&gt;LD10,1,0)</f>
        <v>1</v>
      </c>
      <c r="LA10" s="136">
        <f>IF((NOT(ISBLANK(JH11)))*AND(JH11=JF11),1,0)</f>
        <v>0</v>
      </c>
      <c r="LB10" s="177">
        <f>IF(LC10&lt;LD10,1,0)</f>
        <v>0</v>
      </c>
      <c r="LC10" s="307">
        <f>JH11</f>
        <v>2</v>
      </c>
      <c r="LD10" s="177">
        <f>JF11</f>
        <v>1</v>
      </c>
      <c r="LE10" s="4"/>
      <c r="LF10" s="315">
        <v>7</v>
      </c>
      <c r="LG10" s="307" t="s">
        <v>183</v>
      </c>
      <c r="LH10" s="307">
        <f>IF(LK10&gt;LL10,1,0)</f>
        <v>0</v>
      </c>
      <c r="LI10" s="136">
        <f>IF((NOT(ISBLANK(JF14)))*AND(JF14=JH14),1,0)</f>
        <v>1</v>
      </c>
      <c r="LJ10" s="177">
        <f>IF(LK10&lt;LL10,1,0)</f>
        <v>0</v>
      </c>
      <c r="LK10" s="307">
        <f>JF14</f>
        <v>0</v>
      </c>
      <c r="LL10" s="177">
        <f>JH14</f>
        <v>0</v>
      </c>
      <c r="LM10" s="4"/>
      <c r="LN10" s="313" t="s">
        <v>277</v>
      </c>
      <c r="LO10" s="4"/>
      <c r="LQ10" s="2"/>
      <c r="LR10" s="2"/>
      <c r="LS10" s="4"/>
      <c r="LT10" s="273">
        <f>LT9+1</f>
        <v>7</v>
      </c>
      <c r="LU10" s="4"/>
      <c r="LV10" s="270" t="s">
        <v>265</v>
      </c>
      <c r="LW10" s="249">
        <v>4</v>
      </c>
      <c r="LX10" s="136" t="s">
        <v>136</v>
      </c>
      <c r="LY10" s="177">
        <f>PB10</f>
        <v>3</v>
      </c>
      <c r="LZ10" s="315" t="s">
        <v>256</v>
      </c>
      <c r="MA10" s="178">
        <f>MA9+1</f>
        <v>44676</v>
      </c>
      <c r="MB10" s="406">
        <v>141</v>
      </c>
      <c r="MC10" s="158">
        <f>MB10+MC9</f>
        <v>664</v>
      </c>
      <c r="MD10" s="4"/>
      <c r="ME10" s="348">
        <v>7</v>
      </c>
      <c r="MF10" s="347"/>
      <c r="MG10" s="346" t="s">
        <v>266</v>
      </c>
      <c r="MH10" s="312">
        <v>16</v>
      </c>
      <c r="MI10" s="312">
        <v>11</v>
      </c>
      <c r="MJ10" s="311">
        <v>5</v>
      </c>
      <c r="MK10" s="345">
        <v>1</v>
      </c>
      <c r="ML10" s="309">
        <v>5</v>
      </c>
      <c r="MM10" s="345">
        <v>19</v>
      </c>
      <c r="MN10" s="309">
        <v>17</v>
      </c>
      <c r="MO10" s="309">
        <v>2</v>
      </c>
      <c r="MP10" s="4"/>
      <c r="MQ10" s="143" t="s">
        <v>329</v>
      </c>
      <c r="MR10" s="334"/>
      <c r="MS10" s="334"/>
      <c r="MT10" s="334"/>
      <c r="MU10" s="333"/>
      <c r="MV10" s="4"/>
      <c r="MW10" s="143" t="s">
        <v>328</v>
      </c>
      <c r="MX10" s="334"/>
      <c r="MY10" s="334"/>
      <c r="MZ10" s="334"/>
      <c r="NA10" s="333"/>
      <c r="NB10" s="4"/>
      <c r="NC10" s="143" t="s">
        <v>327</v>
      </c>
      <c r="ND10" s="334"/>
      <c r="NE10" s="334"/>
      <c r="NF10" s="334"/>
      <c r="NG10" s="333"/>
      <c r="NH10" s="4"/>
      <c r="NI10" s="143" t="s">
        <v>326</v>
      </c>
      <c r="NJ10" s="334"/>
      <c r="NK10" s="334"/>
      <c r="NL10" s="334"/>
      <c r="NM10" s="333"/>
      <c r="NO10" s="4"/>
      <c r="NP10" s="315">
        <v>7</v>
      </c>
      <c r="NQ10" s="307" t="s">
        <v>266</v>
      </c>
      <c r="NR10" s="307">
        <f>IF(NU10&gt;NV10,1,0)</f>
        <v>1</v>
      </c>
      <c r="NS10" s="136">
        <f>IF((NOT(ISBLANK(NF13)))*AND(NF13=ND13),1,0)</f>
        <v>0</v>
      </c>
      <c r="NT10" s="177">
        <f>IF(NU10&lt;NV10,1,0)</f>
        <v>0</v>
      </c>
      <c r="NU10" s="307">
        <f>NF13</f>
        <v>3</v>
      </c>
      <c r="NV10" s="177">
        <f>ND13</f>
        <v>1</v>
      </c>
      <c r="NW10" s="4"/>
      <c r="NX10" s="315">
        <v>7</v>
      </c>
      <c r="NY10" s="307" t="s">
        <v>273</v>
      </c>
      <c r="NZ10" s="307">
        <f>IF(OC10&gt;OD10,1,0)</f>
        <v>1</v>
      </c>
      <c r="OA10" s="344">
        <f>IF((NOT(ISBLANK(NF14)))*AND(NF14=ND14),1,0)</f>
        <v>0</v>
      </c>
      <c r="OB10" s="177">
        <f>IF(OC10&lt;OD10,1,0)</f>
        <v>0</v>
      </c>
      <c r="OC10" s="307">
        <f>NF14</f>
        <v>2</v>
      </c>
      <c r="OD10" s="177">
        <f>ND14</f>
        <v>1</v>
      </c>
      <c r="OE10" s="4"/>
      <c r="OF10" s="315">
        <v>7</v>
      </c>
      <c r="OG10" s="307" t="s">
        <v>146</v>
      </c>
      <c r="OH10" s="307">
        <f>IF(OK10&gt;OL10,1,0)</f>
        <v>0</v>
      </c>
      <c r="OI10" s="136">
        <f>IF((NOT(ISBLANK(ND12)))*AND(ND12=NF12),1,0)</f>
        <v>0</v>
      </c>
      <c r="OJ10" s="177">
        <f>IF(OK10&lt;OL10,1,0)</f>
        <v>1</v>
      </c>
      <c r="OK10" s="307">
        <f>ND12</f>
        <v>0</v>
      </c>
      <c r="OL10" s="177">
        <f>NF12</f>
        <v>1</v>
      </c>
      <c r="OM10" s="4"/>
      <c r="ON10" s="315">
        <v>7</v>
      </c>
      <c r="OO10" s="307" t="s">
        <v>168</v>
      </c>
      <c r="OP10" s="307">
        <f>IF(OS10&gt;OT10,1,0)</f>
        <v>0</v>
      </c>
      <c r="OQ10" s="136">
        <f>IF((NOT(ISBLANK(ND13)))*AND(ND13=NF13),1,0)</f>
        <v>0</v>
      </c>
      <c r="OR10" s="177">
        <f>IF(OS10&lt;OT10,1,0)</f>
        <v>1</v>
      </c>
      <c r="OS10" s="307">
        <f>ND13</f>
        <v>1</v>
      </c>
      <c r="OT10" s="177">
        <f>NF13</f>
        <v>3</v>
      </c>
      <c r="OU10" s="4"/>
      <c r="OV10" s="315">
        <v>7</v>
      </c>
      <c r="OW10" s="307" t="s">
        <v>265</v>
      </c>
      <c r="OX10" s="307">
        <f>IF(PA10&gt;PB10,1,0)</f>
        <v>1</v>
      </c>
      <c r="OY10" s="136">
        <f>IF((NOT(ISBLANK(NF11)))*AND(NF11=ND11),1,0)</f>
        <v>0</v>
      </c>
      <c r="OZ10" s="177">
        <f>IF(PA10&lt;PB10,1,0)</f>
        <v>0</v>
      </c>
      <c r="PA10" s="307">
        <f>NF11</f>
        <v>4</v>
      </c>
      <c r="PB10" s="177">
        <f>ND11</f>
        <v>3</v>
      </c>
      <c r="PC10" s="4"/>
      <c r="PD10" s="315">
        <v>7</v>
      </c>
      <c r="PE10" s="307" t="s">
        <v>183</v>
      </c>
      <c r="PF10" s="307">
        <f>IF(PI10&gt;PJ10,1,0)</f>
        <v>0</v>
      </c>
      <c r="PG10" s="136">
        <f>IF((NOT(ISBLANK(ND14)))*AND(ND14=NF14),1,0)</f>
        <v>0</v>
      </c>
      <c r="PH10" s="177">
        <f>IF(PI10&lt;PJ10,1,0)</f>
        <v>1</v>
      </c>
      <c r="PI10" s="307">
        <f>ND14</f>
        <v>1</v>
      </c>
      <c r="PJ10" s="177">
        <f>NF14</f>
        <v>2</v>
      </c>
      <c r="PK10" s="4"/>
      <c r="PL10" s="313" t="s">
        <v>277</v>
      </c>
      <c r="PM10" s="4"/>
      <c r="PP10" s="2"/>
      <c r="PQ10" s="4"/>
      <c r="PR10" s="273">
        <f>PR9+1</f>
        <v>7</v>
      </c>
      <c r="PS10" s="4"/>
      <c r="PT10" s="270" t="s">
        <v>265</v>
      </c>
      <c r="PU10" s="249">
        <v>4</v>
      </c>
      <c r="PV10" s="136" t="s">
        <v>136</v>
      </c>
      <c r="PW10" s="177">
        <f>TA10</f>
        <v>1</v>
      </c>
      <c r="PX10" s="177" t="s">
        <v>386</v>
      </c>
      <c r="PY10" s="178">
        <f>PY9+1</f>
        <v>44688</v>
      </c>
      <c r="PZ10" s="352">
        <v>152</v>
      </c>
      <c r="QA10" s="158">
        <f>PZ10+QA9</f>
        <v>549</v>
      </c>
      <c r="QB10" s="401">
        <f>QB28</f>
        <v>4</v>
      </c>
      <c r="QC10" s="4"/>
      <c r="QD10" s="348">
        <v>7</v>
      </c>
      <c r="QE10" s="347"/>
      <c r="QF10" s="346" t="s">
        <v>168</v>
      </c>
      <c r="QG10" s="312">
        <v>15</v>
      </c>
      <c r="QH10" s="312">
        <v>11</v>
      </c>
      <c r="QI10" s="311">
        <v>4</v>
      </c>
      <c r="QJ10" s="345">
        <v>3</v>
      </c>
      <c r="QK10" s="309">
        <v>4</v>
      </c>
      <c r="QL10" s="345">
        <v>12</v>
      </c>
      <c r="QM10" s="309">
        <v>13</v>
      </c>
      <c r="QN10" s="309">
        <v>-1</v>
      </c>
      <c r="QO10" s="4"/>
      <c r="QP10" s="143" t="s">
        <v>329</v>
      </c>
      <c r="QQ10" s="334"/>
      <c r="QR10" s="334"/>
      <c r="QS10" s="334"/>
      <c r="QT10" s="333"/>
      <c r="QU10" s="4"/>
      <c r="QV10" s="143" t="s">
        <v>328</v>
      </c>
      <c r="QW10" s="334"/>
      <c r="QX10" s="334"/>
      <c r="QY10" s="334"/>
      <c r="QZ10" s="333"/>
      <c r="RA10" s="4"/>
      <c r="RB10" s="143" t="s">
        <v>327</v>
      </c>
      <c r="RC10" s="334"/>
      <c r="RD10" s="334"/>
      <c r="RE10" s="334"/>
      <c r="RF10" s="333"/>
      <c r="RG10" s="4"/>
      <c r="RH10" s="143" t="s">
        <v>326</v>
      </c>
      <c r="RI10" s="334"/>
      <c r="RJ10" s="334"/>
      <c r="RK10" s="334"/>
      <c r="RL10" s="333"/>
      <c r="RN10" s="4"/>
      <c r="RO10" s="315">
        <v>7</v>
      </c>
      <c r="RP10" s="307" t="s">
        <v>266</v>
      </c>
      <c r="RQ10" s="307">
        <f>IF(RT10&gt;RU10,1,0)</f>
        <v>1</v>
      </c>
      <c r="RR10" s="136">
        <f>IF((NOT(ISBLANK(RE13)))*AND(RE13=RC13),1,0)</f>
        <v>0</v>
      </c>
      <c r="RS10" s="177">
        <f>IF(RT10&lt;RU10,1,0)</f>
        <v>0</v>
      </c>
      <c r="RT10" s="307">
        <f>RE13</f>
        <v>1</v>
      </c>
      <c r="RU10" s="177">
        <f>RC13</f>
        <v>0</v>
      </c>
      <c r="RV10" s="4"/>
      <c r="RW10" s="315">
        <v>7</v>
      </c>
      <c r="RX10" s="307" t="s">
        <v>273</v>
      </c>
      <c r="RY10" s="307">
        <f>IF(SB10&gt;SC10,1,0)</f>
        <v>0</v>
      </c>
      <c r="RZ10" s="344">
        <f>IF((NOT(ISBLANK(RE14)))*AND(RE14=RC14),1,0)</f>
        <v>0</v>
      </c>
      <c r="SA10" s="177">
        <f>IF(SB10&lt;SC10,1,0)</f>
        <v>1</v>
      </c>
      <c r="SB10" s="307">
        <f>RE14</f>
        <v>0</v>
      </c>
      <c r="SC10" s="177">
        <f>RC14</f>
        <v>2</v>
      </c>
      <c r="SD10" s="4"/>
      <c r="SE10" s="315">
        <v>7</v>
      </c>
      <c r="SF10" s="307" t="s">
        <v>146</v>
      </c>
      <c r="SG10" s="307">
        <f>IF(SJ10&gt;SK10,1,0)</f>
        <v>1</v>
      </c>
      <c r="SH10" s="136">
        <f>IF((NOT(ISBLANK(RC12)))*AND(RC12=RE12),1,0)</f>
        <v>0</v>
      </c>
      <c r="SI10" s="177">
        <f>IF(SJ10&lt;SK10,1,0)</f>
        <v>0</v>
      </c>
      <c r="SJ10" s="307">
        <f>RC12</f>
        <v>4</v>
      </c>
      <c r="SK10" s="177">
        <f>RE12</f>
        <v>1</v>
      </c>
      <c r="SL10" s="4"/>
      <c r="SM10" s="315">
        <v>7</v>
      </c>
      <c r="SN10" s="307" t="s">
        <v>168</v>
      </c>
      <c r="SO10" s="307">
        <f>IF(SR10&gt;SS10,1,0)</f>
        <v>0</v>
      </c>
      <c r="SP10" s="136">
        <f>IF((NOT(ISBLANK(RC13)))*AND(RC13=RE13),1,0)</f>
        <v>0</v>
      </c>
      <c r="SQ10" s="177">
        <f>IF(SR10&lt;SS10,1,0)</f>
        <v>1</v>
      </c>
      <c r="SR10" s="307">
        <f>RC13</f>
        <v>0</v>
      </c>
      <c r="SS10" s="177">
        <f>RE13</f>
        <v>1</v>
      </c>
      <c r="ST10" s="4"/>
      <c r="SU10" s="315">
        <v>7</v>
      </c>
      <c r="SV10" s="307" t="s">
        <v>265</v>
      </c>
      <c r="SW10" s="307">
        <f>IF(SZ10&gt;TA10,1,0)</f>
        <v>1</v>
      </c>
      <c r="SX10" s="136">
        <f>IF((NOT(ISBLANK(RE11)))*AND(RE11=RC11),1,0)</f>
        <v>0</v>
      </c>
      <c r="SY10" s="177">
        <f>IF(SZ10&lt;TA10,1,0)</f>
        <v>0</v>
      </c>
      <c r="SZ10" s="307">
        <f>RE11</f>
        <v>4</v>
      </c>
      <c r="TA10" s="177">
        <f>RC11</f>
        <v>1</v>
      </c>
      <c r="TB10" s="4"/>
      <c r="TC10" s="315">
        <v>7</v>
      </c>
      <c r="TD10" s="307" t="s">
        <v>183</v>
      </c>
      <c r="TE10" s="307">
        <f>IF(TH10&gt;TI10,1,0)</f>
        <v>1</v>
      </c>
      <c r="TF10" s="136">
        <f>IF((NOT(ISBLANK(RC14)))*AND(RC14=RE14),1,0)</f>
        <v>0</v>
      </c>
      <c r="TG10" s="177">
        <f>IF(TH10&lt;TI10,1,0)</f>
        <v>0</v>
      </c>
      <c r="TH10" s="307">
        <f>RC14</f>
        <v>2</v>
      </c>
      <c r="TI10" s="177">
        <f>RE14</f>
        <v>0</v>
      </c>
      <c r="TJ10" s="4"/>
      <c r="TK10" s="313" t="s">
        <v>277</v>
      </c>
      <c r="TL10" s="4"/>
      <c r="TO10" s="2"/>
      <c r="TP10" s="4"/>
      <c r="TQ10" s="150">
        <f>TQ9+1</f>
        <v>7</v>
      </c>
      <c r="TR10" s="4"/>
      <c r="TS10" s="270" t="s">
        <v>265</v>
      </c>
      <c r="TT10" s="249">
        <v>0</v>
      </c>
      <c r="TU10" s="136" t="s">
        <v>136</v>
      </c>
      <c r="TV10" s="177">
        <f>WZ10</f>
        <v>2</v>
      </c>
      <c r="TW10" s="315" t="s">
        <v>383</v>
      </c>
      <c r="TX10" s="178">
        <v>44698</v>
      </c>
      <c r="TY10" s="352">
        <v>0</v>
      </c>
      <c r="TZ10" s="158">
        <f>TY10+TZ9</f>
        <v>247</v>
      </c>
      <c r="UA10" s="401">
        <f>UA28</f>
        <v>0</v>
      </c>
      <c r="UB10" s="4"/>
      <c r="UC10" s="348">
        <v>7</v>
      </c>
      <c r="UD10" s="347"/>
      <c r="UE10" s="405" t="s">
        <v>266</v>
      </c>
      <c r="UF10" s="312">
        <v>16</v>
      </c>
      <c r="UG10" s="312">
        <v>11</v>
      </c>
      <c r="UH10" s="311">
        <v>4</v>
      </c>
      <c r="UI10" s="345">
        <v>4</v>
      </c>
      <c r="UJ10" s="309">
        <v>3</v>
      </c>
      <c r="UK10" s="345">
        <v>19</v>
      </c>
      <c r="UL10" s="309">
        <v>14</v>
      </c>
      <c r="UM10" s="309">
        <v>5</v>
      </c>
      <c r="UN10" s="4"/>
      <c r="UO10" s="143" t="s">
        <v>329</v>
      </c>
      <c r="UP10" s="334"/>
      <c r="UQ10" s="334"/>
      <c r="UR10" s="334"/>
      <c r="US10" s="333"/>
      <c r="UT10" s="4"/>
      <c r="UU10" s="143" t="s">
        <v>328</v>
      </c>
      <c r="UV10" s="334"/>
      <c r="UW10" s="334"/>
      <c r="UX10" s="334"/>
      <c r="UY10" s="333"/>
      <c r="UZ10" s="4"/>
      <c r="VA10" s="143" t="s">
        <v>327</v>
      </c>
      <c r="VB10" s="334"/>
      <c r="VC10" s="334"/>
      <c r="VD10" s="334"/>
      <c r="VE10" s="333"/>
      <c r="VF10" s="4"/>
      <c r="VG10" s="143" t="s">
        <v>326</v>
      </c>
      <c r="VH10" s="334"/>
      <c r="VI10" s="334"/>
      <c r="VJ10" s="334"/>
      <c r="VK10" s="333"/>
      <c r="VM10" s="4"/>
      <c r="VN10" s="315">
        <v>7</v>
      </c>
      <c r="VO10" s="307" t="s">
        <v>266</v>
      </c>
      <c r="VP10" s="307">
        <f>IF(VS10&gt;VT10,1,0)</f>
        <v>1</v>
      </c>
      <c r="VQ10" s="136">
        <f>IF((NOT(ISBLANK(VD13)))*AND(VD13=VB13),1,0)</f>
        <v>0</v>
      </c>
      <c r="VR10" s="177">
        <f>IF(VS10&lt;VT10,1,0)</f>
        <v>0</v>
      </c>
      <c r="VS10" s="307">
        <f>VD13</f>
        <v>1</v>
      </c>
      <c r="VT10" s="177">
        <f>VB13</f>
        <v>0</v>
      </c>
      <c r="VU10" s="4"/>
      <c r="VV10" s="315">
        <v>7</v>
      </c>
      <c r="VW10" s="307" t="s">
        <v>273</v>
      </c>
      <c r="VX10" s="307">
        <f>IF(WA10&gt;WB10,1,0)</f>
        <v>0</v>
      </c>
      <c r="VY10" s="344">
        <f>IF((NOT(ISBLANK(VD14)))*AND(VD14=VB14),1,0)</f>
        <v>1</v>
      </c>
      <c r="VZ10" s="177">
        <f>IF(WA10&lt;WB10,1,0)</f>
        <v>0</v>
      </c>
      <c r="WA10" s="307">
        <f>VD14</f>
        <v>0</v>
      </c>
      <c r="WB10" s="177">
        <f>VB14</f>
        <v>0</v>
      </c>
      <c r="WC10" s="4"/>
      <c r="WD10" s="315">
        <v>7</v>
      </c>
      <c r="WE10" s="307" t="s">
        <v>146</v>
      </c>
      <c r="WF10" s="307">
        <f>IF(WI10&gt;WJ10,1,0)</f>
        <v>1</v>
      </c>
      <c r="WG10" s="136">
        <f>IF((NOT(ISBLANK(VB12)))*AND(VB12=VD12),1,0)</f>
        <v>0</v>
      </c>
      <c r="WH10" s="177">
        <f>IF(WI10&lt;WJ10,1,0)</f>
        <v>0</v>
      </c>
      <c r="WI10" s="307">
        <f>VB12</f>
        <v>1</v>
      </c>
      <c r="WJ10" s="177">
        <f>VD12</f>
        <v>0</v>
      </c>
      <c r="WK10" s="4"/>
      <c r="WL10" s="315">
        <v>7</v>
      </c>
      <c r="WM10" s="307" t="s">
        <v>168</v>
      </c>
      <c r="WN10" s="307">
        <f>IF(WQ10&gt;WR10,1,0)</f>
        <v>0</v>
      </c>
      <c r="WO10" s="136">
        <f>IF((NOT(ISBLANK(VB13)))*AND(VB13=VD13),1,0)</f>
        <v>0</v>
      </c>
      <c r="WP10" s="177">
        <f>IF(WQ10&lt;WR10,1,0)</f>
        <v>1</v>
      </c>
      <c r="WQ10" s="307">
        <f>VB13</f>
        <v>0</v>
      </c>
      <c r="WR10" s="177">
        <f>VD13</f>
        <v>1</v>
      </c>
      <c r="WS10" s="4"/>
      <c r="WT10" s="315">
        <v>7</v>
      </c>
      <c r="WU10" s="307" t="s">
        <v>265</v>
      </c>
      <c r="WV10" s="307">
        <f>IF(WY10&gt;WZ10,1,0)</f>
        <v>0</v>
      </c>
      <c r="WW10" s="136">
        <f>IF((NOT(ISBLANK(VD11)))*AND(VD11=VB11),1,0)</f>
        <v>0</v>
      </c>
      <c r="WX10" s="177">
        <f>IF(WY10&lt;WZ10,1,0)</f>
        <v>1</v>
      </c>
      <c r="WY10" s="307">
        <f>VD11</f>
        <v>0</v>
      </c>
      <c r="WZ10" s="177">
        <f>VB11</f>
        <v>2</v>
      </c>
      <c r="XA10" s="4"/>
      <c r="XB10" s="315">
        <v>7</v>
      </c>
      <c r="XC10" s="307" t="s">
        <v>183</v>
      </c>
      <c r="XD10" s="307">
        <f>IF(XG10&gt;XH10,1,0)</f>
        <v>0</v>
      </c>
      <c r="XE10" s="136">
        <f>IF((NOT(ISBLANK(VB14)))*AND(VB14=VD14),1,0)</f>
        <v>1</v>
      </c>
      <c r="XF10" s="177">
        <f>IF(XG10&lt;XH10,1,0)</f>
        <v>0</v>
      </c>
      <c r="XG10" s="307">
        <f>VB14</f>
        <v>0</v>
      </c>
      <c r="XH10" s="177">
        <f>VD14</f>
        <v>0</v>
      </c>
      <c r="XI10" s="4"/>
      <c r="XJ10" s="313" t="s">
        <v>277</v>
      </c>
      <c r="XK10" s="4"/>
      <c r="XN10" s="2"/>
      <c r="XO10" s="4"/>
      <c r="XP10" s="353">
        <f>XP9+1</f>
        <v>7</v>
      </c>
      <c r="XQ10" s="4"/>
      <c r="XR10" s="270" t="s">
        <v>265</v>
      </c>
      <c r="XS10" s="249"/>
      <c r="XT10" s="136" t="s">
        <v>136</v>
      </c>
      <c r="XU10" s="177">
        <f>AAX10</f>
        <v>0</v>
      </c>
      <c r="XV10" s="315"/>
      <c r="XW10" s="178">
        <f>XW9+1</f>
        <v>44741</v>
      </c>
      <c r="XX10" s="352"/>
      <c r="XY10" s="158">
        <f>XX10+XY9</f>
        <v>0</v>
      </c>
      <c r="XZ10" s="4"/>
      <c r="YA10" s="348">
        <v>7</v>
      </c>
      <c r="YB10" s="347"/>
      <c r="YC10" s="346" t="s">
        <v>275</v>
      </c>
      <c r="YD10" s="312">
        <v>0</v>
      </c>
      <c r="YE10" s="312">
        <v>0</v>
      </c>
      <c r="YF10" s="311">
        <v>0</v>
      </c>
      <c r="YG10" s="345">
        <v>0</v>
      </c>
      <c r="YH10" s="309">
        <v>0</v>
      </c>
      <c r="YI10" s="345">
        <v>0</v>
      </c>
      <c r="YJ10" s="309">
        <v>0</v>
      </c>
      <c r="YK10" s="309">
        <v>0</v>
      </c>
      <c r="YL10" s="4"/>
      <c r="YM10" s="143" t="s">
        <v>329</v>
      </c>
      <c r="YN10" s="334"/>
      <c r="YO10" s="334"/>
      <c r="YP10" s="334"/>
      <c r="YQ10" s="333"/>
      <c r="YR10" s="4"/>
      <c r="YS10" s="143" t="s">
        <v>328</v>
      </c>
      <c r="YT10" s="334"/>
      <c r="YU10" s="334"/>
      <c r="YV10" s="334"/>
      <c r="YW10" s="333"/>
      <c r="YX10" s="4"/>
      <c r="YY10" s="143" t="s">
        <v>327</v>
      </c>
      <c r="YZ10" s="334"/>
      <c r="ZA10" s="334"/>
      <c r="ZB10" s="334"/>
      <c r="ZC10" s="333"/>
      <c r="ZD10" s="4"/>
      <c r="ZE10" s="143" t="s">
        <v>326</v>
      </c>
      <c r="ZF10" s="334"/>
      <c r="ZG10" s="334"/>
      <c r="ZH10" s="334"/>
      <c r="ZI10" s="333"/>
      <c r="ZK10" s="4"/>
      <c r="ZL10" s="315">
        <v>7</v>
      </c>
      <c r="ZM10" s="307" t="s">
        <v>266</v>
      </c>
      <c r="ZN10" s="307">
        <f>IF(ZQ10&gt;ZR10,1,0)</f>
        <v>0</v>
      </c>
      <c r="ZO10" s="136">
        <f>IF((NOT(ISBLANK(ZB13)))*AND(ZB13=YZ13),1,0)</f>
        <v>0</v>
      </c>
      <c r="ZP10" s="177">
        <f>IF(ZQ10&lt;ZR10,1,0)</f>
        <v>0</v>
      </c>
      <c r="ZQ10" s="307">
        <f>ZB13</f>
        <v>0</v>
      </c>
      <c r="ZR10" s="177">
        <f>YZ13</f>
        <v>0</v>
      </c>
      <c r="ZS10" s="4"/>
      <c r="ZT10" s="315">
        <v>7</v>
      </c>
      <c r="ZU10" s="307" t="s">
        <v>273</v>
      </c>
      <c r="ZV10" s="307">
        <f>IF(ZY10&gt;ZZ10,1,0)</f>
        <v>0</v>
      </c>
      <c r="ZW10" s="344">
        <f>IF((NOT(ISBLANK(ZB14)))*AND(ZB14=YZ14),1,0)</f>
        <v>0</v>
      </c>
      <c r="ZX10" s="177">
        <f>IF(ZY10&lt;ZZ10,1,0)</f>
        <v>0</v>
      </c>
      <c r="ZY10" s="307">
        <f>ZB14</f>
        <v>0</v>
      </c>
      <c r="ZZ10" s="177">
        <f>YZ14</f>
        <v>0</v>
      </c>
      <c r="AAA10" s="4"/>
      <c r="AAB10" s="315">
        <v>7</v>
      </c>
      <c r="AAC10" s="307" t="s">
        <v>146</v>
      </c>
      <c r="AAD10" s="307">
        <f>IF(AAG10&gt;AAH10,1,0)</f>
        <v>0</v>
      </c>
      <c r="AAE10" s="136">
        <f>IF((NOT(ISBLANK(YZ12)))*AND(YZ12=ZB12),1,0)</f>
        <v>0</v>
      </c>
      <c r="AAF10" s="177">
        <f>IF(AAG10&lt;AAH10,1,0)</f>
        <v>0</v>
      </c>
      <c r="AAG10" s="307">
        <f>YZ12</f>
        <v>0</v>
      </c>
      <c r="AAH10" s="177">
        <f>ZB12</f>
        <v>0</v>
      </c>
      <c r="AAI10" s="4"/>
      <c r="AAJ10" s="315">
        <v>7</v>
      </c>
      <c r="AAK10" s="307" t="s">
        <v>168</v>
      </c>
      <c r="AAL10" s="307">
        <f>IF(AAO10&gt;AAP10,1,0)</f>
        <v>0</v>
      </c>
      <c r="AAM10" s="136">
        <f>IF((NOT(ISBLANK(YZ13)))*AND(YZ13=ZB13),1,0)</f>
        <v>0</v>
      </c>
      <c r="AAN10" s="177">
        <f>IF(AAO10&lt;AAP10,1,0)</f>
        <v>0</v>
      </c>
      <c r="AAO10" s="307">
        <f>YZ13</f>
        <v>0</v>
      </c>
      <c r="AAP10" s="177">
        <f>ZB13</f>
        <v>0</v>
      </c>
      <c r="AAQ10" s="4"/>
      <c r="AAR10" s="315">
        <v>7</v>
      </c>
      <c r="AAS10" s="307" t="s">
        <v>265</v>
      </c>
      <c r="AAT10" s="307">
        <f>IF(AAW10&gt;AAX10,1,0)</f>
        <v>0</v>
      </c>
      <c r="AAU10" s="136">
        <f>IF((NOT(ISBLANK(ZB11)))*AND(ZB11=YZ11),1,0)</f>
        <v>0</v>
      </c>
      <c r="AAV10" s="177">
        <f>IF(AAW10&lt;AAX10,1,0)</f>
        <v>0</v>
      </c>
      <c r="AAW10" s="307">
        <f>ZB11</f>
        <v>0</v>
      </c>
      <c r="AAX10" s="177">
        <f>YZ11</f>
        <v>0</v>
      </c>
      <c r="AAY10" s="4"/>
      <c r="AAZ10" s="315">
        <v>7</v>
      </c>
      <c r="ABA10" s="307" t="s">
        <v>183</v>
      </c>
      <c r="ABB10" s="307">
        <f>IF(ABE10&gt;ABF10,1,0)</f>
        <v>0</v>
      </c>
      <c r="ABC10" s="136">
        <f>IF((NOT(ISBLANK(YZ14)))*AND(YZ14=ZB14),1,0)</f>
        <v>0</v>
      </c>
      <c r="ABD10" s="177">
        <f>IF(ABE10&lt;ABF10,1,0)</f>
        <v>0</v>
      </c>
      <c r="ABE10" s="307">
        <f>YZ14</f>
        <v>0</v>
      </c>
      <c r="ABF10" s="177">
        <f>ZB14</f>
        <v>0</v>
      </c>
      <c r="ABG10" s="4"/>
      <c r="ABH10" s="313" t="s">
        <v>277</v>
      </c>
      <c r="ABI10" s="4"/>
    </row>
    <row r="11" spans="1:738" x14ac:dyDescent="0.25">
      <c r="A11" s="2"/>
      <c r="B11" s="2"/>
      <c r="C11" s="4"/>
      <c r="D11" s="353">
        <f>D10+1</f>
        <v>8</v>
      </c>
      <c r="E11" s="4"/>
      <c r="F11" s="215" t="s">
        <v>266</v>
      </c>
      <c r="G11" s="249"/>
      <c r="H11" s="136" t="s">
        <v>136</v>
      </c>
      <c r="I11" s="177">
        <f>CL11</f>
        <v>0</v>
      </c>
      <c r="J11" s="177" t="s">
        <v>385</v>
      </c>
      <c r="K11" s="178">
        <f>K10+1</f>
        <v>44678</v>
      </c>
      <c r="L11" s="352"/>
      <c r="M11" s="158">
        <f>L11+M10</f>
        <v>0</v>
      </c>
      <c r="N11" s="4"/>
      <c r="O11" s="348">
        <v>8</v>
      </c>
      <c r="P11" s="347"/>
      <c r="Q11" s="346" t="s">
        <v>277</v>
      </c>
      <c r="R11" s="312">
        <v>0</v>
      </c>
      <c r="S11" s="312">
        <v>0</v>
      </c>
      <c r="T11" s="311">
        <v>0</v>
      </c>
      <c r="U11" s="345">
        <v>0</v>
      </c>
      <c r="V11" s="309">
        <v>0</v>
      </c>
      <c r="W11" s="345">
        <v>0</v>
      </c>
      <c r="X11" s="309">
        <v>0</v>
      </c>
      <c r="Y11" s="309">
        <v>0</v>
      </c>
      <c r="Z11" s="4"/>
      <c r="AA11" s="324" t="s">
        <v>265</v>
      </c>
      <c r="AB11" s="237"/>
      <c r="AC11" s="237" t="s">
        <v>136</v>
      </c>
      <c r="AD11" s="237"/>
      <c r="AE11" s="323" t="s">
        <v>168</v>
      </c>
      <c r="AF11" s="136"/>
      <c r="AG11" s="324" t="s">
        <v>168</v>
      </c>
      <c r="AH11" s="237"/>
      <c r="AI11" s="237" t="s">
        <v>136</v>
      </c>
      <c r="AJ11" s="237"/>
      <c r="AK11" s="323" t="s">
        <v>275</v>
      </c>
      <c r="AL11" s="4"/>
      <c r="AM11" s="324" t="s">
        <v>265</v>
      </c>
      <c r="AN11" s="237"/>
      <c r="AO11" s="237" t="s">
        <v>136</v>
      </c>
      <c r="AP11" s="237"/>
      <c r="AQ11" s="323" t="s">
        <v>270</v>
      </c>
      <c r="AR11" s="136"/>
      <c r="AS11" s="324" t="s">
        <v>168</v>
      </c>
      <c r="AT11" s="237"/>
      <c r="AU11" s="237" t="s">
        <v>136</v>
      </c>
      <c r="AV11" s="237"/>
      <c r="AW11" s="323" t="s">
        <v>283</v>
      </c>
      <c r="AY11" s="4"/>
      <c r="AZ11" s="315">
        <v>8</v>
      </c>
      <c r="BA11" s="307" t="s">
        <v>283</v>
      </c>
      <c r="BB11" s="307">
        <f>IF(BE11&gt;BF11,1,0)</f>
        <v>0</v>
      </c>
      <c r="BC11" s="136">
        <f>IF((NOT(ISBLANK(AT11)))*AND(AT11=AV11),1,0)</f>
        <v>0</v>
      </c>
      <c r="BD11" s="177">
        <f>IF(BE11&lt;BF11,1,0)</f>
        <v>0</v>
      </c>
      <c r="BE11" s="307">
        <f>AT11</f>
        <v>0</v>
      </c>
      <c r="BF11" s="177">
        <f>AV11</f>
        <v>0</v>
      </c>
      <c r="BG11" s="4"/>
      <c r="BH11" s="315">
        <v>8</v>
      </c>
      <c r="BI11" s="307" t="s">
        <v>167</v>
      </c>
      <c r="BJ11" s="307">
        <f>IF(BM11&gt;BN11,1,0)</f>
        <v>0</v>
      </c>
      <c r="BK11" s="344">
        <f>IF((NOT(ISBLANK(AT12)))*AND(AT12=AV12),1,0)</f>
        <v>0</v>
      </c>
      <c r="BL11" s="177">
        <f>IF(BM11&lt;BN11,1,0)</f>
        <v>0</v>
      </c>
      <c r="BM11" s="307">
        <f>AT12</f>
        <v>0</v>
      </c>
      <c r="BN11" s="177">
        <f>AV12</f>
        <v>0</v>
      </c>
      <c r="BO11" s="4"/>
      <c r="BP11" s="315">
        <v>8</v>
      </c>
      <c r="BQ11" s="307" t="s">
        <v>275</v>
      </c>
      <c r="BR11" s="307">
        <f>IF(BU11&gt;BV11,1,0)</f>
        <v>0</v>
      </c>
      <c r="BS11" s="136">
        <f>IF((NOT(ISBLANK(AV15)))*AND(AV15=AT15),1,0)</f>
        <v>0</v>
      </c>
      <c r="BT11" s="177">
        <f>IF(BU11&lt;BV11,1,0)</f>
        <v>0</v>
      </c>
      <c r="BU11" s="307">
        <f>AV15</f>
        <v>0</v>
      </c>
      <c r="BV11" s="177">
        <f>AT15</f>
        <v>0</v>
      </c>
      <c r="BW11" s="4"/>
      <c r="BX11" s="315">
        <v>8</v>
      </c>
      <c r="BY11" s="307" t="s">
        <v>270</v>
      </c>
      <c r="BZ11" s="307">
        <f>IF(CC11&gt;CD11,1,0)</f>
        <v>0</v>
      </c>
      <c r="CA11" s="136">
        <f>IF((NOT(ISBLANK(AV14)))*AND(AV14=AT14),1,0)</f>
        <v>0</v>
      </c>
      <c r="CB11" s="177">
        <f>IF(CC11&lt;CD11,1,0)</f>
        <v>0</v>
      </c>
      <c r="CC11" s="307">
        <f>AV14</f>
        <v>0</v>
      </c>
      <c r="CD11" s="177">
        <f>AT14</f>
        <v>0</v>
      </c>
      <c r="CE11" s="4"/>
      <c r="CF11" s="315">
        <v>8</v>
      </c>
      <c r="CG11" s="307" t="s">
        <v>266</v>
      </c>
      <c r="CH11" s="307">
        <f>IF(CK11&gt;CL11,1,0)</f>
        <v>0</v>
      </c>
      <c r="CI11" s="136">
        <f>IF((NOT(ISBLANK(AT14)))*AND(AT14=AV14),1,0)</f>
        <v>0</v>
      </c>
      <c r="CJ11" s="177">
        <f>IF(CK11&lt;CL11,1,0)</f>
        <v>0</v>
      </c>
      <c r="CK11" s="307">
        <f>AT14</f>
        <v>0</v>
      </c>
      <c r="CL11" s="177">
        <f>AV14</f>
        <v>0</v>
      </c>
      <c r="CM11" s="4"/>
      <c r="CN11" s="315">
        <v>8</v>
      </c>
      <c r="CO11" s="307" t="s">
        <v>146</v>
      </c>
      <c r="CP11" s="307">
        <f>IF(CS11&gt;CT11,1,0)</f>
        <v>0</v>
      </c>
      <c r="CQ11" s="136">
        <f>IF((NOT(ISBLANK(AV13)))*AND(AV13=AT13),1,0)</f>
        <v>0</v>
      </c>
      <c r="CR11" s="177">
        <f>IF(CS11&lt;CT11,1,0)</f>
        <v>0</v>
      </c>
      <c r="CS11" s="307">
        <f>AV13</f>
        <v>0</v>
      </c>
      <c r="CT11" s="177">
        <f>AT13</f>
        <v>0</v>
      </c>
      <c r="CU11" s="4"/>
      <c r="CV11" s="313" t="s">
        <v>283</v>
      </c>
      <c r="CW11" s="4"/>
      <c r="CY11" s="2"/>
      <c r="DA11" s="271">
        <v>7</v>
      </c>
      <c r="DB11" s="271"/>
      <c r="DC11" s="145"/>
      <c r="DD11" s="145"/>
      <c r="DE11" s="145"/>
      <c r="DF11" s="145"/>
      <c r="DG11" s="4"/>
      <c r="DH11" s="136"/>
      <c r="DI11" s="4"/>
      <c r="DJ11" s="353">
        <f>DJ10+1</f>
        <v>8</v>
      </c>
      <c r="DK11" s="4"/>
      <c r="DL11" s="151" t="s">
        <v>342</v>
      </c>
      <c r="DM11" s="379">
        <v>58.65</v>
      </c>
      <c r="DN11" s="404">
        <v>6</v>
      </c>
      <c r="DO11" s="249">
        <v>2</v>
      </c>
      <c r="DP11" s="136" t="s">
        <v>136</v>
      </c>
      <c r="DQ11" s="177">
        <v>0</v>
      </c>
      <c r="DR11" s="177" t="s">
        <v>384</v>
      </c>
      <c r="DS11" s="178">
        <f>DS10+1</f>
        <v>44651</v>
      </c>
      <c r="DT11" s="352">
        <v>75</v>
      </c>
      <c r="DU11" s="158">
        <f>DT11+DU10</f>
        <v>348</v>
      </c>
      <c r="DV11" s="4"/>
      <c r="DW11" s="348">
        <v>8</v>
      </c>
      <c r="DX11" s="347"/>
      <c r="DY11" s="357" t="s">
        <v>339</v>
      </c>
      <c r="DZ11" s="312">
        <v>13</v>
      </c>
      <c r="EA11" s="312">
        <v>11</v>
      </c>
      <c r="EB11" s="311">
        <v>3</v>
      </c>
      <c r="EC11" s="345">
        <v>4</v>
      </c>
      <c r="ED11" s="309">
        <v>4</v>
      </c>
      <c r="EE11" s="345">
        <v>14</v>
      </c>
      <c r="EF11" s="309">
        <v>17</v>
      </c>
      <c r="EG11" s="309">
        <v>-3</v>
      </c>
      <c r="EI11" s="394" t="s">
        <v>339</v>
      </c>
      <c r="EJ11" s="393">
        <v>2</v>
      </c>
      <c r="EK11" s="393" t="s">
        <v>136</v>
      </c>
      <c r="EL11" s="393">
        <v>2</v>
      </c>
      <c r="EM11" s="392" t="s">
        <v>352</v>
      </c>
      <c r="EN11" s="136"/>
      <c r="EO11" s="394" t="s">
        <v>346</v>
      </c>
      <c r="EP11" s="393">
        <v>2</v>
      </c>
      <c r="EQ11" s="393" t="s">
        <v>136</v>
      </c>
      <c r="ER11" s="393">
        <v>2</v>
      </c>
      <c r="ES11" s="392" t="s">
        <v>344</v>
      </c>
      <c r="ET11" s="4"/>
      <c r="EU11" s="394" t="s">
        <v>339</v>
      </c>
      <c r="EV11" s="393">
        <v>2</v>
      </c>
      <c r="EW11" s="393" t="s">
        <v>136</v>
      </c>
      <c r="EX11" s="393">
        <v>0</v>
      </c>
      <c r="EY11" s="392" t="s">
        <v>357</v>
      </c>
      <c r="EZ11" s="136"/>
      <c r="FA11" s="394" t="s">
        <v>357</v>
      </c>
      <c r="FB11" s="393">
        <v>1</v>
      </c>
      <c r="FC11" s="393" t="s">
        <v>136</v>
      </c>
      <c r="FD11" s="393">
        <v>1</v>
      </c>
      <c r="FE11" s="392" t="s">
        <v>343</v>
      </c>
      <c r="FF11" s="4"/>
      <c r="FG11" s="394" t="s">
        <v>346</v>
      </c>
      <c r="FH11" s="393">
        <v>7</v>
      </c>
      <c r="FI11" s="393" t="s">
        <v>136</v>
      </c>
      <c r="FJ11" s="393">
        <v>1</v>
      </c>
      <c r="FK11" s="392" t="s">
        <v>362</v>
      </c>
      <c r="FL11" s="136"/>
      <c r="FM11" s="4"/>
      <c r="FN11" s="136"/>
      <c r="FO11" s="136"/>
      <c r="FP11" s="136"/>
      <c r="FQ11" s="4"/>
      <c r="FR11" s="4"/>
      <c r="FS11" s="4"/>
      <c r="FT11" s="315">
        <v>8</v>
      </c>
      <c r="FU11" s="307" t="s">
        <v>344</v>
      </c>
      <c r="FV11" s="307">
        <f>IF(FY11&gt;FZ11,1,0)</f>
        <v>0</v>
      </c>
      <c r="FW11" s="136">
        <f>IF((NOT(ISBLANK(EP11)))*AND(EP11=ER11),1,0)</f>
        <v>1</v>
      </c>
      <c r="FX11" s="177">
        <f>IF(FY11&lt;FZ11,1,0)</f>
        <v>0</v>
      </c>
      <c r="FY11" s="307">
        <f>EP11</f>
        <v>2</v>
      </c>
      <c r="FZ11" s="177">
        <f>ER11</f>
        <v>2</v>
      </c>
      <c r="GA11" s="4"/>
      <c r="GB11" s="315">
        <v>8</v>
      </c>
      <c r="GC11" s="307" t="s">
        <v>345</v>
      </c>
      <c r="GD11" s="307">
        <f>IF(GG11&gt;GH11,1,0)</f>
        <v>1</v>
      </c>
      <c r="GE11" s="344">
        <f>IF((NOT(ISBLANK(EP12)))*AND(EP12=ER12),1,0)</f>
        <v>0</v>
      </c>
      <c r="GF11" s="177">
        <f>IF(GG11&lt;GH11,1,0)</f>
        <v>0</v>
      </c>
      <c r="GG11" s="307">
        <f>EP12</f>
        <v>3</v>
      </c>
      <c r="GH11" s="177">
        <f>ER12</f>
        <v>1</v>
      </c>
      <c r="GI11" s="4"/>
      <c r="GJ11" s="315">
        <v>8</v>
      </c>
      <c r="GK11" s="307" t="s">
        <v>342</v>
      </c>
      <c r="GL11" s="307">
        <f>IF(GO11&gt;GP11,1,0)</f>
        <v>1</v>
      </c>
      <c r="GM11" s="136">
        <f>IF((NOT(ISBLANK(ER15)))*AND(ER15=EP15),1,0)</f>
        <v>0</v>
      </c>
      <c r="GN11" s="177">
        <f>IF(GO11&lt;GP11,1,0)</f>
        <v>0</v>
      </c>
      <c r="GO11" s="307">
        <f>ER15</f>
        <v>2</v>
      </c>
      <c r="GP11" s="177">
        <f>EP15</f>
        <v>0</v>
      </c>
      <c r="GQ11" s="4"/>
      <c r="GR11" s="315">
        <v>8</v>
      </c>
      <c r="GS11" s="307" t="s">
        <v>352</v>
      </c>
      <c r="GT11" s="307">
        <f>IF(GW11&gt;GX11,1,0)</f>
        <v>0</v>
      </c>
      <c r="GU11" s="136">
        <f>IF((NOT(ISBLANK(ER14)))*AND(ER14=EP14),1,0)</f>
        <v>0</v>
      </c>
      <c r="GV11" s="177">
        <f>IF(GW11&lt;GX11,1,0)</f>
        <v>1</v>
      </c>
      <c r="GW11" s="307">
        <f>ER14</f>
        <v>1</v>
      </c>
      <c r="GX11" s="177">
        <f>EP14</f>
        <v>2</v>
      </c>
      <c r="GY11" s="4"/>
      <c r="GZ11" s="315">
        <v>8</v>
      </c>
      <c r="HA11" s="307" t="s">
        <v>343</v>
      </c>
      <c r="HB11" s="307">
        <f>IF(HE11&gt;HF11,1,0)</f>
        <v>1</v>
      </c>
      <c r="HC11" s="136">
        <f>IF((NOT(ISBLANK(EP14)))*AND(EP14=ER14),1,0)</f>
        <v>0</v>
      </c>
      <c r="HD11" s="177">
        <f>IF(HE11&lt;HF11,1,0)</f>
        <v>0</v>
      </c>
      <c r="HE11" s="307">
        <f>EP14</f>
        <v>2</v>
      </c>
      <c r="HF11" s="177">
        <f>ER14</f>
        <v>1</v>
      </c>
      <c r="HG11" s="4"/>
      <c r="HH11" s="315">
        <v>8</v>
      </c>
      <c r="HI11" s="307" t="s">
        <v>348</v>
      </c>
      <c r="HJ11" s="307">
        <f>IF(HM11&gt;HN11,1,0)</f>
        <v>0</v>
      </c>
      <c r="HK11" s="136">
        <f>IF((NOT(ISBLANK(ER13)))*AND(ER13=EP13),1,0)</f>
        <v>1</v>
      </c>
      <c r="HL11" s="177">
        <f>IF(HM11&lt;HN11,1,0)</f>
        <v>0</v>
      </c>
      <c r="HM11" s="307">
        <f>ER13</f>
        <v>1</v>
      </c>
      <c r="HN11" s="177">
        <f>EP13</f>
        <v>1</v>
      </c>
      <c r="HO11" s="4"/>
      <c r="HP11" s="313" t="s">
        <v>344</v>
      </c>
      <c r="HQ11" s="4"/>
      <c r="HS11" s="2"/>
      <c r="HT11" s="2"/>
      <c r="HU11" s="4"/>
      <c r="HV11" s="150">
        <f>HV10+1</f>
        <v>8</v>
      </c>
      <c r="HW11" s="4"/>
      <c r="HX11" s="215" t="s">
        <v>266</v>
      </c>
      <c r="HY11" s="249">
        <v>0</v>
      </c>
      <c r="HZ11" s="136" t="s">
        <v>136</v>
      </c>
      <c r="IA11" s="177">
        <v>3</v>
      </c>
      <c r="IB11" s="177" t="s">
        <v>385</v>
      </c>
      <c r="IC11" s="178">
        <f>IC10+1</f>
        <v>44664</v>
      </c>
      <c r="ID11" s="352">
        <v>0</v>
      </c>
      <c r="IE11" s="158">
        <f>ID11+IE10</f>
        <v>477</v>
      </c>
      <c r="IF11" s="4"/>
      <c r="IG11" s="348">
        <v>8</v>
      </c>
      <c r="IH11" s="347"/>
      <c r="II11" s="346" t="s">
        <v>168</v>
      </c>
      <c r="IJ11" s="312">
        <v>13</v>
      </c>
      <c r="IK11" s="312">
        <v>11</v>
      </c>
      <c r="IL11" s="311">
        <v>4</v>
      </c>
      <c r="IM11" s="345">
        <v>1</v>
      </c>
      <c r="IN11" s="309">
        <v>6</v>
      </c>
      <c r="IO11" s="345">
        <v>10</v>
      </c>
      <c r="IP11" s="309">
        <v>12</v>
      </c>
      <c r="IQ11" s="309">
        <v>-2</v>
      </c>
      <c r="IR11" s="4"/>
      <c r="IS11" s="394" t="s">
        <v>265</v>
      </c>
      <c r="IT11" s="393">
        <v>2</v>
      </c>
      <c r="IU11" s="393" t="s">
        <v>136</v>
      </c>
      <c r="IV11" s="393">
        <v>1</v>
      </c>
      <c r="IW11" s="392" t="s">
        <v>168</v>
      </c>
      <c r="IX11" s="136"/>
      <c r="IY11" s="394" t="s">
        <v>168</v>
      </c>
      <c r="IZ11" s="393">
        <v>2</v>
      </c>
      <c r="JA11" s="393" t="s">
        <v>136</v>
      </c>
      <c r="JB11" s="393">
        <v>0</v>
      </c>
      <c r="JC11" s="392" t="s">
        <v>275</v>
      </c>
      <c r="JD11" s="4"/>
      <c r="JE11" s="394" t="s">
        <v>265</v>
      </c>
      <c r="JF11" s="393">
        <v>1</v>
      </c>
      <c r="JG11" s="393" t="s">
        <v>136</v>
      </c>
      <c r="JH11" s="393">
        <v>2</v>
      </c>
      <c r="JI11" s="392" t="s">
        <v>270</v>
      </c>
      <c r="JJ11" s="136"/>
      <c r="JK11" s="394" t="s">
        <v>168</v>
      </c>
      <c r="JL11" s="393">
        <v>1</v>
      </c>
      <c r="JM11" s="393" t="s">
        <v>136</v>
      </c>
      <c r="JN11" s="393">
        <v>1</v>
      </c>
      <c r="JO11" s="392" t="s">
        <v>283</v>
      </c>
      <c r="JQ11" s="4"/>
      <c r="JR11" s="315">
        <v>8</v>
      </c>
      <c r="JS11" s="307" t="s">
        <v>283</v>
      </c>
      <c r="JT11" s="307">
        <f>IF(JW11&gt;JX11,1,0)</f>
        <v>0</v>
      </c>
      <c r="JU11" s="136">
        <f>IF((NOT(ISBLANK(JL11)))*AND(JL11=JN11),1,0)</f>
        <v>1</v>
      </c>
      <c r="JV11" s="177">
        <f>IF(JW11&lt;JX11,1,0)</f>
        <v>0</v>
      </c>
      <c r="JW11" s="307">
        <f>JL11</f>
        <v>1</v>
      </c>
      <c r="JX11" s="177">
        <f>JN11</f>
        <v>1</v>
      </c>
      <c r="JY11" s="4"/>
      <c r="JZ11" s="315">
        <v>8</v>
      </c>
      <c r="KA11" s="307" t="s">
        <v>167</v>
      </c>
      <c r="KB11" s="307">
        <f>IF(KE11&gt;KF11,1,0)</f>
        <v>0</v>
      </c>
      <c r="KC11" s="344">
        <f>IF((NOT(ISBLANK(JL12)))*AND(JL12=JN12),1,0)</f>
        <v>0</v>
      </c>
      <c r="KD11" s="177">
        <f>IF(KE11&lt;KF11,1,0)</f>
        <v>1</v>
      </c>
      <c r="KE11" s="307">
        <f>JL12</f>
        <v>1</v>
      </c>
      <c r="KF11" s="177">
        <f>JN12</f>
        <v>2</v>
      </c>
      <c r="KG11" s="4"/>
      <c r="KH11" s="315">
        <v>8</v>
      </c>
      <c r="KI11" s="307" t="s">
        <v>275</v>
      </c>
      <c r="KJ11" s="307">
        <f>IF(KM11&gt;KN11,1,0)</f>
        <v>0</v>
      </c>
      <c r="KK11" s="136">
        <f>IF((NOT(ISBLANK(JN15)))*AND(JN15=JL15),1,0)</f>
        <v>0</v>
      </c>
      <c r="KL11" s="177">
        <f>IF(KM11&lt;KN11,1,0)</f>
        <v>1</v>
      </c>
      <c r="KM11" s="307">
        <f>JN15</f>
        <v>1</v>
      </c>
      <c r="KN11" s="177">
        <f>JL15</f>
        <v>2</v>
      </c>
      <c r="KO11" s="4"/>
      <c r="KP11" s="315">
        <v>8</v>
      </c>
      <c r="KQ11" s="307" t="s">
        <v>270</v>
      </c>
      <c r="KR11" s="307">
        <f>IF(KU11&gt;KV11,1,0)</f>
        <v>1</v>
      </c>
      <c r="KS11" s="136">
        <f>IF((NOT(ISBLANK(JN14)))*AND(JN14=JL14),1,0)</f>
        <v>0</v>
      </c>
      <c r="KT11" s="177">
        <f>IF(KU11&lt;KV11,1,0)</f>
        <v>0</v>
      </c>
      <c r="KU11" s="307">
        <f>JN14</f>
        <v>3</v>
      </c>
      <c r="KV11" s="177">
        <f>JL14</f>
        <v>0</v>
      </c>
      <c r="KW11" s="4"/>
      <c r="KX11" s="315">
        <v>8</v>
      </c>
      <c r="KY11" s="307" t="s">
        <v>266</v>
      </c>
      <c r="KZ11" s="307">
        <f>IF(LC11&gt;LD11,1,0)</f>
        <v>0</v>
      </c>
      <c r="LA11" s="136">
        <f>IF((NOT(ISBLANK(JL14)))*AND(JL14=JN14),1,0)</f>
        <v>0</v>
      </c>
      <c r="LB11" s="177">
        <f>IF(LC11&lt;LD11,1,0)</f>
        <v>1</v>
      </c>
      <c r="LC11" s="307">
        <f>JL14</f>
        <v>0</v>
      </c>
      <c r="LD11" s="177">
        <f>JN14</f>
        <v>3</v>
      </c>
      <c r="LE11" s="4"/>
      <c r="LF11" s="315">
        <v>8</v>
      </c>
      <c r="LG11" s="307" t="s">
        <v>146</v>
      </c>
      <c r="LH11" s="307">
        <f>IF(LK11&gt;LL11,1,0)</f>
        <v>1</v>
      </c>
      <c r="LI11" s="136">
        <f>IF((NOT(ISBLANK(JN13)))*AND(JN13=JL13),1,0)</f>
        <v>0</v>
      </c>
      <c r="LJ11" s="177">
        <f>IF(LK11&lt;LL11,1,0)</f>
        <v>0</v>
      </c>
      <c r="LK11" s="307">
        <f>JN13</f>
        <v>4</v>
      </c>
      <c r="LL11" s="177">
        <f>JL13</f>
        <v>1</v>
      </c>
      <c r="LM11" s="4"/>
      <c r="LN11" s="313" t="s">
        <v>283</v>
      </c>
      <c r="LO11" s="4"/>
      <c r="LQ11" s="2"/>
      <c r="LR11" s="2"/>
      <c r="LS11" s="4"/>
      <c r="LT11" s="150">
        <f>LT10+1</f>
        <v>8</v>
      </c>
      <c r="LU11" s="4"/>
      <c r="LV11" s="215" t="s">
        <v>266</v>
      </c>
      <c r="LW11" s="249">
        <v>0</v>
      </c>
      <c r="LX11" s="136" t="s">
        <v>136</v>
      </c>
      <c r="LY11" s="177">
        <f>PB11</f>
        <v>3</v>
      </c>
      <c r="LZ11" s="177" t="s">
        <v>383</v>
      </c>
      <c r="MA11" s="178">
        <f>MA10+1</f>
        <v>44677</v>
      </c>
      <c r="MB11" s="352">
        <v>0</v>
      </c>
      <c r="MC11" s="158">
        <f>MB11+MC10</f>
        <v>664</v>
      </c>
      <c r="MD11" s="4"/>
      <c r="ME11" s="348">
        <v>8</v>
      </c>
      <c r="MF11" s="347"/>
      <c r="MG11" s="346" t="s">
        <v>283</v>
      </c>
      <c r="MH11" s="312">
        <v>16</v>
      </c>
      <c r="MI11" s="312">
        <v>11</v>
      </c>
      <c r="MJ11" s="311">
        <v>5</v>
      </c>
      <c r="MK11" s="345">
        <v>1</v>
      </c>
      <c r="ML11" s="309">
        <v>5</v>
      </c>
      <c r="MM11" s="345">
        <v>17</v>
      </c>
      <c r="MN11" s="309">
        <v>19</v>
      </c>
      <c r="MO11" s="309">
        <v>-2</v>
      </c>
      <c r="MP11" s="4"/>
      <c r="MQ11" s="324" t="s">
        <v>265</v>
      </c>
      <c r="MR11" s="237">
        <v>2</v>
      </c>
      <c r="MS11" s="237" t="s">
        <v>136</v>
      </c>
      <c r="MT11" s="237">
        <v>2</v>
      </c>
      <c r="MU11" s="323" t="s">
        <v>168</v>
      </c>
      <c r="MV11" s="136"/>
      <c r="MW11" s="324" t="s">
        <v>168</v>
      </c>
      <c r="MX11" s="237">
        <v>1</v>
      </c>
      <c r="MY11" s="237" t="s">
        <v>136</v>
      </c>
      <c r="MZ11" s="237">
        <v>4</v>
      </c>
      <c r="NA11" s="323" t="s">
        <v>275</v>
      </c>
      <c r="NB11" s="4"/>
      <c r="NC11" s="324" t="s">
        <v>265</v>
      </c>
      <c r="ND11" s="237">
        <v>3</v>
      </c>
      <c r="NE11" s="237" t="s">
        <v>136</v>
      </c>
      <c r="NF11" s="237">
        <v>4</v>
      </c>
      <c r="NG11" s="323" t="s">
        <v>270</v>
      </c>
      <c r="NH11" s="136"/>
      <c r="NI11" s="324" t="s">
        <v>168</v>
      </c>
      <c r="NJ11" s="237">
        <v>0</v>
      </c>
      <c r="NK11" s="237" t="s">
        <v>136</v>
      </c>
      <c r="NL11" s="237">
        <v>0</v>
      </c>
      <c r="NM11" s="323" t="s">
        <v>283</v>
      </c>
      <c r="NO11" s="4"/>
      <c r="NP11" s="315">
        <v>8</v>
      </c>
      <c r="NQ11" s="307" t="s">
        <v>283</v>
      </c>
      <c r="NR11" s="307">
        <f>IF(NU11&gt;NV11,1,0)</f>
        <v>0</v>
      </c>
      <c r="NS11" s="136">
        <f>IF((NOT(ISBLANK(NJ11)))*AND(NJ11=NL11),1,0)</f>
        <v>1</v>
      </c>
      <c r="NT11" s="177">
        <f>IF(NU11&lt;NV11,1,0)</f>
        <v>0</v>
      </c>
      <c r="NU11" s="307">
        <f>NJ11</f>
        <v>0</v>
      </c>
      <c r="NV11" s="177">
        <f>NL11</f>
        <v>0</v>
      </c>
      <c r="NW11" s="4"/>
      <c r="NX11" s="315">
        <v>8</v>
      </c>
      <c r="NY11" s="307" t="s">
        <v>167</v>
      </c>
      <c r="NZ11" s="307">
        <f>IF(OC11&gt;OD11,1,0)</f>
        <v>1</v>
      </c>
      <c r="OA11" s="344">
        <f>IF((NOT(ISBLANK(NJ12)))*AND(NJ12=NL12),1,0)</f>
        <v>0</v>
      </c>
      <c r="OB11" s="177">
        <f>IF(OC11&lt;OD11,1,0)</f>
        <v>0</v>
      </c>
      <c r="OC11" s="307">
        <f>NJ12</f>
        <v>3</v>
      </c>
      <c r="OD11" s="177">
        <f>NL12</f>
        <v>1</v>
      </c>
      <c r="OE11" s="4"/>
      <c r="OF11" s="315">
        <v>8</v>
      </c>
      <c r="OG11" s="307" t="s">
        <v>275</v>
      </c>
      <c r="OH11" s="307">
        <f>IF(OK11&gt;OL11,1,0)</f>
        <v>0</v>
      </c>
      <c r="OI11" s="136">
        <f>IF((NOT(ISBLANK(NL15)))*AND(NL15=NJ15),1,0)</f>
        <v>0</v>
      </c>
      <c r="OJ11" s="177">
        <f>IF(OK11&lt;OL11,1,0)</f>
        <v>1</v>
      </c>
      <c r="OK11" s="307">
        <f>NL15</f>
        <v>0</v>
      </c>
      <c r="OL11" s="177">
        <f>NJ15</f>
        <v>1</v>
      </c>
      <c r="OM11" s="4"/>
      <c r="ON11" s="315">
        <v>8</v>
      </c>
      <c r="OO11" s="307" t="s">
        <v>270</v>
      </c>
      <c r="OP11" s="307">
        <f>IF(OS11&gt;OT11,1,0)</f>
        <v>1</v>
      </c>
      <c r="OQ11" s="136">
        <f>IF((NOT(ISBLANK(NL14)))*AND(NL14=NJ14),1,0)</f>
        <v>0</v>
      </c>
      <c r="OR11" s="177">
        <f>IF(OS11&lt;OT11,1,0)</f>
        <v>0</v>
      </c>
      <c r="OS11" s="307">
        <f>NL14</f>
        <v>3</v>
      </c>
      <c r="OT11" s="177">
        <f>NJ14</f>
        <v>0</v>
      </c>
      <c r="OU11" s="4"/>
      <c r="OV11" s="315">
        <v>8</v>
      </c>
      <c r="OW11" s="307" t="s">
        <v>266</v>
      </c>
      <c r="OX11" s="307">
        <f>IF(PA11&gt;PB11,1,0)</f>
        <v>0</v>
      </c>
      <c r="OY11" s="136">
        <f>IF((NOT(ISBLANK(NJ14)))*AND(NJ14=NL14),1,0)</f>
        <v>0</v>
      </c>
      <c r="OZ11" s="177">
        <f>IF(PA11&lt;PB11,1,0)</f>
        <v>1</v>
      </c>
      <c r="PA11" s="307">
        <f>NJ14</f>
        <v>0</v>
      </c>
      <c r="PB11" s="177">
        <f>NL14</f>
        <v>3</v>
      </c>
      <c r="PC11" s="4"/>
      <c r="PD11" s="315">
        <v>8</v>
      </c>
      <c r="PE11" s="307" t="s">
        <v>146</v>
      </c>
      <c r="PF11" s="307">
        <f>IF(PI11&gt;PJ11,1,0)</f>
        <v>1</v>
      </c>
      <c r="PG11" s="136">
        <f>IF((NOT(ISBLANK(NL13)))*AND(NL13=NJ13),1,0)</f>
        <v>0</v>
      </c>
      <c r="PH11" s="177">
        <f>IF(PI11&lt;PJ11,1,0)</f>
        <v>0</v>
      </c>
      <c r="PI11" s="307">
        <f>NL13</f>
        <v>3</v>
      </c>
      <c r="PJ11" s="177">
        <f>NJ13</f>
        <v>0</v>
      </c>
      <c r="PK11" s="4"/>
      <c r="PL11" s="313" t="s">
        <v>283</v>
      </c>
      <c r="PM11" s="4"/>
      <c r="PP11" s="2"/>
      <c r="PQ11" s="4"/>
      <c r="PR11" s="150">
        <f>PR10+1</f>
        <v>8</v>
      </c>
      <c r="PS11" s="4"/>
      <c r="PT11" s="215" t="s">
        <v>266</v>
      </c>
      <c r="PU11" s="249">
        <v>0</v>
      </c>
      <c r="PV11" s="136" t="s">
        <v>136</v>
      </c>
      <c r="PW11" s="177">
        <f>TA11</f>
        <v>3</v>
      </c>
      <c r="PX11" s="315" t="s">
        <v>331</v>
      </c>
      <c r="PY11" s="178">
        <f>PY10+1</f>
        <v>44689</v>
      </c>
      <c r="PZ11" s="352">
        <v>0</v>
      </c>
      <c r="QA11" s="158">
        <f>PZ11+QA10</f>
        <v>549</v>
      </c>
      <c r="QB11" s="401">
        <f>QB29</f>
        <v>0</v>
      </c>
      <c r="QC11" s="4"/>
      <c r="QD11" s="348">
        <v>8</v>
      </c>
      <c r="QE11" s="347"/>
      <c r="QF11" s="346" t="s">
        <v>184</v>
      </c>
      <c r="QG11" s="312">
        <v>14</v>
      </c>
      <c r="QH11" s="312">
        <v>11</v>
      </c>
      <c r="QI11" s="311">
        <v>3</v>
      </c>
      <c r="QJ11" s="345">
        <v>5</v>
      </c>
      <c r="QK11" s="309">
        <v>3</v>
      </c>
      <c r="QL11" s="345">
        <v>18</v>
      </c>
      <c r="QM11" s="309">
        <v>15</v>
      </c>
      <c r="QN11" s="309">
        <v>3</v>
      </c>
      <c r="QO11" s="4"/>
      <c r="QP11" s="324" t="s">
        <v>265</v>
      </c>
      <c r="QQ11" s="237">
        <v>2</v>
      </c>
      <c r="QR11" s="237" t="s">
        <v>136</v>
      </c>
      <c r="QS11" s="237">
        <v>0</v>
      </c>
      <c r="QT11" s="323" t="s">
        <v>168</v>
      </c>
      <c r="QU11" s="136"/>
      <c r="QV11" s="324" t="s">
        <v>168</v>
      </c>
      <c r="QW11" s="237">
        <v>1</v>
      </c>
      <c r="QX11" s="237" t="s">
        <v>136</v>
      </c>
      <c r="QY11" s="237">
        <v>0</v>
      </c>
      <c r="QZ11" s="323" t="s">
        <v>275</v>
      </c>
      <c r="RA11" s="4"/>
      <c r="RB11" s="324" t="s">
        <v>265</v>
      </c>
      <c r="RC11" s="237">
        <v>1</v>
      </c>
      <c r="RD11" s="237" t="s">
        <v>136</v>
      </c>
      <c r="RE11" s="237">
        <v>4</v>
      </c>
      <c r="RF11" s="323" t="s">
        <v>270</v>
      </c>
      <c r="RG11" s="136"/>
      <c r="RH11" s="324" t="s">
        <v>168</v>
      </c>
      <c r="RI11" s="237">
        <v>4</v>
      </c>
      <c r="RJ11" s="237" t="s">
        <v>136</v>
      </c>
      <c r="RK11" s="237">
        <v>1</v>
      </c>
      <c r="RL11" s="323" t="s">
        <v>283</v>
      </c>
      <c r="RN11" s="4"/>
      <c r="RO11" s="315">
        <v>8</v>
      </c>
      <c r="RP11" s="307" t="s">
        <v>283</v>
      </c>
      <c r="RQ11" s="307">
        <f>IF(RT11&gt;RU11,1,0)</f>
        <v>1</v>
      </c>
      <c r="RR11" s="136">
        <f>IF((NOT(ISBLANK(RI11)))*AND(RI11=RK11),1,0)</f>
        <v>0</v>
      </c>
      <c r="RS11" s="177">
        <f>IF(RT11&lt;RU11,1,0)</f>
        <v>0</v>
      </c>
      <c r="RT11" s="307">
        <f>RI11</f>
        <v>4</v>
      </c>
      <c r="RU11" s="177">
        <f>RK11</f>
        <v>1</v>
      </c>
      <c r="RV11" s="4"/>
      <c r="RW11" s="315">
        <v>8</v>
      </c>
      <c r="RX11" s="307" t="s">
        <v>167</v>
      </c>
      <c r="RY11" s="307">
        <f>IF(SB11&gt;SC11,1,0)</f>
        <v>0</v>
      </c>
      <c r="RZ11" s="344">
        <f>IF((NOT(ISBLANK(RI12)))*AND(RI12=RK12),1,0)</f>
        <v>0</v>
      </c>
      <c r="SA11" s="177">
        <f>IF(SB11&lt;SC11,1,0)</f>
        <v>1</v>
      </c>
      <c r="SB11" s="307">
        <f>RI12</f>
        <v>1</v>
      </c>
      <c r="SC11" s="177">
        <f>RK12</f>
        <v>2</v>
      </c>
      <c r="SD11" s="4"/>
      <c r="SE11" s="315">
        <v>8</v>
      </c>
      <c r="SF11" s="307" t="s">
        <v>275</v>
      </c>
      <c r="SG11" s="307">
        <f>IF(SJ11&gt;SK11,1,0)</f>
        <v>0</v>
      </c>
      <c r="SH11" s="136">
        <f>IF((NOT(ISBLANK(RK15)))*AND(RK15=RI15),1,0)</f>
        <v>1</v>
      </c>
      <c r="SI11" s="177">
        <f>IF(SJ11&lt;SK11,1,0)</f>
        <v>0</v>
      </c>
      <c r="SJ11" s="307">
        <f>RK15</f>
        <v>1</v>
      </c>
      <c r="SK11" s="177">
        <f>RI15</f>
        <v>1</v>
      </c>
      <c r="SL11" s="4"/>
      <c r="SM11" s="315">
        <v>8</v>
      </c>
      <c r="SN11" s="307" t="s">
        <v>270</v>
      </c>
      <c r="SO11" s="307">
        <f>IF(SR11&gt;SS11,1,0)</f>
        <v>1</v>
      </c>
      <c r="SP11" s="136">
        <f>IF((NOT(ISBLANK(RK14)))*AND(RK14=RI14),1,0)</f>
        <v>0</v>
      </c>
      <c r="SQ11" s="177">
        <f>IF(SR11&lt;SS11,1,0)</f>
        <v>0</v>
      </c>
      <c r="SR11" s="307">
        <f>RK14</f>
        <v>3</v>
      </c>
      <c r="SS11" s="177">
        <f>RI14</f>
        <v>0</v>
      </c>
      <c r="ST11" s="4"/>
      <c r="SU11" s="315">
        <v>8</v>
      </c>
      <c r="SV11" s="307" t="s">
        <v>266</v>
      </c>
      <c r="SW11" s="307">
        <f>IF(SZ11&gt;TA11,1,0)</f>
        <v>0</v>
      </c>
      <c r="SX11" s="136">
        <f>IF((NOT(ISBLANK(RI14)))*AND(RI14=RK14),1,0)</f>
        <v>0</v>
      </c>
      <c r="SY11" s="177">
        <f>IF(SZ11&lt;TA11,1,0)</f>
        <v>1</v>
      </c>
      <c r="SZ11" s="307">
        <f>RI14</f>
        <v>0</v>
      </c>
      <c r="TA11" s="177">
        <f>RK14</f>
        <v>3</v>
      </c>
      <c r="TB11" s="4"/>
      <c r="TC11" s="315">
        <v>8</v>
      </c>
      <c r="TD11" s="307" t="s">
        <v>146</v>
      </c>
      <c r="TE11" s="307">
        <f>IF(TH11&gt;TI11,1,0)</f>
        <v>1</v>
      </c>
      <c r="TF11" s="136">
        <f>IF((NOT(ISBLANK(RK13)))*AND(RK13=RI13),1,0)</f>
        <v>0</v>
      </c>
      <c r="TG11" s="177">
        <f>IF(TH11&lt;TI11,1,0)</f>
        <v>0</v>
      </c>
      <c r="TH11" s="307">
        <f>RK13</f>
        <v>3</v>
      </c>
      <c r="TI11" s="177">
        <f>RI13</f>
        <v>2</v>
      </c>
      <c r="TJ11" s="4"/>
      <c r="TK11" s="313" t="s">
        <v>283</v>
      </c>
      <c r="TL11" s="4"/>
      <c r="TO11" s="2"/>
      <c r="TP11" s="4"/>
      <c r="TQ11" s="273">
        <f>TQ10+1</f>
        <v>8</v>
      </c>
      <c r="TR11" s="4"/>
      <c r="TS11" s="215" t="s">
        <v>266</v>
      </c>
      <c r="TT11" s="249">
        <v>2</v>
      </c>
      <c r="TU11" s="136" t="s">
        <v>136</v>
      </c>
      <c r="TV11" s="177">
        <f>WZ11</f>
        <v>1</v>
      </c>
      <c r="TW11" s="177" t="s">
        <v>385</v>
      </c>
      <c r="TX11" s="178">
        <f>TX10+1</f>
        <v>44699</v>
      </c>
      <c r="TY11" s="352">
        <v>64</v>
      </c>
      <c r="TZ11" s="158">
        <f>TY11+TZ10</f>
        <v>311</v>
      </c>
      <c r="UA11" s="401">
        <f>UA29</f>
        <v>2</v>
      </c>
      <c r="UB11" s="4"/>
      <c r="UC11" s="348">
        <v>8</v>
      </c>
      <c r="UD11" s="347"/>
      <c r="UE11" s="357" t="s">
        <v>146</v>
      </c>
      <c r="UF11" s="312">
        <v>16</v>
      </c>
      <c r="UG11" s="312">
        <v>11</v>
      </c>
      <c r="UH11" s="311">
        <v>4</v>
      </c>
      <c r="UI11" s="345">
        <v>4</v>
      </c>
      <c r="UJ11" s="309">
        <v>3</v>
      </c>
      <c r="UK11" s="345">
        <v>13</v>
      </c>
      <c r="UL11" s="309">
        <v>11</v>
      </c>
      <c r="UM11" s="309">
        <v>2</v>
      </c>
      <c r="UN11" s="4"/>
      <c r="UO11" s="324" t="s">
        <v>265</v>
      </c>
      <c r="UP11" s="237">
        <v>1</v>
      </c>
      <c r="UQ11" s="237" t="s">
        <v>136</v>
      </c>
      <c r="UR11" s="237">
        <v>3</v>
      </c>
      <c r="US11" s="323" t="s">
        <v>168</v>
      </c>
      <c r="UT11" s="136"/>
      <c r="UU11" s="324" t="s">
        <v>168</v>
      </c>
      <c r="UV11" s="237">
        <v>2</v>
      </c>
      <c r="UW11" s="237" t="s">
        <v>136</v>
      </c>
      <c r="UX11" s="237">
        <v>1</v>
      </c>
      <c r="UY11" s="323" t="s">
        <v>275</v>
      </c>
      <c r="UZ11" s="4"/>
      <c r="VA11" s="324" t="s">
        <v>265</v>
      </c>
      <c r="VB11" s="237">
        <v>2</v>
      </c>
      <c r="VC11" s="237" t="s">
        <v>136</v>
      </c>
      <c r="VD11" s="237">
        <v>0</v>
      </c>
      <c r="VE11" s="323" t="s">
        <v>270</v>
      </c>
      <c r="VF11" s="136"/>
      <c r="VG11" s="324" t="s">
        <v>168</v>
      </c>
      <c r="VH11" s="237">
        <v>1</v>
      </c>
      <c r="VI11" s="237" t="s">
        <v>136</v>
      </c>
      <c r="VJ11" s="237">
        <v>4</v>
      </c>
      <c r="VK11" s="323" t="s">
        <v>283</v>
      </c>
      <c r="VM11" s="4"/>
      <c r="VN11" s="315">
        <v>8</v>
      </c>
      <c r="VO11" s="307" t="s">
        <v>283</v>
      </c>
      <c r="VP11" s="307">
        <f>IF(VS11&gt;VT11,1,0)</f>
        <v>0</v>
      </c>
      <c r="VQ11" s="136">
        <f>IF((NOT(ISBLANK(VH11)))*AND(VH11=VJ11),1,0)</f>
        <v>0</v>
      </c>
      <c r="VR11" s="177">
        <f>IF(VS11&lt;VT11,1,0)</f>
        <v>1</v>
      </c>
      <c r="VS11" s="307">
        <f>VH11</f>
        <v>1</v>
      </c>
      <c r="VT11" s="177">
        <f>VJ11</f>
        <v>4</v>
      </c>
      <c r="VU11" s="4"/>
      <c r="VV11" s="315">
        <v>8</v>
      </c>
      <c r="VW11" s="307" t="s">
        <v>167</v>
      </c>
      <c r="VX11" s="307">
        <f>IF(WA11&gt;WB11,1,0)</f>
        <v>0</v>
      </c>
      <c r="VY11" s="344">
        <f>IF((NOT(ISBLANK(VH12)))*AND(VH12=VJ12),1,0)</f>
        <v>1</v>
      </c>
      <c r="VZ11" s="177">
        <f>IF(WA11&lt;WB11,1,0)</f>
        <v>0</v>
      </c>
      <c r="WA11" s="307">
        <f>VH12</f>
        <v>3</v>
      </c>
      <c r="WB11" s="177">
        <f>VJ12</f>
        <v>3</v>
      </c>
      <c r="WC11" s="4"/>
      <c r="WD11" s="315">
        <v>8</v>
      </c>
      <c r="WE11" s="307" t="s">
        <v>275</v>
      </c>
      <c r="WF11" s="307">
        <f>IF(WI11&gt;WJ11,1,0)</f>
        <v>1</v>
      </c>
      <c r="WG11" s="136">
        <f>IF((NOT(ISBLANK(VJ15)))*AND(VJ15=VH15),1,0)</f>
        <v>0</v>
      </c>
      <c r="WH11" s="177">
        <f>IF(WI11&lt;WJ11,1,0)</f>
        <v>0</v>
      </c>
      <c r="WI11" s="307">
        <f>VJ15</f>
        <v>2</v>
      </c>
      <c r="WJ11" s="177">
        <f>VH15</f>
        <v>0</v>
      </c>
      <c r="WK11" s="4"/>
      <c r="WL11" s="315">
        <v>8</v>
      </c>
      <c r="WM11" s="307" t="s">
        <v>270</v>
      </c>
      <c r="WN11" s="307">
        <f>IF(WQ11&gt;WR11,1,0)</f>
        <v>0</v>
      </c>
      <c r="WO11" s="136">
        <f>IF((NOT(ISBLANK(VJ14)))*AND(VJ14=VH14),1,0)</f>
        <v>0</v>
      </c>
      <c r="WP11" s="177">
        <f>IF(WQ11&lt;WR11,1,0)</f>
        <v>1</v>
      </c>
      <c r="WQ11" s="307">
        <f>VJ14</f>
        <v>1</v>
      </c>
      <c r="WR11" s="177">
        <f>VH14</f>
        <v>2</v>
      </c>
      <c r="WS11" s="4"/>
      <c r="WT11" s="315">
        <v>8</v>
      </c>
      <c r="WU11" s="307" t="s">
        <v>266</v>
      </c>
      <c r="WV11" s="307">
        <f>IF(WY11&gt;WZ11,1,0)</f>
        <v>1</v>
      </c>
      <c r="WW11" s="136">
        <f>IF((NOT(ISBLANK(VH14)))*AND(VH14=VJ14),1,0)</f>
        <v>0</v>
      </c>
      <c r="WX11" s="177">
        <f>IF(WY11&lt;WZ11,1,0)</f>
        <v>0</v>
      </c>
      <c r="WY11" s="307">
        <f>VH14</f>
        <v>2</v>
      </c>
      <c r="WZ11" s="177">
        <f>VJ14</f>
        <v>1</v>
      </c>
      <c r="XA11" s="4"/>
      <c r="XB11" s="315">
        <v>8</v>
      </c>
      <c r="XC11" s="307" t="s">
        <v>146</v>
      </c>
      <c r="XD11" s="307">
        <f>IF(XG11&gt;XH11,1,0)</f>
        <v>0</v>
      </c>
      <c r="XE11" s="136">
        <f>IF((NOT(ISBLANK(VJ13)))*AND(VJ13=VH13),1,0)</f>
        <v>0</v>
      </c>
      <c r="XF11" s="177">
        <f>IF(XG11&lt;XH11,1,0)</f>
        <v>1</v>
      </c>
      <c r="XG11" s="307">
        <f>VJ13</f>
        <v>1</v>
      </c>
      <c r="XH11" s="177">
        <f>VH13</f>
        <v>3</v>
      </c>
      <c r="XI11" s="4"/>
      <c r="XJ11" s="313" t="s">
        <v>283</v>
      </c>
      <c r="XK11" s="4"/>
      <c r="XN11" s="2"/>
      <c r="XO11" s="4"/>
      <c r="XP11" s="353">
        <f>XP10+1</f>
        <v>8</v>
      </c>
      <c r="XQ11" s="4"/>
      <c r="XR11" s="215" t="s">
        <v>266</v>
      </c>
      <c r="XS11" s="249"/>
      <c r="XT11" s="136" t="s">
        <v>136</v>
      </c>
      <c r="XU11" s="177">
        <f>AAX11</f>
        <v>0</v>
      </c>
      <c r="XV11" s="177"/>
      <c r="XW11" s="178">
        <f>XW10+1</f>
        <v>44742</v>
      </c>
      <c r="XX11" s="352"/>
      <c r="XY11" s="158">
        <f>XX11+XY10</f>
        <v>0</v>
      </c>
      <c r="XZ11" s="4"/>
      <c r="YA11" s="348">
        <v>8</v>
      </c>
      <c r="YB11" s="347"/>
      <c r="YC11" s="346" t="s">
        <v>277</v>
      </c>
      <c r="YD11" s="312">
        <v>0</v>
      </c>
      <c r="YE11" s="312">
        <v>0</v>
      </c>
      <c r="YF11" s="311">
        <v>0</v>
      </c>
      <c r="YG11" s="345">
        <v>0</v>
      </c>
      <c r="YH11" s="309">
        <v>0</v>
      </c>
      <c r="YI11" s="345">
        <v>0</v>
      </c>
      <c r="YJ11" s="309">
        <v>0</v>
      </c>
      <c r="YK11" s="309">
        <v>0</v>
      </c>
      <c r="YL11" s="4"/>
      <c r="YM11" s="324" t="s">
        <v>265</v>
      </c>
      <c r="YN11" s="237"/>
      <c r="YO11" s="237" t="s">
        <v>136</v>
      </c>
      <c r="YP11" s="237"/>
      <c r="YQ11" s="323" t="s">
        <v>168</v>
      </c>
      <c r="YR11" s="136"/>
      <c r="YS11" s="324" t="s">
        <v>168</v>
      </c>
      <c r="YT11" s="237"/>
      <c r="YU11" s="237" t="s">
        <v>136</v>
      </c>
      <c r="YV11" s="237"/>
      <c r="YW11" s="323" t="s">
        <v>275</v>
      </c>
      <c r="YX11" s="4"/>
      <c r="YY11" s="324" t="s">
        <v>265</v>
      </c>
      <c r="YZ11" s="237"/>
      <c r="ZA11" s="237" t="s">
        <v>136</v>
      </c>
      <c r="ZB11" s="237"/>
      <c r="ZC11" s="323" t="s">
        <v>270</v>
      </c>
      <c r="ZD11" s="136"/>
      <c r="ZE11" s="324" t="s">
        <v>168</v>
      </c>
      <c r="ZF11" s="237"/>
      <c r="ZG11" s="237" t="s">
        <v>136</v>
      </c>
      <c r="ZH11" s="237"/>
      <c r="ZI11" s="323" t="s">
        <v>283</v>
      </c>
      <c r="ZK11" s="4"/>
      <c r="ZL11" s="315">
        <v>8</v>
      </c>
      <c r="ZM11" s="307" t="s">
        <v>283</v>
      </c>
      <c r="ZN11" s="307">
        <f>IF(ZQ11&gt;ZR11,1,0)</f>
        <v>0</v>
      </c>
      <c r="ZO11" s="136">
        <f>IF((NOT(ISBLANK(ZF11)))*AND(ZF11=ZH11),1,0)</f>
        <v>0</v>
      </c>
      <c r="ZP11" s="177">
        <f>IF(ZQ11&lt;ZR11,1,0)</f>
        <v>0</v>
      </c>
      <c r="ZQ11" s="307">
        <f>ZF11</f>
        <v>0</v>
      </c>
      <c r="ZR11" s="177">
        <f>ZH11</f>
        <v>0</v>
      </c>
      <c r="ZS11" s="4"/>
      <c r="ZT11" s="315">
        <v>8</v>
      </c>
      <c r="ZU11" s="307" t="s">
        <v>167</v>
      </c>
      <c r="ZV11" s="307">
        <f>IF(ZY11&gt;ZZ11,1,0)</f>
        <v>0</v>
      </c>
      <c r="ZW11" s="344">
        <f>IF((NOT(ISBLANK(ZF12)))*AND(ZF12=ZH12),1,0)</f>
        <v>0</v>
      </c>
      <c r="ZX11" s="177">
        <f>IF(ZY11&lt;ZZ11,1,0)</f>
        <v>0</v>
      </c>
      <c r="ZY11" s="307">
        <f>ZF12</f>
        <v>0</v>
      </c>
      <c r="ZZ11" s="177">
        <f>ZH12</f>
        <v>0</v>
      </c>
      <c r="AAA11" s="4"/>
      <c r="AAB11" s="315">
        <v>8</v>
      </c>
      <c r="AAC11" s="307" t="s">
        <v>275</v>
      </c>
      <c r="AAD11" s="307">
        <f>IF(AAG11&gt;AAH11,1,0)</f>
        <v>0</v>
      </c>
      <c r="AAE11" s="136">
        <f>IF((NOT(ISBLANK(ZH15)))*AND(ZH15=ZF15),1,0)</f>
        <v>0</v>
      </c>
      <c r="AAF11" s="177">
        <f>IF(AAG11&lt;AAH11,1,0)</f>
        <v>0</v>
      </c>
      <c r="AAG11" s="307">
        <f>ZH15</f>
        <v>0</v>
      </c>
      <c r="AAH11" s="177">
        <f>ZF15</f>
        <v>0</v>
      </c>
      <c r="AAI11" s="4"/>
      <c r="AAJ11" s="315">
        <v>8</v>
      </c>
      <c r="AAK11" s="307" t="s">
        <v>270</v>
      </c>
      <c r="AAL11" s="307">
        <f>IF(AAO11&gt;AAP11,1,0)</f>
        <v>0</v>
      </c>
      <c r="AAM11" s="136">
        <f>IF((NOT(ISBLANK(ZH14)))*AND(ZH14=ZF14),1,0)</f>
        <v>0</v>
      </c>
      <c r="AAN11" s="177">
        <f>IF(AAO11&lt;AAP11,1,0)</f>
        <v>0</v>
      </c>
      <c r="AAO11" s="307">
        <f>ZH14</f>
        <v>0</v>
      </c>
      <c r="AAP11" s="177">
        <f>ZF14</f>
        <v>0</v>
      </c>
      <c r="AAQ11" s="4"/>
      <c r="AAR11" s="315">
        <v>8</v>
      </c>
      <c r="AAS11" s="307" t="s">
        <v>266</v>
      </c>
      <c r="AAT11" s="307">
        <f>IF(AAW11&gt;AAX11,1,0)</f>
        <v>0</v>
      </c>
      <c r="AAU11" s="136">
        <f>IF((NOT(ISBLANK(ZF14)))*AND(ZF14=ZH14),1,0)</f>
        <v>0</v>
      </c>
      <c r="AAV11" s="177">
        <f>IF(AAW11&lt;AAX11,1,0)</f>
        <v>0</v>
      </c>
      <c r="AAW11" s="307">
        <f>ZF14</f>
        <v>0</v>
      </c>
      <c r="AAX11" s="177">
        <f>ZH14</f>
        <v>0</v>
      </c>
      <c r="AAY11" s="4"/>
      <c r="AAZ11" s="315">
        <v>8</v>
      </c>
      <c r="ABA11" s="307" t="s">
        <v>146</v>
      </c>
      <c r="ABB11" s="307">
        <f>IF(ABE11&gt;ABF11,1,0)</f>
        <v>0</v>
      </c>
      <c r="ABC11" s="136">
        <f>IF((NOT(ISBLANK(ZH13)))*AND(ZH13=ZF13),1,0)</f>
        <v>0</v>
      </c>
      <c r="ABD11" s="177">
        <f>IF(ABE11&lt;ABF11,1,0)</f>
        <v>0</v>
      </c>
      <c r="ABE11" s="307">
        <f>ZH13</f>
        <v>0</v>
      </c>
      <c r="ABF11" s="177">
        <f>ZF13</f>
        <v>0</v>
      </c>
      <c r="ABG11" s="4"/>
      <c r="ABH11" s="313" t="s">
        <v>283</v>
      </c>
      <c r="ABI11" s="4"/>
    </row>
    <row r="12" spans="1:738" x14ac:dyDescent="0.25">
      <c r="A12" s="2"/>
      <c r="B12" s="2"/>
      <c r="C12" s="4"/>
      <c r="D12" s="353">
        <f>D11+1</f>
        <v>9</v>
      </c>
      <c r="E12" s="4"/>
      <c r="F12" s="151" t="s">
        <v>168</v>
      </c>
      <c r="G12" s="249"/>
      <c r="H12" s="136" t="s">
        <v>136</v>
      </c>
      <c r="I12" s="177">
        <f>CL12</f>
        <v>0</v>
      </c>
      <c r="J12" s="177" t="s">
        <v>384</v>
      </c>
      <c r="K12" s="178">
        <f>K11+1</f>
        <v>44679</v>
      </c>
      <c r="L12" s="352"/>
      <c r="M12" s="158">
        <f>L12+M11</f>
        <v>0</v>
      </c>
      <c r="N12" s="4"/>
      <c r="O12" s="348">
        <v>9</v>
      </c>
      <c r="P12" s="347"/>
      <c r="Q12" s="346" t="s">
        <v>283</v>
      </c>
      <c r="R12" s="312">
        <v>0</v>
      </c>
      <c r="S12" s="312">
        <v>0</v>
      </c>
      <c r="T12" s="311">
        <v>0</v>
      </c>
      <c r="U12" s="345">
        <v>0</v>
      </c>
      <c r="V12" s="309">
        <v>0</v>
      </c>
      <c r="W12" s="345">
        <v>0</v>
      </c>
      <c r="X12" s="309">
        <v>0</v>
      </c>
      <c r="Y12" s="309">
        <v>0</v>
      </c>
      <c r="Z12" s="4"/>
      <c r="AA12" s="324" t="s">
        <v>184</v>
      </c>
      <c r="AB12" s="237"/>
      <c r="AC12" s="237" t="s">
        <v>136</v>
      </c>
      <c r="AD12" s="237"/>
      <c r="AE12" s="323" t="s">
        <v>277</v>
      </c>
      <c r="AF12" s="136"/>
      <c r="AG12" s="324" t="s">
        <v>183</v>
      </c>
      <c r="AH12" s="237"/>
      <c r="AI12" s="237" t="s">
        <v>136</v>
      </c>
      <c r="AJ12" s="237"/>
      <c r="AK12" s="323" t="s">
        <v>184</v>
      </c>
      <c r="AL12" s="4"/>
      <c r="AM12" s="324" t="s">
        <v>184</v>
      </c>
      <c r="AN12" s="237"/>
      <c r="AO12" s="237" t="s">
        <v>136</v>
      </c>
      <c r="AP12" s="237"/>
      <c r="AQ12" s="323" t="s">
        <v>146</v>
      </c>
      <c r="AR12" s="136"/>
      <c r="AS12" s="324" t="s">
        <v>183</v>
      </c>
      <c r="AT12" s="237"/>
      <c r="AU12" s="237" t="s">
        <v>136</v>
      </c>
      <c r="AV12" s="237"/>
      <c r="AW12" s="323" t="s">
        <v>167</v>
      </c>
      <c r="AY12" s="4"/>
      <c r="AZ12" s="314">
        <v>9</v>
      </c>
      <c r="BA12" s="307" t="s">
        <v>270</v>
      </c>
      <c r="BB12" s="307">
        <f>IF(BE12&gt;BF12,1,0)</f>
        <v>0</v>
      </c>
      <c r="BC12" s="136">
        <f>IF((NOT(ISBLANK(AD22)))*AND(AD22=AB22),1,0)</f>
        <v>0</v>
      </c>
      <c r="BD12" s="177">
        <f>IF(BE12&lt;BF12,1,0)</f>
        <v>0</v>
      </c>
      <c r="BE12" s="307">
        <f>AD22</f>
        <v>0</v>
      </c>
      <c r="BF12" s="177">
        <f>AB22</f>
        <v>0</v>
      </c>
      <c r="BG12" s="4"/>
      <c r="BH12" s="314">
        <v>9</v>
      </c>
      <c r="BI12" s="307" t="s">
        <v>265</v>
      </c>
      <c r="BJ12" s="307">
        <f>IF(BM12&gt;BN12,1,0)</f>
        <v>0</v>
      </c>
      <c r="BK12" s="344">
        <f>IF((NOT(ISBLANK(AD19)))*AND(AD19=AB19),1,0)</f>
        <v>0</v>
      </c>
      <c r="BL12" s="177">
        <f>IF(BM12&lt;BN12,1,0)</f>
        <v>0</v>
      </c>
      <c r="BM12" s="307">
        <f>AD19</f>
        <v>0</v>
      </c>
      <c r="BN12" s="177">
        <f>AB19</f>
        <v>0</v>
      </c>
      <c r="BO12" s="4"/>
      <c r="BP12" s="314">
        <v>9</v>
      </c>
      <c r="BQ12" s="307" t="s">
        <v>283</v>
      </c>
      <c r="BR12" s="307">
        <f>IF(BU12&gt;BV12,1,0)</f>
        <v>0</v>
      </c>
      <c r="BS12" s="136">
        <f>IF((NOT(ISBLANK(AB20)))*AND(AB20=AD20),1,0)</f>
        <v>0</v>
      </c>
      <c r="BT12" s="177">
        <f>IF(BU12&lt;BV12,1,0)</f>
        <v>0</v>
      </c>
      <c r="BU12" s="307">
        <f>AB20</f>
        <v>0</v>
      </c>
      <c r="BV12" s="177">
        <f>AD20</f>
        <v>0</v>
      </c>
      <c r="BW12" s="4"/>
      <c r="BX12" s="314">
        <v>9</v>
      </c>
      <c r="BY12" s="307" t="s">
        <v>277</v>
      </c>
      <c r="BZ12" s="307">
        <f>IF(CC12&gt;CD12,1,0)</f>
        <v>0</v>
      </c>
      <c r="CA12" s="136">
        <f>IF((NOT(ISBLANK(AB21)))*AND(AB21=AD21),1,0)</f>
        <v>0</v>
      </c>
      <c r="CB12" s="177">
        <f>IF(CC12&lt;CD12,1,0)</f>
        <v>0</v>
      </c>
      <c r="CC12" s="307">
        <f>AB21</f>
        <v>0</v>
      </c>
      <c r="CD12" s="177">
        <f>AD21</f>
        <v>0</v>
      </c>
      <c r="CE12" s="4"/>
      <c r="CF12" s="314">
        <v>9</v>
      </c>
      <c r="CG12" s="307" t="s">
        <v>168</v>
      </c>
      <c r="CH12" s="307">
        <f>IF(CK12&gt;CL12,1,0)</f>
        <v>0</v>
      </c>
      <c r="CI12" s="136">
        <f>IF((NOT(ISBLANK(AB22)))*AND(AB22=AD22),1,0)</f>
        <v>0</v>
      </c>
      <c r="CJ12" s="177">
        <f>IF(CK12&lt;CL12,1,0)</f>
        <v>0</v>
      </c>
      <c r="CK12" s="307">
        <f>AB22</f>
        <v>0</v>
      </c>
      <c r="CL12" s="177">
        <f>AD22</f>
        <v>0</v>
      </c>
      <c r="CM12" s="4"/>
      <c r="CN12" s="314">
        <v>9</v>
      </c>
      <c r="CO12" s="307" t="s">
        <v>275</v>
      </c>
      <c r="CP12" s="307">
        <f>IF(CS12&gt;CT12,1,0)</f>
        <v>0</v>
      </c>
      <c r="CQ12" s="136">
        <f>IF((NOT(ISBLANK(AB23)))*AND(AB23=AD23),1,0)</f>
        <v>0</v>
      </c>
      <c r="CR12" s="177">
        <f>IF(CS12&lt;CT12,1,0)</f>
        <v>0</v>
      </c>
      <c r="CS12" s="307">
        <f>AB23</f>
        <v>0</v>
      </c>
      <c r="CT12" s="177">
        <f>AD23</f>
        <v>0</v>
      </c>
      <c r="CU12" s="4"/>
      <c r="CV12" s="313" t="s">
        <v>167</v>
      </c>
      <c r="CW12" s="4"/>
      <c r="CY12" s="2"/>
      <c r="DC12" s="136"/>
      <c r="DD12" s="136"/>
      <c r="DE12" s="136"/>
      <c r="DF12" s="136"/>
      <c r="DG12" s="4"/>
      <c r="DH12" s="136"/>
      <c r="DI12" s="4"/>
      <c r="DJ12" s="353">
        <f>DJ11+1</f>
        <v>9</v>
      </c>
      <c r="DK12" s="4"/>
      <c r="DL12" s="215" t="s">
        <v>344</v>
      </c>
      <c r="DM12" s="384">
        <v>60.35</v>
      </c>
      <c r="DN12" s="404">
        <v>0</v>
      </c>
      <c r="DO12" s="249">
        <v>0</v>
      </c>
      <c r="DP12" s="136" t="s">
        <v>136</v>
      </c>
      <c r="DQ12" s="177">
        <v>3</v>
      </c>
      <c r="DR12" s="177" t="s">
        <v>258</v>
      </c>
      <c r="DS12" s="178">
        <f>DS11+1</f>
        <v>44652</v>
      </c>
      <c r="DT12" s="352">
        <v>0</v>
      </c>
      <c r="DU12" s="158">
        <f>DT12+DU11</f>
        <v>348</v>
      </c>
      <c r="DV12" s="4"/>
      <c r="DW12" s="348">
        <v>9</v>
      </c>
      <c r="DX12" s="347"/>
      <c r="DY12" s="346" t="s">
        <v>342</v>
      </c>
      <c r="DZ12" s="312">
        <v>11</v>
      </c>
      <c r="EA12" s="312">
        <v>11</v>
      </c>
      <c r="EB12" s="311">
        <v>2</v>
      </c>
      <c r="EC12" s="345">
        <v>5</v>
      </c>
      <c r="ED12" s="309">
        <v>4</v>
      </c>
      <c r="EE12" s="345">
        <v>12</v>
      </c>
      <c r="EF12" s="309">
        <v>13</v>
      </c>
      <c r="EG12" s="309">
        <v>-1</v>
      </c>
      <c r="EI12" s="324" t="s">
        <v>358</v>
      </c>
      <c r="EJ12" s="136">
        <v>0</v>
      </c>
      <c r="EK12" s="136" t="s">
        <v>136</v>
      </c>
      <c r="EL12" s="136">
        <v>1</v>
      </c>
      <c r="EM12" s="323" t="s">
        <v>348</v>
      </c>
      <c r="EN12" s="136"/>
      <c r="EO12" s="324" t="s">
        <v>357</v>
      </c>
      <c r="EP12" s="136">
        <v>3</v>
      </c>
      <c r="EQ12" s="136" t="s">
        <v>136</v>
      </c>
      <c r="ER12" s="136">
        <v>1</v>
      </c>
      <c r="ES12" s="323" t="s">
        <v>345</v>
      </c>
      <c r="ET12" s="4"/>
      <c r="EU12" s="324" t="s">
        <v>358</v>
      </c>
      <c r="EV12" s="136">
        <v>0</v>
      </c>
      <c r="EW12" s="136" t="s">
        <v>136</v>
      </c>
      <c r="EX12" s="136">
        <v>3</v>
      </c>
      <c r="EY12" s="323" t="s">
        <v>344</v>
      </c>
      <c r="EZ12" s="136"/>
      <c r="FA12" s="324" t="s">
        <v>348</v>
      </c>
      <c r="FB12" s="136">
        <v>1</v>
      </c>
      <c r="FC12" s="136" t="s">
        <v>136</v>
      </c>
      <c r="FD12" s="136">
        <v>1</v>
      </c>
      <c r="FE12" s="323" t="s">
        <v>339</v>
      </c>
      <c r="FF12" s="4"/>
      <c r="FG12" s="324" t="s">
        <v>339</v>
      </c>
      <c r="FH12" s="136">
        <v>2</v>
      </c>
      <c r="FI12" s="136" t="s">
        <v>136</v>
      </c>
      <c r="FJ12" s="136">
        <v>1</v>
      </c>
      <c r="FK12" s="323" t="s">
        <v>342</v>
      </c>
      <c r="FL12" s="136"/>
      <c r="FM12" s="4"/>
      <c r="FN12" s="136"/>
      <c r="FO12" s="136"/>
      <c r="FP12" s="136"/>
      <c r="FQ12" s="4"/>
      <c r="FR12" s="4"/>
      <c r="FS12" s="4"/>
      <c r="FT12" s="314">
        <v>9</v>
      </c>
      <c r="FU12" s="307" t="s">
        <v>352</v>
      </c>
      <c r="FV12" s="307">
        <f>IF(FY12&gt;FZ12,1,0)</f>
        <v>0</v>
      </c>
      <c r="FW12" s="136">
        <f>IF((NOT(ISBLANK(EX14)))*AND(EX14=EV14),1,0)</f>
        <v>1</v>
      </c>
      <c r="FX12" s="177">
        <f>IF(FY12&lt;FZ12,1,0)</f>
        <v>0</v>
      </c>
      <c r="FY12" s="307">
        <f>EX14</f>
        <v>1</v>
      </c>
      <c r="FZ12" s="177">
        <f>EV14</f>
        <v>1</v>
      </c>
      <c r="GA12" s="4"/>
      <c r="GB12" s="314">
        <v>9</v>
      </c>
      <c r="GC12" s="307" t="s">
        <v>339</v>
      </c>
      <c r="GD12" s="307">
        <f>IF(GG12&gt;GH12,1,0)</f>
        <v>0</v>
      </c>
      <c r="GE12" s="344">
        <f>IF((NOT(ISBLANK(EX11)))*AND(EX11=EV11),1,0)</f>
        <v>0</v>
      </c>
      <c r="GF12" s="177">
        <f>IF(GG12&lt;GH12,1,0)</f>
        <v>1</v>
      </c>
      <c r="GG12" s="307">
        <f>EX11</f>
        <v>0</v>
      </c>
      <c r="GH12" s="177">
        <f>EV11</f>
        <v>2</v>
      </c>
      <c r="GI12" s="4"/>
      <c r="GJ12" s="314">
        <v>9</v>
      </c>
      <c r="GK12" s="307" t="s">
        <v>344</v>
      </c>
      <c r="GL12" s="307">
        <f>IF(GO12&gt;GP12,1,0)</f>
        <v>0</v>
      </c>
      <c r="GM12" s="136">
        <f>IF((NOT(ISBLANK(EV12)))*AND(EV12=EX12),1,0)</f>
        <v>0</v>
      </c>
      <c r="GN12" s="177">
        <f>IF(GO12&lt;GP12,1,0)</f>
        <v>1</v>
      </c>
      <c r="GO12" s="307">
        <f>EV12</f>
        <v>0</v>
      </c>
      <c r="GP12" s="177">
        <f>EX12</f>
        <v>3</v>
      </c>
      <c r="GQ12" s="4"/>
      <c r="GR12" s="314">
        <v>9</v>
      </c>
      <c r="GS12" s="307" t="s">
        <v>362</v>
      </c>
      <c r="GT12" s="307">
        <f>IF(GW12&gt;GX12,1,0)</f>
        <v>1</v>
      </c>
      <c r="GU12" s="136">
        <f>IF((NOT(ISBLANK(EV13)))*AND(EV13=EX13),1,0)</f>
        <v>0</v>
      </c>
      <c r="GV12" s="177">
        <f>IF(GW12&lt;GX12,1,0)</f>
        <v>0</v>
      </c>
      <c r="GW12" s="307">
        <f>EV13</f>
        <v>1</v>
      </c>
      <c r="GX12" s="177">
        <f>EX13</f>
        <v>0</v>
      </c>
      <c r="GY12" s="4"/>
      <c r="GZ12" s="314">
        <v>9</v>
      </c>
      <c r="HA12" s="307" t="s">
        <v>346</v>
      </c>
      <c r="HB12" s="307">
        <f>IF(HE12&gt;HF12,1,0)</f>
        <v>0</v>
      </c>
      <c r="HC12" s="136">
        <f>IF((NOT(ISBLANK(EV14)))*AND(EV14=EX14),1,0)</f>
        <v>1</v>
      </c>
      <c r="HD12" s="177">
        <f>IF(HE12&lt;HF12,1,0)</f>
        <v>0</v>
      </c>
      <c r="HE12" s="307">
        <f>EV14</f>
        <v>1</v>
      </c>
      <c r="HF12" s="177">
        <f>EX14</f>
        <v>1</v>
      </c>
      <c r="HG12" s="4"/>
      <c r="HH12" s="314">
        <v>9</v>
      </c>
      <c r="HI12" s="307" t="s">
        <v>342</v>
      </c>
      <c r="HJ12" s="307">
        <f>IF(HM12&gt;HN12,1,0)</f>
        <v>0</v>
      </c>
      <c r="HK12" s="136">
        <f>IF((NOT(ISBLANK(EV15)))*AND(EV15=EX15),1,0)</f>
        <v>1</v>
      </c>
      <c r="HL12" s="177">
        <f>IF(HM12&lt;HN12,1,0)</f>
        <v>0</v>
      </c>
      <c r="HM12" s="307">
        <f>EV15</f>
        <v>1</v>
      </c>
      <c r="HN12" s="177">
        <f>EX15</f>
        <v>1</v>
      </c>
      <c r="HO12" s="4"/>
      <c r="HP12" s="313" t="s">
        <v>345</v>
      </c>
      <c r="HQ12" s="4"/>
      <c r="HS12" s="2"/>
      <c r="HT12" s="2"/>
      <c r="HU12" s="4"/>
      <c r="HV12" s="273">
        <f>HV11+1</f>
        <v>9</v>
      </c>
      <c r="HW12" s="4"/>
      <c r="HX12" s="151" t="s">
        <v>168</v>
      </c>
      <c r="HY12" s="249">
        <v>1</v>
      </c>
      <c r="HZ12" s="136" t="s">
        <v>136</v>
      </c>
      <c r="IA12" s="177">
        <v>0</v>
      </c>
      <c r="IB12" s="177" t="s">
        <v>384</v>
      </c>
      <c r="IC12" s="178">
        <f>IC11+1</f>
        <v>44665</v>
      </c>
      <c r="ID12" s="352">
        <v>28</v>
      </c>
      <c r="IE12" s="158">
        <f>ID12+IE11</f>
        <v>505</v>
      </c>
      <c r="IF12" s="4"/>
      <c r="IG12" s="348">
        <v>9</v>
      </c>
      <c r="IH12" s="347"/>
      <c r="II12" s="346" t="s">
        <v>184</v>
      </c>
      <c r="IJ12" s="312">
        <v>13</v>
      </c>
      <c r="IK12" s="312">
        <v>11</v>
      </c>
      <c r="IL12" s="311">
        <v>3</v>
      </c>
      <c r="IM12" s="345">
        <v>4</v>
      </c>
      <c r="IN12" s="309">
        <v>4</v>
      </c>
      <c r="IO12" s="345">
        <v>11</v>
      </c>
      <c r="IP12" s="309">
        <v>14</v>
      </c>
      <c r="IQ12" s="309">
        <v>-3</v>
      </c>
      <c r="IR12" s="4"/>
      <c r="IS12" s="324" t="s">
        <v>184</v>
      </c>
      <c r="IT12" s="237">
        <v>1</v>
      </c>
      <c r="IU12" s="237" t="s">
        <v>136</v>
      </c>
      <c r="IV12" s="237">
        <v>0</v>
      </c>
      <c r="IW12" s="323" t="s">
        <v>277</v>
      </c>
      <c r="IX12" s="136"/>
      <c r="IY12" s="324" t="s">
        <v>183</v>
      </c>
      <c r="IZ12" s="237">
        <v>0</v>
      </c>
      <c r="JA12" s="237" t="s">
        <v>136</v>
      </c>
      <c r="JB12" s="237">
        <v>0</v>
      </c>
      <c r="JC12" s="323" t="s">
        <v>184</v>
      </c>
      <c r="JD12" s="4"/>
      <c r="JE12" s="324" t="s">
        <v>184</v>
      </c>
      <c r="JF12" s="136">
        <v>0</v>
      </c>
      <c r="JG12" s="136" t="s">
        <v>136</v>
      </c>
      <c r="JH12" s="136">
        <v>3</v>
      </c>
      <c r="JI12" s="323" t="s">
        <v>146</v>
      </c>
      <c r="JJ12" s="136"/>
      <c r="JK12" s="324" t="s">
        <v>183</v>
      </c>
      <c r="JL12" s="136">
        <v>1</v>
      </c>
      <c r="JM12" s="136" t="s">
        <v>136</v>
      </c>
      <c r="JN12" s="136">
        <v>2</v>
      </c>
      <c r="JO12" s="323" t="s">
        <v>167</v>
      </c>
      <c r="JQ12" s="4"/>
      <c r="JR12" s="314">
        <v>9</v>
      </c>
      <c r="JS12" s="307" t="s">
        <v>270</v>
      </c>
      <c r="JT12" s="307">
        <f>IF(JW12&gt;JX12,1,0)</f>
        <v>0</v>
      </c>
      <c r="JU12" s="136">
        <f>IF((NOT(ISBLANK(IV22)))*AND(IV22=IT22),1,0)</f>
        <v>0</v>
      </c>
      <c r="JV12" s="177">
        <f>IF(JW12&lt;JX12,1,0)</f>
        <v>1</v>
      </c>
      <c r="JW12" s="307">
        <f>IV22</f>
        <v>0</v>
      </c>
      <c r="JX12" s="177">
        <f>IT22</f>
        <v>1</v>
      </c>
      <c r="JY12" s="4"/>
      <c r="JZ12" s="314">
        <v>9</v>
      </c>
      <c r="KA12" s="307" t="s">
        <v>265</v>
      </c>
      <c r="KB12" s="307">
        <f>IF(KE12&gt;KF12,1,0)</f>
        <v>0</v>
      </c>
      <c r="KC12" s="344">
        <f>IF((NOT(ISBLANK(IV19)))*AND(IV19=IT19),1,0)</f>
        <v>0</v>
      </c>
      <c r="KD12" s="177">
        <f>IF(KE12&lt;KF12,1,0)</f>
        <v>1</v>
      </c>
      <c r="KE12" s="307">
        <f>IV19</f>
        <v>0</v>
      </c>
      <c r="KF12" s="177">
        <f>IT19</f>
        <v>2</v>
      </c>
      <c r="KG12" s="4"/>
      <c r="KH12" s="314">
        <v>9</v>
      </c>
      <c r="KI12" s="307" t="s">
        <v>283</v>
      </c>
      <c r="KJ12" s="307">
        <f>IF(KM12&gt;KN12,1,0)</f>
        <v>0</v>
      </c>
      <c r="KK12" s="136">
        <f>IF((NOT(ISBLANK(IT20)))*AND(IT20=IV20),1,0)</f>
        <v>1</v>
      </c>
      <c r="KL12" s="177">
        <f>IF(KM12&lt;KN12,1,0)</f>
        <v>0</v>
      </c>
      <c r="KM12" s="307">
        <f>IT20</f>
        <v>1</v>
      </c>
      <c r="KN12" s="177">
        <f>IV20</f>
        <v>1</v>
      </c>
      <c r="KO12" s="4"/>
      <c r="KP12" s="314">
        <v>9</v>
      </c>
      <c r="KQ12" s="307" t="s">
        <v>277</v>
      </c>
      <c r="KR12" s="307">
        <f>IF(KU12&gt;KV12,1,0)</f>
        <v>0</v>
      </c>
      <c r="KS12" s="136">
        <f>IF((NOT(ISBLANK(IT21)))*AND(IT21=IV21),1,0)</f>
        <v>1</v>
      </c>
      <c r="KT12" s="177">
        <f>IF(KU12&lt;KV12,1,0)</f>
        <v>0</v>
      </c>
      <c r="KU12" s="307">
        <f>IT21</f>
        <v>2</v>
      </c>
      <c r="KV12" s="177">
        <f>IV21</f>
        <v>2</v>
      </c>
      <c r="KW12" s="4"/>
      <c r="KX12" s="314">
        <v>9</v>
      </c>
      <c r="KY12" s="307" t="s">
        <v>168</v>
      </c>
      <c r="KZ12" s="307">
        <f>IF(LC12&gt;LD12,1,0)</f>
        <v>1</v>
      </c>
      <c r="LA12" s="136">
        <f>IF((NOT(ISBLANK(IT22)))*AND(IT22=IV22),1,0)</f>
        <v>0</v>
      </c>
      <c r="LB12" s="177">
        <f>IF(LC12&lt;LD12,1,0)</f>
        <v>0</v>
      </c>
      <c r="LC12" s="307">
        <f>IT22</f>
        <v>1</v>
      </c>
      <c r="LD12" s="177">
        <f>IV22</f>
        <v>0</v>
      </c>
      <c r="LE12" s="4"/>
      <c r="LF12" s="314">
        <v>9</v>
      </c>
      <c r="LG12" s="307" t="s">
        <v>275</v>
      </c>
      <c r="LH12" s="307">
        <f>IF(LK12&gt;LL12,1,0)</f>
        <v>1</v>
      </c>
      <c r="LI12" s="136">
        <f>IF((NOT(ISBLANK(IT23)))*AND(IT23=IV23),1,0)</f>
        <v>0</v>
      </c>
      <c r="LJ12" s="177">
        <f>IF(LK12&lt;LL12,1,0)</f>
        <v>0</v>
      </c>
      <c r="LK12" s="307">
        <f>IT23</f>
        <v>2</v>
      </c>
      <c r="LL12" s="177">
        <f>IV23</f>
        <v>0</v>
      </c>
      <c r="LM12" s="4"/>
      <c r="LN12" s="313" t="s">
        <v>167</v>
      </c>
      <c r="LO12" s="4"/>
      <c r="LQ12" s="2"/>
      <c r="LR12" s="2"/>
      <c r="LS12" s="4"/>
      <c r="LT12" s="150">
        <f>LT11+1</f>
        <v>9</v>
      </c>
      <c r="LU12" s="4"/>
      <c r="LV12" s="151" t="s">
        <v>168</v>
      </c>
      <c r="LW12" s="249">
        <v>2</v>
      </c>
      <c r="LX12" s="136" t="s">
        <v>136</v>
      </c>
      <c r="LY12" s="177">
        <f>PB12</f>
        <v>3</v>
      </c>
      <c r="LZ12" s="177" t="s">
        <v>385</v>
      </c>
      <c r="MA12" s="178">
        <f>MA11+1</f>
        <v>44678</v>
      </c>
      <c r="MB12" s="352">
        <v>61</v>
      </c>
      <c r="MC12" s="158">
        <f>MB12+MC11</f>
        <v>725</v>
      </c>
      <c r="MD12" s="4"/>
      <c r="ME12" s="348">
        <v>9</v>
      </c>
      <c r="MF12" s="347"/>
      <c r="MG12" s="346" t="s">
        <v>275</v>
      </c>
      <c r="MH12" s="312">
        <v>15</v>
      </c>
      <c r="MI12" s="312">
        <v>11</v>
      </c>
      <c r="MJ12" s="311">
        <v>5</v>
      </c>
      <c r="MK12" s="345">
        <v>0</v>
      </c>
      <c r="ML12" s="309">
        <v>6</v>
      </c>
      <c r="MM12" s="345">
        <v>19</v>
      </c>
      <c r="MN12" s="309">
        <v>19</v>
      </c>
      <c r="MO12" s="309">
        <v>0</v>
      </c>
      <c r="MP12" s="4"/>
      <c r="MQ12" s="324" t="s">
        <v>184</v>
      </c>
      <c r="MR12" s="237">
        <v>3</v>
      </c>
      <c r="MS12" s="237" t="s">
        <v>136</v>
      </c>
      <c r="MT12" s="237">
        <v>1</v>
      </c>
      <c r="MU12" s="323" t="s">
        <v>277</v>
      </c>
      <c r="MV12" s="136"/>
      <c r="MW12" s="324" t="s">
        <v>183</v>
      </c>
      <c r="MX12" s="237">
        <v>1</v>
      </c>
      <c r="MY12" s="237" t="s">
        <v>136</v>
      </c>
      <c r="MZ12" s="237">
        <v>2</v>
      </c>
      <c r="NA12" s="323" t="s">
        <v>184</v>
      </c>
      <c r="NB12" s="4"/>
      <c r="NC12" s="324" t="s">
        <v>184</v>
      </c>
      <c r="ND12" s="237">
        <v>0</v>
      </c>
      <c r="NE12" s="237" t="s">
        <v>136</v>
      </c>
      <c r="NF12" s="237">
        <v>1</v>
      </c>
      <c r="NG12" s="323" t="s">
        <v>146</v>
      </c>
      <c r="NH12" s="136"/>
      <c r="NI12" s="324" t="s">
        <v>183</v>
      </c>
      <c r="NJ12" s="237">
        <v>3</v>
      </c>
      <c r="NK12" s="237" t="s">
        <v>136</v>
      </c>
      <c r="NL12" s="237">
        <v>1</v>
      </c>
      <c r="NM12" s="323" t="s">
        <v>167</v>
      </c>
      <c r="NO12" s="4"/>
      <c r="NP12" s="314">
        <v>9</v>
      </c>
      <c r="NQ12" s="307" t="s">
        <v>270</v>
      </c>
      <c r="NR12" s="307">
        <f>IF(NU12&gt;NV12,1,0)</f>
        <v>1</v>
      </c>
      <c r="NS12" s="136">
        <f>IF((NOT(ISBLANK(MT22)))*AND(MT22=MR22),1,0)</f>
        <v>0</v>
      </c>
      <c r="NT12" s="177">
        <f>IF(NU12&lt;NV12,1,0)</f>
        <v>0</v>
      </c>
      <c r="NU12" s="307">
        <f>MT22</f>
        <v>3</v>
      </c>
      <c r="NV12" s="177">
        <f>MR22</f>
        <v>2</v>
      </c>
      <c r="NW12" s="4"/>
      <c r="NX12" s="314">
        <v>9</v>
      </c>
      <c r="NY12" s="307" t="s">
        <v>265</v>
      </c>
      <c r="NZ12" s="307">
        <f>IF(OC12&gt;OD12,1,0)</f>
        <v>0</v>
      </c>
      <c r="OA12" s="344">
        <f>IF((NOT(ISBLANK(MT19)))*AND(MT19=MR19),1,0)</f>
        <v>1</v>
      </c>
      <c r="OB12" s="177">
        <f>IF(OC12&lt;OD12,1,0)</f>
        <v>0</v>
      </c>
      <c r="OC12" s="307">
        <f>MT19</f>
        <v>2</v>
      </c>
      <c r="OD12" s="177">
        <f>MR19</f>
        <v>2</v>
      </c>
      <c r="OE12" s="4"/>
      <c r="OF12" s="314">
        <v>9</v>
      </c>
      <c r="OG12" s="307" t="s">
        <v>283</v>
      </c>
      <c r="OH12" s="307">
        <f>IF(OK12&gt;OL12,1,0)</f>
        <v>1</v>
      </c>
      <c r="OI12" s="136">
        <f>IF((NOT(ISBLANK(MR20)))*AND(MR20=MT20),1,0)</f>
        <v>0</v>
      </c>
      <c r="OJ12" s="177">
        <f>IF(OK12&lt;OL12,1,0)</f>
        <v>0</v>
      </c>
      <c r="OK12" s="307">
        <f>MR20</f>
        <v>3</v>
      </c>
      <c r="OL12" s="177">
        <f>MT20</f>
        <v>1</v>
      </c>
      <c r="OM12" s="4"/>
      <c r="ON12" s="314">
        <v>9</v>
      </c>
      <c r="OO12" s="307" t="s">
        <v>277</v>
      </c>
      <c r="OP12" s="307">
        <f>IF(OS12&gt;OT12,1,0)</f>
        <v>0</v>
      </c>
      <c r="OQ12" s="136">
        <f>IF((NOT(ISBLANK(MR21)))*AND(MR21=MT21),1,0)</f>
        <v>0</v>
      </c>
      <c r="OR12" s="177">
        <f>IF(OS12&lt;OT12,1,0)</f>
        <v>1</v>
      </c>
      <c r="OS12" s="307">
        <f>MR21</f>
        <v>1</v>
      </c>
      <c r="OT12" s="177">
        <f>MT21</f>
        <v>2</v>
      </c>
      <c r="OU12" s="4"/>
      <c r="OV12" s="314">
        <v>9</v>
      </c>
      <c r="OW12" s="307" t="s">
        <v>168</v>
      </c>
      <c r="OX12" s="307">
        <f>IF(PA12&gt;PB12,1,0)</f>
        <v>0</v>
      </c>
      <c r="OY12" s="136">
        <f>IF((NOT(ISBLANK(MR22)))*AND(MR22=MT22),1,0)</f>
        <v>0</v>
      </c>
      <c r="OZ12" s="177">
        <f>IF(PA12&lt;PB12,1,0)</f>
        <v>1</v>
      </c>
      <c r="PA12" s="307">
        <f>MR22</f>
        <v>2</v>
      </c>
      <c r="PB12" s="177">
        <f>MT22</f>
        <v>3</v>
      </c>
      <c r="PC12" s="4"/>
      <c r="PD12" s="314">
        <v>9</v>
      </c>
      <c r="PE12" s="307" t="s">
        <v>275</v>
      </c>
      <c r="PF12" s="307">
        <f>IF(PI12&gt;PJ12,1,0)</f>
        <v>1</v>
      </c>
      <c r="PG12" s="136">
        <f>IF((NOT(ISBLANK(MR23)))*AND(MR23=MT23),1,0)</f>
        <v>0</v>
      </c>
      <c r="PH12" s="177">
        <f>IF(PI12&lt;PJ12,1,0)</f>
        <v>0</v>
      </c>
      <c r="PI12" s="307">
        <f>MR23</f>
        <v>3</v>
      </c>
      <c r="PJ12" s="177">
        <f>MT23</f>
        <v>2</v>
      </c>
      <c r="PK12" s="4"/>
      <c r="PL12" s="313" t="s">
        <v>167</v>
      </c>
      <c r="PM12" s="4"/>
      <c r="PP12" s="2"/>
      <c r="PQ12" s="4"/>
      <c r="PR12" s="273">
        <f>PR11+1</f>
        <v>9</v>
      </c>
      <c r="PS12" s="4"/>
      <c r="PT12" s="151" t="s">
        <v>168</v>
      </c>
      <c r="PU12" s="249">
        <v>2</v>
      </c>
      <c r="PV12" s="136" t="s">
        <v>136</v>
      </c>
      <c r="PW12" s="177">
        <f>TA12</f>
        <v>1</v>
      </c>
      <c r="PX12" s="177" t="s">
        <v>256</v>
      </c>
      <c r="PY12" s="178">
        <f>PY11+1</f>
        <v>44690</v>
      </c>
      <c r="PZ12" s="352">
        <v>66</v>
      </c>
      <c r="QA12" s="158">
        <f>PZ12+QA11</f>
        <v>615</v>
      </c>
      <c r="QB12" s="401">
        <f>QB30</f>
        <v>2</v>
      </c>
      <c r="QC12" s="4"/>
      <c r="QD12" s="348">
        <v>9</v>
      </c>
      <c r="QE12" s="347"/>
      <c r="QF12" s="346" t="s">
        <v>277</v>
      </c>
      <c r="QG12" s="312">
        <v>14</v>
      </c>
      <c r="QH12" s="312">
        <v>11</v>
      </c>
      <c r="QI12" s="311">
        <v>3</v>
      </c>
      <c r="QJ12" s="345">
        <v>5</v>
      </c>
      <c r="QK12" s="309">
        <v>3</v>
      </c>
      <c r="QL12" s="345">
        <v>16</v>
      </c>
      <c r="QM12" s="309">
        <v>17</v>
      </c>
      <c r="QN12" s="309">
        <v>-1</v>
      </c>
      <c r="QO12" s="4"/>
      <c r="QP12" s="324" t="s">
        <v>184</v>
      </c>
      <c r="QQ12" s="237">
        <v>2</v>
      </c>
      <c r="QR12" s="237" t="s">
        <v>136</v>
      </c>
      <c r="QS12" s="237">
        <v>1</v>
      </c>
      <c r="QT12" s="323" t="s">
        <v>277</v>
      </c>
      <c r="QU12" s="136"/>
      <c r="QV12" s="324" t="s">
        <v>183</v>
      </c>
      <c r="QW12" s="237">
        <v>3</v>
      </c>
      <c r="QX12" s="237" t="s">
        <v>136</v>
      </c>
      <c r="QY12" s="237">
        <v>3</v>
      </c>
      <c r="QZ12" s="323" t="s">
        <v>184</v>
      </c>
      <c r="RA12" s="4"/>
      <c r="RB12" s="324" t="s">
        <v>184</v>
      </c>
      <c r="RC12" s="237">
        <v>4</v>
      </c>
      <c r="RD12" s="237" t="s">
        <v>136</v>
      </c>
      <c r="RE12" s="237">
        <v>1</v>
      </c>
      <c r="RF12" s="323" t="s">
        <v>146</v>
      </c>
      <c r="RG12" s="136"/>
      <c r="RH12" s="324" t="s">
        <v>183</v>
      </c>
      <c r="RI12" s="237">
        <v>1</v>
      </c>
      <c r="RJ12" s="237" t="s">
        <v>136</v>
      </c>
      <c r="RK12" s="237">
        <v>2</v>
      </c>
      <c r="RL12" s="323" t="s">
        <v>167</v>
      </c>
      <c r="RN12" s="4"/>
      <c r="RO12" s="314">
        <v>9</v>
      </c>
      <c r="RP12" s="307" t="s">
        <v>270</v>
      </c>
      <c r="RQ12" s="307">
        <f>IF(RT12&gt;RU12,1,0)</f>
        <v>0</v>
      </c>
      <c r="RR12" s="136">
        <f>IF((NOT(ISBLANK(QS22)))*AND(QS22=QQ22),1,0)</f>
        <v>0</v>
      </c>
      <c r="RS12" s="177">
        <f>IF(RT12&lt;RU12,1,0)</f>
        <v>1</v>
      </c>
      <c r="RT12" s="307">
        <f>QS22</f>
        <v>1</v>
      </c>
      <c r="RU12" s="177">
        <f>QQ22</f>
        <v>2</v>
      </c>
      <c r="RV12" s="4"/>
      <c r="RW12" s="314">
        <v>9</v>
      </c>
      <c r="RX12" s="307" t="s">
        <v>265</v>
      </c>
      <c r="RY12" s="307">
        <f>IF(SB12&gt;SC12,1,0)</f>
        <v>0</v>
      </c>
      <c r="RZ12" s="344">
        <f>IF((NOT(ISBLANK(QS19)))*AND(QS19=QQ19),1,0)</f>
        <v>0</v>
      </c>
      <c r="SA12" s="177">
        <f>IF(SB12&lt;SC12,1,0)</f>
        <v>1</v>
      </c>
      <c r="SB12" s="307">
        <f>QS19</f>
        <v>1</v>
      </c>
      <c r="SC12" s="177">
        <f>QQ19</f>
        <v>2</v>
      </c>
      <c r="SD12" s="4"/>
      <c r="SE12" s="314">
        <v>9</v>
      </c>
      <c r="SF12" s="307" t="s">
        <v>283</v>
      </c>
      <c r="SG12" s="307">
        <f>IF(SJ12&gt;SK12,1,0)</f>
        <v>0</v>
      </c>
      <c r="SH12" s="136">
        <f>IF((NOT(ISBLANK(QQ20)))*AND(QQ20=QS20),1,0)</f>
        <v>1</v>
      </c>
      <c r="SI12" s="177">
        <f>IF(SJ12&lt;SK12,1,0)</f>
        <v>0</v>
      </c>
      <c r="SJ12" s="307">
        <f>QQ20</f>
        <v>0</v>
      </c>
      <c r="SK12" s="177">
        <f>QS20</f>
        <v>0</v>
      </c>
      <c r="SL12" s="4"/>
      <c r="SM12" s="314">
        <v>9</v>
      </c>
      <c r="SN12" s="307" t="s">
        <v>277</v>
      </c>
      <c r="SO12" s="307">
        <f>IF(SR12&gt;SS12,1,0)</f>
        <v>0</v>
      </c>
      <c r="SP12" s="136">
        <f>IF((NOT(ISBLANK(QQ21)))*AND(QQ21=QS21),1,0)</f>
        <v>1</v>
      </c>
      <c r="SQ12" s="177">
        <f>IF(SR12&lt;SS12,1,0)</f>
        <v>0</v>
      </c>
      <c r="SR12" s="307">
        <f>QQ21</f>
        <v>2</v>
      </c>
      <c r="SS12" s="177">
        <f>QS21</f>
        <v>2</v>
      </c>
      <c r="ST12" s="4"/>
      <c r="SU12" s="314">
        <v>9</v>
      </c>
      <c r="SV12" s="307" t="s">
        <v>168</v>
      </c>
      <c r="SW12" s="307">
        <f>IF(SZ12&gt;TA12,1,0)</f>
        <v>1</v>
      </c>
      <c r="SX12" s="136">
        <f>IF((NOT(ISBLANK(QQ22)))*AND(QQ22=QS22),1,0)</f>
        <v>0</v>
      </c>
      <c r="SY12" s="177">
        <f>IF(SZ12&lt;TA12,1,0)</f>
        <v>0</v>
      </c>
      <c r="SZ12" s="307">
        <f>QQ22</f>
        <v>2</v>
      </c>
      <c r="TA12" s="177">
        <f>QS22</f>
        <v>1</v>
      </c>
      <c r="TB12" s="4"/>
      <c r="TC12" s="314">
        <v>9</v>
      </c>
      <c r="TD12" s="307" t="s">
        <v>275</v>
      </c>
      <c r="TE12" s="307">
        <f>IF(TH12&gt;TI12,1,0)</f>
        <v>0</v>
      </c>
      <c r="TF12" s="136">
        <f>IF((NOT(ISBLANK(QQ23)))*AND(QQ23=QS23),1,0)</f>
        <v>0</v>
      </c>
      <c r="TG12" s="177">
        <f>IF(TH12&lt;TI12,1,0)</f>
        <v>1</v>
      </c>
      <c r="TH12" s="307">
        <f>QQ23</f>
        <v>1</v>
      </c>
      <c r="TI12" s="177">
        <f>QS23</f>
        <v>2</v>
      </c>
      <c r="TJ12" s="4"/>
      <c r="TK12" s="313" t="s">
        <v>167</v>
      </c>
      <c r="TL12" s="4"/>
      <c r="TO12" s="2"/>
      <c r="TP12" s="4"/>
      <c r="TQ12" s="150">
        <f>TQ11+1</f>
        <v>9</v>
      </c>
      <c r="TR12" s="4"/>
      <c r="TS12" s="151" t="s">
        <v>168</v>
      </c>
      <c r="TT12" s="249">
        <v>0</v>
      </c>
      <c r="TU12" s="136" t="s">
        <v>136</v>
      </c>
      <c r="TV12" s="177">
        <f>WZ12</f>
        <v>1</v>
      </c>
      <c r="TW12" s="177" t="s">
        <v>384</v>
      </c>
      <c r="TX12" s="178">
        <v>44697</v>
      </c>
      <c r="TY12" s="352">
        <v>0</v>
      </c>
      <c r="TZ12" s="158">
        <f>TY12+TZ11</f>
        <v>311</v>
      </c>
      <c r="UA12" s="401">
        <f>UA30</f>
        <v>0</v>
      </c>
      <c r="UB12" s="4"/>
      <c r="UC12" s="348">
        <v>9</v>
      </c>
      <c r="UD12" s="347"/>
      <c r="UE12" s="346" t="s">
        <v>183</v>
      </c>
      <c r="UF12" s="312">
        <v>13</v>
      </c>
      <c r="UG12" s="312">
        <v>11</v>
      </c>
      <c r="UH12" s="311">
        <v>3</v>
      </c>
      <c r="UI12" s="310">
        <v>4</v>
      </c>
      <c r="UJ12" s="309">
        <v>4</v>
      </c>
      <c r="UK12" s="310">
        <v>13</v>
      </c>
      <c r="UL12" s="309">
        <v>13</v>
      </c>
      <c r="UM12" s="309">
        <v>0</v>
      </c>
      <c r="UN12" s="4"/>
      <c r="UO12" s="324" t="s">
        <v>184</v>
      </c>
      <c r="UP12" s="237">
        <v>2</v>
      </c>
      <c r="UQ12" s="237" t="s">
        <v>136</v>
      </c>
      <c r="UR12" s="237">
        <v>0</v>
      </c>
      <c r="US12" s="323" t="s">
        <v>277</v>
      </c>
      <c r="UT12" s="136"/>
      <c r="UU12" s="324" t="s">
        <v>183</v>
      </c>
      <c r="UV12" s="237">
        <v>2</v>
      </c>
      <c r="UW12" s="237" t="s">
        <v>136</v>
      </c>
      <c r="UX12" s="237">
        <v>1</v>
      </c>
      <c r="UY12" s="323" t="s">
        <v>184</v>
      </c>
      <c r="UZ12" s="4"/>
      <c r="VA12" s="324" t="s">
        <v>184</v>
      </c>
      <c r="VB12" s="237">
        <v>1</v>
      </c>
      <c r="VC12" s="237" t="s">
        <v>136</v>
      </c>
      <c r="VD12" s="237">
        <v>0</v>
      </c>
      <c r="VE12" s="323" t="s">
        <v>146</v>
      </c>
      <c r="VF12" s="136"/>
      <c r="VG12" s="324" t="s">
        <v>183</v>
      </c>
      <c r="VH12" s="237">
        <v>3</v>
      </c>
      <c r="VI12" s="237" t="s">
        <v>136</v>
      </c>
      <c r="VJ12" s="237">
        <v>3</v>
      </c>
      <c r="VK12" s="323" t="s">
        <v>167</v>
      </c>
      <c r="VM12" s="4"/>
      <c r="VN12" s="314">
        <v>9</v>
      </c>
      <c r="VO12" s="307" t="s">
        <v>270</v>
      </c>
      <c r="VP12" s="307">
        <f>IF(VS12&gt;VT12,1,0)</f>
        <v>1</v>
      </c>
      <c r="VQ12" s="136">
        <f>IF((NOT(ISBLANK(UR22)))*AND(UR22=UP22),1,0)</f>
        <v>0</v>
      </c>
      <c r="VR12" s="177">
        <f>IF(VS12&lt;VT12,1,0)</f>
        <v>0</v>
      </c>
      <c r="VS12" s="307">
        <f>UR22</f>
        <v>1</v>
      </c>
      <c r="VT12" s="177">
        <f>UP22</f>
        <v>0</v>
      </c>
      <c r="VU12" s="4"/>
      <c r="VV12" s="314">
        <v>9</v>
      </c>
      <c r="VW12" s="307" t="s">
        <v>265</v>
      </c>
      <c r="VX12" s="307">
        <f>IF(WA12&gt;WB12,1,0)</f>
        <v>1</v>
      </c>
      <c r="VY12" s="344">
        <f>IF((NOT(ISBLANK(UR19)))*AND(UR19=UP19),1,0)</f>
        <v>0</v>
      </c>
      <c r="VZ12" s="177">
        <f>IF(WA12&lt;WB12,1,0)</f>
        <v>0</v>
      </c>
      <c r="WA12" s="307">
        <f>UR19</f>
        <v>2</v>
      </c>
      <c r="WB12" s="177">
        <f>UP19</f>
        <v>1</v>
      </c>
      <c r="WC12" s="4"/>
      <c r="WD12" s="314">
        <v>9</v>
      </c>
      <c r="WE12" s="307" t="s">
        <v>283</v>
      </c>
      <c r="WF12" s="307">
        <f>IF(WI12&gt;WJ12,1,0)</f>
        <v>0</v>
      </c>
      <c r="WG12" s="136">
        <f>IF((NOT(ISBLANK(UP20)))*AND(UP20=UR20),1,0)</f>
        <v>0</v>
      </c>
      <c r="WH12" s="177">
        <f>IF(WI12&lt;WJ12,1,0)</f>
        <v>1</v>
      </c>
      <c r="WI12" s="307">
        <f>UP20</f>
        <v>1</v>
      </c>
      <c r="WJ12" s="177">
        <f>UR20</f>
        <v>2</v>
      </c>
      <c r="WK12" s="4"/>
      <c r="WL12" s="314">
        <v>9</v>
      </c>
      <c r="WM12" s="307" t="s">
        <v>277</v>
      </c>
      <c r="WN12" s="307">
        <f>IF(WQ12&gt;WR12,1,0)</f>
        <v>0</v>
      </c>
      <c r="WO12" s="136">
        <f>IF((NOT(ISBLANK(UP21)))*AND(UP21=UR21),1,0)</f>
        <v>0</v>
      </c>
      <c r="WP12" s="177">
        <f>IF(WQ12&lt;WR12,1,0)</f>
        <v>1</v>
      </c>
      <c r="WQ12" s="307">
        <f>UP21</f>
        <v>1</v>
      </c>
      <c r="WR12" s="177">
        <f>UR21</f>
        <v>2</v>
      </c>
      <c r="WS12" s="4"/>
      <c r="WT12" s="314">
        <v>9</v>
      </c>
      <c r="WU12" s="307" t="s">
        <v>168</v>
      </c>
      <c r="WV12" s="307">
        <f>IF(WY12&gt;WZ12,1,0)</f>
        <v>0</v>
      </c>
      <c r="WW12" s="136">
        <f>IF((NOT(ISBLANK(UP22)))*AND(UP22=UR22),1,0)</f>
        <v>0</v>
      </c>
      <c r="WX12" s="177">
        <f>IF(WY12&lt;WZ12,1,0)</f>
        <v>1</v>
      </c>
      <c r="WY12" s="307">
        <f>UP22</f>
        <v>0</v>
      </c>
      <c r="WZ12" s="177">
        <f>UR22</f>
        <v>1</v>
      </c>
      <c r="XA12" s="4"/>
      <c r="XB12" s="314">
        <v>9</v>
      </c>
      <c r="XC12" s="307" t="s">
        <v>275</v>
      </c>
      <c r="XD12" s="307">
        <f>IF(XG12&gt;XH12,1,0)</f>
        <v>1</v>
      </c>
      <c r="XE12" s="136">
        <f>IF((NOT(ISBLANK(UP23)))*AND(UP23=UR23),1,0)</f>
        <v>0</v>
      </c>
      <c r="XF12" s="177">
        <f>IF(XG12&lt;XH12,1,0)</f>
        <v>0</v>
      </c>
      <c r="XG12" s="307">
        <f>UP23</f>
        <v>3</v>
      </c>
      <c r="XH12" s="177">
        <f>UR23</f>
        <v>0</v>
      </c>
      <c r="XI12" s="4"/>
      <c r="XJ12" s="313" t="s">
        <v>167</v>
      </c>
      <c r="XK12" s="4"/>
      <c r="XN12" s="2"/>
      <c r="XO12" s="4"/>
      <c r="XP12" s="353">
        <f>XP11+1</f>
        <v>9</v>
      </c>
      <c r="XQ12" s="4"/>
      <c r="XR12" s="151" t="s">
        <v>168</v>
      </c>
      <c r="XS12" s="249"/>
      <c r="XT12" s="136" t="s">
        <v>136</v>
      </c>
      <c r="XU12" s="177">
        <f>AAX12</f>
        <v>0</v>
      </c>
      <c r="XV12" s="177"/>
      <c r="XW12" s="178">
        <f>XW11+1</f>
        <v>44743</v>
      </c>
      <c r="XX12" s="352"/>
      <c r="XY12" s="158">
        <f>XX12+XY11</f>
        <v>0</v>
      </c>
      <c r="XZ12" s="4"/>
      <c r="YA12" s="348">
        <v>9</v>
      </c>
      <c r="YB12" s="347"/>
      <c r="YC12" s="346" t="s">
        <v>283</v>
      </c>
      <c r="YD12" s="312">
        <v>0</v>
      </c>
      <c r="YE12" s="312">
        <v>0</v>
      </c>
      <c r="YF12" s="311">
        <v>0</v>
      </c>
      <c r="YG12" s="345">
        <v>0</v>
      </c>
      <c r="YH12" s="309">
        <v>0</v>
      </c>
      <c r="YI12" s="345">
        <v>0</v>
      </c>
      <c r="YJ12" s="309">
        <v>0</v>
      </c>
      <c r="YK12" s="309">
        <v>0</v>
      </c>
      <c r="YL12" s="4"/>
      <c r="YM12" s="324" t="s">
        <v>184</v>
      </c>
      <c r="YN12" s="237"/>
      <c r="YO12" s="237" t="s">
        <v>136</v>
      </c>
      <c r="YP12" s="237"/>
      <c r="YQ12" s="323" t="s">
        <v>277</v>
      </c>
      <c r="YR12" s="136"/>
      <c r="YS12" s="324" t="s">
        <v>183</v>
      </c>
      <c r="YT12" s="237"/>
      <c r="YU12" s="237" t="s">
        <v>136</v>
      </c>
      <c r="YV12" s="237"/>
      <c r="YW12" s="323" t="s">
        <v>184</v>
      </c>
      <c r="YX12" s="4"/>
      <c r="YY12" s="324" t="s">
        <v>184</v>
      </c>
      <c r="YZ12" s="237"/>
      <c r="ZA12" s="237" t="s">
        <v>136</v>
      </c>
      <c r="ZB12" s="237"/>
      <c r="ZC12" s="323" t="s">
        <v>146</v>
      </c>
      <c r="ZD12" s="136"/>
      <c r="ZE12" s="324" t="s">
        <v>183</v>
      </c>
      <c r="ZF12" s="237"/>
      <c r="ZG12" s="237" t="s">
        <v>136</v>
      </c>
      <c r="ZH12" s="237"/>
      <c r="ZI12" s="323" t="s">
        <v>167</v>
      </c>
      <c r="ZK12" s="4"/>
      <c r="ZL12" s="314">
        <v>9</v>
      </c>
      <c r="ZM12" s="307" t="s">
        <v>270</v>
      </c>
      <c r="ZN12" s="307">
        <f>IF(ZQ12&gt;ZR12,1,0)</f>
        <v>0</v>
      </c>
      <c r="ZO12" s="136">
        <f>IF((NOT(ISBLANK(YP22)))*AND(YP22=YN22),1,0)</f>
        <v>0</v>
      </c>
      <c r="ZP12" s="177">
        <f>IF(ZQ12&lt;ZR12,1,0)</f>
        <v>0</v>
      </c>
      <c r="ZQ12" s="307">
        <f>YP22</f>
        <v>0</v>
      </c>
      <c r="ZR12" s="177">
        <f>YN22</f>
        <v>0</v>
      </c>
      <c r="ZS12" s="4"/>
      <c r="ZT12" s="314">
        <v>9</v>
      </c>
      <c r="ZU12" s="307" t="s">
        <v>265</v>
      </c>
      <c r="ZV12" s="307">
        <f>IF(ZY12&gt;ZZ12,1,0)</f>
        <v>0</v>
      </c>
      <c r="ZW12" s="344">
        <f>IF((NOT(ISBLANK(YP19)))*AND(YP19=YN19),1,0)</f>
        <v>0</v>
      </c>
      <c r="ZX12" s="177">
        <f>IF(ZY12&lt;ZZ12,1,0)</f>
        <v>0</v>
      </c>
      <c r="ZY12" s="307">
        <f>YP19</f>
        <v>0</v>
      </c>
      <c r="ZZ12" s="177">
        <f>YN19</f>
        <v>0</v>
      </c>
      <c r="AAA12" s="4"/>
      <c r="AAB12" s="314">
        <v>9</v>
      </c>
      <c r="AAC12" s="307" t="s">
        <v>283</v>
      </c>
      <c r="AAD12" s="307">
        <f>IF(AAG12&gt;AAH12,1,0)</f>
        <v>0</v>
      </c>
      <c r="AAE12" s="136">
        <f>IF((NOT(ISBLANK(YN20)))*AND(YN20=YP20),1,0)</f>
        <v>0</v>
      </c>
      <c r="AAF12" s="177">
        <f>IF(AAG12&lt;AAH12,1,0)</f>
        <v>0</v>
      </c>
      <c r="AAG12" s="307">
        <f>YN20</f>
        <v>0</v>
      </c>
      <c r="AAH12" s="177">
        <f>YP20</f>
        <v>0</v>
      </c>
      <c r="AAI12" s="4"/>
      <c r="AAJ12" s="314">
        <v>9</v>
      </c>
      <c r="AAK12" s="307" t="s">
        <v>277</v>
      </c>
      <c r="AAL12" s="307">
        <f>IF(AAO12&gt;AAP12,1,0)</f>
        <v>0</v>
      </c>
      <c r="AAM12" s="136">
        <f>IF((NOT(ISBLANK(YN21)))*AND(YN21=YP21),1,0)</f>
        <v>0</v>
      </c>
      <c r="AAN12" s="177">
        <f>IF(AAO12&lt;AAP12,1,0)</f>
        <v>0</v>
      </c>
      <c r="AAO12" s="307">
        <f>YN21</f>
        <v>0</v>
      </c>
      <c r="AAP12" s="177">
        <f>YP21</f>
        <v>0</v>
      </c>
      <c r="AAQ12" s="4"/>
      <c r="AAR12" s="314">
        <v>9</v>
      </c>
      <c r="AAS12" s="307" t="s">
        <v>168</v>
      </c>
      <c r="AAT12" s="307">
        <f>IF(AAW12&gt;AAX12,1,0)</f>
        <v>0</v>
      </c>
      <c r="AAU12" s="136">
        <f>IF((NOT(ISBLANK(YN22)))*AND(YN22=YP22),1,0)</f>
        <v>0</v>
      </c>
      <c r="AAV12" s="177">
        <f>IF(AAW12&lt;AAX12,1,0)</f>
        <v>0</v>
      </c>
      <c r="AAW12" s="307">
        <f>YN22</f>
        <v>0</v>
      </c>
      <c r="AAX12" s="177">
        <f>YP22</f>
        <v>0</v>
      </c>
      <c r="AAY12" s="4"/>
      <c r="AAZ12" s="314">
        <v>9</v>
      </c>
      <c r="ABA12" s="307" t="s">
        <v>275</v>
      </c>
      <c r="ABB12" s="307">
        <f>IF(ABE12&gt;ABF12,1,0)</f>
        <v>0</v>
      </c>
      <c r="ABC12" s="136">
        <f>IF((NOT(ISBLANK(YN23)))*AND(YN23=YP23),1,0)</f>
        <v>0</v>
      </c>
      <c r="ABD12" s="177">
        <f>IF(ABE12&lt;ABF12,1,0)</f>
        <v>0</v>
      </c>
      <c r="ABE12" s="307">
        <f>YN23</f>
        <v>0</v>
      </c>
      <c r="ABF12" s="177">
        <f>YP23</f>
        <v>0</v>
      </c>
      <c r="ABG12" s="4"/>
      <c r="ABH12" s="313" t="s">
        <v>167</v>
      </c>
      <c r="ABI12" s="4"/>
    </row>
    <row r="13" spans="1:738" x14ac:dyDescent="0.25">
      <c r="A13" s="2"/>
      <c r="B13" s="2"/>
      <c r="C13" s="4"/>
      <c r="D13" s="353">
        <f>D12+1</f>
        <v>10</v>
      </c>
      <c r="E13" s="4"/>
      <c r="F13" s="215" t="s">
        <v>277</v>
      </c>
      <c r="G13" s="249"/>
      <c r="H13" s="136" t="s">
        <v>136</v>
      </c>
      <c r="I13" s="177">
        <f>CL13</f>
        <v>0</v>
      </c>
      <c r="J13" s="177" t="s">
        <v>258</v>
      </c>
      <c r="K13" s="178">
        <f>K12+1</f>
        <v>44680</v>
      </c>
      <c r="L13" s="352"/>
      <c r="M13" s="158">
        <f>L13+M12</f>
        <v>0</v>
      </c>
      <c r="N13" s="4"/>
      <c r="O13" s="348">
        <v>10</v>
      </c>
      <c r="P13" s="347"/>
      <c r="Q13" s="346" t="s">
        <v>167</v>
      </c>
      <c r="R13" s="312">
        <v>0</v>
      </c>
      <c r="S13" s="312">
        <v>0</v>
      </c>
      <c r="T13" s="311">
        <v>0</v>
      </c>
      <c r="U13" s="345">
        <v>0</v>
      </c>
      <c r="V13" s="309">
        <v>0</v>
      </c>
      <c r="W13" s="345">
        <v>0</v>
      </c>
      <c r="X13" s="309">
        <v>0</v>
      </c>
      <c r="Y13" s="309">
        <v>0</v>
      </c>
      <c r="Z13" s="4"/>
      <c r="AA13" s="324" t="s">
        <v>273</v>
      </c>
      <c r="AB13" s="237"/>
      <c r="AC13" s="237" t="s">
        <v>136</v>
      </c>
      <c r="AD13" s="237"/>
      <c r="AE13" s="323" t="s">
        <v>270</v>
      </c>
      <c r="AF13" s="136"/>
      <c r="AG13" s="324" t="s">
        <v>146</v>
      </c>
      <c r="AH13" s="237"/>
      <c r="AI13" s="237" t="s">
        <v>136</v>
      </c>
      <c r="AJ13" s="237"/>
      <c r="AK13" s="323" t="s">
        <v>283</v>
      </c>
      <c r="AL13" s="4"/>
      <c r="AM13" s="324" t="s">
        <v>266</v>
      </c>
      <c r="AN13" s="237"/>
      <c r="AO13" s="237" t="s">
        <v>136</v>
      </c>
      <c r="AP13" s="237"/>
      <c r="AQ13" s="323" t="s">
        <v>168</v>
      </c>
      <c r="AR13" s="136"/>
      <c r="AS13" s="324" t="s">
        <v>146</v>
      </c>
      <c r="AT13" s="237"/>
      <c r="AU13" s="237" t="s">
        <v>136</v>
      </c>
      <c r="AV13" s="237"/>
      <c r="AW13" s="323" t="s">
        <v>273</v>
      </c>
      <c r="AY13" s="4"/>
      <c r="AZ13" s="314">
        <v>10</v>
      </c>
      <c r="BA13" s="307" t="s">
        <v>184</v>
      </c>
      <c r="BB13" s="307">
        <f>IF(BE13&gt;BF13,1,0)</f>
        <v>0</v>
      </c>
      <c r="BC13" s="136">
        <f>IF((NOT(ISBLANK(AJ21)))*AND(AJ21=AH21),1,0)</f>
        <v>0</v>
      </c>
      <c r="BD13" s="177">
        <f>IF(BE13&lt;BF13,1,0)</f>
        <v>0</v>
      </c>
      <c r="BE13" s="307">
        <f>AJ21</f>
        <v>0</v>
      </c>
      <c r="BF13" s="177">
        <f>AH21</f>
        <v>0</v>
      </c>
      <c r="BG13" s="4"/>
      <c r="BH13" s="314">
        <v>10</v>
      </c>
      <c r="BI13" s="307" t="s">
        <v>266</v>
      </c>
      <c r="BJ13" s="307">
        <f>IF(BM13&gt;BN13,1,0)</f>
        <v>0</v>
      </c>
      <c r="BK13" s="344">
        <f>IF((NOT(ISBLANK(AH19)))*AND(AH19=AJ19),1,0)</f>
        <v>0</v>
      </c>
      <c r="BL13" s="177">
        <f>IF(BM13&lt;BN13,1,0)</f>
        <v>0</v>
      </c>
      <c r="BM13" s="307">
        <f>AH19</f>
        <v>0</v>
      </c>
      <c r="BN13" s="177">
        <f>AJ19</f>
        <v>0</v>
      </c>
      <c r="BO13" s="4"/>
      <c r="BP13" s="314">
        <v>10</v>
      </c>
      <c r="BQ13" s="307" t="s">
        <v>168</v>
      </c>
      <c r="BR13" s="307">
        <f>IF(BU13&gt;BV13,1,0)</f>
        <v>0</v>
      </c>
      <c r="BS13" s="136">
        <f>IF((NOT(ISBLANK(AH21)))*AND(AH21=AJ21),1,0)</f>
        <v>0</v>
      </c>
      <c r="BT13" s="177">
        <f>IF(BU13&lt;BV13,1,0)</f>
        <v>0</v>
      </c>
      <c r="BU13" s="307">
        <f>AH21</f>
        <v>0</v>
      </c>
      <c r="BV13" s="177">
        <f>AJ21</f>
        <v>0</v>
      </c>
      <c r="BW13" s="4"/>
      <c r="BX13" s="314">
        <v>10</v>
      </c>
      <c r="BY13" s="307" t="s">
        <v>183</v>
      </c>
      <c r="BZ13" s="307">
        <f>IF(CC13&gt;CD13,1,0)</f>
        <v>0</v>
      </c>
      <c r="CA13" s="136">
        <f>IF((NOT(ISBLANK(AJ19)))*AND(AJ19=AH19),1,0)</f>
        <v>0</v>
      </c>
      <c r="CB13" s="177">
        <f>IF(CC13&lt;CD13,1,0)</f>
        <v>0</v>
      </c>
      <c r="CC13" s="307">
        <f>AJ19</f>
        <v>0</v>
      </c>
      <c r="CD13" s="177">
        <f>AH19</f>
        <v>0</v>
      </c>
      <c r="CE13" s="4"/>
      <c r="CF13" s="314">
        <v>10</v>
      </c>
      <c r="CG13" s="307" t="s">
        <v>277</v>
      </c>
      <c r="CH13" s="307">
        <f>IF(CK13&gt;CL13,1,0)</f>
        <v>0</v>
      </c>
      <c r="CI13" s="136">
        <f>IF((NOT(ISBLANK(AJ23)))*AND(AJ23=AH23),1,0)</f>
        <v>0</v>
      </c>
      <c r="CJ13" s="177">
        <f>IF(CK13&lt;CL13,1,0)</f>
        <v>0</v>
      </c>
      <c r="CK13" s="307">
        <f>AJ23</f>
        <v>0</v>
      </c>
      <c r="CL13" s="177">
        <f>AH23</f>
        <v>0</v>
      </c>
      <c r="CM13" s="4"/>
      <c r="CN13" s="314">
        <v>10</v>
      </c>
      <c r="CO13" s="307" t="s">
        <v>283</v>
      </c>
      <c r="CP13" s="307">
        <f>IF(CS13&gt;CT13,1,0)</f>
        <v>0</v>
      </c>
      <c r="CQ13" s="136">
        <f>IF((NOT(ISBLANK(AJ24)))*AND(AJ24=AH24),1,0)</f>
        <v>0</v>
      </c>
      <c r="CR13" s="177">
        <f>IF(CS13&lt;CT13,1,0)</f>
        <v>0</v>
      </c>
      <c r="CS13" s="307">
        <f>AJ24</f>
        <v>0</v>
      </c>
      <c r="CT13" s="177">
        <f>AH24</f>
        <v>0</v>
      </c>
      <c r="CU13" s="4"/>
      <c r="CV13" s="313" t="s">
        <v>146</v>
      </c>
      <c r="CW13" s="4"/>
      <c r="CY13" s="2"/>
      <c r="DC13" s="136"/>
      <c r="DD13" s="136"/>
      <c r="DE13" s="136"/>
      <c r="DF13" s="136"/>
      <c r="DG13" s="4"/>
      <c r="DH13" s="136"/>
      <c r="DI13" s="4"/>
      <c r="DJ13" s="353">
        <f>DJ12+1</f>
        <v>10</v>
      </c>
      <c r="DK13" s="4"/>
      <c r="DL13" s="270" t="s">
        <v>346</v>
      </c>
      <c r="DM13" s="382">
        <v>68</v>
      </c>
      <c r="DN13" s="404">
        <v>0</v>
      </c>
      <c r="DO13" s="249">
        <v>0</v>
      </c>
      <c r="DP13" s="136" t="s">
        <v>136</v>
      </c>
      <c r="DQ13" s="177">
        <v>2</v>
      </c>
      <c r="DR13" s="177" t="s">
        <v>256</v>
      </c>
      <c r="DS13" s="178">
        <v>44641</v>
      </c>
      <c r="DT13" s="352">
        <v>0</v>
      </c>
      <c r="DU13" s="158">
        <f>DT13+DU12</f>
        <v>348</v>
      </c>
      <c r="DV13" s="4"/>
      <c r="DW13" s="348">
        <v>10</v>
      </c>
      <c r="DX13" s="347"/>
      <c r="DY13" s="403" t="s">
        <v>358</v>
      </c>
      <c r="DZ13" s="312">
        <v>10</v>
      </c>
      <c r="EA13" s="312">
        <v>11</v>
      </c>
      <c r="EB13" s="311">
        <v>3</v>
      </c>
      <c r="EC13" s="345">
        <v>1</v>
      </c>
      <c r="ED13" s="309">
        <v>7</v>
      </c>
      <c r="EE13" s="345">
        <v>9</v>
      </c>
      <c r="EF13" s="309">
        <v>16</v>
      </c>
      <c r="EG13" s="309">
        <v>-7</v>
      </c>
      <c r="EI13" s="324" t="s">
        <v>343</v>
      </c>
      <c r="EJ13" s="136">
        <v>1</v>
      </c>
      <c r="EK13" s="136" t="s">
        <v>136</v>
      </c>
      <c r="EL13" s="136">
        <v>1</v>
      </c>
      <c r="EM13" s="323" t="s">
        <v>346</v>
      </c>
      <c r="EN13" s="136"/>
      <c r="EO13" s="324" t="s">
        <v>348</v>
      </c>
      <c r="EP13" s="136">
        <v>1</v>
      </c>
      <c r="EQ13" s="136" t="s">
        <v>136</v>
      </c>
      <c r="ER13" s="136">
        <v>1</v>
      </c>
      <c r="ES13" s="323" t="s">
        <v>347</v>
      </c>
      <c r="ET13" s="4"/>
      <c r="EU13" s="324" t="s">
        <v>343</v>
      </c>
      <c r="EV13" s="136">
        <v>1</v>
      </c>
      <c r="EW13" s="136" t="s">
        <v>136</v>
      </c>
      <c r="EX13" s="136">
        <v>0</v>
      </c>
      <c r="EY13" s="323" t="s">
        <v>362</v>
      </c>
      <c r="EZ13" s="136"/>
      <c r="FA13" s="324" t="s">
        <v>358</v>
      </c>
      <c r="FB13" s="136">
        <v>0</v>
      </c>
      <c r="FC13" s="136" t="s">
        <v>136</v>
      </c>
      <c r="FD13" s="136">
        <v>2</v>
      </c>
      <c r="FE13" s="323" t="s">
        <v>346</v>
      </c>
      <c r="FF13" s="4"/>
      <c r="FG13" s="324" t="s">
        <v>343</v>
      </c>
      <c r="FH13" s="136">
        <v>1</v>
      </c>
      <c r="FI13" s="136" t="s">
        <v>136</v>
      </c>
      <c r="FJ13" s="136">
        <v>1</v>
      </c>
      <c r="FK13" s="323" t="s">
        <v>348</v>
      </c>
      <c r="FL13" s="4"/>
      <c r="FM13" s="402"/>
      <c r="FN13" s="136"/>
      <c r="FO13" s="136"/>
      <c r="FP13" s="136"/>
      <c r="FQ13" s="402" t="s">
        <v>215</v>
      </c>
      <c r="FR13" s="4"/>
      <c r="FS13" s="4"/>
      <c r="FT13" s="314">
        <v>10</v>
      </c>
      <c r="FU13" s="307" t="s">
        <v>358</v>
      </c>
      <c r="FV13" s="307">
        <f>IF(FY13&gt;FZ13,1,0)</f>
        <v>1</v>
      </c>
      <c r="FW13" s="136">
        <f>IF((NOT(ISBLANK(FD13)))*AND(FD13=FB13),1,0)</f>
        <v>0</v>
      </c>
      <c r="FX13" s="177">
        <f>IF(FY13&lt;FZ13,1,0)</f>
        <v>0</v>
      </c>
      <c r="FY13" s="307">
        <f>FD13</f>
        <v>2</v>
      </c>
      <c r="FZ13" s="177">
        <f>FB13</f>
        <v>0</v>
      </c>
      <c r="GA13" s="4"/>
      <c r="GB13" s="314">
        <v>10</v>
      </c>
      <c r="GC13" s="307" t="s">
        <v>343</v>
      </c>
      <c r="GD13" s="307">
        <f>IF(GG13&gt;GH13,1,0)</f>
        <v>0</v>
      </c>
      <c r="GE13" s="344">
        <f>IF((NOT(ISBLANK(FB11)))*AND(FB11=FD11),1,0)</f>
        <v>1</v>
      </c>
      <c r="GF13" s="177">
        <f>IF(GG13&lt;GH13,1,0)</f>
        <v>0</v>
      </c>
      <c r="GG13" s="307">
        <f>FB11</f>
        <v>1</v>
      </c>
      <c r="GH13" s="177">
        <f>FD11</f>
        <v>1</v>
      </c>
      <c r="GI13" s="4"/>
      <c r="GJ13" s="314">
        <v>10</v>
      </c>
      <c r="GK13" s="307" t="s">
        <v>346</v>
      </c>
      <c r="GL13" s="307">
        <f>IF(GO13&gt;GP13,1,0)</f>
        <v>0</v>
      </c>
      <c r="GM13" s="136">
        <f>IF((NOT(ISBLANK(FB13)))*AND(FB13=FD13),1,0)</f>
        <v>0</v>
      </c>
      <c r="GN13" s="177">
        <f>IF(GO13&lt;GP13,1,0)</f>
        <v>1</v>
      </c>
      <c r="GO13" s="307">
        <f>FB13</f>
        <v>0</v>
      </c>
      <c r="GP13" s="177">
        <f>FD13</f>
        <v>2</v>
      </c>
      <c r="GQ13" s="4"/>
      <c r="GR13" s="314">
        <v>10</v>
      </c>
      <c r="GS13" s="307" t="s">
        <v>357</v>
      </c>
      <c r="GT13" s="307">
        <f>IF(GW13&gt;GX13,1,0)</f>
        <v>0</v>
      </c>
      <c r="GU13" s="136">
        <f>IF((NOT(ISBLANK(FD11)))*AND(FD11=FB11),1,0)</f>
        <v>1</v>
      </c>
      <c r="GV13" s="177">
        <f>IF(GW13&lt;GX13,1,0)</f>
        <v>0</v>
      </c>
      <c r="GW13" s="307">
        <f>FD11</f>
        <v>1</v>
      </c>
      <c r="GX13" s="177">
        <f>FB11</f>
        <v>1</v>
      </c>
      <c r="GY13" s="4"/>
      <c r="GZ13" s="314">
        <v>10</v>
      </c>
      <c r="HA13" s="307" t="s">
        <v>362</v>
      </c>
      <c r="HB13" s="307">
        <f>IF(HE13&gt;HF13,1,0)</f>
        <v>1</v>
      </c>
      <c r="HC13" s="136">
        <f>IF((NOT(ISBLANK(FD15)))*AND(FD15=FB15),1,0)</f>
        <v>0</v>
      </c>
      <c r="HD13" s="177">
        <f>IF(HE13&lt;HF13,1,0)</f>
        <v>0</v>
      </c>
      <c r="HE13" s="307">
        <f>FD15</f>
        <v>2</v>
      </c>
      <c r="HF13" s="177">
        <f>FB15</f>
        <v>1</v>
      </c>
      <c r="HG13" s="4"/>
      <c r="HH13" s="314">
        <v>10</v>
      </c>
      <c r="HI13" s="307" t="s">
        <v>344</v>
      </c>
      <c r="HJ13" s="307">
        <f>IF(HM13&gt;HN13,1,0)</f>
        <v>0</v>
      </c>
      <c r="HK13" s="136">
        <f>IF((NOT(ISBLANK(FD16)))*AND(FD16=FB16),1,0)</f>
        <v>1</v>
      </c>
      <c r="HL13" s="177">
        <f>IF(HM13&lt;HN13,1,0)</f>
        <v>0</v>
      </c>
      <c r="HM13" s="307">
        <f>FD16</f>
        <v>1</v>
      </c>
      <c r="HN13" s="177">
        <f>FB16</f>
        <v>1</v>
      </c>
      <c r="HO13" s="4"/>
      <c r="HP13" s="313" t="s">
        <v>348</v>
      </c>
      <c r="HQ13" s="4"/>
      <c r="HS13" s="2"/>
      <c r="HT13" s="2"/>
      <c r="HU13" s="4"/>
      <c r="HV13" s="150">
        <f>HV12+1</f>
        <v>10</v>
      </c>
      <c r="HW13" s="4"/>
      <c r="HX13" s="215" t="s">
        <v>277</v>
      </c>
      <c r="HY13" s="249">
        <v>0</v>
      </c>
      <c r="HZ13" s="136" t="s">
        <v>136</v>
      </c>
      <c r="IA13" s="177">
        <v>3</v>
      </c>
      <c r="IB13" s="177" t="s">
        <v>258</v>
      </c>
      <c r="IC13" s="178">
        <f>IC12+1</f>
        <v>44666</v>
      </c>
      <c r="ID13" s="352">
        <v>0</v>
      </c>
      <c r="IE13" s="158">
        <f>ID13+IE12</f>
        <v>505</v>
      </c>
      <c r="IF13" s="4"/>
      <c r="IG13" s="348">
        <v>10</v>
      </c>
      <c r="IH13" s="347"/>
      <c r="II13" s="346" t="s">
        <v>146</v>
      </c>
      <c r="IJ13" s="312">
        <v>11</v>
      </c>
      <c r="IK13" s="312">
        <v>11</v>
      </c>
      <c r="IL13" s="311">
        <v>2</v>
      </c>
      <c r="IM13" s="345">
        <v>5</v>
      </c>
      <c r="IN13" s="309">
        <v>4</v>
      </c>
      <c r="IO13" s="345">
        <v>16</v>
      </c>
      <c r="IP13" s="309">
        <v>18</v>
      </c>
      <c r="IQ13" s="309">
        <v>-2</v>
      </c>
      <c r="IR13" s="4"/>
      <c r="IS13" s="324" t="s">
        <v>273</v>
      </c>
      <c r="IT13" s="237">
        <v>2</v>
      </c>
      <c r="IU13" s="237" t="s">
        <v>136</v>
      </c>
      <c r="IV13" s="237">
        <v>2</v>
      </c>
      <c r="IW13" s="323" t="s">
        <v>270</v>
      </c>
      <c r="IX13" s="136"/>
      <c r="IY13" s="324" t="s">
        <v>146</v>
      </c>
      <c r="IZ13" s="237">
        <v>2</v>
      </c>
      <c r="JA13" s="237" t="s">
        <v>136</v>
      </c>
      <c r="JB13" s="237">
        <v>1</v>
      </c>
      <c r="JC13" s="323" t="s">
        <v>283</v>
      </c>
      <c r="JD13" s="4"/>
      <c r="JE13" s="324" t="s">
        <v>266</v>
      </c>
      <c r="JF13" s="136">
        <v>2</v>
      </c>
      <c r="JG13" s="136" t="s">
        <v>136</v>
      </c>
      <c r="JH13" s="136">
        <v>0</v>
      </c>
      <c r="JI13" s="323" t="s">
        <v>168</v>
      </c>
      <c r="JJ13" s="136"/>
      <c r="JK13" s="324" t="s">
        <v>146</v>
      </c>
      <c r="JL13" s="136">
        <v>1</v>
      </c>
      <c r="JM13" s="136" t="s">
        <v>136</v>
      </c>
      <c r="JN13" s="136">
        <v>4</v>
      </c>
      <c r="JO13" s="323" t="s">
        <v>273</v>
      </c>
      <c r="JQ13" s="4"/>
      <c r="JR13" s="314">
        <v>10</v>
      </c>
      <c r="JS13" s="307" t="s">
        <v>184</v>
      </c>
      <c r="JT13" s="307">
        <f>IF(JW13&gt;JX13,1,0)</f>
        <v>0</v>
      </c>
      <c r="JU13" s="136">
        <f>IF((NOT(ISBLANK(JB21)))*AND(JB21=IZ21),1,0)</f>
        <v>0</v>
      </c>
      <c r="JV13" s="177">
        <f>IF(JW13&lt;JX13,1,0)</f>
        <v>1</v>
      </c>
      <c r="JW13" s="307">
        <f>JB21</f>
        <v>0</v>
      </c>
      <c r="JX13" s="177">
        <f>IZ21</f>
        <v>2</v>
      </c>
      <c r="JY13" s="4"/>
      <c r="JZ13" s="314">
        <v>10</v>
      </c>
      <c r="KA13" s="307" t="s">
        <v>266</v>
      </c>
      <c r="KB13" s="307">
        <f>IF(KE13&gt;KF13,1,0)</f>
        <v>0</v>
      </c>
      <c r="KC13" s="344">
        <f>IF((NOT(ISBLANK(IZ19)))*AND(IZ19=JB19),1,0)</f>
        <v>0</v>
      </c>
      <c r="KD13" s="177">
        <f>IF(KE13&lt;KF13,1,0)</f>
        <v>1</v>
      </c>
      <c r="KE13" s="307">
        <f>IZ19</f>
        <v>0</v>
      </c>
      <c r="KF13" s="177">
        <f>JB19</f>
        <v>2</v>
      </c>
      <c r="KG13" s="4"/>
      <c r="KH13" s="314">
        <v>10</v>
      </c>
      <c r="KI13" s="307" t="s">
        <v>168</v>
      </c>
      <c r="KJ13" s="307">
        <f>IF(KM13&gt;KN13,1,0)</f>
        <v>1</v>
      </c>
      <c r="KK13" s="136">
        <f>IF((NOT(ISBLANK(IZ21)))*AND(IZ21=JB21),1,0)</f>
        <v>0</v>
      </c>
      <c r="KL13" s="177">
        <f>IF(KM13&lt;KN13,1,0)</f>
        <v>0</v>
      </c>
      <c r="KM13" s="307">
        <f>IZ21</f>
        <v>2</v>
      </c>
      <c r="KN13" s="177">
        <f>JB21</f>
        <v>0</v>
      </c>
      <c r="KO13" s="4"/>
      <c r="KP13" s="314">
        <v>10</v>
      </c>
      <c r="KQ13" s="307" t="s">
        <v>183</v>
      </c>
      <c r="KR13" s="307">
        <f>IF(KU13&gt;KV13,1,0)</f>
        <v>1</v>
      </c>
      <c r="KS13" s="136">
        <f>IF((NOT(ISBLANK(JB19)))*AND(JB19=IZ19),1,0)</f>
        <v>0</v>
      </c>
      <c r="KT13" s="177">
        <f>IF(KU13&lt;KV13,1,0)</f>
        <v>0</v>
      </c>
      <c r="KU13" s="307">
        <f>JB19</f>
        <v>2</v>
      </c>
      <c r="KV13" s="177">
        <f>IZ19</f>
        <v>0</v>
      </c>
      <c r="KW13" s="4"/>
      <c r="KX13" s="314">
        <v>10</v>
      </c>
      <c r="KY13" s="307" t="s">
        <v>277</v>
      </c>
      <c r="KZ13" s="307">
        <f>IF(LC13&gt;LD13,1,0)</f>
        <v>0</v>
      </c>
      <c r="LA13" s="136">
        <f>IF((NOT(ISBLANK(JB23)))*AND(JB23=IZ23),1,0)</f>
        <v>0</v>
      </c>
      <c r="LB13" s="177">
        <f>IF(LC13&lt;LD13,1,0)</f>
        <v>1</v>
      </c>
      <c r="LC13" s="307">
        <f>JB23</f>
        <v>0</v>
      </c>
      <c r="LD13" s="177">
        <f>IZ23</f>
        <v>3</v>
      </c>
      <c r="LE13" s="4"/>
      <c r="LF13" s="314">
        <v>10</v>
      </c>
      <c r="LG13" s="307" t="s">
        <v>283</v>
      </c>
      <c r="LH13" s="307">
        <f>IF(LK13&gt;LL13,1,0)</f>
        <v>0</v>
      </c>
      <c r="LI13" s="136">
        <f>IF((NOT(ISBLANK(JB24)))*AND(JB24=IZ24),1,0)</f>
        <v>0</v>
      </c>
      <c r="LJ13" s="177">
        <f>IF(LK13&lt;LL13,1,0)</f>
        <v>1</v>
      </c>
      <c r="LK13" s="307">
        <f>JB24</f>
        <v>0</v>
      </c>
      <c r="LL13" s="177">
        <f>IZ24</f>
        <v>3</v>
      </c>
      <c r="LM13" s="4"/>
      <c r="LN13" s="313" t="s">
        <v>146</v>
      </c>
      <c r="LO13" s="4"/>
      <c r="LQ13" s="2"/>
      <c r="LR13" s="2"/>
      <c r="LS13" s="4"/>
      <c r="LT13" s="150">
        <f>LT12+1</f>
        <v>10</v>
      </c>
      <c r="LU13" s="4"/>
      <c r="LV13" s="215" t="s">
        <v>277</v>
      </c>
      <c r="LW13" s="249">
        <v>1</v>
      </c>
      <c r="LX13" s="136" t="s">
        <v>136</v>
      </c>
      <c r="LY13" s="177">
        <f>PB13</f>
        <v>2</v>
      </c>
      <c r="LZ13" s="177" t="s">
        <v>384</v>
      </c>
      <c r="MA13" s="178">
        <f>MA12+1</f>
        <v>44679</v>
      </c>
      <c r="MB13" s="352">
        <v>32</v>
      </c>
      <c r="MC13" s="158">
        <f>MB13+MC12</f>
        <v>757</v>
      </c>
      <c r="MD13" s="4"/>
      <c r="ME13" s="348">
        <v>10</v>
      </c>
      <c r="MF13" s="347"/>
      <c r="MG13" s="357" t="s">
        <v>265</v>
      </c>
      <c r="MH13" s="312">
        <v>14</v>
      </c>
      <c r="MI13" s="312">
        <v>11</v>
      </c>
      <c r="MJ13" s="311">
        <v>3</v>
      </c>
      <c r="MK13" s="345">
        <v>5</v>
      </c>
      <c r="ML13" s="309">
        <v>3</v>
      </c>
      <c r="MM13" s="345">
        <v>23</v>
      </c>
      <c r="MN13" s="309">
        <v>20</v>
      </c>
      <c r="MO13" s="309">
        <v>3</v>
      </c>
      <c r="MP13" s="4"/>
      <c r="MQ13" s="324" t="s">
        <v>273</v>
      </c>
      <c r="MR13" s="237">
        <v>0</v>
      </c>
      <c r="MS13" s="237" t="s">
        <v>136</v>
      </c>
      <c r="MT13" s="237">
        <v>0</v>
      </c>
      <c r="MU13" s="323" t="s">
        <v>270</v>
      </c>
      <c r="MV13" s="136"/>
      <c r="MW13" s="324" t="s">
        <v>146</v>
      </c>
      <c r="MX13" s="237">
        <v>2</v>
      </c>
      <c r="MY13" s="237" t="s">
        <v>136</v>
      </c>
      <c r="MZ13" s="237">
        <v>0</v>
      </c>
      <c r="NA13" s="323" t="s">
        <v>283</v>
      </c>
      <c r="NB13" s="4"/>
      <c r="NC13" s="324" t="s">
        <v>266</v>
      </c>
      <c r="ND13" s="237">
        <v>1</v>
      </c>
      <c r="NE13" s="237" t="s">
        <v>136</v>
      </c>
      <c r="NF13" s="237">
        <v>3</v>
      </c>
      <c r="NG13" s="323" t="s">
        <v>168</v>
      </c>
      <c r="NH13" s="136"/>
      <c r="NI13" s="324" t="s">
        <v>146</v>
      </c>
      <c r="NJ13" s="237">
        <v>0</v>
      </c>
      <c r="NK13" s="237" t="s">
        <v>136</v>
      </c>
      <c r="NL13" s="237">
        <v>3</v>
      </c>
      <c r="NM13" s="323" t="s">
        <v>273</v>
      </c>
      <c r="NO13" s="4"/>
      <c r="NP13" s="314">
        <v>10</v>
      </c>
      <c r="NQ13" s="307" t="s">
        <v>184</v>
      </c>
      <c r="NR13" s="307">
        <f>IF(NU13&gt;NV13,1,0)</f>
        <v>0</v>
      </c>
      <c r="NS13" s="136">
        <f>IF((NOT(ISBLANK(MZ21)))*AND(MZ21=MX21),1,0)</f>
        <v>1</v>
      </c>
      <c r="NT13" s="177">
        <f>IF(NU13&lt;NV13,1,0)</f>
        <v>0</v>
      </c>
      <c r="NU13" s="307">
        <f>MZ21</f>
        <v>1</v>
      </c>
      <c r="NV13" s="177">
        <f>MX21</f>
        <v>1</v>
      </c>
      <c r="NW13" s="4"/>
      <c r="NX13" s="314">
        <v>10</v>
      </c>
      <c r="NY13" s="307" t="s">
        <v>266</v>
      </c>
      <c r="NZ13" s="307">
        <f>IF(OC13&gt;OD13,1,0)</f>
        <v>0</v>
      </c>
      <c r="OA13" s="344">
        <f>IF((NOT(ISBLANK(MX19)))*AND(MX19=MZ19),1,0)</f>
        <v>0</v>
      </c>
      <c r="OB13" s="177">
        <f>IF(OC13&lt;OD13,1,0)</f>
        <v>1</v>
      </c>
      <c r="OC13" s="307">
        <f>MX19</f>
        <v>1</v>
      </c>
      <c r="OD13" s="177">
        <f>MZ19</f>
        <v>3</v>
      </c>
      <c r="OE13" s="4"/>
      <c r="OF13" s="314">
        <v>10</v>
      </c>
      <c r="OG13" s="307" t="s">
        <v>168</v>
      </c>
      <c r="OH13" s="307">
        <f>IF(OK13&gt;OL13,1,0)</f>
        <v>0</v>
      </c>
      <c r="OI13" s="136">
        <f>IF((NOT(ISBLANK(MX21)))*AND(MX21=MZ21),1,0)</f>
        <v>1</v>
      </c>
      <c r="OJ13" s="177">
        <f>IF(OK13&lt;OL13,1,0)</f>
        <v>0</v>
      </c>
      <c r="OK13" s="307">
        <f>MX21</f>
        <v>1</v>
      </c>
      <c r="OL13" s="177">
        <f>MZ21</f>
        <v>1</v>
      </c>
      <c r="OM13" s="4"/>
      <c r="ON13" s="314">
        <v>10</v>
      </c>
      <c r="OO13" s="307" t="s">
        <v>183</v>
      </c>
      <c r="OP13" s="307">
        <f>IF(OS13&gt;OT13,1,0)</f>
        <v>1</v>
      </c>
      <c r="OQ13" s="136">
        <f>IF((NOT(ISBLANK(MZ19)))*AND(MZ19=MX19),1,0)</f>
        <v>0</v>
      </c>
      <c r="OR13" s="177">
        <f>IF(OS13&lt;OT13,1,0)</f>
        <v>0</v>
      </c>
      <c r="OS13" s="307">
        <f>MZ19</f>
        <v>3</v>
      </c>
      <c r="OT13" s="177">
        <f>MX19</f>
        <v>1</v>
      </c>
      <c r="OU13" s="4"/>
      <c r="OV13" s="314">
        <v>10</v>
      </c>
      <c r="OW13" s="307" t="s">
        <v>277</v>
      </c>
      <c r="OX13" s="307">
        <f>IF(PA13&gt;PB13,1,0)</f>
        <v>0</v>
      </c>
      <c r="OY13" s="136">
        <f>IF((NOT(ISBLANK(MZ23)))*AND(MZ23=MX23),1,0)</f>
        <v>0</v>
      </c>
      <c r="OZ13" s="177">
        <f>IF(PA13&lt;PB13,1,0)</f>
        <v>1</v>
      </c>
      <c r="PA13" s="307">
        <f>MZ23</f>
        <v>1</v>
      </c>
      <c r="PB13" s="177">
        <f>MX23</f>
        <v>2</v>
      </c>
      <c r="PC13" s="4"/>
      <c r="PD13" s="314">
        <v>10</v>
      </c>
      <c r="PE13" s="307" t="s">
        <v>283</v>
      </c>
      <c r="PF13" s="307">
        <f>IF(PI13&gt;PJ13,1,0)</f>
        <v>0</v>
      </c>
      <c r="PG13" s="136">
        <f>IF((NOT(ISBLANK(MZ24)))*AND(MZ24=MX24),1,0)</f>
        <v>0</v>
      </c>
      <c r="PH13" s="177">
        <f>IF(PI13&lt;PJ13,1,0)</f>
        <v>1</v>
      </c>
      <c r="PI13" s="307">
        <f>MZ24</f>
        <v>1</v>
      </c>
      <c r="PJ13" s="177">
        <f>MX24</f>
        <v>2</v>
      </c>
      <c r="PK13" s="4"/>
      <c r="PL13" s="313" t="s">
        <v>146</v>
      </c>
      <c r="PM13" s="4"/>
      <c r="PP13" s="2"/>
      <c r="PQ13" s="4"/>
      <c r="PR13" s="273">
        <f>PR12+1</f>
        <v>10</v>
      </c>
      <c r="PS13" s="4"/>
      <c r="PT13" s="215" t="s">
        <v>277</v>
      </c>
      <c r="PU13" s="249">
        <v>2</v>
      </c>
      <c r="PV13" s="136" t="s">
        <v>136</v>
      </c>
      <c r="PW13" s="177">
        <f>TA13</f>
        <v>0</v>
      </c>
      <c r="PX13" s="177" t="s">
        <v>383</v>
      </c>
      <c r="PY13" s="178">
        <f>PY12+1</f>
        <v>44691</v>
      </c>
      <c r="PZ13" s="352">
        <v>61</v>
      </c>
      <c r="QA13" s="158">
        <f>PZ13+QA12</f>
        <v>676</v>
      </c>
      <c r="QB13" s="401">
        <f>QB31</f>
        <v>0</v>
      </c>
      <c r="QC13" s="4"/>
      <c r="QD13" s="348">
        <v>10</v>
      </c>
      <c r="QE13" s="347"/>
      <c r="QF13" s="346" t="s">
        <v>275</v>
      </c>
      <c r="QG13" s="312">
        <v>11</v>
      </c>
      <c r="QH13" s="312">
        <v>11</v>
      </c>
      <c r="QI13" s="311">
        <v>2</v>
      </c>
      <c r="QJ13" s="345">
        <v>5</v>
      </c>
      <c r="QK13" s="309">
        <v>4</v>
      </c>
      <c r="QL13" s="345">
        <v>12</v>
      </c>
      <c r="QM13" s="309">
        <v>12</v>
      </c>
      <c r="QN13" s="309">
        <v>0</v>
      </c>
      <c r="QO13" s="4"/>
      <c r="QP13" s="324" t="s">
        <v>273</v>
      </c>
      <c r="QQ13" s="237">
        <v>2</v>
      </c>
      <c r="QR13" s="237" t="s">
        <v>136</v>
      </c>
      <c r="QS13" s="237">
        <v>3</v>
      </c>
      <c r="QT13" s="323" t="s">
        <v>270</v>
      </c>
      <c r="QU13" s="136"/>
      <c r="QV13" s="324" t="s">
        <v>146</v>
      </c>
      <c r="QW13" s="237">
        <v>1</v>
      </c>
      <c r="QX13" s="237" t="s">
        <v>136</v>
      </c>
      <c r="QY13" s="237">
        <v>0</v>
      </c>
      <c r="QZ13" s="323" t="s">
        <v>283</v>
      </c>
      <c r="RA13" s="4"/>
      <c r="RB13" s="324" t="s">
        <v>266</v>
      </c>
      <c r="RC13" s="237">
        <v>0</v>
      </c>
      <c r="RD13" s="237" t="s">
        <v>136</v>
      </c>
      <c r="RE13" s="237">
        <v>1</v>
      </c>
      <c r="RF13" s="323" t="s">
        <v>168</v>
      </c>
      <c r="RG13" s="136"/>
      <c r="RH13" s="324" t="s">
        <v>146</v>
      </c>
      <c r="RI13" s="237">
        <v>2</v>
      </c>
      <c r="RJ13" s="237" t="s">
        <v>136</v>
      </c>
      <c r="RK13" s="237">
        <v>3</v>
      </c>
      <c r="RL13" s="323" t="s">
        <v>273</v>
      </c>
      <c r="RN13" s="4"/>
      <c r="RO13" s="314">
        <v>10</v>
      </c>
      <c r="RP13" s="307" t="s">
        <v>184</v>
      </c>
      <c r="RQ13" s="307">
        <f>IF(RT13&gt;RU13,1,0)</f>
        <v>0</v>
      </c>
      <c r="RR13" s="136">
        <f>IF((NOT(ISBLANK(QY21)))*AND(QY21=QW21),1,0)</f>
        <v>1</v>
      </c>
      <c r="RS13" s="177">
        <f>IF(RT13&lt;RU13,1,0)</f>
        <v>0</v>
      </c>
      <c r="RT13" s="307">
        <f>QY21</f>
        <v>1</v>
      </c>
      <c r="RU13" s="177">
        <f>QW21</f>
        <v>1</v>
      </c>
      <c r="RV13" s="4"/>
      <c r="RW13" s="314">
        <v>10</v>
      </c>
      <c r="RX13" s="307" t="s">
        <v>266</v>
      </c>
      <c r="RY13" s="307">
        <f>IF(SB13&gt;SC13,1,0)</f>
        <v>0</v>
      </c>
      <c r="RZ13" s="344">
        <f>IF((NOT(ISBLANK(QW19)))*AND(QW19=QY19),1,0)</f>
        <v>0</v>
      </c>
      <c r="SA13" s="177">
        <f>IF(SB13&lt;SC13,1,0)</f>
        <v>1</v>
      </c>
      <c r="SB13" s="307">
        <f>QW19</f>
        <v>1</v>
      </c>
      <c r="SC13" s="177">
        <f>QY19</f>
        <v>2</v>
      </c>
      <c r="SD13" s="4"/>
      <c r="SE13" s="314">
        <v>10</v>
      </c>
      <c r="SF13" s="307" t="s">
        <v>168</v>
      </c>
      <c r="SG13" s="307">
        <f>IF(SJ13&gt;SK13,1,0)</f>
        <v>0</v>
      </c>
      <c r="SH13" s="136">
        <f>IF((NOT(ISBLANK(QW21)))*AND(QW21=QY21),1,0)</f>
        <v>1</v>
      </c>
      <c r="SI13" s="177">
        <f>IF(SJ13&lt;SK13,1,0)</f>
        <v>0</v>
      </c>
      <c r="SJ13" s="307">
        <f>QW21</f>
        <v>1</v>
      </c>
      <c r="SK13" s="177">
        <f>QY21</f>
        <v>1</v>
      </c>
      <c r="SL13" s="4"/>
      <c r="SM13" s="314">
        <v>10</v>
      </c>
      <c r="SN13" s="307" t="s">
        <v>183</v>
      </c>
      <c r="SO13" s="307">
        <f>IF(SR13&gt;SS13,1,0)</f>
        <v>1</v>
      </c>
      <c r="SP13" s="136">
        <f>IF((NOT(ISBLANK(QY19)))*AND(QY19=QW19),1,0)</f>
        <v>0</v>
      </c>
      <c r="SQ13" s="177">
        <f>IF(SR13&lt;SS13,1,0)</f>
        <v>0</v>
      </c>
      <c r="SR13" s="307">
        <f>QY19</f>
        <v>2</v>
      </c>
      <c r="SS13" s="177">
        <f>QW19</f>
        <v>1</v>
      </c>
      <c r="ST13" s="4"/>
      <c r="SU13" s="314">
        <v>10</v>
      </c>
      <c r="SV13" s="307" t="s">
        <v>277</v>
      </c>
      <c r="SW13" s="307">
        <f>IF(SZ13&gt;TA13,1,0)</f>
        <v>1</v>
      </c>
      <c r="SX13" s="136">
        <f>IF((NOT(ISBLANK(QY23)))*AND(QY23=QW23),1,0)</f>
        <v>0</v>
      </c>
      <c r="SY13" s="177">
        <f>IF(SZ13&lt;TA13,1,0)</f>
        <v>0</v>
      </c>
      <c r="SZ13" s="307">
        <f>QY23</f>
        <v>2</v>
      </c>
      <c r="TA13" s="177">
        <f>QW23</f>
        <v>0</v>
      </c>
      <c r="TB13" s="4"/>
      <c r="TC13" s="314">
        <v>10</v>
      </c>
      <c r="TD13" s="307" t="s">
        <v>283</v>
      </c>
      <c r="TE13" s="307">
        <f>IF(TH13&gt;TI13,1,0)</f>
        <v>0</v>
      </c>
      <c r="TF13" s="136">
        <f>IF((NOT(ISBLANK(QY24)))*AND(QY24=QW24),1,0)</f>
        <v>1</v>
      </c>
      <c r="TG13" s="177">
        <f>IF(TH13&lt;TI13,1,0)</f>
        <v>0</v>
      </c>
      <c r="TH13" s="307">
        <f>QY24</f>
        <v>1</v>
      </c>
      <c r="TI13" s="177">
        <f>QW24</f>
        <v>1</v>
      </c>
      <c r="TJ13" s="4"/>
      <c r="TK13" s="313" t="s">
        <v>146</v>
      </c>
      <c r="TL13" s="4"/>
      <c r="TO13" s="2"/>
      <c r="TP13" s="4"/>
      <c r="TQ13" s="273">
        <f>TQ12+1</f>
        <v>10</v>
      </c>
      <c r="TR13" s="4"/>
      <c r="TS13" s="215" t="s">
        <v>277</v>
      </c>
      <c r="TT13" s="249">
        <v>3</v>
      </c>
      <c r="TU13" s="136" t="s">
        <v>136</v>
      </c>
      <c r="TV13" s="177">
        <f>WZ13</f>
        <v>1</v>
      </c>
      <c r="TW13" s="177" t="s">
        <v>258</v>
      </c>
      <c r="TX13" s="178">
        <v>44701</v>
      </c>
      <c r="TY13" s="352">
        <v>98</v>
      </c>
      <c r="TZ13" s="158">
        <f>TY13+TZ12</f>
        <v>409</v>
      </c>
      <c r="UA13" s="401">
        <f>UA31</f>
        <v>0</v>
      </c>
      <c r="UB13" s="4"/>
      <c r="UC13" s="348">
        <v>10</v>
      </c>
      <c r="UD13" s="347"/>
      <c r="UE13" s="346" t="s">
        <v>273</v>
      </c>
      <c r="UF13" s="312">
        <v>10</v>
      </c>
      <c r="UG13" s="312">
        <v>11</v>
      </c>
      <c r="UH13" s="311">
        <v>2</v>
      </c>
      <c r="UI13" s="345">
        <v>4</v>
      </c>
      <c r="UJ13" s="309">
        <v>5</v>
      </c>
      <c r="UK13" s="345">
        <v>11</v>
      </c>
      <c r="UL13" s="309">
        <v>19</v>
      </c>
      <c r="UM13" s="309">
        <v>-8</v>
      </c>
      <c r="UN13" s="4"/>
      <c r="UO13" s="324" t="s">
        <v>273</v>
      </c>
      <c r="UP13" s="237">
        <v>1</v>
      </c>
      <c r="UQ13" s="237" t="s">
        <v>136</v>
      </c>
      <c r="UR13" s="237">
        <v>3</v>
      </c>
      <c r="US13" s="323" t="s">
        <v>270</v>
      </c>
      <c r="UT13" s="136"/>
      <c r="UU13" s="324" t="s">
        <v>146</v>
      </c>
      <c r="UV13" s="237">
        <v>2</v>
      </c>
      <c r="UW13" s="237" t="s">
        <v>136</v>
      </c>
      <c r="UX13" s="237">
        <v>1</v>
      </c>
      <c r="UY13" s="323" t="s">
        <v>283</v>
      </c>
      <c r="UZ13" s="4"/>
      <c r="VA13" s="324" t="s">
        <v>266</v>
      </c>
      <c r="VB13" s="237">
        <v>0</v>
      </c>
      <c r="VC13" s="237" t="s">
        <v>136</v>
      </c>
      <c r="VD13" s="237">
        <v>1</v>
      </c>
      <c r="VE13" s="323" t="s">
        <v>168</v>
      </c>
      <c r="VF13" s="136"/>
      <c r="VG13" s="324" t="s">
        <v>146</v>
      </c>
      <c r="VH13" s="237">
        <v>3</v>
      </c>
      <c r="VI13" s="237" t="s">
        <v>136</v>
      </c>
      <c r="VJ13" s="237">
        <v>1</v>
      </c>
      <c r="VK13" s="323" t="s">
        <v>273</v>
      </c>
      <c r="VM13" s="4"/>
      <c r="VN13" s="314">
        <v>10</v>
      </c>
      <c r="VO13" s="307" t="s">
        <v>184</v>
      </c>
      <c r="VP13" s="307">
        <f>IF(VS13&gt;VT13,1,0)</f>
        <v>0</v>
      </c>
      <c r="VQ13" s="136">
        <f>IF((NOT(ISBLANK(UX21)))*AND(UX21=UV21),1,0)</f>
        <v>0</v>
      </c>
      <c r="VR13" s="177">
        <f>IF(VS13&lt;VT13,1,0)</f>
        <v>1</v>
      </c>
      <c r="VS13" s="307">
        <f>UX21</f>
        <v>2</v>
      </c>
      <c r="VT13" s="177">
        <f>UV21</f>
        <v>4</v>
      </c>
      <c r="VU13" s="4"/>
      <c r="VV13" s="314">
        <v>10</v>
      </c>
      <c r="VW13" s="307" t="s">
        <v>266</v>
      </c>
      <c r="VX13" s="307">
        <f>IF(WA13&gt;WB13,1,0)</f>
        <v>0</v>
      </c>
      <c r="VY13" s="344">
        <f>IF((NOT(ISBLANK(UV19)))*AND(UV19=UX19),1,0)</f>
        <v>1</v>
      </c>
      <c r="VZ13" s="177">
        <f>IF(WA13&lt;WB13,1,0)</f>
        <v>0</v>
      </c>
      <c r="WA13" s="307">
        <f>UV19</f>
        <v>1</v>
      </c>
      <c r="WB13" s="177">
        <f>UX19</f>
        <v>1</v>
      </c>
      <c r="WC13" s="4"/>
      <c r="WD13" s="314">
        <v>10</v>
      </c>
      <c r="WE13" s="307" t="s">
        <v>168</v>
      </c>
      <c r="WF13" s="307">
        <f>IF(WI13&gt;WJ13,1,0)</f>
        <v>1</v>
      </c>
      <c r="WG13" s="136">
        <f>IF((NOT(ISBLANK(UV21)))*AND(UV21=UX21),1,0)</f>
        <v>0</v>
      </c>
      <c r="WH13" s="177">
        <f>IF(WI13&lt;WJ13,1,0)</f>
        <v>0</v>
      </c>
      <c r="WI13" s="307">
        <f>UV21</f>
        <v>4</v>
      </c>
      <c r="WJ13" s="177">
        <f>UX21</f>
        <v>2</v>
      </c>
      <c r="WK13" s="4"/>
      <c r="WL13" s="314">
        <v>10</v>
      </c>
      <c r="WM13" s="307" t="s">
        <v>183</v>
      </c>
      <c r="WN13" s="307">
        <f>IF(WQ13&gt;WR13,1,0)</f>
        <v>0</v>
      </c>
      <c r="WO13" s="136">
        <f>IF((NOT(ISBLANK(UX19)))*AND(UX19=UV19),1,0)</f>
        <v>1</v>
      </c>
      <c r="WP13" s="177">
        <f>IF(WQ13&lt;WR13,1,0)</f>
        <v>0</v>
      </c>
      <c r="WQ13" s="307">
        <f>UX19</f>
        <v>1</v>
      </c>
      <c r="WR13" s="177">
        <f>UV19</f>
        <v>1</v>
      </c>
      <c r="WS13" s="4"/>
      <c r="WT13" s="314">
        <v>10</v>
      </c>
      <c r="WU13" s="307" t="s">
        <v>277</v>
      </c>
      <c r="WV13" s="307">
        <f>IF(WY13&gt;WZ13,1,0)</f>
        <v>1</v>
      </c>
      <c r="WW13" s="136">
        <f>IF((NOT(ISBLANK(UX23)))*AND(UX23=UV23),1,0)</f>
        <v>0</v>
      </c>
      <c r="WX13" s="177">
        <f>IF(WY13&lt;WZ13,1,0)</f>
        <v>0</v>
      </c>
      <c r="WY13" s="307">
        <f>UX23</f>
        <v>3</v>
      </c>
      <c r="WZ13" s="177">
        <f>UV23</f>
        <v>1</v>
      </c>
      <c r="XA13" s="4"/>
      <c r="XB13" s="314">
        <v>10</v>
      </c>
      <c r="XC13" s="307" t="s">
        <v>283</v>
      </c>
      <c r="XD13" s="307">
        <f>IF(XG13&gt;XH13,1,0)</f>
        <v>0</v>
      </c>
      <c r="XE13" s="136">
        <f>IF((NOT(ISBLANK(UX24)))*AND(UX24=UV24),1,0)</f>
        <v>0</v>
      </c>
      <c r="XF13" s="177">
        <f>IF(XG13&lt;XH13,1,0)</f>
        <v>1</v>
      </c>
      <c r="XG13" s="307">
        <f>UX24</f>
        <v>1</v>
      </c>
      <c r="XH13" s="177">
        <f>UV24</f>
        <v>2</v>
      </c>
      <c r="XI13" s="4"/>
      <c r="XJ13" s="313" t="s">
        <v>146</v>
      </c>
      <c r="XK13" s="4"/>
      <c r="XN13" s="2"/>
      <c r="XO13" s="4"/>
      <c r="XP13" s="353">
        <f>XP12+1</f>
        <v>10</v>
      </c>
      <c r="XQ13" s="4"/>
      <c r="XR13" s="215" t="s">
        <v>277</v>
      </c>
      <c r="XS13" s="249"/>
      <c r="XT13" s="136" t="s">
        <v>136</v>
      </c>
      <c r="XU13" s="177">
        <f>AAX13</f>
        <v>0</v>
      </c>
      <c r="XV13" s="177"/>
      <c r="XW13" s="178">
        <f>XW12+1</f>
        <v>44744</v>
      </c>
      <c r="XX13" s="352"/>
      <c r="XY13" s="158">
        <f>XX13+XY12</f>
        <v>0</v>
      </c>
      <c r="XZ13" s="4"/>
      <c r="YA13" s="348">
        <v>10</v>
      </c>
      <c r="YB13" s="347"/>
      <c r="YC13" s="346" t="s">
        <v>167</v>
      </c>
      <c r="YD13" s="312">
        <v>0</v>
      </c>
      <c r="YE13" s="312">
        <v>0</v>
      </c>
      <c r="YF13" s="311">
        <v>0</v>
      </c>
      <c r="YG13" s="345">
        <v>0</v>
      </c>
      <c r="YH13" s="309">
        <v>0</v>
      </c>
      <c r="YI13" s="345">
        <v>0</v>
      </c>
      <c r="YJ13" s="309">
        <v>0</v>
      </c>
      <c r="YK13" s="309">
        <v>0</v>
      </c>
      <c r="YL13" s="4"/>
      <c r="YM13" s="324" t="s">
        <v>273</v>
      </c>
      <c r="YN13" s="237"/>
      <c r="YO13" s="237" t="s">
        <v>136</v>
      </c>
      <c r="YP13" s="237"/>
      <c r="YQ13" s="323" t="s">
        <v>270</v>
      </c>
      <c r="YR13" s="136"/>
      <c r="YS13" s="324" t="s">
        <v>146</v>
      </c>
      <c r="YT13" s="237"/>
      <c r="YU13" s="237" t="s">
        <v>136</v>
      </c>
      <c r="YV13" s="237"/>
      <c r="YW13" s="323" t="s">
        <v>283</v>
      </c>
      <c r="YX13" s="4"/>
      <c r="YY13" s="324" t="s">
        <v>266</v>
      </c>
      <c r="YZ13" s="237"/>
      <c r="ZA13" s="237" t="s">
        <v>136</v>
      </c>
      <c r="ZB13" s="237"/>
      <c r="ZC13" s="323" t="s">
        <v>168</v>
      </c>
      <c r="ZD13" s="136"/>
      <c r="ZE13" s="324" t="s">
        <v>146</v>
      </c>
      <c r="ZF13" s="237"/>
      <c r="ZG13" s="237" t="s">
        <v>136</v>
      </c>
      <c r="ZH13" s="237"/>
      <c r="ZI13" s="323" t="s">
        <v>273</v>
      </c>
      <c r="ZK13" s="4"/>
      <c r="ZL13" s="314">
        <v>10</v>
      </c>
      <c r="ZM13" s="307" t="s">
        <v>184</v>
      </c>
      <c r="ZN13" s="307">
        <f>IF(ZQ13&gt;ZR13,1,0)</f>
        <v>0</v>
      </c>
      <c r="ZO13" s="136">
        <f>IF((NOT(ISBLANK(YV21)))*AND(YV21=YT21),1,0)</f>
        <v>0</v>
      </c>
      <c r="ZP13" s="177">
        <f>IF(ZQ13&lt;ZR13,1,0)</f>
        <v>0</v>
      </c>
      <c r="ZQ13" s="307">
        <f>YV21</f>
        <v>0</v>
      </c>
      <c r="ZR13" s="177">
        <f>YT21</f>
        <v>0</v>
      </c>
      <c r="ZS13" s="4"/>
      <c r="ZT13" s="314">
        <v>10</v>
      </c>
      <c r="ZU13" s="307" t="s">
        <v>266</v>
      </c>
      <c r="ZV13" s="307">
        <f>IF(ZY13&gt;ZZ13,1,0)</f>
        <v>0</v>
      </c>
      <c r="ZW13" s="344">
        <f>IF((NOT(ISBLANK(YT19)))*AND(YT19=YV19),1,0)</f>
        <v>0</v>
      </c>
      <c r="ZX13" s="177">
        <f>IF(ZY13&lt;ZZ13,1,0)</f>
        <v>0</v>
      </c>
      <c r="ZY13" s="307">
        <f>YT19</f>
        <v>0</v>
      </c>
      <c r="ZZ13" s="177">
        <f>YV19</f>
        <v>0</v>
      </c>
      <c r="AAA13" s="4"/>
      <c r="AAB13" s="314">
        <v>10</v>
      </c>
      <c r="AAC13" s="307" t="s">
        <v>168</v>
      </c>
      <c r="AAD13" s="307">
        <f>IF(AAG13&gt;AAH13,1,0)</f>
        <v>0</v>
      </c>
      <c r="AAE13" s="136">
        <f>IF((NOT(ISBLANK(YT21)))*AND(YT21=YV21),1,0)</f>
        <v>0</v>
      </c>
      <c r="AAF13" s="177">
        <f>IF(AAG13&lt;AAH13,1,0)</f>
        <v>0</v>
      </c>
      <c r="AAG13" s="307">
        <f>YT21</f>
        <v>0</v>
      </c>
      <c r="AAH13" s="177">
        <f>YV21</f>
        <v>0</v>
      </c>
      <c r="AAI13" s="4"/>
      <c r="AAJ13" s="314">
        <v>10</v>
      </c>
      <c r="AAK13" s="307" t="s">
        <v>183</v>
      </c>
      <c r="AAL13" s="307">
        <f>IF(AAO13&gt;AAP13,1,0)</f>
        <v>0</v>
      </c>
      <c r="AAM13" s="136">
        <f>IF((NOT(ISBLANK(YV19)))*AND(YV19=YT19),1,0)</f>
        <v>0</v>
      </c>
      <c r="AAN13" s="177">
        <f>IF(AAO13&lt;AAP13,1,0)</f>
        <v>0</v>
      </c>
      <c r="AAO13" s="307">
        <f>YV19</f>
        <v>0</v>
      </c>
      <c r="AAP13" s="177">
        <f>YT19</f>
        <v>0</v>
      </c>
      <c r="AAQ13" s="4"/>
      <c r="AAR13" s="314">
        <v>10</v>
      </c>
      <c r="AAS13" s="307" t="s">
        <v>277</v>
      </c>
      <c r="AAT13" s="307">
        <f>IF(AAW13&gt;AAX13,1,0)</f>
        <v>0</v>
      </c>
      <c r="AAU13" s="136">
        <f>IF((NOT(ISBLANK(YV23)))*AND(YV23=YT23),1,0)</f>
        <v>0</v>
      </c>
      <c r="AAV13" s="177">
        <f>IF(AAW13&lt;AAX13,1,0)</f>
        <v>0</v>
      </c>
      <c r="AAW13" s="307">
        <f>YV23</f>
        <v>0</v>
      </c>
      <c r="AAX13" s="177">
        <f>YT23</f>
        <v>0</v>
      </c>
      <c r="AAY13" s="4"/>
      <c r="AAZ13" s="314">
        <v>10</v>
      </c>
      <c r="ABA13" s="307" t="s">
        <v>283</v>
      </c>
      <c r="ABB13" s="307">
        <f>IF(ABE13&gt;ABF13,1,0)</f>
        <v>0</v>
      </c>
      <c r="ABC13" s="136">
        <f>IF((NOT(ISBLANK(YV24)))*AND(YV24=YT24),1,0)</f>
        <v>0</v>
      </c>
      <c r="ABD13" s="177">
        <f>IF(ABE13&lt;ABF13,1,0)</f>
        <v>0</v>
      </c>
      <c r="ABE13" s="307">
        <f>YV24</f>
        <v>0</v>
      </c>
      <c r="ABF13" s="177">
        <f>YT24</f>
        <v>0</v>
      </c>
      <c r="ABG13" s="4"/>
      <c r="ABH13" s="313" t="s">
        <v>146</v>
      </c>
      <c r="ABI13" s="4"/>
    </row>
    <row r="14" spans="1:738" x14ac:dyDescent="0.25">
      <c r="A14" s="2"/>
      <c r="B14" s="2"/>
      <c r="C14" s="4"/>
      <c r="D14" s="351">
        <f>D13+1</f>
        <v>11</v>
      </c>
      <c r="E14" s="350"/>
      <c r="F14" s="151" t="s">
        <v>183</v>
      </c>
      <c r="G14" s="290"/>
      <c r="H14" s="196" t="s">
        <v>136</v>
      </c>
      <c r="I14" s="197">
        <f>CL14</f>
        <v>0</v>
      </c>
      <c r="J14" s="349"/>
      <c r="K14" s="349"/>
      <c r="L14" s="349"/>
      <c r="M14" s="190">
        <f>L14+M13</f>
        <v>0</v>
      </c>
      <c r="N14" s="4"/>
      <c r="O14" s="348">
        <v>11</v>
      </c>
      <c r="P14" s="347"/>
      <c r="Q14" s="346" t="s">
        <v>146</v>
      </c>
      <c r="R14" s="312">
        <v>0</v>
      </c>
      <c r="S14" s="312">
        <v>0</v>
      </c>
      <c r="T14" s="311">
        <v>0</v>
      </c>
      <c r="U14" s="345">
        <v>0</v>
      </c>
      <c r="V14" s="309">
        <v>0</v>
      </c>
      <c r="W14" s="345">
        <v>0</v>
      </c>
      <c r="X14" s="309">
        <v>0</v>
      </c>
      <c r="Y14" s="309">
        <v>0</v>
      </c>
      <c r="Z14" s="4"/>
      <c r="AA14" s="324" t="s">
        <v>275</v>
      </c>
      <c r="AB14" s="237"/>
      <c r="AC14" s="237" t="s">
        <v>136</v>
      </c>
      <c r="AD14" s="237"/>
      <c r="AE14" s="323" t="s">
        <v>146</v>
      </c>
      <c r="AF14" s="136"/>
      <c r="AG14" s="324" t="s">
        <v>266</v>
      </c>
      <c r="AH14" s="237"/>
      <c r="AI14" s="237" t="s">
        <v>136</v>
      </c>
      <c r="AJ14" s="237"/>
      <c r="AK14" s="323" t="s">
        <v>265</v>
      </c>
      <c r="AL14" s="4"/>
      <c r="AM14" s="324" t="s">
        <v>273</v>
      </c>
      <c r="AN14" s="237"/>
      <c r="AO14" s="237" t="s">
        <v>136</v>
      </c>
      <c r="AP14" s="237"/>
      <c r="AQ14" s="323" t="s">
        <v>183</v>
      </c>
      <c r="AR14" s="136"/>
      <c r="AS14" s="324" t="s">
        <v>270</v>
      </c>
      <c r="AT14" s="237"/>
      <c r="AU14" s="237" t="s">
        <v>136</v>
      </c>
      <c r="AV14" s="237"/>
      <c r="AW14" s="323" t="s">
        <v>266</v>
      </c>
      <c r="AY14" s="4"/>
      <c r="AZ14" s="308">
        <v>11</v>
      </c>
      <c r="BA14" s="306" t="s">
        <v>277</v>
      </c>
      <c r="BB14" s="306">
        <f>IF(BE14&gt;BF14,1,0)</f>
        <v>0</v>
      </c>
      <c r="BC14" s="196">
        <f>IF((NOT(ISBLANK(AN19)))*AND(AN19=AP19),1,0)</f>
        <v>0</v>
      </c>
      <c r="BD14" s="197">
        <f>IF(BE14&lt;BF14,1,0)</f>
        <v>0</v>
      </c>
      <c r="BE14" s="306">
        <f>AN19</f>
        <v>0</v>
      </c>
      <c r="BF14" s="197">
        <f>AP19</f>
        <v>0</v>
      </c>
      <c r="BG14" s="4"/>
      <c r="BH14" s="308">
        <v>11</v>
      </c>
      <c r="BI14" s="307" t="s">
        <v>270</v>
      </c>
      <c r="BJ14" s="306">
        <f>IF(BM14&gt;BN14,1,0)</f>
        <v>0</v>
      </c>
      <c r="BK14" s="344">
        <f>IF((NOT(ISBLANK(AP22)))*AND(AP22=AN22),1,0)</f>
        <v>0</v>
      </c>
      <c r="BL14" s="197">
        <f>IF(BM14&lt;BN14,1,0)</f>
        <v>0</v>
      </c>
      <c r="BM14" s="306">
        <f>AP22</f>
        <v>0</v>
      </c>
      <c r="BN14" s="197">
        <f>AN22</f>
        <v>0</v>
      </c>
      <c r="BO14" s="4"/>
      <c r="BP14" s="308">
        <v>11</v>
      </c>
      <c r="BQ14" s="306" t="s">
        <v>273</v>
      </c>
      <c r="BR14" s="306">
        <f>IF(BU14&gt;BV14,1,0)</f>
        <v>0</v>
      </c>
      <c r="BS14" s="136">
        <f>IF((NOT(ISBLANK(AP23)))*AND(AP23=AN23),1,0)</f>
        <v>0</v>
      </c>
      <c r="BT14" s="197">
        <f>IF(BU14&lt;BV14,1,0)</f>
        <v>0</v>
      </c>
      <c r="BU14" s="306">
        <f>AP23</f>
        <v>0</v>
      </c>
      <c r="BV14" s="197">
        <f>AN23</f>
        <v>0</v>
      </c>
      <c r="BW14" s="4"/>
      <c r="BX14" s="308">
        <v>11</v>
      </c>
      <c r="BY14" s="306" t="s">
        <v>146</v>
      </c>
      <c r="BZ14" s="306">
        <f>IF(CC14&gt;CD14,1,0)</f>
        <v>0</v>
      </c>
      <c r="CA14" s="136">
        <f>IF((NOT(ISBLANK(AN21)))*AND(AN21=AP21),1,0)</f>
        <v>0</v>
      </c>
      <c r="CB14" s="197">
        <f>IF(CC14&lt;CD14,1,0)</f>
        <v>0</v>
      </c>
      <c r="CC14" s="306">
        <f>AN21</f>
        <v>0</v>
      </c>
      <c r="CD14" s="197">
        <f>AP21</f>
        <v>0</v>
      </c>
      <c r="CE14" s="4"/>
      <c r="CF14" s="308">
        <v>11</v>
      </c>
      <c r="CG14" s="306" t="s">
        <v>183</v>
      </c>
      <c r="CH14" s="306">
        <f>IF(CK14&gt;CL14,1,0)</f>
        <v>0</v>
      </c>
      <c r="CI14" s="136">
        <f>IF((NOT(ISBLANK(AN22)))*AND(AN22=AP22),1,0)</f>
        <v>0</v>
      </c>
      <c r="CJ14" s="197">
        <f>IF(CK14&lt;CL14,1,0)</f>
        <v>0</v>
      </c>
      <c r="CK14" s="306">
        <f>AN22</f>
        <v>0</v>
      </c>
      <c r="CL14" s="197">
        <f>AP22</f>
        <v>0</v>
      </c>
      <c r="CM14" s="4"/>
      <c r="CN14" s="308">
        <v>11</v>
      </c>
      <c r="CO14" s="306" t="s">
        <v>184</v>
      </c>
      <c r="CP14" s="306">
        <f>IF(CS14&gt;CT14,1,0)</f>
        <v>0</v>
      </c>
      <c r="CQ14" s="136">
        <f>IF((NOT(ISBLANK(AN23)))*AND(AN23=AP23),1,0)</f>
        <v>0</v>
      </c>
      <c r="CR14" s="197">
        <f>IF(CS14&lt;CT14,1,0)</f>
        <v>0</v>
      </c>
      <c r="CS14" s="306">
        <f>AN23</f>
        <v>0</v>
      </c>
      <c r="CT14" s="197">
        <f>AP23</f>
        <v>0</v>
      </c>
      <c r="CU14" s="4"/>
      <c r="CV14" s="305" t="s">
        <v>265</v>
      </c>
      <c r="CW14" s="4"/>
      <c r="CY14" s="2"/>
      <c r="DC14" s="136"/>
      <c r="DD14" s="136"/>
      <c r="DE14" s="136"/>
      <c r="DF14" s="136"/>
      <c r="DG14" s="4"/>
      <c r="DH14" s="136"/>
      <c r="DI14" s="4"/>
      <c r="DJ14" s="351">
        <f>DJ13+1</f>
        <v>11</v>
      </c>
      <c r="DK14" s="350"/>
      <c r="DL14" s="151" t="s">
        <v>347</v>
      </c>
      <c r="DM14" s="379">
        <v>59.5</v>
      </c>
      <c r="DN14" s="349"/>
      <c r="DO14" s="290">
        <v>0</v>
      </c>
      <c r="DP14" s="196" t="s">
        <v>136</v>
      </c>
      <c r="DQ14" s="197">
        <v>1</v>
      </c>
      <c r="DR14" s="349"/>
      <c r="DS14" s="349"/>
      <c r="DT14" s="349"/>
      <c r="DU14" s="190">
        <f>DT14+DU13</f>
        <v>348</v>
      </c>
      <c r="DV14" s="4"/>
      <c r="DW14" s="348">
        <v>11</v>
      </c>
      <c r="DX14" s="347"/>
      <c r="DY14" s="346" t="s">
        <v>362</v>
      </c>
      <c r="DZ14" s="312">
        <v>9</v>
      </c>
      <c r="EA14" s="312">
        <v>11</v>
      </c>
      <c r="EB14" s="311">
        <v>2</v>
      </c>
      <c r="EC14" s="310">
        <v>3</v>
      </c>
      <c r="ED14" s="309">
        <v>6</v>
      </c>
      <c r="EE14" s="310">
        <v>9</v>
      </c>
      <c r="EF14" s="309">
        <v>18</v>
      </c>
      <c r="EG14" s="309">
        <v>-9</v>
      </c>
      <c r="EH14" s="4"/>
      <c r="EI14" s="324" t="s">
        <v>347</v>
      </c>
      <c r="EJ14" s="136">
        <v>1</v>
      </c>
      <c r="EK14" s="136" t="s">
        <v>136</v>
      </c>
      <c r="EL14" s="136">
        <v>1</v>
      </c>
      <c r="EM14" s="323" t="s">
        <v>357</v>
      </c>
      <c r="EN14" s="136"/>
      <c r="EO14" s="324" t="s">
        <v>352</v>
      </c>
      <c r="EP14" s="136">
        <v>2</v>
      </c>
      <c r="EQ14" s="136" t="s">
        <v>136</v>
      </c>
      <c r="ER14" s="136">
        <v>1</v>
      </c>
      <c r="ES14" s="323" t="s">
        <v>343</v>
      </c>
      <c r="ET14" s="4"/>
      <c r="EU14" s="324" t="s">
        <v>352</v>
      </c>
      <c r="EV14" s="136">
        <v>1</v>
      </c>
      <c r="EW14" s="136" t="s">
        <v>136</v>
      </c>
      <c r="EX14" s="136">
        <v>1</v>
      </c>
      <c r="EY14" s="323" t="s">
        <v>346</v>
      </c>
      <c r="EZ14" s="136"/>
      <c r="FA14" s="324" t="s">
        <v>342</v>
      </c>
      <c r="FB14" s="136">
        <v>0</v>
      </c>
      <c r="FC14" s="136" t="s">
        <v>136</v>
      </c>
      <c r="FD14" s="136">
        <v>0</v>
      </c>
      <c r="FE14" s="323" t="s">
        <v>345</v>
      </c>
      <c r="FF14" s="4"/>
      <c r="FG14" s="324" t="s">
        <v>352</v>
      </c>
      <c r="FH14" s="136">
        <v>0</v>
      </c>
      <c r="FI14" s="136" t="s">
        <v>136</v>
      </c>
      <c r="FJ14" s="136">
        <v>1</v>
      </c>
      <c r="FK14" s="323" t="s">
        <v>357</v>
      </c>
      <c r="FL14" s="4"/>
      <c r="FM14" s="136"/>
      <c r="FN14" s="136"/>
      <c r="FO14" s="136"/>
      <c r="FP14" s="136"/>
      <c r="FQ14" s="136"/>
      <c r="FR14" s="4"/>
      <c r="FS14" s="4"/>
      <c r="FT14" s="308">
        <v>11</v>
      </c>
      <c r="FU14" s="306" t="s">
        <v>362</v>
      </c>
      <c r="FV14" s="306">
        <f>IF(FY14&gt;FZ14,1,0)</f>
        <v>1</v>
      </c>
      <c r="FW14" s="196">
        <f>IF((NOT(ISBLANK(FH11)))*AND(FH11=FJ11),1,0)</f>
        <v>0</v>
      </c>
      <c r="FX14" s="197">
        <f>IF(FY14&lt;FZ14,1,0)</f>
        <v>0</v>
      </c>
      <c r="FY14" s="306">
        <f>FH11</f>
        <v>7</v>
      </c>
      <c r="FZ14" s="197">
        <f>FJ11</f>
        <v>1</v>
      </c>
      <c r="GA14" s="4"/>
      <c r="GB14" s="308">
        <v>11</v>
      </c>
      <c r="GC14" s="307" t="s">
        <v>352</v>
      </c>
      <c r="GD14" s="306">
        <f>IF(GG14&gt;GH14,1,0)</f>
        <v>1</v>
      </c>
      <c r="GE14" s="344">
        <f>IF((NOT(ISBLANK(FJ14)))*AND(FJ14=FH14),1,0)</f>
        <v>0</v>
      </c>
      <c r="GF14" s="197">
        <f>IF(GG14&lt;GH14,1,0)</f>
        <v>0</v>
      </c>
      <c r="GG14" s="306">
        <f>FJ14</f>
        <v>1</v>
      </c>
      <c r="GH14" s="197">
        <f>FH14</f>
        <v>0</v>
      </c>
      <c r="GI14" s="4"/>
      <c r="GJ14" s="308">
        <v>11</v>
      </c>
      <c r="GK14" s="306" t="s">
        <v>347</v>
      </c>
      <c r="GL14" s="306">
        <f>IF(GO14&gt;GP14,1,0)</f>
        <v>0</v>
      </c>
      <c r="GM14" s="136">
        <f>IF((NOT(ISBLANK(FJ15)))*AND(FJ15=FH15),1,0)</f>
        <v>0</v>
      </c>
      <c r="GN14" s="197">
        <f>IF(GO14&lt;GP14,1,0)</f>
        <v>1</v>
      </c>
      <c r="GO14" s="306">
        <f>FJ15</f>
        <v>0</v>
      </c>
      <c r="GP14" s="197">
        <f>FH15</f>
        <v>1</v>
      </c>
      <c r="GQ14" s="4"/>
      <c r="GR14" s="308">
        <v>11</v>
      </c>
      <c r="GS14" s="306" t="s">
        <v>348</v>
      </c>
      <c r="GT14" s="306">
        <f>IF(GW14&gt;GX14,1,0)</f>
        <v>0</v>
      </c>
      <c r="GU14" s="136">
        <f>IF((NOT(ISBLANK(FH13)))*AND(FH13=FJ13),1,0)</f>
        <v>1</v>
      </c>
      <c r="GV14" s="197">
        <f>IF(GW14&lt;GX14,1,0)</f>
        <v>0</v>
      </c>
      <c r="GW14" s="306">
        <f>FH13</f>
        <v>1</v>
      </c>
      <c r="GX14" s="197">
        <f>FJ13</f>
        <v>1</v>
      </c>
      <c r="GY14" s="4"/>
      <c r="GZ14" s="308">
        <v>11</v>
      </c>
      <c r="HA14" s="306" t="s">
        <v>357</v>
      </c>
      <c r="HB14" s="306">
        <f>IF(HE14&gt;HF14,1,0)</f>
        <v>0</v>
      </c>
      <c r="HC14" s="136">
        <f>IF((NOT(ISBLANK(FH14)))*AND(FH14=FJ14),1,0)</f>
        <v>0</v>
      </c>
      <c r="HD14" s="197">
        <f>IF(HE14&lt;HF14,1,0)</f>
        <v>1</v>
      </c>
      <c r="HE14" s="306">
        <f>FH14</f>
        <v>0</v>
      </c>
      <c r="HF14" s="197">
        <f>FJ14</f>
        <v>1</v>
      </c>
      <c r="HG14" s="4"/>
      <c r="HH14" s="308">
        <v>11</v>
      </c>
      <c r="HI14" s="306" t="s">
        <v>358</v>
      </c>
      <c r="HJ14" s="306">
        <f>IF(HM14&gt;HN14,1,0)</f>
        <v>1</v>
      </c>
      <c r="HK14" s="136">
        <f>IF((NOT(ISBLANK(FH15)))*AND(FH15=FJ15),1,0)</f>
        <v>0</v>
      </c>
      <c r="HL14" s="197">
        <f>IF(HM14&lt;HN14,1,0)</f>
        <v>0</v>
      </c>
      <c r="HM14" s="306">
        <f>FH15</f>
        <v>1</v>
      </c>
      <c r="HN14" s="197">
        <f>FJ15</f>
        <v>0</v>
      </c>
      <c r="HO14" s="4"/>
      <c r="HP14" s="305" t="s">
        <v>339</v>
      </c>
      <c r="HQ14" s="4"/>
      <c r="HS14" s="2"/>
      <c r="HT14" s="2"/>
      <c r="HU14" s="4"/>
      <c r="HV14" s="289">
        <f>HV13+1</f>
        <v>11</v>
      </c>
      <c r="HW14" s="350"/>
      <c r="HX14" s="151" t="s">
        <v>183</v>
      </c>
      <c r="HY14" s="290">
        <v>3</v>
      </c>
      <c r="HZ14" s="196" t="s">
        <v>136</v>
      </c>
      <c r="IA14" s="197">
        <v>2</v>
      </c>
      <c r="IB14" s="349"/>
      <c r="IC14" s="349"/>
      <c r="ID14" s="349"/>
      <c r="IE14" s="190">
        <f>ID14+IE13</f>
        <v>505</v>
      </c>
      <c r="IF14" s="4"/>
      <c r="IG14" s="348">
        <v>11</v>
      </c>
      <c r="IH14" s="347"/>
      <c r="II14" s="346" t="s">
        <v>277</v>
      </c>
      <c r="IJ14" s="312">
        <v>11</v>
      </c>
      <c r="IK14" s="312">
        <v>11</v>
      </c>
      <c r="IL14" s="311">
        <v>3</v>
      </c>
      <c r="IM14" s="345">
        <v>2</v>
      </c>
      <c r="IN14" s="309">
        <v>6</v>
      </c>
      <c r="IO14" s="345">
        <v>12</v>
      </c>
      <c r="IP14" s="309">
        <v>14</v>
      </c>
      <c r="IQ14" s="309">
        <v>-2</v>
      </c>
      <c r="IR14" s="4"/>
      <c r="IS14" s="324" t="s">
        <v>275</v>
      </c>
      <c r="IT14" s="237">
        <v>1</v>
      </c>
      <c r="IU14" s="237" t="s">
        <v>136</v>
      </c>
      <c r="IV14" s="237">
        <v>1</v>
      </c>
      <c r="IW14" s="323" t="s">
        <v>146</v>
      </c>
      <c r="IX14" s="136"/>
      <c r="IY14" s="324" t="s">
        <v>266</v>
      </c>
      <c r="IZ14" s="237">
        <v>1</v>
      </c>
      <c r="JA14" s="237" t="s">
        <v>136</v>
      </c>
      <c r="JB14" s="237">
        <v>4</v>
      </c>
      <c r="JC14" s="323" t="s">
        <v>265</v>
      </c>
      <c r="JD14" s="4"/>
      <c r="JE14" s="324" t="s">
        <v>273</v>
      </c>
      <c r="JF14" s="136">
        <v>0</v>
      </c>
      <c r="JG14" s="136" t="s">
        <v>136</v>
      </c>
      <c r="JH14" s="136">
        <v>0</v>
      </c>
      <c r="JI14" s="323" t="s">
        <v>183</v>
      </c>
      <c r="JJ14" s="136"/>
      <c r="JK14" s="324" t="s">
        <v>270</v>
      </c>
      <c r="JL14" s="136">
        <v>0</v>
      </c>
      <c r="JM14" s="136" t="s">
        <v>136</v>
      </c>
      <c r="JN14" s="136">
        <v>3</v>
      </c>
      <c r="JO14" s="323" t="s">
        <v>266</v>
      </c>
      <c r="JQ14" s="4"/>
      <c r="JR14" s="308">
        <v>11</v>
      </c>
      <c r="JS14" s="306" t="s">
        <v>277</v>
      </c>
      <c r="JT14" s="306">
        <f>IF(JW14&gt;JX14,1,0)</f>
        <v>1</v>
      </c>
      <c r="JU14" s="196">
        <f>IF((NOT(ISBLANK(JF19)))*AND(JF19=JH19),1,0)</f>
        <v>0</v>
      </c>
      <c r="JV14" s="197">
        <f>IF(JW14&lt;JX14,1,0)</f>
        <v>0</v>
      </c>
      <c r="JW14" s="306">
        <f>JF19</f>
        <v>1</v>
      </c>
      <c r="JX14" s="197">
        <f>JH19</f>
        <v>0</v>
      </c>
      <c r="JY14" s="4"/>
      <c r="JZ14" s="308">
        <v>11</v>
      </c>
      <c r="KA14" s="307" t="s">
        <v>270</v>
      </c>
      <c r="KB14" s="306">
        <f>IF(KE14&gt;KF14,1,0)</f>
        <v>0</v>
      </c>
      <c r="KC14" s="344">
        <f>IF((NOT(ISBLANK(JH22)))*AND(JH22=JF22),1,0)</f>
        <v>0</v>
      </c>
      <c r="KD14" s="197">
        <f>IF(KE14&lt;KF14,1,0)</f>
        <v>1</v>
      </c>
      <c r="KE14" s="306">
        <f>JH22</f>
        <v>2</v>
      </c>
      <c r="KF14" s="197">
        <f>JF22</f>
        <v>3</v>
      </c>
      <c r="KG14" s="4"/>
      <c r="KH14" s="308">
        <v>11</v>
      </c>
      <c r="KI14" s="306" t="s">
        <v>273</v>
      </c>
      <c r="KJ14" s="306">
        <f>IF(KM14&gt;KN14,1,0)</f>
        <v>0</v>
      </c>
      <c r="KK14" s="136">
        <f>IF((NOT(ISBLANK(JH23)))*AND(JH23=JF23),1,0)</f>
        <v>0</v>
      </c>
      <c r="KL14" s="197">
        <f>IF(KM14&lt;KN14,1,0)</f>
        <v>1</v>
      </c>
      <c r="KM14" s="306">
        <f>JH23</f>
        <v>1</v>
      </c>
      <c r="KN14" s="197">
        <f>JF23</f>
        <v>2</v>
      </c>
      <c r="KO14" s="4"/>
      <c r="KP14" s="308">
        <v>11</v>
      </c>
      <c r="KQ14" s="306" t="s">
        <v>146</v>
      </c>
      <c r="KR14" s="306">
        <f>IF(KU14&gt;KV14,1,0)</f>
        <v>0</v>
      </c>
      <c r="KS14" s="136">
        <f>IF((NOT(ISBLANK(JF21)))*AND(JF21=JH21),1,0)</f>
        <v>1</v>
      </c>
      <c r="KT14" s="197">
        <f>IF(KU14&lt;KV14,1,0)</f>
        <v>0</v>
      </c>
      <c r="KU14" s="306">
        <f>JF21</f>
        <v>1</v>
      </c>
      <c r="KV14" s="197">
        <f>JH21</f>
        <v>1</v>
      </c>
      <c r="KW14" s="4"/>
      <c r="KX14" s="308">
        <v>11</v>
      </c>
      <c r="KY14" s="306" t="s">
        <v>183</v>
      </c>
      <c r="KZ14" s="306">
        <f>IF(LC14&gt;LD14,1,0)</f>
        <v>1</v>
      </c>
      <c r="LA14" s="136">
        <f>IF((NOT(ISBLANK(JF22)))*AND(JF22=JH22),1,0)</f>
        <v>0</v>
      </c>
      <c r="LB14" s="197">
        <f>IF(LC14&lt;LD14,1,0)</f>
        <v>0</v>
      </c>
      <c r="LC14" s="306">
        <f>JF22</f>
        <v>3</v>
      </c>
      <c r="LD14" s="197">
        <f>JH22</f>
        <v>2</v>
      </c>
      <c r="LE14" s="4"/>
      <c r="LF14" s="308">
        <v>11</v>
      </c>
      <c r="LG14" s="306" t="s">
        <v>184</v>
      </c>
      <c r="LH14" s="306">
        <f>IF(LK14&gt;LL14,1,0)</f>
        <v>1</v>
      </c>
      <c r="LI14" s="136">
        <f>IF((NOT(ISBLANK(JF23)))*AND(JF23=JH23),1,0)</f>
        <v>0</v>
      </c>
      <c r="LJ14" s="197">
        <f>IF(LK14&lt;LL14,1,0)</f>
        <v>0</v>
      </c>
      <c r="LK14" s="306">
        <f>JF23</f>
        <v>2</v>
      </c>
      <c r="LL14" s="197">
        <f>JH23</f>
        <v>1</v>
      </c>
      <c r="LM14" s="4"/>
      <c r="LN14" s="305" t="s">
        <v>265</v>
      </c>
      <c r="LO14" s="4"/>
      <c r="LQ14" s="2"/>
      <c r="LR14" s="2"/>
      <c r="LS14" s="4"/>
      <c r="LT14" s="205">
        <f>LT13+1</f>
        <v>11</v>
      </c>
      <c r="LU14" s="350"/>
      <c r="LV14" s="151" t="s">
        <v>183</v>
      </c>
      <c r="LW14" s="290">
        <v>1</v>
      </c>
      <c r="LX14" s="196" t="s">
        <v>136</v>
      </c>
      <c r="LY14" s="197">
        <f>PB14</f>
        <v>1</v>
      </c>
      <c r="LZ14" s="349"/>
      <c r="MA14" s="349"/>
      <c r="MB14" s="349"/>
      <c r="MC14" s="190">
        <f>MB14+MC13</f>
        <v>757</v>
      </c>
      <c r="MD14" s="4"/>
      <c r="ME14" s="348">
        <v>11</v>
      </c>
      <c r="MF14" s="347"/>
      <c r="MG14" s="346" t="s">
        <v>184</v>
      </c>
      <c r="MH14" s="312">
        <v>11</v>
      </c>
      <c r="MI14" s="312">
        <v>11</v>
      </c>
      <c r="MJ14" s="311">
        <v>3</v>
      </c>
      <c r="MK14" s="345">
        <v>2</v>
      </c>
      <c r="ML14" s="309">
        <v>6</v>
      </c>
      <c r="MM14" s="345">
        <v>13</v>
      </c>
      <c r="MN14" s="309">
        <v>17</v>
      </c>
      <c r="MO14" s="309">
        <v>-4</v>
      </c>
      <c r="MP14" s="4"/>
      <c r="MQ14" s="324" t="s">
        <v>275</v>
      </c>
      <c r="MR14" s="237">
        <v>2</v>
      </c>
      <c r="MS14" s="237" t="s">
        <v>136</v>
      </c>
      <c r="MT14" s="237">
        <v>1</v>
      </c>
      <c r="MU14" s="323" t="s">
        <v>146</v>
      </c>
      <c r="MV14" s="136"/>
      <c r="MW14" s="324" t="s">
        <v>266</v>
      </c>
      <c r="MX14" s="237">
        <v>2</v>
      </c>
      <c r="MY14" s="237" t="s">
        <v>136</v>
      </c>
      <c r="MZ14" s="237">
        <v>1</v>
      </c>
      <c r="NA14" s="323" t="s">
        <v>265</v>
      </c>
      <c r="NB14" s="4"/>
      <c r="NC14" s="324" t="s">
        <v>273</v>
      </c>
      <c r="ND14" s="237">
        <v>1</v>
      </c>
      <c r="NE14" s="237" t="s">
        <v>136</v>
      </c>
      <c r="NF14" s="237">
        <v>2</v>
      </c>
      <c r="NG14" s="323" t="s">
        <v>183</v>
      </c>
      <c r="NH14" s="136"/>
      <c r="NI14" s="324" t="s">
        <v>270</v>
      </c>
      <c r="NJ14" s="237">
        <v>0</v>
      </c>
      <c r="NK14" s="237" t="s">
        <v>136</v>
      </c>
      <c r="NL14" s="237">
        <v>3</v>
      </c>
      <c r="NM14" s="323" t="s">
        <v>266</v>
      </c>
      <c r="NO14" s="4"/>
      <c r="NP14" s="308">
        <v>11</v>
      </c>
      <c r="NQ14" s="306" t="s">
        <v>277</v>
      </c>
      <c r="NR14" s="306">
        <f>IF(NU14&gt;NV14,1,0)</f>
        <v>1</v>
      </c>
      <c r="NS14" s="196">
        <f>IF((NOT(ISBLANK(ND19)))*AND(ND19=NF19),1,0)</f>
        <v>0</v>
      </c>
      <c r="NT14" s="197">
        <f>IF(NU14&lt;NV14,1,0)</f>
        <v>0</v>
      </c>
      <c r="NU14" s="306">
        <f>ND19</f>
        <v>3</v>
      </c>
      <c r="NV14" s="197">
        <f>NF19</f>
        <v>1</v>
      </c>
      <c r="NW14" s="4"/>
      <c r="NX14" s="308">
        <v>11</v>
      </c>
      <c r="NY14" s="307" t="s">
        <v>270</v>
      </c>
      <c r="NZ14" s="306">
        <f>IF(OC14&gt;OD14,1,0)</f>
        <v>0</v>
      </c>
      <c r="OA14" s="344">
        <f>IF((NOT(ISBLANK(NF22)))*AND(NF22=ND22),1,0)</f>
        <v>1</v>
      </c>
      <c r="OB14" s="197">
        <f>IF(OC14&lt;OD14,1,0)</f>
        <v>0</v>
      </c>
      <c r="OC14" s="306">
        <f>NF22</f>
        <v>1</v>
      </c>
      <c r="OD14" s="197">
        <f>ND22</f>
        <v>1</v>
      </c>
      <c r="OE14" s="4"/>
      <c r="OF14" s="308">
        <v>11</v>
      </c>
      <c r="OG14" s="306" t="s">
        <v>273</v>
      </c>
      <c r="OH14" s="306">
        <f>IF(OK14&gt;OL14,1,0)</f>
        <v>0</v>
      </c>
      <c r="OI14" s="136">
        <f>IF((NOT(ISBLANK(NF23)))*AND(NF23=ND23),1,0)</f>
        <v>0</v>
      </c>
      <c r="OJ14" s="197">
        <f>IF(OK14&lt;OL14,1,0)</f>
        <v>1</v>
      </c>
      <c r="OK14" s="306">
        <f>NF23</f>
        <v>1</v>
      </c>
      <c r="OL14" s="197">
        <f>ND23</f>
        <v>3</v>
      </c>
      <c r="OM14" s="4"/>
      <c r="ON14" s="308">
        <v>11</v>
      </c>
      <c r="OO14" s="306" t="s">
        <v>146</v>
      </c>
      <c r="OP14" s="306">
        <f>IF(OS14&gt;OT14,1,0)</f>
        <v>0</v>
      </c>
      <c r="OQ14" s="136">
        <f>IF((NOT(ISBLANK(ND21)))*AND(ND21=NF21),1,0)</f>
        <v>0</v>
      </c>
      <c r="OR14" s="197">
        <f>IF(OS14&lt;OT14,1,0)</f>
        <v>1</v>
      </c>
      <c r="OS14" s="306">
        <f>ND21</f>
        <v>1</v>
      </c>
      <c r="OT14" s="197">
        <f>NF21</f>
        <v>2</v>
      </c>
      <c r="OU14" s="4"/>
      <c r="OV14" s="308">
        <v>11</v>
      </c>
      <c r="OW14" s="306" t="s">
        <v>183</v>
      </c>
      <c r="OX14" s="306">
        <f>IF(PA14&gt;PB14,1,0)</f>
        <v>0</v>
      </c>
      <c r="OY14" s="136">
        <f>IF((NOT(ISBLANK(ND22)))*AND(ND22=NF22),1,0)</f>
        <v>1</v>
      </c>
      <c r="OZ14" s="197">
        <f>IF(PA14&lt;PB14,1,0)</f>
        <v>0</v>
      </c>
      <c r="PA14" s="306">
        <f>ND22</f>
        <v>1</v>
      </c>
      <c r="PB14" s="197">
        <f>NF22</f>
        <v>1</v>
      </c>
      <c r="PC14" s="4"/>
      <c r="PD14" s="308">
        <v>11</v>
      </c>
      <c r="PE14" s="306" t="s">
        <v>184</v>
      </c>
      <c r="PF14" s="306">
        <f>IF(PI14&gt;PJ14,1,0)</f>
        <v>1</v>
      </c>
      <c r="PG14" s="136">
        <f>IF((NOT(ISBLANK(ND23)))*AND(ND23=NF23),1,0)</f>
        <v>0</v>
      </c>
      <c r="PH14" s="197">
        <f>IF(PI14&lt;PJ14,1,0)</f>
        <v>0</v>
      </c>
      <c r="PI14" s="306">
        <f>ND23</f>
        <v>3</v>
      </c>
      <c r="PJ14" s="197">
        <f>NF23</f>
        <v>1</v>
      </c>
      <c r="PK14" s="4"/>
      <c r="PL14" s="305" t="s">
        <v>265</v>
      </c>
      <c r="PM14" s="4"/>
      <c r="PP14" s="2"/>
      <c r="PQ14" s="4"/>
      <c r="PR14" s="289">
        <f>PR13+1</f>
        <v>11</v>
      </c>
      <c r="PS14" s="350"/>
      <c r="PT14" s="151" t="s">
        <v>183</v>
      </c>
      <c r="PU14" s="290">
        <v>2</v>
      </c>
      <c r="PV14" s="196" t="s">
        <v>136</v>
      </c>
      <c r="PW14" s="197">
        <f>TA14</f>
        <v>1</v>
      </c>
      <c r="PX14" s="349"/>
      <c r="PY14" s="349"/>
      <c r="PZ14" s="349"/>
      <c r="QA14" s="190">
        <f>PZ14+QA13</f>
        <v>676</v>
      </c>
      <c r="QB14" s="399"/>
      <c r="QC14" s="4"/>
      <c r="QD14" s="348">
        <v>11</v>
      </c>
      <c r="QE14" s="347"/>
      <c r="QF14" s="357" t="s">
        <v>266</v>
      </c>
      <c r="QG14" s="312">
        <v>9</v>
      </c>
      <c r="QH14" s="312">
        <v>11</v>
      </c>
      <c r="QI14" s="311">
        <v>2</v>
      </c>
      <c r="QJ14" s="345">
        <v>3</v>
      </c>
      <c r="QK14" s="309">
        <v>6</v>
      </c>
      <c r="QL14" s="345">
        <v>12</v>
      </c>
      <c r="QM14" s="309">
        <v>17</v>
      </c>
      <c r="QN14" s="309">
        <v>-5</v>
      </c>
      <c r="QO14" s="4"/>
      <c r="QP14" s="324" t="s">
        <v>275</v>
      </c>
      <c r="QQ14" s="237">
        <v>0</v>
      </c>
      <c r="QR14" s="237" t="s">
        <v>136</v>
      </c>
      <c r="QS14" s="237">
        <v>0</v>
      </c>
      <c r="QT14" s="323" t="s">
        <v>146</v>
      </c>
      <c r="QU14" s="136"/>
      <c r="QV14" s="324" t="s">
        <v>266</v>
      </c>
      <c r="QW14" s="237">
        <v>2</v>
      </c>
      <c r="QX14" s="237" t="s">
        <v>136</v>
      </c>
      <c r="QY14" s="237">
        <v>3</v>
      </c>
      <c r="QZ14" s="323" t="s">
        <v>265</v>
      </c>
      <c r="RA14" s="4"/>
      <c r="RB14" s="324" t="s">
        <v>273</v>
      </c>
      <c r="RC14" s="237">
        <v>2</v>
      </c>
      <c r="RD14" s="237" t="s">
        <v>136</v>
      </c>
      <c r="RE14" s="237">
        <v>0</v>
      </c>
      <c r="RF14" s="323" t="s">
        <v>183</v>
      </c>
      <c r="RG14" s="136"/>
      <c r="RH14" s="324" t="s">
        <v>270</v>
      </c>
      <c r="RI14" s="237">
        <v>0</v>
      </c>
      <c r="RJ14" s="237" t="s">
        <v>136</v>
      </c>
      <c r="RK14" s="237">
        <v>3</v>
      </c>
      <c r="RL14" s="323" t="s">
        <v>266</v>
      </c>
      <c r="RN14" s="4"/>
      <c r="RO14" s="308">
        <v>11</v>
      </c>
      <c r="RP14" s="306" t="s">
        <v>277</v>
      </c>
      <c r="RQ14" s="306">
        <f>IF(RT14&gt;RU14,1,0)</f>
        <v>0</v>
      </c>
      <c r="RR14" s="196">
        <f>IF((NOT(ISBLANK(RC19)))*AND(RC19=RE19),1,0)</f>
        <v>1</v>
      </c>
      <c r="RS14" s="197">
        <f>IF(RT14&lt;RU14,1,0)</f>
        <v>0</v>
      </c>
      <c r="RT14" s="306">
        <f>RC19</f>
        <v>1</v>
      </c>
      <c r="RU14" s="197">
        <f>RE19</f>
        <v>1</v>
      </c>
      <c r="RV14" s="4"/>
      <c r="RW14" s="308">
        <v>11</v>
      </c>
      <c r="RX14" s="307" t="s">
        <v>270</v>
      </c>
      <c r="RY14" s="306">
        <f>IF(SB14&gt;SC14,1,0)</f>
        <v>0</v>
      </c>
      <c r="RZ14" s="344">
        <f>IF((NOT(ISBLANK(RE22)))*AND(RE22=RC22),1,0)</f>
        <v>0</v>
      </c>
      <c r="SA14" s="197">
        <f>IF(SB14&lt;SC14,1,0)</f>
        <v>1</v>
      </c>
      <c r="SB14" s="306">
        <f>RE22</f>
        <v>1</v>
      </c>
      <c r="SC14" s="197">
        <f>RC22</f>
        <v>2</v>
      </c>
      <c r="SD14" s="4"/>
      <c r="SE14" s="308">
        <v>11</v>
      </c>
      <c r="SF14" s="306" t="s">
        <v>273</v>
      </c>
      <c r="SG14" s="306">
        <f>IF(SJ14&gt;SK14,1,0)</f>
        <v>0</v>
      </c>
      <c r="SH14" s="136">
        <f>IF((NOT(ISBLANK(RE23)))*AND(RE23=RC23),1,0)</f>
        <v>1</v>
      </c>
      <c r="SI14" s="197">
        <f>IF(SJ14&lt;SK14,1,0)</f>
        <v>0</v>
      </c>
      <c r="SJ14" s="306">
        <f>RE23</f>
        <v>1</v>
      </c>
      <c r="SK14" s="197">
        <f>RC23</f>
        <v>1</v>
      </c>
      <c r="SL14" s="4"/>
      <c r="SM14" s="308">
        <v>11</v>
      </c>
      <c r="SN14" s="306" t="s">
        <v>146</v>
      </c>
      <c r="SO14" s="306">
        <f>IF(SR14&gt;SS14,1,0)</f>
        <v>0</v>
      </c>
      <c r="SP14" s="136">
        <f>IF((NOT(ISBLANK(RC21)))*AND(RC21=RE21),1,0)</f>
        <v>0</v>
      </c>
      <c r="SQ14" s="197">
        <f>IF(SR14&lt;SS14,1,0)</f>
        <v>1</v>
      </c>
      <c r="SR14" s="306">
        <f>RC21</f>
        <v>0</v>
      </c>
      <c r="SS14" s="197">
        <f>RE21</f>
        <v>2</v>
      </c>
      <c r="ST14" s="4"/>
      <c r="SU14" s="308">
        <v>11</v>
      </c>
      <c r="SV14" s="306" t="s">
        <v>183</v>
      </c>
      <c r="SW14" s="306">
        <f>IF(SZ14&gt;TA14,1,0)</f>
        <v>1</v>
      </c>
      <c r="SX14" s="136">
        <f>IF((NOT(ISBLANK(RC22)))*AND(RC22=RE22),1,0)</f>
        <v>0</v>
      </c>
      <c r="SY14" s="197">
        <f>IF(SZ14&lt;TA14,1,0)</f>
        <v>0</v>
      </c>
      <c r="SZ14" s="306">
        <f>RC22</f>
        <v>2</v>
      </c>
      <c r="TA14" s="197">
        <f>RE22</f>
        <v>1</v>
      </c>
      <c r="TB14" s="4"/>
      <c r="TC14" s="308">
        <v>11</v>
      </c>
      <c r="TD14" s="306" t="s">
        <v>184</v>
      </c>
      <c r="TE14" s="306">
        <f>IF(TH14&gt;TI14,1,0)</f>
        <v>0</v>
      </c>
      <c r="TF14" s="136">
        <f>IF((NOT(ISBLANK(RC23)))*AND(RC23=RE23),1,0)</f>
        <v>1</v>
      </c>
      <c r="TG14" s="197">
        <f>IF(TH14&lt;TI14,1,0)</f>
        <v>0</v>
      </c>
      <c r="TH14" s="306">
        <f>RC23</f>
        <v>1</v>
      </c>
      <c r="TI14" s="197">
        <f>RE23</f>
        <v>1</v>
      </c>
      <c r="TJ14" s="4"/>
      <c r="TK14" s="305" t="s">
        <v>265</v>
      </c>
      <c r="TL14" s="4"/>
      <c r="TO14" s="2"/>
      <c r="TP14" s="4"/>
      <c r="TQ14" s="289">
        <f>TQ13+1</f>
        <v>11</v>
      </c>
      <c r="TR14" s="350"/>
      <c r="TS14" s="151" t="s">
        <v>183</v>
      </c>
      <c r="TT14" s="290">
        <v>2</v>
      </c>
      <c r="TU14" s="196" t="s">
        <v>136</v>
      </c>
      <c r="TV14" s="197">
        <f>WZ14</f>
        <v>1</v>
      </c>
      <c r="TW14" s="349"/>
      <c r="TX14" s="349"/>
      <c r="TY14" s="400"/>
      <c r="TZ14" s="190">
        <f>TY14+TZ13</f>
        <v>409</v>
      </c>
      <c r="UA14" s="399"/>
      <c r="UB14" s="4"/>
      <c r="UC14" s="348">
        <v>11</v>
      </c>
      <c r="UD14" s="347"/>
      <c r="UE14" s="346" t="s">
        <v>275</v>
      </c>
      <c r="UF14" s="312">
        <v>9</v>
      </c>
      <c r="UG14" s="312">
        <v>11</v>
      </c>
      <c r="UH14" s="311">
        <v>2</v>
      </c>
      <c r="UI14" s="345">
        <v>3</v>
      </c>
      <c r="UJ14" s="309">
        <v>6</v>
      </c>
      <c r="UK14" s="345">
        <v>11</v>
      </c>
      <c r="UL14" s="309">
        <v>17</v>
      </c>
      <c r="UM14" s="309">
        <v>-6</v>
      </c>
      <c r="UN14" s="4"/>
      <c r="UO14" s="324" t="s">
        <v>275</v>
      </c>
      <c r="UP14" s="237">
        <v>0</v>
      </c>
      <c r="UQ14" s="237" t="s">
        <v>136</v>
      </c>
      <c r="UR14" s="237">
        <v>2</v>
      </c>
      <c r="US14" s="323" t="s">
        <v>146</v>
      </c>
      <c r="UT14" s="136"/>
      <c r="UU14" s="324" t="s">
        <v>266</v>
      </c>
      <c r="UV14" s="237">
        <v>5</v>
      </c>
      <c r="UW14" s="237" t="s">
        <v>136</v>
      </c>
      <c r="UX14" s="237">
        <v>1</v>
      </c>
      <c r="UY14" s="323" t="s">
        <v>265</v>
      </c>
      <c r="UZ14" s="4"/>
      <c r="VA14" s="324" t="s">
        <v>273</v>
      </c>
      <c r="VB14" s="237">
        <v>0</v>
      </c>
      <c r="VC14" s="237" t="s">
        <v>136</v>
      </c>
      <c r="VD14" s="237">
        <v>0</v>
      </c>
      <c r="VE14" s="323" t="s">
        <v>183</v>
      </c>
      <c r="VF14" s="136"/>
      <c r="VG14" s="324" t="s">
        <v>270</v>
      </c>
      <c r="VH14" s="237">
        <v>2</v>
      </c>
      <c r="VI14" s="237" t="s">
        <v>136</v>
      </c>
      <c r="VJ14" s="237">
        <v>1</v>
      </c>
      <c r="VK14" s="323" t="s">
        <v>266</v>
      </c>
      <c r="VM14" s="4"/>
      <c r="VN14" s="308">
        <v>11</v>
      </c>
      <c r="VO14" s="306" t="s">
        <v>277</v>
      </c>
      <c r="VP14" s="306">
        <f>IF(VS14&gt;VT14,1,0)</f>
        <v>0</v>
      </c>
      <c r="VQ14" s="196">
        <f>IF((NOT(ISBLANK(VB19)))*AND(VB19=VD19),1,0)</f>
        <v>0</v>
      </c>
      <c r="VR14" s="197">
        <f>IF(VS14&lt;VT14,1,0)</f>
        <v>1</v>
      </c>
      <c r="VS14" s="306">
        <f>VB19</f>
        <v>1</v>
      </c>
      <c r="VT14" s="197">
        <f>VD19</f>
        <v>2</v>
      </c>
      <c r="VU14" s="4"/>
      <c r="VV14" s="308">
        <v>11</v>
      </c>
      <c r="VW14" s="307" t="s">
        <v>270</v>
      </c>
      <c r="VX14" s="306">
        <f>IF(WA14&gt;WB14,1,0)</f>
        <v>0</v>
      </c>
      <c r="VY14" s="344">
        <f>IF((NOT(ISBLANK(VD22)))*AND(VD22=VB22),1,0)</f>
        <v>0</v>
      </c>
      <c r="VZ14" s="197">
        <f>IF(WA14&lt;WB14,1,0)</f>
        <v>1</v>
      </c>
      <c r="WA14" s="306">
        <f>VD22</f>
        <v>1</v>
      </c>
      <c r="WB14" s="197">
        <f>VB22</f>
        <v>2</v>
      </c>
      <c r="WC14" s="4"/>
      <c r="WD14" s="308">
        <v>11</v>
      </c>
      <c r="WE14" s="306" t="s">
        <v>273</v>
      </c>
      <c r="WF14" s="306">
        <f>IF(WI14&gt;WJ14,1,0)</f>
        <v>0</v>
      </c>
      <c r="WG14" s="136">
        <f>IF((NOT(ISBLANK(VD23)))*AND(VD23=VB23),1,0)</f>
        <v>0</v>
      </c>
      <c r="WH14" s="197">
        <f>IF(WI14&lt;WJ14,1,0)</f>
        <v>1</v>
      </c>
      <c r="WI14" s="306">
        <f>VD23</f>
        <v>1</v>
      </c>
      <c r="WJ14" s="197">
        <f>VB23</f>
        <v>2</v>
      </c>
      <c r="WK14" s="4"/>
      <c r="WL14" s="308">
        <v>11</v>
      </c>
      <c r="WM14" s="306" t="s">
        <v>146</v>
      </c>
      <c r="WN14" s="306">
        <f>IF(WQ14&gt;WR14,1,0)</f>
        <v>0</v>
      </c>
      <c r="WO14" s="136">
        <f>IF((NOT(ISBLANK(VB21)))*AND(VB21=VD21),1,0)</f>
        <v>1</v>
      </c>
      <c r="WP14" s="197">
        <f>IF(WQ14&lt;WR14,1,0)</f>
        <v>0</v>
      </c>
      <c r="WQ14" s="306">
        <f>VB21</f>
        <v>1</v>
      </c>
      <c r="WR14" s="197">
        <f>VD21</f>
        <v>1</v>
      </c>
      <c r="WS14" s="4"/>
      <c r="WT14" s="308">
        <v>11</v>
      </c>
      <c r="WU14" s="306" t="s">
        <v>183</v>
      </c>
      <c r="WV14" s="306">
        <f>IF(WY14&gt;WZ14,1,0)</f>
        <v>1</v>
      </c>
      <c r="WW14" s="136">
        <f>IF((NOT(ISBLANK(VB22)))*AND(VB22=VD22),1,0)</f>
        <v>0</v>
      </c>
      <c r="WX14" s="197">
        <f>IF(WY14&lt;WZ14,1,0)</f>
        <v>0</v>
      </c>
      <c r="WY14" s="306">
        <f>VB22</f>
        <v>2</v>
      </c>
      <c r="WZ14" s="197">
        <f>VD22</f>
        <v>1</v>
      </c>
      <c r="XA14" s="4"/>
      <c r="XB14" s="308">
        <v>11</v>
      </c>
      <c r="XC14" s="306" t="s">
        <v>184</v>
      </c>
      <c r="XD14" s="306">
        <f>IF(XG14&gt;XH14,1,0)</f>
        <v>1</v>
      </c>
      <c r="XE14" s="136">
        <f>IF((NOT(ISBLANK(VB23)))*AND(VB23=VD23),1,0)</f>
        <v>0</v>
      </c>
      <c r="XF14" s="197">
        <f>IF(XG14&lt;XH14,1,0)</f>
        <v>0</v>
      </c>
      <c r="XG14" s="306">
        <f>VB23</f>
        <v>2</v>
      </c>
      <c r="XH14" s="197">
        <f>VD23</f>
        <v>1</v>
      </c>
      <c r="XI14" s="4"/>
      <c r="XJ14" s="305" t="s">
        <v>265</v>
      </c>
      <c r="XK14" s="4"/>
      <c r="XN14" s="2"/>
      <c r="XO14" s="4"/>
      <c r="XP14" s="351">
        <f>XP13+1</f>
        <v>11</v>
      </c>
      <c r="XQ14" s="350"/>
      <c r="XR14" s="151" t="s">
        <v>183</v>
      </c>
      <c r="XS14" s="290"/>
      <c r="XT14" s="196" t="s">
        <v>136</v>
      </c>
      <c r="XU14" s="197">
        <f>AAX14</f>
        <v>0</v>
      </c>
      <c r="XV14" s="349"/>
      <c r="XW14" s="349"/>
      <c r="XX14" s="349"/>
      <c r="XY14" s="190">
        <f>XX14+XY13</f>
        <v>0</v>
      </c>
      <c r="XZ14" s="4"/>
      <c r="YA14" s="348">
        <v>11</v>
      </c>
      <c r="YB14" s="347"/>
      <c r="YC14" s="346" t="s">
        <v>146</v>
      </c>
      <c r="YD14" s="312">
        <v>0</v>
      </c>
      <c r="YE14" s="312">
        <v>0</v>
      </c>
      <c r="YF14" s="311">
        <v>0</v>
      </c>
      <c r="YG14" s="345">
        <v>0</v>
      </c>
      <c r="YH14" s="309">
        <v>0</v>
      </c>
      <c r="YI14" s="345">
        <v>0</v>
      </c>
      <c r="YJ14" s="309">
        <v>0</v>
      </c>
      <c r="YK14" s="309">
        <v>0</v>
      </c>
      <c r="YL14" s="4"/>
      <c r="YM14" s="324" t="s">
        <v>275</v>
      </c>
      <c r="YN14" s="237"/>
      <c r="YO14" s="237" t="s">
        <v>136</v>
      </c>
      <c r="YP14" s="237"/>
      <c r="YQ14" s="323" t="s">
        <v>146</v>
      </c>
      <c r="YR14" s="136"/>
      <c r="YS14" s="324" t="s">
        <v>266</v>
      </c>
      <c r="YT14" s="237"/>
      <c r="YU14" s="237" t="s">
        <v>136</v>
      </c>
      <c r="YV14" s="237"/>
      <c r="YW14" s="323" t="s">
        <v>265</v>
      </c>
      <c r="YX14" s="4"/>
      <c r="YY14" s="324" t="s">
        <v>273</v>
      </c>
      <c r="YZ14" s="237"/>
      <c r="ZA14" s="237" t="s">
        <v>136</v>
      </c>
      <c r="ZB14" s="237"/>
      <c r="ZC14" s="323" t="s">
        <v>183</v>
      </c>
      <c r="ZD14" s="136"/>
      <c r="ZE14" s="324" t="s">
        <v>270</v>
      </c>
      <c r="ZF14" s="237"/>
      <c r="ZG14" s="237" t="s">
        <v>136</v>
      </c>
      <c r="ZH14" s="237"/>
      <c r="ZI14" s="323" t="s">
        <v>266</v>
      </c>
      <c r="ZK14" s="4"/>
      <c r="ZL14" s="308">
        <v>11</v>
      </c>
      <c r="ZM14" s="306" t="s">
        <v>277</v>
      </c>
      <c r="ZN14" s="306">
        <f>IF(ZQ14&gt;ZR14,1,0)</f>
        <v>0</v>
      </c>
      <c r="ZO14" s="196">
        <f>IF((NOT(ISBLANK(YZ19)))*AND(YZ19=ZB19),1,0)</f>
        <v>0</v>
      </c>
      <c r="ZP14" s="197">
        <f>IF(ZQ14&lt;ZR14,1,0)</f>
        <v>0</v>
      </c>
      <c r="ZQ14" s="306">
        <f>YZ19</f>
        <v>0</v>
      </c>
      <c r="ZR14" s="197">
        <f>ZB19</f>
        <v>0</v>
      </c>
      <c r="ZS14" s="4"/>
      <c r="ZT14" s="308">
        <v>11</v>
      </c>
      <c r="ZU14" s="307" t="s">
        <v>270</v>
      </c>
      <c r="ZV14" s="306">
        <f>IF(ZY14&gt;ZZ14,1,0)</f>
        <v>0</v>
      </c>
      <c r="ZW14" s="344">
        <f>IF((NOT(ISBLANK(ZB22)))*AND(ZB22=YZ22),1,0)</f>
        <v>0</v>
      </c>
      <c r="ZX14" s="197">
        <f>IF(ZY14&lt;ZZ14,1,0)</f>
        <v>0</v>
      </c>
      <c r="ZY14" s="306">
        <f>ZB22</f>
        <v>0</v>
      </c>
      <c r="ZZ14" s="197">
        <f>YZ22</f>
        <v>0</v>
      </c>
      <c r="AAA14" s="4"/>
      <c r="AAB14" s="308">
        <v>11</v>
      </c>
      <c r="AAC14" s="306" t="s">
        <v>273</v>
      </c>
      <c r="AAD14" s="306">
        <f>IF(AAG14&gt;AAH14,1,0)</f>
        <v>0</v>
      </c>
      <c r="AAE14" s="136">
        <f>IF((NOT(ISBLANK(ZB23)))*AND(ZB23=YZ23),1,0)</f>
        <v>0</v>
      </c>
      <c r="AAF14" s="197">
        <f>IF(AAG14&lt;AAH14,1,0)</f>
        <v>0</v>
      </c>
      <c r="AAG14" s="306">
        <f>ZB23</f>
        <v>0</v>
      </c>
      <c r="AAH14" s="197">
        <f>YZ23</f>
        <v>0</v>
      </c>
      <c r="AAI14" s="4"/>
      <c r="AAJ14" s="308">
        <v>11</v>
      </c>
      <c r="AAK14" s="306" t="s">
        <v>146</v>
      </c>
      <c r="AAL14" s="306">
        <f>IF(AAO14&gt;AAP14,1,0)</f>
        <v>0</v>
      </c>
      <c r="AAM14" s="136">
        <f>IF((NOT(ISBLANK(YZ21)))*AND(YZ21=ZB21),1,0)</f>
        <v>0</v>
      </c>
      <c r="AAN14" s="197">
        <f>IF(AAO14&lt;AAP14,1,0)</f>
        <v>0</v>
      </c>
      <c r="AAO14" s="306">
        <f>YZ21</f>
        <v>0</v>
      </c>
      <c r="AAP14" s="197">
        <f>ZB21</f>
        <v>0</v>
      </c>
      <c r="AAQ14" s="4"/>
      <c r="AAR14" s="308">
        <v>11</v>
      </c>
      <c r="AAS14" s="306" t="s">
        <v>183</v>
      </c>
      <c r="AAT14" s="306">
        <f>IF(AAW14&gt;AAX14,1,0)</f>
        <v>0</v>
      </c>
      <c r="AAU14" s="136">
        <f>IF((NOT(ISBLANK(YZ22)))*AND(YZ22=ZB22),1,0)</f>
        <v>0</v>
      </c>
      <c r="AAV14" s="197">
        <f>IF(AAW14&lt;AAX14,1,0)</f>
        <v>0</v>
      </c>
      <c r="AAW14" s="306">
        <f>YZ22</f>
        <v>0</v>
      </c>
      <c r="AAX14" s="197">
        <f>ZB22</f>
        <v>0</v>
      </c>
      <c r="AAY14" s="4"/>
      <c r="AAZ14" s="308">
        <v>11</v>
      </c>
      <c r="ABA14" s="306" t="s">
        <v>184</v>
      </c>
      <c r="ABB14" s="306">
        <f>IF(ABE14&gt;ABF14,1,0)</f>
        <v>0</v>
      </c>
      <c r="ABC14" s="136">
        <f>IF((NOT(ISBLANK(YZ23)))*AND(YZ23=ZB23),1,0)</f>
        <v>0</v>
      </c>
      <c r="ABD14" s="197">
        <f>IF(ABE14&lt;ABF14,1,0)</f>
        <v>0</v>
      </c>
      <c r="ABE14" s="306">
        <f>YZ23</f>
        <v>0</v>
      </c>
      <c r="ABF14" s="197">
        <f>ZB23</f>
        <v>0</v>
      </c>
      <c r="ABG14" s="4"/>
      <c r="ABH14" s="305" t="s">
        <v>265</v>
      </c>
      <c r="ABI14" s="4"/>
    </row>
    <row r="15" spans="1:738" x14ac:dyDescent="0.25">
      <c r="A15" s="2"/>
      <c r="B15" s="2"/>
      <c r="C15" s="4"/>
      <c r="D15" s="4"/>
      <c r="E15" s="4"/>
      <c r="F15" s="4"/>
      <c r="G15" s="207">
        <f>SUM(G4:G14)</f>
        <v>0</v>
      </c>
      <c r="H15" s="4"/>
      <c r="I15" s="207">
        <f>SUM(I4:I14)</f>
        <v>0</v>
      </c>
      <c r="J15" s="207"/>
      <c r="K15" s="136"/>
      <c r="L15" s="207">
        <f>SUM(L4:L14)</f>
        <v>0</v>
      </c>
      <c r="M15" s="4"/>
      <c r="N15" s="4"/>
      <c r="O15" s="343">
        <v>12</v>
      </c>
      <c r="P15" s="342"/>
      <c r="Q15" s="341" t="s">
        <v>265</v>
      </c>
      <c r="R15" s="304">
        <v>0</v>
      </c>
      <c r="S15" s="304">
        <v>0</v>
      </c>
      <c r="T15" s="303">
        <v>0</v>
      </c>
      <c r="U15" s="302">
        <v>0</v>
      </c>
      <c r="V15" s="301">
        <v>0</v>
      </c>
      <c r="W15" s="302">
        <v>0</v>
      </c>
      <c r="X15" s="301">
        <v>0</v>
      </c>
      <c r="Y15" s="301">
        <v>0</v>
      </c>
      <c r="Z15" s="4"/>
      <c r="AA15" s="324" t="s">
        <v>283</v>
      </c>
      <c r="AB15" s="237"/>
      <c r="AC15" s="237" t="s">
        <v>136</v>
      </c>
      <c r="AD15" s="237"/>
      <c r="AE15" s="323" t="s">
        <v>183</v>
      </c>
      <c r="AF15" s="136"/>
      <c r="AG15" s="324" t="s">
        <v>270</v>
      </c>
      <c r="AH15" s="237"/>
      <c r="AI15" s="237" t="s">
        <v>136</v>
      </c>
      <c r="AJ15" s="237"/>
      <c r="AK15" s="323" t="s">
        <v>167</v>
      </c>
      <c r="AL15" s="4"/>
      <c r="AM15" s="324" t="s">
        <v>283</v>
      </c>
      <c r="AN15" s="237"/>
      <c r="AO15" s="237" t="s">
        <v>136</v>
      </c>
      <c r="AP15" s="237"/>
      <c r="AQ15" s="323" t="s">
        <v>275</v>
      </c>
      <c r="AR15" s="136"/>
      <c r="AS15" s="324" t="s">
        <v>275</v>
      </c>
      <c r="AT15" s="237"/>
      <c r="AU15" s="237" t="s">
        <v>136</v>
      </c>
      <c r="AV15" s="237"/>
      <c r="AW15" s="323" t="s">
        <v>184</v>
      </c>
      <c r="AY15" s="4"/>
      <c r="AZ15" s="300" t="s">
        <v>123</v>
      </c>
      <c r="BA15" s="299"/>
      <c r="BB15" s="299">
        <f>SUM(BB4:BB14)</f>
        <v>0</v>
      </c>
      <c r="BC15" s="299">
        <f>SUM(BC4:BC14)</f>
        <v>0</v>
      </c>
      <c r="BD15" s="299">
        <f>SUM(BD4:BD14)</f>
        <v>0</v>
      </c>
      <c r="BE15" s="299">
        <f>SUM(BE4:BE14)</f>
        <v>0</v>
      </c>
      <c r="BF15" s="299">
        <f>SUM(BF4:BF14)</f>
        <v>0</v>
      </c>
      <c r="BG15" s="4"/>
      <c r="BH15" s="300" t="s">
        <v>123</v>
      </c>
      <c r="BI15" s="299"/>
      <c r="BJ15" s="299">
        <f>SUM(BJ4:BJ14)</f>
        <v>0</v>
      </c>
      <c r="BK15" s="340">
        <f>SUM(BK4:BK14)</f>
        <v>0</v>
      </c>
      <c r="BL15" s="299">
        <f>SUM(BL4:BL14)</f>
        <v>0</v>
      </c>
      <c r="BM15" s="299">
        <f>SUM(BM4:BM14)</f>
        <v>0</v>
      </c>
      <c r="BN15" s="299">
        <f>SUM(BN4:BN14)</f>
        <v>0</v>
      </c>
      <c r="BO15" s="4"/>
      <c r="BP15" s="300" t="s">
        <v>123</v>
      </c>
      <c r="BQ15" s="299"/>
      <c r="BR15" s="299">
        <f>SUM(BR4:BR14)</f>
        <v>0</v>
      </c>
      <c r="BS15" s="299">
        <f>SUM(BS4:BS14)</f>
        <v>0</v>
      </c>
      <c r="BT15" s="299">
        <f>SUM(BT4:BT14)</f>
        <v>0</v>
      </c>
      <c r="BU15" s="299">
        <f>SUM(BU4:BU14)</f>
        <v>0</v>
      </c>
      <c r="BV15" s="299">
        <f>SUM(BV4:BV14)</f>
        <v>0</v>
      </c>
      <c r="BW15" s="4"/>
      <c r="BX15" s="300" t="s">
        <v>123</v>
      </c>
      <c r="BY15" s="299"/>
      <c r="BZ15" s="299">
        <f>SUM(BZ4:BZ14)</f>
        <v>0</v>
      </c>
      <c r="CA15" s="299">
        <f>SUM(CA4:CA14)</f>
        <v>0</v>
      </c>
      <c r="CB15" s="299">
        <f>SUM(CB4:CB14)</f>
        <v>0</v>
      </c>
      <c r="CC15" s="299">
        <f>SUM(CC4:CC14)</f>
        <v>0</v>
      </c>
      <c r="CD15" s="299">
        <f>SUM(CD4:CD14)</f>
        <v>0</v>
      </c>
      <c r="CE15" s="4"/>
      <c r="CF15" s="300" t="s">
        <v>123</v>
      </c>
      <c r="CG15" s="299"/>
      <c r="CH15" s="299">
        <f>SUM(CH4:CH14)</f>
        <v>0</v>
      </c>
      <c r="CI15" s="299">
        <f>SUM(CI4:CI14)</f>
        <v>0</v>
      </c>
      <c r="CJ15" s="299">
        <f>SUM(CJ4:CJ14)</f>
        <v>0</v>
      </c>
      <c r="CK15" s="299">
        <f>SUM(CK4:CK14)</f>
        <v>0</v>
      </c>
      <c r="CL15" s="299">
        <f>SUM(CL4:CL14)</f>
        <v>0</v>
      </c>
      <c r="CM15" s="4"/>
      <c r="CN15" s="300" t="s">
        <v>123</v>
      </c>
      <c r="CO15" s="299"/>
      <c r="CP15" s="299">
        <f>SUM(CP4:CP14)</f>
        <v>0</v>
      </c>
      <c r="CQ15" s="299">
        <f>SUM(CQ4:CQ14)</f>
        <v>0</v>
      </c>
      <c r="CR15" s="299">
        <f>SUM(CR4:CR14)</f>
        <v>0</v>
      </c>
      <c r="CS15" s="299">
        <f>SUM(CS4:CS14)</f>
        <v>0</v>
      </c>
      <c r="CT15" s="299">
        <f>SUM(CT4:CT14)</f>
        <v>0</v>
      </c>
      <c r="CU15" s="4"/>
      <c r="CV15" s="4"/>
      <c r="CW15" s="4"/>
      <c r="CY15" s="2"/>
      <c r="DC15" s="136"/>
      <c r="DD15" s="136"/>
      <c r="DE15" s="136"/>
      <c r="DF15" s="136"/>
      <c r="DG15" s="4"/>
      <c r="DH15" s="136"/>
      <c r="DI15" s="4"/>
      <c r="DJ15" s="4"/>
      <c r="DK15" s="4"/>
      <c r="DL15" s="4"/>
      <c r="DM15" s="4"/>
      <c r="DN15" s="207">
        <f>SUM(DN4:DN14)</f>
        <v>24</v>
      </c>
      <c r="DO15" s="207">
        <f>SUM(DO4:DO14)</f>
        <v>9</v>
      </c>
      <c r="DP15" s="4"/>
      <c r="DQ15" s="207">
        <f>SUM(DQ4:DQ14)</f>
        <v>16</v>
      </c>
      <c r="DR15" s="207"/>
      <c r="DS15" s="136"/>
      <c r="DT15" s="207">
        <f>SUM(DT4:DT14)</f>
        <v>348</v>
      </c>
      <c r="DU15" s="4"/>
      <c r="DV15" s="4"/>
      <c r="DW15" s="343">
        <v>12</v>
      </c>
      <c r="DX15" s="342"/>
      <c r="DY15" s="341" t="s">
        <v>345</v>
      </c>
      <c r="DZ15" s="304">
        <v>8</v>
      </c>
      <c r="EA15" s="304">
        <v>11</v>
      </c>
      <c r="EB15" s="303">
        <v>2</v>
      </c>
      <c r="EC15" s="302">
        <v>2</v>
      </c>
      <c r="ED15" s="301">
        <v>7</v>
      </c>
      <c r="EE15" s="302">
        <v>10</v>
      </c>
      <c r="EF15" s="301">
        <v>22</v>
      </c>
      <c r="EG15" s="301">
        <v>-12</v>
      </c>
      <c r="EH15" s="4"/>
      <c r="EI15" s="324" t="s">
        <v>344</v>
      </c>
      <c r="EJ15" s="136">
        <v>1</v>
      </c>
      <c r="EK15" s="136" t="s">
        <v>136</v>
      </c>
      <c r="EL15" s="136">
        <v>1</v>
      </c>
      <c r="EM15" s="323" t="s">
        <v>342</v>
      </c>
      <c r="EN15" s="136"/>
      <c r="EO15" s="324" t="s">
        <v>342</v>
      </c>
      <c r="EP15" s="136">
        <v>0</v>
      </c>
      <c r="EQ15" s="136" t="s">
        <v>136</v>
      </c>
      <c r="ER15" s="136">
        <v>2</v>
      </c>
      <c r="ES15" s="323" t="s">
        <v>358</v>
      </c>
      <c r="ET15" s="4"/>
      <c r="EU15" s="324" t="s">
        <v>347</v>
      </c>
      <c r="EV15" s="136">
        <v>1</v>
      </c>
      <c r="EW15" s="136" t="s">
        <v>136</v>
      </c>
      <c r="EX15" s="136">
        <v>1</v>
      </c>
      <c r="EY15" s="323" t="s">
        <v>342</v>
      </c>
      <c r="EZ15" s="136"/>
      <c r="FA15" s="324" t="s">
        <v>362</v>
      </c>
      <c r="FB15" s="136">
        <v>1</v>
      </c>
      <c r="FC15" s="136" t="s">
        <v>136</v>
      </c>
      <c r="FD15" s="136">
        <v>2</v>
      </c>
      <c r="FE15" s="323" t="s">
        <v>352</v>
      </c>
      <c r="FF15" s="4"/>
      <c r="FG15" s="324" t="s">
        <v>347</v>
      </c>
      <c r="FH15" s="136">
        <v>1</v>
      </c>
      <c r="FI15" s="136" t="s">
        <v>136</v>
      </c>
      <c r="FJ15" s="136">
        <v>0</v>
      </c>
      <c r="FK15" s="323" t="s">
        <v>358</v>
      </c>
      <c r="FL15" s="136"/>
      <c r="FM15" s="136"/>
      <c r="FN15" s="136"/>
      <c r="FO15" s="136"/>
      <c r="FP15" s="136"/>
      <c r="FQ15" s="136"/>
      <c r="FR15" s="4"/>
      <c r="FS15" s="4"/>
      <c r="FT15" s="300" t="s">
        <v>123</v>
      </c>
      <c r="FU15" s="299"/>
      <c r="FV15" s="299">
        <f>SUM(FV4:FV14)</f>
        <v>7</v>
      </c>
      <c r="FW15" s="299">
        <f>SUM(FW4:FW14)</f>
        <v>3</v>
      </c>
      <c r="FX15" s="299">
        <f>SUM(FX4:FX14)</f>
        <v>1</v>
      </c>
      <c r="FY15" s="299">
        <f>SUM(FY4:FY14)</f>
        <v>30</v>
      </c>
      <c r="FZ15" s="299">
        <f>SUM(FZ4:FZ14)</f>
        <v>14</v>
      </c>
      <c r="GA15" s="4"/>
      <c r="GB15" s="300" t="s">
        <v>123</v>
      </c>
      <c r="GC15" s="299"/>
      <c r="GD15" s="299">
        <f>SUM(GD4:GD14)</f>
        <v>5</v>
      </c>
      <c r="GE15" s="340">
        <f>SUM(GE4:GE14)</f>
        <v>4</v>
      </c>
      <c r="GF15" s="299">
        <f>SUM(GF4:GF14)</f>
        <v>2</v>
      </c>
      <c r="GG15" s="299">
        <f>SUM(GG4:GG14)</f>
        <v>14</v>
      </c>
      <c r="GH15" s="299">
        <f>SUM(GH4:GH14)</f>
        <v>12</v>
      </c>
      <c r="GI15" s="4"/>
      <c r="GJ15" s="300" t="s">
        <v>123</v>
      </c>
      <c r="GK15" s="299"/>
      <c r="GL15" s="299">
        <f>SUM(GL4:GL14)</f>
        <v>3</v>
      </c>
      <c r="GM15" s="299">
        <f>SUM(GM4:GM14)</f>
        <v>1</v>
      </c>
      <c r="GN15" s="299">
        <f>SUM(GN4:GN14)</f>
        <v>7</v>
      </c>
      <c r="GO15" s="299">
        <f>SUM(GO4:GO14)</f>
        <v>9</v>
      </c>
      <c r="GP15" s="299">
        <f>SUM(GP4:GP14)</f>
        <v>16</v>
      </c>
      <c r="GQ15" s="4"/>
      <c r="GR15" s="300" t="s">
        <v>123</v>
      </c>
      <c r="GS15" s="299"/>
      <c r="GT15" s="299">
        <f>SUM(GT4:GT14)</f>
        <v>2</v>
      </c>
      <c r="GU15" s="299">
        <f>SUM(GU4:GU14)</f>
        <v>7</v>
      </c>
      <c r="GV15" s="299">
        <f>SUM(GV4:GV14)</f>
        <v>2</v>
      </c>
      <c r="GW15" s="299">
        <f>SUM(GW4:GW14)</f>
        <v>14</v>
      </c>
      <c r="GX15" s="299">
        <f>SUM(GX4:GX14)</f>
        <v>14</v>
      </c>
      <c r="GY15" s="4"/>
      <c r="GZ15" s="300" t="s">
        <v>123</v>
      </c>
      <c r="HA15" s="299"/>
      <c r="HB15" s="299">
        <f>SUM(HB4:HB14)</f>
        <v>4</v>
      </c>
      <c r="HC15" s="299">
        <f>SUM(HC4:HC14)</f>
        <v>4</v>
      </c>
      <c r="HD15" s="299">
        <f>SUM(HD4:HD14)</f>
        <v>3</v>
      </c>
      <c r="HE15" s="299">
        <f>SUM(HE4:HE14)</f>
        <v>14</v>
      </c>
      <c r="HF15" s="299">
        <f>SUM(HF4:HF14)</f>
        <v>13</v>
      </c>
      <c r="HG15" s="4"/>
      <c r="HH15" s="300" t="s">
        <v>123</v>
      </c>
      <c r="HI15" s="299"/>
      <c r="HJ15" s="299">
        <f>SUM(HJ4:HJ14)</f>
        <v>5</v>
      </c>
      <c r="HK15" s="299">
        <f>SUM(HK4:HK14)</f>
        <v>5</v>
      </c>
      <c r="HL15" s="299">
        <f>SUM(HL4:HL14)</f>
        <v>1</v>
      </c>
      <c r="HM15" s="299">
        <f>SUM(HM4:HM14)</f>
        <v>15</v>
      </c>
      <c r="HN15" s="299">
        <f>SUM(HN4:HN14)</f>
        <v>8</v>
      </c>
      <c r="HO15" s="4"/>
      <c r="HP15" s="4"/>
      <c r="HQ15" s="4"/>
      <c r="HS15" s="2"/>
      <c r="HT15" s="2"/>
      <c r="HU15" s="4"/>
      <c r="HV15" s="4"/>
      <c r="HW15" s="4"/>
      <c r="HX15" s="4"/>
      <c r="HY15" s="207">
        <f>SUM(HY4:HY14)</f>
        <v>19</v>
      </c>
      <c r="HZ15" s="4"/>
      <c r="IA15" s="207">
        <f>SUM(IA4:IA14)</f>
        <v>19</v>
      </c>
      <c r="IB15" s="207"/>
      <c r="IC15" s="136"/>
      <c r="ID15" s="207">
        <f>SUM(ID4:ID14)</f>
        <v>505</v>
      </c>
      <c r="IE15" s="4"/>
      <c r="IF15" s="4"/>
      <c r="IG15" s="343">
        <v>12</v>
      </c>
      <c r="IH15" s="342"/>
      <c r="II15" s="341" t="s">
        <v>183</v>
      </c>
      <c r="IJ15" s="304">
        <v>7</v>
      </c>
      <c r="IK15" s="304">
        <v>11</v>
      </c>
      <c r="IL15" s="303">
        <v>1</v>
      </c>
      <c r="IM15" s="302">
        <v>4</v>
      </c>
      <c r="IN15" s="301">
        <v>6</v>
      </c>
      <c r="IO15" s="302">
        <v>9</v>
      </c>
      <c r="IP15" s="301">
        <v>17</v>
      </c>
      <c r="IQ15" s="301">
        <v>-8</v>
      </c>
      <c r="IR15" s="4"/>
      <c r="IS15" s="324" t="s">
        <v>283</v>
      </c>
      <c r="IT15" s="237">
        <v>3</v>
      </c>
      <c r="IU15" s="237" t="s">
        <v>136</v>
      </c>
      <c r="IV15" s="237">
        <v>1</v>
      </c>
      <c r="IW15" s="323" t="s">
        <v>183</v>
      </c>
      <c r="IX15" s="136"/>
      <c r="IY15" s="324" t="s">
        <v>270</v>
      </c>
      <c r="IZ15" s="237">
        <v>5</v>
      </c>
      <c r="JA15" s="237" t="s">
        <v>136</v>
      </c>
      <c r="JB15" s="237">
        <v>4</v>
      </c>
      <c r="JC15" s="323" t="s">
        <v>167</v>
      </c>
      <c r="JD15" s="4"/>
      <c r="JE15" s="324" t="s">
        <v>283</v>
      </c>
      <c r="JF15" s="136">
        <v>2</v>
      </c>
      <c r="JG15" s="136" t="s">
        <v>136</v>
      </c>
      <c r="JH15" s="136">
        <v>2</v>
      </c>
      <c r="JI15" s="323" t="s">
        <v>275</v>
      </c>
      <c r="JJ15" s="136"/>
      <c r="JK15" s="324" t="s">
        <v>275</v>
      </c>
      <c r="JL15" s="136">
        <v>2</v>
      </c>
      <c r="JM15" s="136" t="s">
        <v>136</v>
      </c>
      <c r="JN15" s="136">
        <v>1</v>
      </c>
      <c r="JO15" s="323" t="s">
        <v>184</v>
      </c>
      <c r="JQ15" s="4"/>
      <c r="JR15" s="300" t="s">
        <v>123</v>
      </c>
      <c r="JS15" s="299"/>
      <c r="JT15" s="299">
        <f>SUM(JT4:JT14)</f>
        <v>4</v>
      </c>
      <c r="JU15" s="299">
        <f>SUM(JU4:JU14)</f>
        <v>1</v>
      </c>
      <c r="JV15" s="299">
        <f>SUM(JV4:JV14)</f>
        <v>6</v>
      </c>
      <c r="JW15" s="299">
        <f>SUM(JW4:JW14)</f>
        <v>10</v>
      </c>
      <c r="JX15" s="299">
        <f>SUM(JX4:JX14)</f>
        <v>12</v>
      </c>
      <c r="JY15" s="4"/>
      <c r="JZ15" s="300" t="s">
        <v>123</v>
      </c>
      <c r="KA15" s="299"/>
      <c r="KB15" s="299">
        <f>SUM(KB4:KB14)</f>
        <v>1</v>
      </c>
      <c r="KC15" s="340">
        <f>SUM(KC4:KC14)</f>
        <v>4</v>
      </c>
      <c r="KD15" s="299">
        <f>SUM(KD4:KD14)</f>
        <v>6</v>
      </c>
      <c r="KE15" s="299">
        <f>SUM(KE4:KE14)</f>
        <v>9</v>
      </c>
      <c r="KF15" s="299">
        <f>SUM(KF4:KF14)</f>
        <v>17</v>
      </c>
      <c r="KG15" s="4"/>
      <c r="KH15" s="300" t="s">
        <v>123</v>
      </c>
      <c r="KI15" s="299"/>
      <c r="KJ15" s="299">
        <f>SUM(KJ4:KJ14)</f>
        <v>3</v>
      </c>
      <c r="KK15" s="299">
        <f>SUM(KK4:KK14)</f>
        <v>4</v>
      </c>
      <c r="KL15" s="299">
        <f>SUM(KL4:KL14)</f>
        <v>4</v>
      </c>
      <c r="KM15" s="299">
        <f>SUM(KM4:KM14)</f>
        <v>11</v>
      </c>
      <c r="KN15" s="299">
        <f>SUM(KN4:KN14)</f>
        <v>14</v>
      </c>
      <c r="KO15" s="4"/>
      <c r="KP15" s="300" t="s">
        <v>123</v>
      </c>
      <c r="KQ15" s="299"/>
      <c r="KR15" s="299">
        <f>SUM(KR4:KR14)</f>
        <v>6</v>
      </c>
      <c r="KS15" s="299">
        <f>SUM(KS4:KS14)</f>
        <v>4</v>
      </c>
      <c r="KT15" s="299">
        <f>SUM(KT4:KT14)</f>
        <v>1</v>
      </c>
      <c r="KU15" s="299">
        <f>SUM(KU4:KU14)</f>
        <v>20</v>
      </c>
      <c r="KV15" s="299">
        <f>SUM(KV4:KV14)</f>
        <v>11</v>
      </c>
      <c r="KW15" s="4"/>
      <c r="KX15" s="300" t="s">
        <v>123</v>
      </c>
      <c r="KY15" s="299"/>
      <c r="KZ15" s="299">
        <f>SUM(KZ4:KZ14)</f>
        <v>6</v>
      </c>
      <c r="LA15" s="299">
        <f>SUM(LA4:LA14)</f>
        <v>2</v>
      </c>
      <c r="LB15" s="299">
        <f>SUM(LB4:LB14)</f>
        <v>3</v>
      </c>
      <c r="LC15" s="299">
        <f>SUM(LC4:LC14)</f>
        <v>19</v>
      </c>
      <c r="LD15" s="299">
        <f>SUM(LD4:LD14)</f>
        <v>19</v>
      </c>
      <c r="LE15" s="4"/>
      <c r="LF15" s="300" t="s">
        <v>123</v>
      </c>
      <c r="LG15" s="299"/>
      <c r="LH15" s="299">
        <f>SUM(LH4:LH14)</f>
        <v>6</v>
      </c>
      <c r="LI15" s="299">
        <f>SUM(LI4:LI14)</f>
        <v>3</v>
      </c>
      <c r="LJ15" s="299">
        <f>SUM(LJ4:LJ14)</f>
        <v>2</v>
      </c>
      <c r="LK15" s="299">
        <f>SUM(LK4:LK14)</f>
        <v>19</v>
      </c>
      <c r="LL15" s="299">
        <f>SUM(LL4:LL14)</f>
        <v>12</v>
      </c>
      <c r="LM15" s="4"/>
      <c r="LN15" s="4"/>
      <c r="LO15" s="4"/>
      <c r="LQ15" s="2"/>
      <c r="LR15" s="2"/>
      <c r="LS15" s="4"/>
      <c r="LT15" s="4"/>
      <c r="LU15" s="4"/>
      <c r="LV15" s="4"/>
      <c r="LW15" s="207">
        <f>SUM(LW4:LW14)</f>
        <v>24</v>
      </c>
      <c r="LX15" s="4"/>
      <c r="LY15" s="207">
        <f>SUM(LY4:LY14)</f>
        <v>23</v>
      </c>
      <c r="LZ15" s="207"/>
      <c r="MA15" s="136"/>
      <c r="MB15" s="207">
        <f>SUM(MB4:MB14)</f>
        <v>757</v>
      </c>
      <c r="MC15" s="4"/>
      <c r="MD15" s="4"/>
      <c r="ME15" s="343">
        <v>12</v>
      </c>
      <c r="MF15" s="342"/>
      <c r="MG15" s="341" t="s">
        <v>167</v>
      </c>
      <c r="MH15" s="304">
        <v>8</v>
      </c>
      <c r="MI15" s="304">
        <v>11</v>
      </c>
      <c r="MJ15" s="303">
        <v>2</v>
      </c>
      <c r="MK15" s="302">
        <v>2</v>
      </c>
      <c r="ML15" s="301">
        <v>7</v>
      </c>
      <c r="MM15" s="302">
        <v>9</v>
      </c>
      <c r="MN15" s="301">
        <v>17</v>
      </c>
      <c r="MO15" s="301">
        <v>-8</v>
      </c>
      <c r="MP15" s="4"/>
      <c r="MQ15" s="324" t="s">
        <v>283</v>
      </c>
      <c r="MR15" s="237">
        <v>0</v>
      </c>
      <c r="MS15" s="237" t="s">
        <v>136</v>
      </c>
      <c r="MT15" s="237">
        <v>2</v>
      </c>
      <c r="MU15" s="323" t="s">
        <v>183</v>
      </c>
      <c r="MV15" s="136"/>
      <c r="MW15" s="324" t="s">
        <v>270</v>
      </c>
      <c r="MX15" s="237">
        <v>3</v>
      </c>
      <c r="MY15" s="237" t="s">
        <v>136</v>
      </c>
      <c r="MZ15" s="237">
        <v>2</v>
      </c>
      <c r="NA15" s="323" t="s">
        <v>167</v>
      </c>
      <c r="NB15" s="4"/>
      <c r="NC15" s="324" t="s">
        <v>283</v>
      </c>
      <c r="ND15" s="237">
        <v>2</v>
      </c>
      <c r="NE15" s="237" t="s">
        <v>136</v>
      </c>
      <c r="NF15" s="237">
        <v>4</v>
      </c>
      <c r="NG15" s="323" t="s">
        <v>275</v>
      </c>
      <c r="NH15" s="136"/>
      <c r="NI15" s="324" t="s">
        <v>275</v>
      </c>
      <c r="NJ15" s="237">
        <v>1</v>
      </c>
      <c r="NK15" s="237" t="s">
        <v>136</v>
      </c>
      <c r="NL15" s="237">
        <v>0</v>
      </c>
      <c r="NM15" s="323" t="s">
        <v>184</v>
      </c>
      <c r="NO15" s="4"/>
      <c r="NP15" s="300" t="s">
        <v>123</v>
      </c>
      <c r="NQ15" s="299"/>
      <c r="NR15" s="299">
        <f>SUM(NR4:NR14)</f>
        <v>4</v>
      </c>
      <c r="NS15" s="299">
        <f>SUM(NS4:NS14)</f>
        <v>4</v>
      </c>
      <c r="NT15" s="299">
        <f>SUM(NT4:NT14)</f>
        <v>3</v>
      </c>
      <c r="NU15" s="299">
        <f>SUM(NU4:NU14)</f>
        <v>20</v>
      </c>
      <c r="NV15" s="299">
        <f>SUM(NV4:NV14)</f>
        <v>17</v>
      </c>
      <c r="NW15" s="4"/>
      <c r="NX15" s="300" t="s">
        <v>123</v>
      </c>
      <c r="NY15" s="299"/>
      <c r="NZ15" s="299">
        <f>SUM(NZ4:NZ14)</f>
        <v>5</v>
      </c>
      <c r="OA15" s="340">
        <f>SUM(OA4:OA14)</f>
        <v>2</v>
      </c>
      <c r="OB15" s="299">
        <f>SUM(OB4:OB14)</f>
        <v>4</v>
      </c>
      <c r="OC15" s="299">
        <f>SUM(OC4:OC14)</f>
        <v>16</v>
      </c>
      <c r="OD15" s="299">
        <f>SUM(OD4:OD14)</f>
        <v>15</v>
      </c>
      <c r="OE15" s="4"/>
      <c r="OF15" s="300" t="s">
        <v>123</v>
      </c>
      <c r="OG15" s="299"/>
      <c r="OH15" s="299">
        <f>SUM(OH4:OH14)</f>
        <v>3</v>
      </c>
      <c r="OI15" s="299">
        <f>SUM(OI4:OI14)</f>
        <v>2</v>
      </c>
      <c r="OJ15" s="299">
        <f>SUM(OJ4:OJ14)</f>
        <v>6</v>
      </c>
      <c r="OK15" s="299">
        <f>SUM(OK4:OK14)</f>
        <v>13</v>
      </c>
      <c r="OL15" s="299">
        <f>SUM(OL4:OL14)</f>
        <v>17</v>
      </c>
      <c r="OM15" s="4"/>
      <c r="ON15" s="300" t="s">
        <v>123</v>
      </c>
      <c r="OO15" s="299"/>
      <c r="OP15" s="299">
        <f>SUM(OP4:OP14)</f>
        <v>5</v>
      </c>
      <c r="OQ15" s="299">
        <f>SUM(OQ4:OQ14)</f>
        <v>1</v>
      </c>
      <c r="OR15" s="299">
        <f>SUM(OR4:OR14)</f>
        <v>5</v>
      </c>
      <c r="OS15" s="299">
        <f>SUM(OS4:OS14)</f>
        <v>19</v>
      </c>
      <c r="OT15" s="299">
        <f>SUM(OT4:OT14)</f>
        <v>17</v>
      </c>
      <c r="OU15" s="4"/>
      <c r="OV15" s="300" t="s">
        <v>123</v>
      </c>
      <c r="OW15" s="299"/>
      <c r="OX15" s="299">
        <f>SUM(OX4:OX14)</f>
        <v>5</v>
      </c>
      <c r="OY15" s="299">
        <f>SUM(OY4:OY14)</f>
        <v>2</v>
      </c>
      <c r="OZ15" s="299">
        <f>SUM(OZ4:OZ14)</f>
        <v>4</v>
      </c>
      <c r="PA15" s="299">
        <f>SUM(PA4:PA14)</f>
        <v>24</v>
      </c>
      <c r="PB15" s="299">
        <f>SUM(PB4:PB14)</f>
        <v>23</v>
      </c>
      <c r="PC15" s="4"/>
      <c r="PD15" s="300" t="s">
        <v>123</v>
      </c>
      <c r="PE15" s="299"/>
      <c r="PF15" s="299">
        <f>SUM(PF4:PF14)</f>
        <v>5</v>
      </c>
      <c r="PG15" s="299">
        <f>SUM(PG4:PG14)</f>
        <v>2</v>
      </c>
      <c r="PH15" s="299">
        <f>SUM(PH4:PH14)</f>
        <v>4</v>
      </c>
      <c r="PI15" s="299">
        <f>SUM(PI4:PI14)</f>
        <v>19</v>
      </c>
      <c r="PJ15" s="299">
        <f>SUM(PJ4:PJ14)</f>
        <v>16</v>
      </c>
      <c r="PK15" s="4"/>
      <c r="PL15" s="4"/>
      <c r="PM15" s="4"/>
      <c r="PP15" s="2"/>
      <c r="PQ15" s="4"/>
      <c r="PR15" s="4"/>
      <c r="PS15" s="4"/>
      <c r="PT15" s="4"/>
      <c r="PU15" s="207">
        <f>SUM(PU4:PU14)</f>
        <v>22</v>
      </c>
      <c r="PV15" s="4"/>
      <c r="PW15" s="207">
        <f>SUM(PW4:PW14)</f>
        <v>16</v>
      </c>
      <c r="PX15" s="207"/>
      <c r="PY15" s="136"/>
      <c r="PZ15" s="207">
        <f>SUM(PZ4:PZ14)</f>
        <v>676</v>
      </c>
      <c r="QA15" s="4"/>
      <c r="QB15" s="207">
        <f>SUM(QB4:QB14)</f>
        <v>20</v>
      </c>
      <c r="QC15" s="4"/>
      <c r="QD15" s="343">
        <v>12</v>
      </c>
      <c r="QE15" s="342"/>
      <c r="QF15" s="341" t="s">
        <v>183</v>
      </c>
      <c r="QG15" s="304">
        <v>4</v>
      </c>
      <c r="QH15" s="304">
        <v>11</v>
      </c>
      <c r="QI15" s="303">
        <v>0</v>
      </c>
      <c r="QJ15" s="302">
        <v>4</v>
      </c>
      <c r="QK15" s="301">
        <v>7</v>
      </c>
      <c r="QL15" s="302">
        <v>11</v>
      </c>
      <c r="QM15" s="301">
        <v>20</v>
      </c>
      <c r="QN15" s="301">
        <v>-9</v>
      </c>
      <c r="QO15" s="4"/>
      <c r="QP15" s="324" t="s">
        <v>283</v>
      </c>
      <c r="QQ15" s="237">
        <v>2</v>
      </c>
      <c r="QR15" s="237" t="s">
        <v>136</v>
      </c>
      <c r="QS15" s="237">
        <v>2</v>
      </c>
      <c r="QT15" s="323" t="s">
        <v>183</v>
      </c>
      <c r="QU15" s="136"/>
      <c r="QV15" s="324" t="s">
        <v>270</v>
      </c>
      <c r="QW15" s="237">
        <v>1</v>
      </c>
      <c r="QX15" s="237" t="s">
        <v>136</v>
      </c>
      <c r="QY15" s="237">
        <v>1</v>
      </c>
      <c r="QZ15" s="323" t="s">
        <v>167</v>
      </c>
      <c r="RA15" s="4"/>
      <c r="RB15" s="324" t="s">
        <v>283</v>
      </c>
      <c r="RC15" s="237">
        <v>1</v>
      </c>
      <c r="RD15" s="237" t="s">
        <v>136</v>
      </c>
      <c r="RE15" s="237">
        <v>0</v>
      </c>
      <c r="RF15" s="323" t="s">
        <v>275</v>
      </c>
      <c r="RG15" s="136"/>
      <c r="RH15" s="324" t="s">
        <v>275</v>
      </c>
      <c r="RI15" s="237">
        <v>1</v>
      </c>
      <c r="RJ15" s="237" t="s">
        <v>136</v>
      </c>
      <c r="RK15" s="237">
        <v>1</v>
      </c>
      <c r="RL15" s="323" t="s">
        <v>184</v>
      </c>
      <c r="RN15" s="4"/>
      <c r="RO15" s="300" t="s">
        <v>123</v>
      </c>
      <c r="RP15" s="299"/>
      <c r="RQ15" s="299">
        <f>SUM(RQ4:RQ14)</f>
        <v>4</v>
      </c>
      <c r="RR15" s="299">
        <f>SUM(RR4:RR14)</f>
        <v>3</v>
      </c>
      <c r="RS15" s="299">
        <f>SUM(RS4:RS14)</f>
        <v>4</v>
      </c>
      <c r="RT15" s="299">
        <f>SUM(RT4:RT14)</f>
        <v>12</v>
      </c>
      <c r="RU15" s="299">
        <f>SUM(RU4:RU14)</f>
        <v>13</v>
      </c>
      <c r="RV15" s="4"/>
      <c r="RW15" s="300" t="s">
        <v>123</v>
      </c>
      <c r="RX15" s="299"/>
      <c r="RY15" s="299">
        <f>SUM(RY4:RY14)</f>
        <v>0</v>
      </c>
      <c r="RZ15" s="340">
        <f>SUM(RZ4:RZ14)</f>
        <v>4</v>
      </c>
      <c r="SA15" s="299">
        <f>SUM(SA4:SA14)</f>
        <v>7</v>
      </c>
      <c r="SB15" s="299">
        <f>SUM(SB4:SB14)</f>
        <v>11</v>
      </c>
      <c r="SC15" s="299">
        <f>SUM(SC4:SC14)</f>
        <v>20</v>
      </c>
      <c r="SD15" s="4"/>
      <c r="SE15" s="300" t="s">
        <v>123</v>
      </c>
      <c r="SF15" s="299"/>
      <c r="SG15" s="299">
        <f>SUM(SG4:SG14)</f>
        <v>3</v>
      </c>
      <c r="SH15" s="299">
        <f>SUM(SH4:SH14)</f>
        <v>5</v>
      </c>
      <c r="SI15" s="299">
        <f>SUM(SI4:SI14)</f>
        <v>3</v>
      </c>
      <c r="SJ15" s="299">
        <f>SUM(SJ4:SJ14)</f>
        <v>18</v>
      </c>
      <c r="SK15" s="299">
        <f>SUM(SK4:SK14)</f>
        <v>15</v>
      </c>
      <c r="SL15" s="4"/>
      <c r="SM15" s="300" t="s">
        <v>123</v>
      </c>
      <c r="SN15" s="299"/>
      <c r="SO15" s="299">
        <f>SUM(SO4:SO14)</f>
        <v>2</v>
      </c>
      <c r="SP15" s="299">
        <f>SUM(SP4:SP14)</f>
        <v>3</v>
      </c>
      <c r="SQ15" s="299">
        <f>SUM(SQ4:SQ14)</f>
        <v>6</v>
      </c>
      <c r="SR15" s="299">
        <f>SUM(SR4:SR14)</f>
        <v>12</v>
      </c>
      <c r="SS15" s="299">
        <f>SUM(SS4:SS14)</f>
        <v>17</v>
      </c>
      <c r="ST15" s="4"/>
      <c r="SU15" s="300" t="s">
        <v>123</v>
      </c>
      <c r="SV15" s="299"/>
      <c r="SW15" s="299">
        <f>SUM(SW4:SW14)</f>
        <v>7</v>
      </c>
      <c r="SX15" s="299">
        <f>SUM(SX4:SX14)</f>
        <v>2</v>
      </c>
      <c r="SY15" s="299">
        <f>SUM(SY4:SY14)</f>
        <v>2</v>
      </c>
      <c r="SZ15" s="299">
        <f>SUM(SZ4:SZ14)</f>
        <v>22</v>
      </c>
      <c r="TA15" s="299">
        <f>SUM(TA4:TA14)</f>
        <v>16</v>
      </c>
      <c r="TB15" s="4"/>
      <c r="TC15" s="300" t="s">
        <v>123</v>
      </c>
      <c r="TD15" s="299"/>
      <c r="TE15" s="299">
        <f>SUM(TE4:TE14)</f>
        <v>4</v>
      </c>
      <c r="TF15" s="299">
        <f>SUM(TF4:TF14)</f>
        <v>3</v>
      </c>
      <c r="TG15" s="299">
        <f>SUM(TG4:TG14)</f>
        <v>4</v>
      </c>
      <c r="TH15" s="299">
        <f>SUM(TH4:TH14)</f>
        <v>19</v>
      </c>
      <c r="TI15" s="299">
        <f>SUM(TI4:TI14)</f>
        <v>17</v>
      </c>
      <c r="TJ15" s="4"/>
      <c r="TK15" s="4"/>
      <c r="TL15" s="4"/>
      <c r="TO15" s="2"/>
      <c r="TP15" s="4"/>
      <c r="TQ15" s="4"/>
      <c r="TR15" s="4"/>
      <c r="TS15" s="4"/>
      <c r="TT15" s="207">
        <f>SUM(TT4:TT14)</f>
        <v>15</v>
      </c>
      <c r="TU15" s="4"/>
      <c r="TV15" s="207">
        <f>SUM(TV4:TV14)</f>
        <v>15</v>
      </c>
      <c r="TW15" s="207"/>
      <c r="TX15" s="136"/>
      <c r="TY15" s="207">
        <f>SUM(TY4:TY14)</f>
        <v>409</v>
      </c>
      <c r="TZ15" s="4"/>
      <c r="UA15" s="207">
        <f>SUM(UA4:UA14)</f>
        <v>4</v>
      </c>
      <c r="UB15" s="4"/>
      <c r="UC15" s="343">
        <v>12</v>
      </c>
      <c r="UD15" s="342"/>
      <c r="UE15" s="398" t="s">
        <v>167</v>
      </c>
      <c r="UF15" s="304">
        <v>7</v>
      </c>
      <c r="UG15" s="304">
        <v>11</v>
      </c>
      <c r="UH15" s="303">
        <v>1</v>
      </c>
      <c r="UI15" s="302">
        <v>4</v>
      </c>
      <c r="UJ15" s="301">
        <v>6</v>
      </c>
      <c r="UK15" s="302">
        <v>10</v>
      </c>
      <c r="UL15" s="301">
        <v>18</v>
      </c>
      <c r="UM15" s="301">
        <v>-8</v>
      </c>
      <c r="UN15" s="4"/>
      <c r="UO15" s="324" t="s">
        <v>283</v>
      </c>
      <c r="UP15" s="237">
        <v>0</v>
      </c>
      <c r="UQ15" s="237" t="s">
        <v>136</v>
      </c>
      <c r="UR15" s="237">
        <v>2</v>
      </c>
      <c r="US15" s="323" t="s">
        <v>183</v>
      </c>
      <c r="UT15" s="136"/>
      <c r="UU15" s="324" t="s">
        <v>270</v>
      </c>
      <c r="UV15" s="237">
        <v>2</v>
      </c>
      <c r="UW15" s="237" t="s">
        <v>136</v>
      </c>
      <c r="UX15" s="237">
        <v>0</v>
      </c>
      <c r="UY15" s="323" t="s">
        <v>167</v>
      </c>
      <c r="UZ15" s="4"/>
      <c r="VA15" s="324" t="s">
        <v>283</v>
      </c>
      <c r="VB15" s="237">
        <v>1</v>
      </c>
      <c r="VC15" s="237" t="s">
        <v>136</v>
      </c>
      <c r="VD15" s="237">
        <v>2</v>
      </c>
      <c r="VE15" s="323" t="s">
        <v>275</v>
      </c>
      <c r="VF15" s="136"/>
      <c r="VG15" s="324" t="s">
        <v>275</v>
      </c>
      <c r="VH15" s="237">
        <v>0</v>
      </c>
      <c r="VI15" s="237" t="s">
        <v>136</v>
      </c>
      <c r="VJ15" s="237">
        <v>2</v>
      </c>
      <c r="VK15" s="323" t="s">
        <v>184</v>
      </c>
      <c r="VM15" s="4"/>
      <c r="VN15" s="300" t="s">
        <v>123</v>
      </c>
      <c r="VO15" s="299"/>
      <c r="VP15" s="299">
        <f>SUM(VP4:VP14)</f>
        <v>7</v>
      </c>
      <c r="VQ15" s="299">
        <f>SUM(VQ4:VQ14)</f>
        <v>1</v>
      </c>
      <c r="VR15" s="299">
        <f>SUM(VR4:VR14)</f>
        <v>3</v>
      </c>
      <c r="VS15" s="299">
        <f>SUM(VS4:VS14)</f>
        <v>16</v>
      </c>
      <c r="VT15" s="299">
        <f>SUM(VT4:VT14)</f>
        <v>14</v>
      </c>
      <c r="VU15" s="4"/>
      <c r="VV15" s="300" t="s">
        <v>123</v>
      </c>
      <c r="VW15" s="299"/>
      <c r="VX15" s="299">
        <f>SUM(VX4:VX14)</f>
        <v>3</v>
      </c>
      <c r="VY15" s="340">
        <f>SUM(VY4:VY14)</f>
        <v>4</v>
      </c>
      <c r="VZ15" s="299">
        <f>SUM(VZ4:VZ14)</f>
        <v>4</v>
      </c>
      <c r="WA15" s="299">
        <f>SUM(WA4:WA14)</f>
        <v>13</v>
      </c>
      <c r="WB15" s="299">
        <f>SUM(WB4:WB14)</f>
        <v>13</v>
      </c>
      <c r="WC15" s="4"/>
      <c r="WD15" s="300" t="s">
        <v>123</v>
      </c>
      <c r="WE15" s="299"/>
      <c r="WF15" s="299">
        <f>SUM(WF4:WF14)</f>
        <v>6</v>
      </c>
      <c r="WG15" s="299">
        <f>SUM(WG4:WG14)</f>
        <v>0</v>
      </c>
      <c r="WH15" s="299">
        <f>SUM(WH4:WH14)</f>
        <v>5</v>
      </c>
      <c r="WI15" s="299">
        <f>SUM(WI4:WI14)</f>
        <v>17</v>
      </c>
      <c r="WJ15" s="299">
        <f>SUM(WJ4:WJ14)</f>
        <v>13</v>
      </c>
      <c r="WK15" s="4"/>
      <c r="WL15" s="300" t="s">
        <v>123</v>
      </c>
      <c r="WM15" s="299"/>
      <c r="WN15" s="299">
        <f>SUM(WN4:WN14)</f>
        <v>4</v>
      </c>
      <c r="WO15" s="299">
        <f>SUM(WO4:WO14)</f>
        <v>4</v>
      </c>
      <c r="WP15" s="299">
        <f>SUM(WP4:WP14)</f>
        <v>3</v>
      </c>
      <c r="WQ15" s="299">
        <f>SUM(WQ4:WQ14)</f>
        <v>19</v>
      </c>
      <c r="WR15" s="299">
        <f>SUM(WR4:WR14)</f>
        <v>14</v>
      </c>
      <c r="WS15" s="4"/>
      <c r="WT15" s="300" t="s">
        <v>123</v>
      </c>
      <c r="WU15" s="299"/>
      <c r="WV15" s="299">
        <f>SUM(WV4:WV14)</f>
        <v>5</v>
      </c>
      <c r="WW15" s="299">
        <f>SUM(WW4:WW14)</f>
        <v>2</v>
      </c>
      <c r="WX15" s="299">
        <f>SUM(WX4:WX14)</f>
        <v>4</v>
      </c>
      <c r="WY15" s="299">
        <f>SUM(WY4:WY14)</f>
        <v>15</v>
      </c>
      <c r="WZ15" s="299">
        <f>SUM(WZ4:WZ14)</f>
        <v>15</v>
      </c>
      <c r="XA15" s="4"/>
      <c r="XB15" s="300" t="s">
        <v>123</v>
      </c>
      <c r="XC15" s="299"/>
      <c r="XD15" s="299">
        <f>SUM(XD4:XD14)</f>
        <v>2</v>
      </c>
      <c r="XE15" s="299">
        <f>SUM(XE4:XE14)</f>
        <v>4</v>
      </c>
      <c r="XF15" s="299">
        <f>SUM(XF4:XF14)</f>
        <v>5</v>
      </c>
      <c r="XG15" s="299">
        <f>SUM(XG4:XG14)</f>
        <v>11</v>
      </c>
      <c r="XH15" s="299">
        <f>SUM(XH4:XH14)</f>
        <v>19</v>
      </c>
      <c r="XI15" s="4"/>
      <c r="XJ15" s="4"/>
      <c r="XK15" s="4"/>
      <c r="XN15" s="2"/>
      <c r="XO15" s="4"/>
      <c r="XP15" s="4"/>
      <c r="XQ15" s="4"/>
      <c r="XR15" s="4"/>
      <c r="XS15" s="207">
        <f>SUM(XS4:XS14)</f>
        <v>0</v>
      </c>
      <c r="XT15" s="4"/>
      <c r="XU15" s="207">
        <f>SUM(XU4:XU14)</f>
        <v>0</v>
      </c>
      <c r="XV15" s="207"/>
      <c r="XW15" s="136"/>
      <c r="XX15" s="207">
        <f>SUM(XX4:XX14)</f>
        <v>0</v>
      </c>
      <c r="XY15" s="4"/>
      <c r="XZ15" s="4"/>
      <c r="YA15" s="343">
        <v>12</v>
      </c>
      <c r="YB15" s="342"/>
      <c r="YC15" s="341" t="s">
        <v>265</v>
      </c>
      <c r="YD15" s="304">
        <v>0</v>
      </c>
      <c r="YE15" s="304">
        <v>0</v>
      </c>
      <c r="YF15" s="303">
        <v>0</v>
      </c>
      <c r="YG15" s="302">
        <v>0</v>
      </c>
      <c r="YH15" s="301">
        <v>0</v>
      </c>
      <c r="YI15" s="302">
        <v>0</v>
      </c>
      <c r="YJ15" s="301">
        <v>0</v>
      </c>
      <c r="YK15" s="301">
        <v>0</v>
      </c>
      <c r="YL15" s="4"/>
      <c r="YM15" s="324" t="s">
        <v>283</v>
      </c>
      <c r="YN15" s="237"/>
      <c r="YO15" s="237" t="s">
        <v>136</v>
      </c>
      <c r="YP15" s="237"/>
      <c r="YQ15" s="323" t="s">
        <v>183</v>
      </c>
      <c r="YR15" s="136"/>
      <c r="YS15" s="324" t="s">
        <v>270</v>
      </c>
      <c r="YT15" s="237"/>
      <c r="YU15" s="237" t="s">
        <v>136</v>
      </c>
      <c r="YV15" s="237"/>
      <c r="YW15" s="323" t="s">
        <v>167</v>
      </c>
      <c r="YX15" s="4"/>
      <c r="YY15" s="324" t="s">
        <v>283</v>
      </c>
      <c r="YZ15" s="237"/>
      <c r="ZA15" s="237" t="s">
        <v>136</v>
      </c>
      <c r="ZB15" s="237"/>
      <c r="ZC15" s="323" t="s">
        <v>275</v>
      </c>
      <c r="ZD15" s="136"/>
      <c r="ZE15" s="324" t="s">
        <v>275</v>
      </c>
      <c r="ZF15" s="237"/>
      <c r="ZG15" s="237" t="s">
        <v>136</v>
      </c>
      <c r="ZH15" s="237"/>
      <c r="ZI15" s="323" t="s">
        <v>184</v>
      </c>
      <c r="ZK15" s="4"/>
      <c r="ZL15" s="300" t="s">
        <v>123</v>
      </c>
      <c r="ZM15" s="299"/>
      <c r="ZN15" s="299">
        <f>SUM(ZN4:ZN14)</f>
        <v>0</v>
      </c>
      <c r="ZO15" s="299">
        <f>SUM(ZO4:ZO14)</f>
        <v>0</v>
      </c>
      <c r="ZP15" s="299">
        <f>SUM(ZP4:ZP14)</f>
        <v>0</v>
      </c>
      <c r="ZQ15" s="299">
        <f>SUM(ZQ4:ZQ14)</f>
        <v>0</v>
      </c>
      <c r="ZR15" s="299">
        <f>SUM(ZR4:ZR14)</f>
        <v>0</v>
      </c>
      <c r="ZS15" s="4"/>
      <c r="ZT15" s="300" t="s">
        <v>123</v>
      </c>
      <c r="ZU15" s="299"/>
      <c r="ZV15" s="299">
        <f>SUM(ZV4:ZV14)</f>
        <v>0</v>
      </c>
      <c r="ZW15" s="340">
        <f>SUM(ZW4:ZW14)</f>
        <v>0</v>
      </c>
      <c r="ZX15" s="299">
        <f>SUM(ZX4:ZX14)</f>
        <v>0</v>
      </c>
      <c r="ZY15" s="299">
        <f>SUM(ZY4:ZY14)</f>
        <v>0</v>
      </c>
      <c r="ZZ15" s="299">
        <f>SUM(ZZ4:ZZ14)</f>
        <v>0</v>
      </c>
      <c r="AAA15" s="4"/>
      <c r="AAB15" s="300" t="s">
        <v>123</v>
      </c>
      <c r="AAC15" s="299"/>
      <c r="AAD15" s="299">
        <f>SUM(AAD4:AAD14)</f>
        <v>0</v>
      </c>
      <c r="AAE15" s="299">
        <f>SUM(AAE4:AAE14)</f>
        <v>0</v>
      </c>
      <c r="AAF15" s="299">
        <f>SUM(AAF4:AAF14)</f>
        <v>0</v>
      </c>
      <c r="AAG15" s="299">
        <f>SUM(AAG4:AAG14)</f>
        <v>0</v>
      </c>
      <c r="AAH15" s="299">
        <f>SUM(AAH4:AAH14)</f>
        <v>0</v>
      </c>
      <c r="AAI15" s="4"/>
      <c r="AAJ15" s="300" t="s">
        <v>123</v>
      </c>
      <c r="AAK15" s="299"/>
      <c r="AAL15" s="299">
        <f>SUM(AAL4:AAL14)</f>
        <v>0</v>
      </c>
      <c r="AAM15" s="299">
        <f>SUM(AAM4:AAM14)</f>
        <v>0</v>
      </c>
      <c r="AAN15" s="299">
        <f>SUM(AAN4:AAN14)</f>
        <v>0</v>
      </c>
      <c r="AAO15" s="299">
        <f>SUM(AAO4:AAO14)</f>
        <v>0</v>
      </c>
      <c r="AAP15" s="299">
        <f>SUM(AAP4:AAP14)</f>
        <v>0</v>
      </c>
      <c r="AAQ15" s="4"/>
      <c r="AAR15" s="300" t="s">
        <v>123</v>
      </c>
      <c r="AAS15" s="299"/>
      <c r="AAT15" s="299">
        <f>SUM(AAT4:AAT14)</f>
        <v>0</v>
      </c>
      <c r="AAU15" s="299">
        <f>SUM(AAU4:AAU14)</f>
        <v>0</v>
      </c>
      <c r="AAV15" s="299">
        <f>SUM(AAV4:AAV14)</f>
        <v>0</v>
      </c>
      <c r="AAW15" s="299">
        <f>SUM(AAW4:AAW14)</f>
        <v>0</v>
      </c>
      <c r="AAX15" s="299">
        <f>SUM(AAX4:AAX14)</f>
        <v>0</v>
      </c>
      <c r="AAY15" s="4"/>
      <c r="AAZ15" s="300" t="s">
        <v>123</v>
      </c>
      <c r="ABA15" s="299"/>
      <c r="ABB15" s="299">
        <f>SUM(ABB4:ABB14)</f>
        <v>0</v>
      </c>
      <c r="ABC15" s="299">
        <f>SUM(ABC4:ABC14)</f>
        <v>0</v>
      </c>
      <c r="ABD15" s="299">
        <f>SUM(ABD4:ABD14)</f>
        <v>0</v>
      </c>
      <c r="ABE15" s="299">
        <f>SUM(ABE4:ABE14)</f>
        <v>0</v>
      </c>
      <c r="ABF15" s="299">
        <f>SUM(ABF4:ABF14)</f>
        <v>0</v>
      </c>
      <c r="ABG15" s="4"/>
      <c r="ABH15" s="4"/>
      <c r="ABI15" s="4"/>
    </row>
    <row r="16" spans="1:738" x14ac:dyDescent="0.25">
      <c r="A16" s="2"/>
      <c r="B16" s="2"/>
      <c r="C16" s="4"/>
      <c r="D16" s="4"/>
      <c r="E16" s="4"/>
      <c r="F16" s="4"/>
      <c r="G16" s="4"/>
      <c r="H16" s="4"/>
      <c r="I16" s="4"/>
      <c r="J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319" t="s">
        <v>167</v>
      </c>
      <c r="AB16" s="196"/>
      <c r="AC16" s="196" t="s">
        <v>136</v>
      </c>
      <c r="AD16" s="196"/>
      <c r="AE16" s="318" t="s">
        <v>266</v>
      </c>
      <c r="AF16" s="136"/>
      <c r="AG16" s="319" t="s">
        <v>277</v>
      </c>
      <c r="AH16" s="196"/>
      <c r="AI16" s="196" t="s">
        <v>136</v>
      </c>
      <c r="AJ16" s="196"/>
      <c r="AK16" s="318" t="s">
        <v>273</v>
      </c>
      <c r="AL16" s="4"/>
      <c r="AM16" s="319" t="s">
        <v>167</v>
      </c>
      <c r="AN16" s="196"/>
      <c r="AO16" s="196" t="s">
        <v>136</v>
      </c>
      <c r="AP16" s="196"/>
      <c r="AQ16" s="318" t="s">
        <v>277</v>
      </c>
      <c r="AR16" s="136"/>
      <c r="AS16" s="319" t="s">
        <v>277</v>
      </c>
      <c r="AT16" s="196"/>
      <c r="AU16" s="196" t="s">
        <v>136</v>
      </c>
      <c r="AV16" s="196"/>
      <c r="AW16" s="318" t="s">
        <v>265</v>
      </c>
      <c r="AY16" s="4"/>
      <c r="AZ16" s="136"/>
      <c r="BA16" s="136"/>
      <c r="BB16" s="136"/>
      <c r="BC16" s="136"/>
      <c r="BD16" s="136"/>
      <c r="BE16" s="136"/>
      <c r="BF16" s="136"/>
      <c r="BG16" s="4"/>
      <c r="BH16" s="136"/>
      <c r="BI16" s="136"/>
      <c r="BJ16" s="136"/>
      <c r="BK16" s="136"/>
      <c r="BL16" s="136"/>
      <c r="BM16" s="136"/>
      <c r="BN16" s="136"/>
      <c r="BO16" s="4"/>
      <c r="BP16" s="136"/>
      <c r="BQ16" s="136"/>
      <c r="BR16" s="136"/>
      <c r="BS16" s="136"/>
      <c r="BT16" s="136"/>
      <c r="BU16" s="136"/>
      <c r="BV16" s="136"/>
      <c r="BW16" s="4"/>
      <c r="BX16" s="136"/>
      <c r="BY16" s="136"/>
      <c r="BZ16" s="136"/>
      <c r="CA16" s="136"/>
      <c r="CB16" s="136"/>
      <c r="CC16" s="136"/>
      <c r="CD16" s="136"/>
      <c r="CE16" s="4"/>
      <c r="CF16" s="136"/>
      <c r="CG16" s="136"/>
      <c r="CH16" s="136"/>
      <c r="CI16" s="136"/>
      <c r="CJ16" s="136"/>
      <c r="CK16" s="136"/>
      <c r="CL16" s="136"/>
      <c r="CM16" s="4"/>
      <c r="CN16" s="136"/>
      <c r="CO16" s="136"/>
      <c r="CP16" s="136"/>
      <c r="CQ16" s="136"/>
      <c r="CR16" s="136"/>
      <c r="CS16" s="136"/>
      <c r="CT16" s="136"/>
      <c r="CU16" s="4"/>
      <c r="CV16" s="4"/>
      <c r="CW16" s="4"/>
      <c r="CY16" s="2"/>
      <c r="DA16" s="136"/>
      <c r="DB16" s="136"/>
      <c r="DC16" s="136"/>
      <c r="DD16" s="136"/>
      <c r="DE16" s="136"/>
      <c r="DF16" s="136"/>
      <c r="DG16" s="4"/>
      <c r="DH16" s="136"/>
      <c r="DI16" s="4"/>
      <c r="DJ16" s="4"/>
      <c r="DK16" s="4"/>
      <c r="DL16" s="4"/>
      <c r="DM16" s="4"/>
      <c r="DN16" s="4"/>
      <c r="DO16" s="4"/>
      <c r="DP16" s="4"/>
      <c r="DQ16" s="4"/>
      <c r="DR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319" t="s">
        <v>345</v>
      </c>
      <c r="EJ16" s="196">
        <v>0</v>
      </c>
      <c r="EK16" s="196" t="s">
        <v>136</v>
      </c>
      <c r="EL16" s="196">
        <v>2</v>
      </c>
      <c r="EM16" s="318" t="s">
        <v>362</v>
      </c>
      <c r="EN16" s="136"/>
      <c r="EO16" s="319" t="s">
        <v>362</v>
      </c>
      <c r="EP16" s="196">
        <v>0</v>
      </c>
      <c r="EQ16" s="196" t="s">
        <v>136</v>
      </c>
      <c r="ER16" s="196">
        <v>0</v>
      </c>
      <c r="ES16" s="318" t="s">
        <v>339</v>
      </c>
      <c r="ET16" s="4"/>
      <c r="EU16" s="319" t="s">
        <v>345</v>
      </c>
      <c r="EV16" s="196">
        <v>0</v>
      </c>
      <c r="EW16" s="196" t="s">
        <v>136</v>
      </c>
      <c r="EX16" s="196">
        <v>3</v>
      </c>
      <c r="EY16" s="318" t="s">
        <v>348</v>
      </c>
      <c r="EZ16" s="136"/>
      <c r="FA16" s="319" t="s">
        <v>344</v>
      </c>
      <c r="FB16" s="196">
        <v>1</v>
      </c>
      <c r="FC16" s="196" t="s">
        <v>136</v>
      </c>
      <c r="FD16" s="196">
        <v>1</v>
      </c>
      <c r="FE16" s="318" t="s">
        <v>347</v>
      </c>
      <c r="FF16" s="4"/>
      <c r="FG16" s="319" t="s">
        <v>345</v>
      </c>
      <c r="FH16" s="196">
        <v>2</v>
      </c>
      <c r="FI16" s="196" t="s">
        <v>136</v>
      </c>
      <c r="FJ16" s="196">
        <v>3</v>
      </c>
      <c r="FK16" s="318" t="s">
        <v>344</v>
      </c>
      <c r="FL16" s="136"/>
      <c r="FM16" s="136"/>
      <c r="FN16" s="136"/>
      <c r="FO16" s="136"/>
      <c r="FP16" s="136"/>
      <c r="FQ16" s="136"/>
      <c r="FR16" s="4"/>
      <c r="FS16" s="4"/>
      <c r="FT16" s="136"/>
      <c r="FU16" s="136"/>
      <c r="FV16" s="136"/>
      <c r="FW16" s="136"/>
      <c r="FX16" s="136"/>
      <c r="FY16" s="136"/>
      <c r="FZ16" s="136"/>
      <c r="GA16" s="4"/>
      <c r="GB16" s="136"/>
      <c r="GC16" s="136"/>
      <c r="GD16" s="136"/>
      <c r="GE16" s="136"/>
      <c r="GF16" s="136"/>
      <c r="GG16" s="136"/>
      <c r="GH16" s="136"/>
      <c r="GI16" s="4"/>
      <c r="GJ16" s="136"/>
      <c r="GK16" s="136"/>
      <c r="GL16" s="136"/>
      <c r="GM16" s="136"/>
      <c r="GN16" s="136"/>
      <c r="GO16" s="136"/>
      <c r="GP16" s="136"/>
      <c r="GQ16" s="4"/>
      <c r="GR16" s="136"/>
      <c r="GS16" s="136"/>
      <c r="GT16" s="136"/>
      <c r="GU16" s="136"/>
      <c r="GV16" s="136"/>
      <c r="GW16" s="136"/>
      <c r="GX16" s="136"/>
      <c r="GY16" s="4"/>
      <c r="GZ16" s="136"/>
      <c r="HA16" s="136"/>
      <c r="HB16" s="136"/>
      <c r="HC16" s="136"/>
      <c r="HD16" s="136"/>
      <c r="HE16" s="136"/>
      <c r="HF16" s="136"/>
      <c r="HG16" s="4"/>
      <c r="HH16" s="136"/>
      <c r="HI16" s="136"/>
      <c r="HJ16" s="136"/>
      <c r="HK16" s="136"/>
      <c r="HL16" s="136"/>
      <c r="HM16" s="136"/>
      <c r="HN16" s="136"/>
      <c r="HO16" s="4"/>
      <c r="HP16" s="4"/>
      <c r="HQ16" s="4"/>
      <c r="HS16" s="2"/>
      <c r="HT16" s="2"/>
      <c r="HU16" s="4"/>
      <c r="HV16" s="4"/>
      <c r="HW16" s="4"/>
      <c r="HX16" s="4"/>
      <c r="HY16" s="4"/>
      <c r="HZ16" s="4"/>
      <c r="IA16" s="4"/>
      <c r="IB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319" t="s">
        <v>167</v>
      </c>
      <c r="IT16" s="196">
        <v>0</v>
      </c>
      <c r="IU16" s="196" t="s">
        <v>136</v>
      </c>
      <c r="IV16" s="196">
        <v>1</v>
      </c>
      <c r="IW16" s="318" t="s">
        <v>266</v>
      </c>
      <c r="IX16" s="136"/>
      <c r="IY16" s="319" t="s">
        <v>277</v>
      </c>
      <c r="IZ16" s="196">
        <v>0</v>
      </c>
      <c r="JA16" s="196" t="s">
        <v>136</v>
      </c>
      <c r="JB16" s="196">
        <v>2</v>
      </c>
      <c r="JC16" s="318" t="s">
        <v>273</v>
      </c>
      <c r="JD16" s="4"/>
      <c r="JE16" s="319" t="s">
        <v>167</v>
      </c>
      <c r="JF16" s="196">
        <v>2</v>
      </c>
      <c r="JG16" s="196" t="s">
        <v>136</v>
      </c>
      <c r="JH16" s="196">
        <v>2</v>
      </c>
      <c r="JI16" s="318" t="s">
        <v>277</v>
      </c>
      <c r="JJ16" s="136"/>
      <c r="JK16" s="319" t="s">
        <v>277</v>
      </c>
      <c r="JL16" s="196">
        <v>1</v>
      </c>
      <c r="JM16" s="196" t="s">
        <v>136</v>
      </c>
      <c r="JN16" s="196">
        <v>2</v>
      </c>
      <c r="JO16" s="318" t="s">
        <v>265</v>
      </c>
      <c r="JQ16" s="4"/>
      <c r="JR16" s="136"/>
      <c r="JS16" s="136"/>
      <c r="JT16" s="136"/>
      <c r="JU16" s="136"/>
      <c r="JV16" s="136"/>
      <c r="JW16" s="136"/>
      <c r="JX16" s="136"/>
      <c r="JY16" s="4"/>
      <c r="JZ16" s="136"/>
      <c r="KA16" s="136"/>
      <c r="KB16" s="136"/>
      <c r="KC16" s="136"/>
      <c r="KD16" s="136"/>
      <c r="KE16" s="136"/>
      <c r="KF16" s="136"/>
      <c r="KG16" s="4"/>
      <c r="KH16" s="136"/>
      <c r="KI16" s="136"/>
      <c r="KJ16" s="136"/>
      <c r="KK16" s="136"/>
      <c r="KL16" s="136"/>
      <c r="KM16" s="136"/>
      <c r="KN16" s="136"/>
      <c r="KO16" s="4"/>
      <c r="KP16" s="136"/>
      <c r="KQ16" s="136"/>
      <c r="KR16" s="136"/>
      <c r="KS16" s="136"/>
      <c r="KT16" s="136"/>
      <c r="KU16" s="136"/>
      <c r="KV16" s="136"/>
      <c r="KW16" s="4"/>
      <c r="KX16" s="136"/>
      <c r="KY16" s="136"/>
      <c r="KZ16" s="136"/>
      <c r="LA16" s="136"/>
      <c r="LB16" s="136"/>
      <c r="LC16" s="136"/>
      <c r="LD16" s="136"/>
      <c r="LE16" s="4"/>
      <c r="LF16" s="136"/>
      <c r="LG16" s="136"/>
      <c r="LH16" s="136"/>
      <c r="LI16" s="136"/>
      <c r="LJ16" s="136"/>
      <c r="LK16" s="136"/>
      <c r="LL16" s="136"/>
      <c r="LM16" s="4"/>
      <c r="LN16" s="4"/>
      <c r="LO16" s="4"/>
      <c r="LQ16" s="2"/>
      <c r="LR16" s="2"/>
      <c r="LS16" s="4"/>
      <c r="LT16" s="4"/>
      <c r="LU16" s="4"/>
      <c r="LV16" s="4"/>
      <c r="LW16" s="4"/>
      <c r="LX16" s="4"/>
      <c r="LY16" s="4"/>
      <c r="LZ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319" t="s">
        <v>167</v>
      </c>
      <c r="MR16" s="196">
        <v>0</v>
      </c>
      <c r="MS16" s="196" t="s">
        <v>136</v>
      </c>
      <c r="MT16" s="196">
        <v>3</v>
      </c>
      <c r="MU16" s="318" t="s">
        <v>266</v>
      </c>
      <c r="MV16" s="136"/>
      <c r="MW16" s="319" t="s">
        <v>277</v>
      </c>
      <c r="MX16" s="196">
        <v>0</v>
      </c>
      <c r="MY16" s="196" t="s">
        <v>136</v>
      </c>
      <c r="MZ16" s="196">
        <v>2</v>
      </c>
      <c r="NA16" s="318" t="s">
        <v>273</v>
      </c>
      <c r="NB16" s="4"/>
      <c r="NC16" s="319" t="s">
        <v>167</v>
      </c>
      <c r="ND16" s="196">
        <v>0</v>
      </c>
      <c r="NE16" s="196" t="s">
        <v>136</v>
      </c>
      <c r="NF16" s="196">
        <v>1</v>
      </c>
      <c r="NG16" s="318" t="s">
        <v>277</v>
      </c>
      <c r="NH16" s="136"/>
      <c r="NI16" s="319" t="s">
        <v>277</v>
      </c>
      <c r="NJ16" s="196">
        <v>3</v>
      </c>
      <c r="NK16" s="196" t="s">
        <v>136</v>
      </c>
      <c r="NL16" s="196">
        <v>3</v>
      </c>
      <c r="NM16" s="318" t="s">
        <v>265</v>
      </c>
      <c r="NO16" s="4"/>
      <c r="NP16" s="136"/>
      <c r="NQ16" s="136"/>
      <c r="NR16" s="136"/>
      <c r="NS16" s="136"/>
      <c r="NT16" s="136"/>
      <c r="NU16" s="136"/>
      <c r="NV16" s="136"/>
      <c r="NW16" s="4"/>
      <c r="NX16" s="136"/>
      <c r="NY16" s="136"/>
      <c r="NZ16" s="136"/>
      <c r="OA16" s="136"/>
      <c r="OB16" s="136"/>
      <c r="OC16" s="136"/>
      <c r="OD16" s="136"/>
      <c r="OE16" s="4"/>
      <c r="OF16" s="136"/>
      <c r="OG16" s="136"/>
      <c r="OH16" s="136"/>
      <c r="OI16" s="136"/>
      <c r="OJ16" s="136"/>
      <c r="OK16" s="136"/>
      <c r="OL16" s="136"/>
      <c r="OM16" s="4"/>
      <c r="ON16" s="136"/>
      <c r="OO16" s="136"/>
      <c r="OP16" s="136"/>
      <c r="OQ16" s="136"/>
      <c r="OR16" s="136"/>
      <c r="OS16" s="136"/>
      <c r="OT16" s="136"/>
      <c r="OU16" s="4"/>
      <c r="OV16" s="136"/>
      <c r="OW16" s="136"/>
      <c r="OX16" s="136"/>
      <c r="OY16" s="136"/>
      <c r="OZ16" s="136"/>
      <c r="PA16" s="136"/>
      <c r="PB16" s="136"/>
      <c r="PC16" s="4"/>
      <c r="PD16" s="136"/>
      <c r="PE16" s="136"/>
      <c r="PF16" s="136"/>
      <c r="PG16" s="136"/>
      <c r="PH16" s="136"/>
      <c r="PI16" s="136"/>
      <c r="PJ16" s="136"/>
      <c r="PK16" s="4"/>
      <c r="PL16" s="4"/>
      <c r="PM16" s="4"/>
      <c r="PP16" s="2"/>
      <c r="PQ16" s="4"/>
      <c r="PR16" s="4"/>
      <c r="PS16" s="4"/>
      <c r="PT16" s="4"/>
      <c r="PU16" s="4"/>
      <c r="PV16" s="4"/>
      <c r="PW16" s="4"/>
      <c r="PX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319" t="s">
        <v>167</v>
      </c>
      <c r="QQ16" s="196">
        <v>0</v>
      </c>
      <c r="QR16" s="196" t="s">
        <v>136</v>
      </c>
      <c r="QS16" s="196">
        <v>0</v>
      </c>
      <c r="QT16" s="318" t="s">
        <v>266</v>
      </c>
      <c r="QU16" s="136"/>
      <c r="QV16" s="319" t="s">
        <v>277</v>
      </c>
      <c r="QW16" s="196">
        <v>3</v>
      </c>
      <c r="QX16" s="196" t="s">
        <v>136</v>
      </c>
      <c r="QY16" s="196">
        <v>2</v>
      </c>
      <c r="QZ16" s="318" t="s">
        <v>273</v>
      </c>
      <c r="RA16" s="4"/>
      <c r="RB16" s="319" t="s">
        <v>167</v>
      </c>
      <c r="RC16" s="196">
        <v>1</v>
      </c>
      <c r="RD16" s="196" t="s">
        <v>136</v>
      </c>
      <c r="RE16" s="196">
        <v>2</v>
      </c>
      <c r="RF16" s="318" t="s">
        <v>277</v>
      </c>
      <c r="RG16" s="136"/>
      <c r="RH16" s="319" t="s">
        <v>277</v>
      </c>
      <c r="RI16" s="196">
        <v>1</v>
      </c>
      <c r="RJ16" s="196" t="s">
        <v>136</v>
      </c>
      <c r="RK16" s="196">
        <v>3</v>
      </c>
      <c r="RL16" s="318" t="s">
        <v>265</v>
      </c>
      <c r="RN16" s="4"/>
      <c r="RO16" s="136"/>
      <c r="RP16" s="136"/>
      <c r="RQ16" s="136"/>
      <c r="RR16" s="136"/>
      <c r="RS16" s="136"/>
      <c r="RT16" s="136"/>
      <c r="RU16" s="136"/>
      <c r="RV16" s="4"/>
      <c r="RW16" s="136"/>
      <c r="RX16" s="136"/>
      <c r="RY16" s="136"/>
      <c r="RZ16" s="136"/>
      <c r="SA16" s="136"/>
      <c r="SB16" s="136"/>
      <c r="SC16" s="136"/>
      <c r="SD16" s="4"/>
      <c r="SE16" s="136"/>
      <c r="SF16" s="136"/>
      <c r="SG16" s="136"/>
      <c r="SH16" s="136"/>
      <c r="SI16" s="136"/>
      <c r="SJ16" s="136"/>
      <c r="SK16" s="136"/>
      <c r="SL16" s="4"/>
      <c r="SM16" s="136"/>
      <c r="SN16" s="136"/>
      <c r="SO16" s="136"/>
      <c r="SP16" s="136"/>
      <c r="SQ16" s="136"/>
      <c r="SR16" s="136"/>
      <c r="SS16" s="136"/>
      <c r="ST16" s="4"/>
      <c r="SU16" s="136"/>
      <c r="SV16" s="136"/>
      <c r="SW16" s="136"/>
      <c r="SX16" s="136"/>
      <c r="SY16" s="136"/>
      <c r="SZ16" s="136"/>
      <c r="TA16" s="136"/>
      <c r="TB16" s="4"/>
      <c r="TC16" s="136"/>
      <c r="TD16" s="136"/>
      <c r="TE16" s="136"/>
      <c r="TF16" s="136"/>
      <c r="TG16" s="136"/>
      <c r="TH16" s="136"/>
      <c r="TI16" s="136"/>
      <c r="TJ16" s="4"/>
      <c r="TK16" s="4"/>
      <c r="TL16" s="4"/>
      <c r="TO16" s="2"/>
      <c r="TP16" s="4"/>
      <c r="TQ16" s="4"/>
      <c r="TR16" s="4"/>
      <c r="TS16" s="4"/>
      <c r="TT16" s="4"/>
      <c r="TU16" s="4"/>
      <c r="TV16" s="4"/>
      <c r="TW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319" t="s">
        <v>167</v>
      </c>
      <c r="UP16" s="196">
        <v>0</v>
      </c>
      <c r="UQ16" s="196" t="s">
        <v>136</v>
      </c>
      <c r="UR16" s="196">
        <v>1</v>
      </c>
      <c r="US16" s="318" t="s">
        <v>266</v>
      </c>
      <c r="UT16" s="136"/>
      <c r="UU16" s="319" t="s">
        <v>277</v>
      </c>
      <c r="UV16" s="196">
        <v>4</v>
      </c>
      <c r="UW16" s="196" t="s">
        <v>136</v>
      </c>
      <c r="UX16" s="196">
        <v>0</v>
      </c>
      <c r="UY16" s="318" t="s">
        <v>273</v>
      </c>
      <c r="UZ16" s="4"/>
      <c r="VA16" s="319" t="s">
        <v>167</v>
      </c>
      <c r="VB16" s="196">
        <v>2</v>
      </c>
      <c r="VC16" s="196" t="s">
        <v>136</v>
      </c>
      <c r="VD16" s="196">
        <v>2</v>
      </c>
      <c r="VE16" s="318" t="s">
        <v>277</v>
      </c>
      <c r="VF16" s="136"/>
      <c r="VG16" s="319" t="s">
        <v>277</v>
      </c>
      <c r="VH16" s="196">
        <v>0</v>
      </c>
      <c r="VI16" s="196" t="s">
        <v>136</v>
      </c>
      <c r="VJ16" s="196">
        <v>2</v>
      </c>
      <c r="VK16" s="318" t="s">
        <v>265</v>
      </c>
      <c r="VM16" s="4"/>
      <c r="VN16" s="136"/>
      <c r="VO16" s="136"/>
      <c r="VP16" s="136"/>
      <c r="VQ16" s="136"/>
      <c r="VR16" s="136"/>
      <c r="VS16" s="136"/>
      <c r="VT16" s="136"/>
      <c r="VU16" s="4"/>
      <c r="VV16" s="136"/>
      <c r="VW16" s="136"/>
      <c r="VX16" s="136"/>
      <c r="VY16" s="136"/>
      <c r="VZ16" s="136"/>
      <c r="WA16" s="136"/>
      <c r="WB16" s="136"/>
      <c r="WC16" s="4"/>
      <c r="WD16" s="136"/>
      <c r="WE16" s="136"/>
      <c r="WF16" s="136"/>
      <c r="WG16" s="136"/>
      <c r="WH16" s="136"/>
      <c r="WI16" s="136"/>
      <c r="WJ16" s="136"/>
      <c r="WK16" s="4"/>
      <c r="WL16" s="136"/>
      <c r="WM16" s="136"/>
      <c r="WN16" s="136"/>
      <c r="WO16" s="136"/>
      <c r="WP16" s="136"/>
      <c r="WQ16" s="136"/>
      <c r="WR16" s="136"/>
      <c r="WS16" s="4"/>
      <c r="WT16" s="136"/>
      <c r="WU16" s="136"/>
      <c r="WV16" s="136"/>
      <c r="WW16" s="136"/>
      <c r="WX16" s="136"/>
      <c r="WY16" s="136"/>
      <c r="WZ16" s="136"/>
      <c r="XA16" s="4"/>
      <c r="XB16" s="136"/>
      <c r="XC16" s="136"/>
      <c r="XD16" s="136"/>
      <c r="XE16" s="136"/>
      <c r="XF16" s="136"/>
      <c r="XG16" s="136"/>
      <c r="XH16" s="136"/>
      <c r="XI16" s="4"/>
      <c r="XJ16" s="4"/>
      <c r="XK16" s="4"/>
      <c r="XN16" s="2"/>
      <c r="XO16" s="4"/>
      <c r="XP16" s="4"/>
      <c r="XQ16" s="4"/>
      <c r="XR16" s="4"/>
      <c r="XS16" s="4"/>
      <c r="XT16" s="4"/>
      <c r="XU16" s="4"/>
      <c r="XV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319" t="s">
        <v>167</v>
      </c>
      <c r="YN16" s="196"/>
      <c r="YO16" s="196" t="s">
        <v>136</v>
      </c>
      <c r="YP16" s="196"/>
      <c r="YQ16" s="318" t="s">
        <v>266</v>
      </c>
      <c r="YR16" s="136"/>
      <c r="YS16" s="319" t="s">
        <v>277</v>
      </c>
      <c r="YT16" s="196"/>
      <c r="YU16" s="196" t="s">
        <v>136</v>
      </c>
      <c r="YV16" s="196"/>
      <c r="YW16" s="318" t="s">
        <v>273</v>
      </c>
      <c r="YX16" s="4"/>
      <c r="YY16" s="319" t="s">
        <v>167</v>
      </c>
      <c r="YZ16" s="196"/>
      <c r="ZA16" s="196" t="s">
        <v>136</v>
      </c>
      <c r="ZB16" s="196"/>
      <c r="ZC16" s="318" t="s">
        <v>277</v>
      </c>
      <c r="ZD16" s="136"/>
      <c r="ZE16" s="319" t="s">
        <v>277</v>
      </c>
      <c r="ZF16" s="196"/>
      <c r="ZG16" s="196" t="s">
        <v>136</v>
      </c>
      <c r="ZH16" s="196"/>
      <c r="ZI16" s="318" t="s">
        <v>265</v>
      </c>
      <c r="ZK16" s="4"/>
      <c r="ZL16" s="136"/>
      <c r="ZM16" s="136"/>
      <c r="ZN16" s="136"/>
      <c r="ZO16" s="136"/>
      <c r="ZP16" s="136"/>
      <c r="ZQ16" s="136"/>
      <c r="ZR16" s="136"/>
      <c r="ZS16" s="4"/>
      <c r="ZT16" s="136"/>
      <c r="ZU16" s="136"/>
      <c r="ZV16" s="136"/>
      <c r="ZW16" s="136"/>
      <c r="ZX16" s="136"/>
      <c r="ZY16" s="136"/>
      <c r="ZZ16" s="136"/>
      <c r="AAA16" s="4"/>
      <c r="AAB16" s="136"/>
      <c r="AAC16" s="136"/>
      <c r="AAD16" s="136"/>
      <c r="AAE16" s="136"/>
      <c r="AAF16" s="136"/>
      <c r="AAG16" s="136"/>
      <c r="AAH16" s="136"/>
      <c r="AAI16" s="4"/>
      <c r="AAJ16" s="136"/>
      <c r="AAK16" s="136"/>
      <c r="AAL16" s="136"/>
      <c r="AAM16" s="136"/>
      <c r="AAN16" s="136"/>
      <c r="AAO16" s="136"/>
      <c r="AAP16" s="136"/>
      <c r="AAQ16" s="4"/>
      <c r="AAR16" s="136"/>
      <c r="AAS16" s="136"/>
      <c r="AAT16" s="136"/>
      <c r="AAU16" s="136"/>
      <c r="AAV16" s="136"/>
      <c r="AAW16" s="136"/>
      <c r="AAX16" s="136"/>
      <c r="AAY16" s="4"/>
      <c r="AAZ16" s="136"/>
      <c r="ABA16" s="136"/>
      <c r="ABB16" s="136"/>
      <c r="ABC16" s="136"/>
      <c r="ABD16" s="136"/>
      <c r="ABE16" s="136"/>
      <c r="ABF16" s="136"/>
      <c r="ABG16" s="4"/>
      <c r="ABH16" s="4"/>
      <c r="ABI16" s="4"/>
    </row>
    <row r="17" spans="1:737" x14ac:dyDescent="0.25">
      <c r="A17" s="2"/>
      <c r="B17" s="2"/>
      <c r="C17" s="4"/>
      <c r="D17" s="4"/>
      <c r="E17" s="4"/>
      <c r="G17" s="271" t="s">
        <v>281</v>
      </c>
      <c r="H17" s="248" t="s">
        <v>324</v>
      </c>
      <c r="I17" s="4"/>
      <c r="J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Y17" s="4"/>
      <c r="AZ17" s="338" t="s">
        <v>275</v>
      </c>
      <c r="BA17" s="337"/>
      <c r="BB17" s="337"/>
      <c r="BC17" s="337"/>
      <c r="BD17" s="337"/>
      <c r="BE17" s="337"/>
      <c r="BF17" s="337"/>
      <c r="BG17" s="4"/>
      <c r="BH17" s="338" t="s">
        <v>277</v>
      </c>
      <c r="BI17" s="337"/>
      <c r="BJ17" s="337"/>
      <c r="BK17" s="337"/>
      <c r="BL17" s="337"/>
      <c r="BM17" s="337"/>
      <c r="BN17" s="337"/>
      <c r="BO17" s="4"/>
      <c r="BP17" s="338" t="s">
        <v>283</v>
      </c>
      <c r="BQ17" s="337"/>
      <c r="BR17" s="337"/>
      <c r="BS17" s="337"/>
      <c r="BT17" s="337"/>
      <c r="BU17" s="337"/>
      <c r="BV17" s="337"/>
      <c r="BW17" s="4"/>
      <c r="BX17" s="338" t="s">
        <v>167</v>
      </c>
      <c r="BY17" s="337"/>
      <c r="BZ17" s="337"/>
      <c r="CA17" s="337"/>
      <c r="CB17" s="337"/>
      <c r="CC17" s="337"/>
      <c r="CD17" s="337"/>
      <c r="CE17" s="4"/>
      <c r="CF17" s="338" t="s">
        <v>146</v>
      </c>
      <c r="CG17" s="337"/>
      <c r="CH17" s="337"/>
      <c r="CI17" s="337"/>
      <c r="CJ17" s="337"/>
      <c r="CK17" s="337"/>
      <c r="CL17" s="337"/>
      <c r="CM17" s="4"/>
      <c r="CN17" s="338" t="s">
        <v>265</v>
      </c>
      <c r="CO17" s="337"/>
      <c r="CP17" s="337"/>
      <c r="CQ17" s="337"/>
      <c r="CR17" s="337"/>
      <c r="CS17" s="337"/>
      <c r="CT17" s="337"/>
      <c r="CU17" s="4"/>
      <c r="CV17" s="4"/>
      <c r="CW17" s="4"/>
      <c r="CY17" s="2"/>
      <c r="DA17" s="136"/>
      <c r="DB17" s="136"/>
      <c r="DC17" s="136"/>
      <c r="DD17" s="136"/>
      <c r="DE17" s="136"/>
      <c r="DF17" s="136"/>
      <c r="DG17" s="4"/>
      <c r="DH17" s="136"/>
      <c r="DI17" s="4"/>
      <c r="DJ17" s="4"/>
      <c r="DK17" s="4"/>
      <c r="DL17" s="151" t="s">
        <v>339</v>
      </c>
      <c r="DM17" s="379">
        <v>69</v>
      </c>
      <c r="DO17" s="271" t="s">
        <v>281</v>
      </c>
      <c r="DP17" s="248" t="s">
        <v>253</v>
      </c>
      <c r="DQ17" s="4"/>
      <c r="DR17" s="4"/>
      <c r="DS17" s="397" t="s">
        <v>382</v>
      </c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FL17" s="136"/>
      <c r="FM17" s="136"/>
      <c r="FN17" s="136"/>
      <c r="FO17" s="136"/>
      <c r="FP17" s="136"/>
      <c r="FQ17" s="136"/>
      <c r="FR17" s="4"/>
      <c r="FS17" s="4"/>
      <c r="FT17" s="338" t="s">
        <v>342</v>
      </c>
      <c r="FU17" s="337"/>
      <c r="FV17" s="337"/>
      <c r="FW17" s="337"/>
      <c r="FX17" s="337"/>
      <c r="FY17" s="337"/>
      <c r="FZ17" s="337"/>
      <c r="GA17" s="4"/>
      <c r="GB17" s="338" t="s">
        <v>362</v>
      </c>
      <c r="GC17" s="337"/>
      <c r="GD17" s="337"/>
      <c r="GE17" s="337"/>
      <c r="GF17" s="337"/>
      <c r="GG17" s="337"/>
      <c r="GH17" s="337"/>
      <c r="GI17" s="4"/>
      <c r="GJ17" s="338" t="s">
        <v>344</v>
      </c>
      <c r="GK17" s="337"/>
      <c r="GL17" s="337"/>
      <c r="GM17" s="337"/>
      <c r="GN17" s="337"/>
      <c r="GO17" s="337"/>
      <c r="GP17" s="337"/>
      <c r="GQ17" s="4"/>
      <c r="GR17" s="338" t="s">
        <v>345</v>
      </c>
      <c r="GS17" s="337"/>
      <c r="GT17" s="337"/>
      <c r="GU17" s="337"/>
      <c r="GV17" s="337"/>
      <c r="GW17" s="337"/>
      <c r="GX17" s="337"/>
      <c r="GY17" s="4"/>
      <c r="GZ17" s="338" t="s">
        <v>348</v>
      </c>
      <c r="HA17" s="337"/>
      <c r="HB17" s="337"/>
      <c r="HC17" s="337"/>
      <c r="HD17" s="337"/>
      <c r="HE17" s="337"/>
      <c r="HF17" s="337"/>
      <c r="HG17" s="4"/>
      <c r="HH17" s="338" t="s">
        <v>339</v>
      </c>
      <c r="HI17" s="337"/>
      <c r="HJ17" s="337"/>
      <c r="HK17" s="337"/>
      <c r="HL17" s="337"/>
      <c r="HM17" s="337"/>
      <c r="HN17" s="337"/>
      <c r="HO17" s="4"/>
      <c r="HP17" s="4"/>
      <c r="HQ17" s="4"/>
      <c r="HS17" s="2"/>
      <c r="HT17" s="2"/>
      <c r="HU17" s="4"/>
      <c r="HV17" s="4"/>
      <c r="HW17" s="4"/>
      <c r="HY17" s="271" t="s">
        <v>281</v>
      </c>
      <c r="HZ17" s="248" t="s">
        <v>324</v>
      </c>
      <c r="IA17" s="4"/>
      <c r="IB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JQ17" s="4"/>
      <c r="JR17" s="338" t="s">
        <v>275</v>
      </c>
      <c r="JS17" s="337"/>
      <c r="JT17" s="337"/>
      <c r="JU17" s="337"/>
      <c r="JV17" s="337"/>
      <c r="JW17" s="337"/>
      <c r="JX17" s="337"/>
      <c r="JY17" s="4"/>
      <c r="JZ17" s="338" t="s">
        <v>277</v>
      </c>
      <c r="KA17" s="337"/>
      <c r="KB17" s="337"/>
      <c r="KC17" s="337"/>
      <c r="KD17" s="337"/>
      <c r="KE17" s="337"/>
      <c r="KF17" s="337"/>
      <c r="KG17" s="4"/>
      <c r="KH17" s="338" t="s">
        <v>283</v>
      </c>
      <c r="KI17" s="337"/>
      <c r="KJ17" s="337"/>
      <c r="KK17" s="337"/>
      <c r="KL17" s="337"/>
      <c r="KM17" s="337"/>
      <c r="KN17" s="337"/>
      <c r="KO17" s="4"/>
      <c r="KP17" s="338" t="s">
        <v>167</v>
      </c>
      <c r="KQ17" s="337"/>
      <c r="KR17" s="337"/>
      <c r="KS17" s="337"/>
      <c r="KT17" s="337"/>
      <c r="KU17" s="337"/>
      <c r="KV17" s="337"/>
      <c r="KW17" s="4"/>
      <c r="KX17" s="338" t="s">
        <v>146</v>
      </c>
      <c r="KY17" s="337"/>
      <c r="KZ17" s="337"/>
      <c r="LA17" s="337"/>
      <c r="LB17" s="337"/>
      <c r="LC17" s="337"/>
      <c r="LD17" s="337"/>
      <c r="LE17" s="4"/>
      <c r="LF17" s="338" t="s">
        <v>265</v>
      </c>
      <c r="LG17" s="337"/>
      <c r="LH17" s="337"/>
      <c r="LI17" s="337"/>
      <c r="LJ17" s="337"/>
      <c r="LK17" s="337"/>
      <c r="LL17" s="337"/>
      <c r="LM17" s="4"/>
      <c r="LN17" s="4"/>
      <c r="LO17" s="4"/>
      <c r="LQ17" s="2"/>
      <c r="LR17" s="2"/>
      <c r="LS17" s="4"/>
      <c r="LT17" s="4"/>
      <c r="LU17" s="4"/>
      <c r="LW17" s="271" t="s">
        <v>281</v>
      </c>
      <c r="LX17" s="248" t="s">
        <v>324</v>
      </c>
      <c r="LY17" s="4"/>
      <c r="LZ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NO17" s="4"/>
      <c r="NP17" s="338" t="s">
        <v>275</v>
      </c>
      <c r="NQ17" s="337"/>
      <c r="NR17" s="337"/>
      <c r="NS17" s="337"/>
      <c r="NT17" s="337"/>
      <c r="NU17" s="337"/>
      <c r="NV17" s="337"/>
      <c r="NW17" s="4"/>
      <c r="NX17" s="338" t="s">
        <v>277</v>
      </c>
      <c r="NY17" s="337"/>
      <c r="NZ17" s="337"/>
      <c r="OA17" s="337"/>
      <c r="OB17" s="337"/>
      <c r="OC17" s="337"/>
      <c r="OD17" s="337"/>
      <c r="OE17" s="4"/>
      <c r="OF17" s="338" t="s">
        <v>283</v>
      </c>
      <c r="OG17" s="337"/>
      <c r="OH17" s="337"/>
      <c r="OI17" s="337"/>
      <c r="OJ17" s="337"/>
      <c r="OK17" s="337"/>
      <c r="OL17" s="337"/>
      <c r="OM17" s="4"/>
      <c r="ON17" s="338" t="s">
        <v>167</v>
      </c>
      <c r="OO17" s="337"/>
      <c r="OP17" s="337"/>
      <c r="OQ17" s="337"/>
      <c r="OR17" s="337"/>
      <c r="OS17" s="337"/>
      <c r="OT17" s="337"/>
      <c r="OU17" s="4"/>
      <c r="OV17" s="338" t="s">
        <v>146</v>
      </c>
      <c r="OW17" s="337"/>
      <c r="OX17" s="337"/>
      <c r="OY17" s="337"/>
      <c r="OZ17" s="337"/>
      <c r="PA17" s="337"/>
      <c r="PB17" s="337"/>
      <c r="PC17" s="4"/>
      <c r="PD17" s="338" t="s">
        <v>265</v>
      </c>
      <c r="PE17" s="337"/>
      <c r="PF17" s="337"/>
      <c r="PG17" s="337"/>
      <c r="PH17" s="337"/>
      <c r="PI17" s="337"/>
      <c r="PJ17" s="337"/>
      <c r="PK17" s="4"/>
      <c r="PL17" s="4"/>
      <c r="PM17" s="4"/>
      <c r="PP17" s="2"/>
      <c r="PQ17" s="4"/>
      <c r="PR17" s="4"/>
      <c r="PS17" s="4"/>
      <c r="PU17" s="271" t="s">
        <v>281</v>
      </c>
      <c r="PV17" s="248" t="s">
        <v>324</v>
      </c>
      <c r="PW17" s="4"/>
      <c r="PX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RN17" s="4"/>
      <c r="RO17" s="338" t="s">
        <v>275</v>
      </c>
      <c r="RP17" s="337"/>
      <c r="RQ17" s="337"/>
      <c r="RR17" s="337"/>
      <c r="RS17" s="337"/>
      <c r="RT17" s="337"/>
      <c r="RU17" s="337"/>
      <c r="RV17" s="4"/>
      <c r="RW17" s="338" t="s">
        <v>277</v>
      </c>
      <c r="RX17" s="337"/>
      <c r="RY17" s="337"/>
      <c r="RZ17" s="337"/>
      <c r="SA17" s="337"/>
      <c r="SB17" s="337"/>
      <c r="SC17" s="337"/>
      <c r="SD17" s="4"/>
      <c r="SE17" s="338" t="s">
        <v>283</v>
      </c>
      <c r="SF17" s="337"/>
      <c r="SG17" s="337"/>
      <c r="SH17" s="337"/>
      <c r="SI17" s="337"/>
      <c r="SJ17" s="337"/>
      <c r="SK17" s="337"/>
      <c r="SL17" s="4"/>
      <c r="SM17" s="338" t="s">
        <v>167</v>
      </c>
      <c r="SN17" s="337"/>
      <c r="SO17" s="337"/>
      <c r="SP17" s="337"/>
      <c r="SQ17" s="337"/>
      <c r="SR17" s="337"/>
      <c r="SS17" s="337"/>
      <c r="ST17" s="4"/>
      <c r="SU17" s="338" t="s">
        <v>146</v>
      </c>
      <c r="SV17" s="337"/>
      <c r="SW17" s="337"/>
      <c r="SX17" s="337"/>
      <c r="SY17" s="337"/>
      <c r="SZ17" s="337"/>
      <c r="TA17" s="337"/>
      <c r="TB17" s="4"/>
      <c r="TC17" s="338" t="s">
        <v>265</v>
      </c>
      <c r="TD17" s="337"/>
      <c r="TE17" s="337"/>
      <c r="TF17" s="337"/>
      <c r="TG17" s="337"/>
      <c r="TH17" s="337"/>
      <c r="TI17" s="337"/>
      <c r="TJ17" s="4"/>
      <c r="TK17" s="4"/>
      <c r="TL17" s="4"/>
      <c r="TO17" s="2"/>
      <c r="TP17" s="4"/>
      <c r="TQ17" s="4"/>
      <c r="TR17" s="4"/>
      <c r="TT17" s="271" t="s">
        <v>281</v>
      </c>
      <c r="TU17" s="248" t="s">
        <v>324</v>
      </c>
      <c r="TV17" s="4"/>
      <c r="TW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VM17" s="4"/>
      <c r="VN17" s="338" t="s">
        <v>275</v>
      </c>
      <c r="VO17" s="337"/>
      <c r="VP17" s="337"/>
      <c r="VQ17" s="337"/>
      <c r="VR17" s="337"/>
      <c r="VS17" s="337"/>
      <c r="VT17" s="337"/>
      <c r="VU17" s="4"/>
      <c r="VV17" s="338" t="s">
        <v>277</v>
      </c>
      <c r="VW17" s="337"/>
      <c r="VX17" s="337"/>
      <c r="VY17" s="337"/>
      <c r="VZ17" s="337"/>
      <c r="WA17" s="337"/>
      <c r="WB17" s="337"/>
      <c r="WC17" s="4"/>
      <c r="WD17" s="338" t="s">
        <v>283</v>
      </c>
      <c r="WE17" s="337"/>
      <c r="WF17" s="337"/>
      <c r="WG17" s="337"/>
      <c r="WH17" s="337"/>
      <c r="WI17" s="337"/>
      <c r="WJ17" s="337"/>
      <c r="WK17" s="4"/>
      <c r="WL17" s="338" t="s">
        <v>167</v>
      </c>
      <c r="WM17" s="337"/>
      <c r="WN17" s="337"/>
      <c r="WO17" s="337"/>
      <c r="WP17" s="337"/>
      <c r="WQ17" s="337"/>
      <c r="WR17" s="337"/>
      <c r="WS17" s="4"/>
      <c r="WT17" s="338" t="s">
        <v>146</v>
      </c>
      <c r="WU17" s="337"/>
      <c r="WV17" s="337"/>
      <c r="WW17" s="337"/>
      <c r="WX17" s="337"/>
      <c r="WY17" s="337"/>
      <c r="WZ17" s="337"/>
      <c r="XA17" s="4"/>
      <c r="XB17" s="338" t="s">
        <v>265</v>
      </c>
      <c r="XC17" s="337"/>
      <c r="XD17" s="337"/>
      <c r="XE17" s="337"/>
      <c r="XF17" s="337"/>
      <c r="XG17" s="337"/>
      <c r="XH17" s="337"/>
      <c r="XI17" s="4"/>
      <c r="XJ17" s="4"/>
      <c r="XK17" s="4"/>
      <c r="XN17" s="2"/>
      <c r="XO17" s="4"/>
      <c r="XP17" s="4"/>
      <c r="XQ17" s="4"/>
      <c r="XS17" s="271" t="s">
        <v>281</v>
      </c>
      <c r="XT17" s="248" t="s">
        <v>324</v>
      </c>
      <c r="XU17" s="4"/>
      <c r="XV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ZK17" s="4"/>
      <c r="ZL17" s="338" t="s">
        <v>275</v>
      </c>
      <c r="ZM17" s="337"/>
      <c r="ZN17" s="337"/>
      <c r="ZO17" s="337"/>
      <c r="ZP17" s="337"/>
      <c r="ZQ17" s="337"/>
      <c r="ZR17" s="337"/>
      <c r="ZS17" s="4"/>
      <c r="ZT17" s="338" t="s">
        <v>277</v>
      </c>
      <c r="ZU17" s="337"/>
      <c r="ZV17" s="337"/>
      <c r="ZW17" s="337"/>
      <c r="ZX17" s="337"/>
      <c r="ZY17" s="337"/>
      <c r="ZZ17" s="337"/>
      <c r="AAA17" s="4"/>
      <c r="AAB17" s="338" t="s">
        <v>283</v>
      </c>
      <c r="AAC17" s="337"/>
      <c r="AAD17" s="337"/>
      <c r="AAE17" s="337"/>
      <c r="AAF17" s="337"/>
      <c r="AAG17" s="337"/>
      <c r="AAH17" s="337"/>
      <c r="AAI17" s="4"/>
      <c r="AAJ17" s="338" t="s">
        <v>167</v>
      </c>
      <c r="AAK17" s="337"/>
      <c r="AAL17" s="337"/>
      <c r="AAM17" s="337"/>
      <c r="AAN17" s="337"/>
      <c r="AAO17" s="337"/>
      <c r="AAP17" s="337"/>
      <c r="AAQ17" s="4"/>
      <c r="AAR17" s="338" t="s">
        <v>146</v>
      </c>
      <c r="AAS17" s="337"/>
      <c r="AAT17" s="337"/>
      <c r="AAU17" s="337"/>
      <c r="AAV17" s="337"/>
      <c r="AAW17" s="337"/>
      <c r="AAX17" s="337"/>
      <c r="AAY17" s="4"/>
      <c r="AAZ17" s="338" t="s">
        <v>265</v>
      </c>
      <c r="ABA17" s="337"/>
      <c r="ABB17" s="337"/>
      <c r="ABC17" s="337"/>
      <c r="ABD17" s="337"/>
      <c r="ABE17" s="337"/>
      <c r="ABF17" s="337"/>
      <c r="ABG17" s="4"/>
      <c r="ABH17" s="4"/>
      <c r="ABI17" s="4"/>
    </row>
    <row r="18" spans="1:737" x14ac:dyDescent="0.25">
      <c r="A18" s="2"/>
      <c r="B18" s="2"/>
      <c r="C18" s="4"/>
      <c r="D18" s="4"/>
      <c r="E18" s="4"/>
      <c r="G18" s="270" t="s">
        <v>282</v>
      </c>
      <c r="H18" s="272">
        <v>35</v>
      </c>
      <c r="I18" s="4"/>
      <c r="J18" s="4"/>
      <c r="L18" s="4"/>
      <c r="M18" s="4"/>
      <c r="N18" s="4"/>
      <c r="O18" s="4"/>
      <c r="P18" s="4"/>
      <c r="Q18" s="335" t="s">
        <v>129</v>
      </c>
      <c r="R18" s="335" t="s">
        <v>130</v>
      </c>
      <c r="S18" s="335" t="s">
        <v>131</v>
      </c>
      <c r="T18" s="335" t="s">
        <v>317</v>
      </c>
      <c r="U18" s="335" t="s">
        <v>316</v>
      </c>
      <c r="V18" s="335" t="s">
        <v>101</v>
      </c>
      <c r="W18" s="335" t="s">
        <v>219</v>
      </c>
      <c r="X18" s="336" t="s">
        <v>220</v>
      </c>
      <c r="Y18" s="335" t="s">
        <v>322</v>
      </c>
      <c r="Z18" s="4"/>
      <c r="AA18" s="143" t="s">
        <v>321</v>
      </c>
      <c r="AB18" s="334"/>
      <c r="AC18" s="334"/>
      <c r="AD18" s="334"/>
      <c r="AE18" s="333"/>
      <c r="AF18" s="4"/>
      <c r="AG18" s="143" t="s">
        <v>320</v>
      </c>
      <c r="AH18" s="334"/>
      <c r="AI18" s="334"/>
      <c r="AJ18" s="334"/>
      <c r="AK18" s="333"/>
      <c r="AL18" s="4"/>
      <c r="AM18" s="143" t="s">
        <v>319</v>
      </c>
      <c r="AN18" s="334"/>
      <c r="AO18" s="334"/>
      <c r="AP18" s="334"/>
      <c r="AQ18" s="333"/>
      <c r="AS18" s="143" t="s">
        <v>318</v>
      </c>
      <c r="AT18" s="334"/>
      <c r="AU18" s="334"/>
      <c r="AV18" s="334"/>
      <c r="AW18" s="333"/>
      <c r="AY18" s="4"/>
      <c r="AZ18" s="332" t="s">
        <v>92</v>
      </c>
      <c r="BA18" s="330" t="s">
        <v>116</v>
      </c>
      <c r="BB18" s="330" t="s">
        <v>317</v>
      </c>
      <c r="BC18" s="331" t="s">
        <v>316</v>
      </c>
      <c r="BD18" s="329" t="s">
        <v>101</v>
      </c>
      <c r="BE18" s="330" t="s">
        <v>219</v>
      </c>
      <c r="BF18" s="329" t="s">
        <v>220</v>
      </c>
      <c r="BG18" s="4"/>
      <c r="BH18" s="332" t="s">
        <v>92</v>
      </c>
      <c r="BI18" s="330" t="s">
        <v>116</v>
      </c>
      <c r="BJ18" s="330" t="s">
        <v>317</v>
      </c>
      <c r="BK18" s="331" t="s">
        <v>316</v>
      </c>
      <c r="BL18" s="329" t="s">
        <v>101</v>
      </c>
      <c r="BM18" s="330" t="s">
        <v>219</v>
      </c>
      <c r="BN18" s="329" t="s">
        <v>220</v>
      </c>
      <c r="BO18" s="4"/>
      <c r="BP18" s="332" t="s">
        <v>92</v>
      </c>
      <c r="BQ18" s="330" t="s">
        <v>116</v>
      </c>
      <c r="BR18" s="330" t="s">
        <v>317</v>
      </c>
      <c r="BS18" s="331" t="s">
        <v>316</v>
      </c>
      <c r="BT18" s="329" t="s">
        <v>101</v>
      </c>
      <c r="BU18" s="330" t="s">
        <v>219</v>
      </c>
      <c r="BV18" s="329" t="s">
        <v>220</v>
      </c>
      <c r="BW18" s="4"/>
      <c r="BX18" s="332" t="s">
        <v>92</v>
      </c>
      <c r="BY18" s="330" t="s">
        <v>116</v>
      </c>
      <c r="BZ18" s="330" t="s">
        <v>317</v>
      </c>
      <c r="CA18" s="331" t="s">
        <v>316</v>
      </c>
      <c r="CB18" s="329" t="s">
        <v>101</v>
      </c>
      <c r="CC18" s="330" t="s">
        <v>219</v>
      </c>
      <c r="CD18" s="329" t="s">
        <v>220</v>
      </c>
      <c r="CE18" s="4"/>
      <c r="CF18" s="332" t="s">
        <v>92</v>
      </c>
      <c r="CG18" s="330" t="s">
        <v>116</v>
      </c>
      <c r="CH18" s="330" t="s">
        <v>317</v>
      </c>
      <c r="CI18" s="331" t="s">
        <v>316</v>
      </c>
      <c r="CJ18" s="329" t="s">
        <v>101</v>
      </c>
      <c r="CK18" s="330" t="s">
        <v>219</v>
      </c>
      <c r="CL18" s="329" t="s">
        <v>220</v>
      </c>
      <c r="CM18" s="4"/>
      <c r="CN18" s="332" t="s">
        <v>92</v>
      </c>
      <c r="CO18" s="330" t="s">
        <v>116</v>
      </c>
      <c r="CP18" s="330" t="s">
        <v>317</v>
      </c>
      <c r="CQ18" s="331" t="s">
        <v>316</v>
      </c>
      <c r="CR18" s="329" t="s">
        <v>101</v>
      </c>
      <c r="CS18" s="330" t="s">
        <v>219</v>
      </c>
      <c r="CT18" s="329" t="s">
        <v>220</v>
      </c>
      <c r="CU18" s="4"/>
      <c r="CV18" s="4"/>
      <c r="CW18" s="4"/>
      <c r="CY18" s="2"/>
      <c r="DA18" s="136"/>
      <c r="DB18" s="136"/>
      <c r="DC18" s="136"/>
      <c r="DD18" s="136"/>
      <c r="DE18" s="136"/>
      <c r="DF18" s="136"/>
      <c r="DG18" s="4"/>
      <c r="DH18" s="136"/>
      <c r="DI18" s="4"/>
      <c r="DJ18" s="4"/>
      <c r="DK18" s="4"/>
      <c r="DL18" s="215" t="s">
        <v>357</v>
      </c>
      <c r="DM18" s="384">
        <v>73</v>
      </c>
      <c r="DO18" s="270" t="s">
        <v>282</v>
      </c>
      <c r="DP18" s="272">
        <v>18</v>
      </c>
      <c r="DQ18" s="4"/>
      <c r="DR18" s="4"/>
      <c r="DS18" s="397">
        <f ca="1">RANDBETWEEN(1,100)</f>
        <v>11</v>
      </c>
      <c r="DT18" s="4"/>
      <c r="DU18" s="4"/>
      <c r="DV18" s="4"/>
      <c r="DW18" s="4"/>
      <c r="DX18" s="4"/>
      <c r="DY18" s="335" t="s">
        <v>129</v>
      </c>
      <c r="DZ18" s="335" t="s">
        <v>130</v>
      </c>
      <c r="EA18" s="335" t="s">
        <v>131</v>
      </c>
      <c r="EB18" s="335" t="s">
        <v>317</v>
      </c>
      <c r="EC18" s="335" t="s">
        <v>316</v>
      </c>
      <c r="ED18" s="335" t="s">
        <v>101</v>
      </c>
      <c r="EE18" s="335" t="s">
        <v>219</v>
      </c>
      <c r="EF18" s="336" t="s">
        <v>220</v>
      </c>
      <c r="EG18" s="335" t="s">
        <v>322</v>
      </c>
      <c r="FL18" s="136"/>
      <c r="FM18" s="136"/>
      <c r="FN18" s="136"/>
      <c r="FO18" s="136"/>
      <c r="FP18" s="136"/>
      <c r="FQ18" s="136"/>
      <c r="FR18" s="4"/>
      <c r="FS18" s="4"/>
      <c r="FT18" s="332" t="s">
        <v>92</v>
      </c>
      <c r="FU18" s="330" t="s">
        <v>116</v>
      </c>
      <c r="FV18" s="330" t="s">
        <v>317</v>
      </c>
      <c r="FW18" s="331" t="s">
        <v>316</v>
      </c>
      <c r="FX18" s="329" t="s">
        <v>101</v>
      </c>
      <c r="FY18" s="330" t="s">
        <v>219</v>
      </c>
      <c r="FZ18" s="329" t="s">
        <v>220</v>
      </c>
      <c r="GA18" s="4"/>
      <c r="GB18" s="332" t="s">
        <v>92</v>
      </c>
      <c r="GC18" s="330" t="s">
        <v>116</v>
      </c>
      <c r="GD18" s="330" t="s">
        <v>317</v>
      </c>
      <c r="GE18" s="331" t="s">
        <v>316</v>
      </c>
      <c r="GF18" s="329" t="s">
        <v>101</v>
      </c>
      <c r="GG18" s="330" t="s">
        <v>219</v>
      </c>
      <c r="GH18" s="329" t="s">
        <v>220</v>
      </c>
      <c r="GI18" s="4"/>
      <c r="GJ18" s="332" t="s">
        <v>92</v>
      </c>
      <c r="GK18" s="330" t="s">
        <v>116</v>
      </c>
      <c r="GL18" s="330" t="s">
        <v>317</v>
      </c>
      <c r="GM18" s="331" t="s">
        <v>316</v>
      </c>
      <c r="GN18" s="329" t="s">
        <v>101</v>
      </c>
      <c r="GO18" s="330" t="s">
        <v>219</v>
      </c>
      <c r="GP18" s="329" t="s">
        <v>220</v>
      </c>
      <c r="GQ18" s="4"/>
      <c r="GR18" s="332" t="s">
        <v>92</v>
      </c>
      <c r="GS18" s="330" t="s">
        <v>116</v>
      </c>
      <c r="GT18" s="330" t="s">
        <v>317</v>
      </c>
      <c r="GU18" s="331" t="s">
        <v>316</v>
      </c>
      <c r="GV18" s="329" t="s">
        <v>101</v>
      </c>
      <c r="GW18" s="330" t="s">
        <v>219</v>
      </c>
      <c r="GX18" s="329" t="s">
        <v>220</v>
      </c>
      <c r="GY18" s="4"/>
      <c r="GZ18" s="332" t="s">
        <v>92</v>
      </c>
      <c r="HA18" s="330" t="s">
        <v>116</v>
      </c>
      <c r="HB18" s="330" t="s">
        <v>317</v>
      </c>
      <c r="HC18" s="331" t="s">
        <v>316</v>
      </c>
      <c r="HD18" s="329" t="s">
        <v>101</v>
      </c>
      <c r="HE18" s="330" t="s">
        <v>219</v>
      </c>
      <c r="HF18" s="329" t="s">
        <v>220</v>
      </c>
      <c r="HG18" s="4"/>
      <c r="HH18" s="332" t="s">
        <v>92</v>
      </c>
      <c r="HI18" s="330" t="s">
        <v>116</v>
      </c>
      <c r="HJ18" s="330" t="s">
        <v>317</v>
      </c>
      <c r="HK18" s="331" t="s">
        <v>316</v>
      </c>
      <c r="HL18" s="329" t="s">
        <v>101</v>
      </c>
      <c r="HM18" s="330" t="s">
        <v>219</v>
      </c>
      <c r="HN18" s="329" t="s">
        <v>220</v>
      </c>
      <c r="HO18" s="4"/>
      <c r="HP18" s="4"/>
      <c r="HQ18" s="4"/>
      <c r="HS18" s="2"/>
      <c r="HT18" s="2"/>
      <c r="HU18" s="4"/>
      <c r="HV18" s="4"/>
      <c r="HW18" s="4"/>
      <c r="HY18" s="270" t="s">
        <v>282</v>
      </c>
      <c r="HZ18" s="272">
        <v>35</v>
      </c>
      <c r="IA18" s="4"/>
      <c r="IB18" s="4"/>
      <c r="ID18" s="4"/>
      <c r="IE18" s="4"/>
      <c r="IF18" s="4"/>
      <c r="IG18" s="4"/>
      <c r="IH18" s="4"/>
      <c r="II18" s="335" t="s">
        <v>129</v>
      </c>
      <c r="IJ18" s="335" t="s">
        <v>130</v>
      </c>
      <c r="IK18" s="335" t="s">
        <v>131</v>
      </c>
      <c r="IL18" s="335" t="s">
        <v>317</v>
      </c>
      <c r="IM18" s="335" t="s">
        <v>316</v>
      </c>
      <c r="IN18" s="335" t="s">
        <v>101</v>
      </c>
      <c r="IO18" s="335" t="s">
        <v>219</v>
      </c>
      <c r="IP18" s="336" t="s">
        <v>220</v>
      </c>
      <c r="IQ18" s="335" t="s">
        <v>322</v>
      </c>
      <c r="IR18" s="4"/>
      <c r="IS18" s="396" t="s">
        <v>321</v>
      </c>
      <c r="IT18" s="395"/>
      <c r="IU18" s="395"/>
      <c r="IV18" s="395"/>
      <c r="IW18" s="395"/>
      <c r="IX18" s="4"/>
      <c r="IY18" s="396" t="s">
        <v>320</v>
      </c>
      <c r="IZ18" s="395"/>
      <c r="JA18" s="395"/>
      <c r="JB18" s="395"/>
      <c r="JC18" s="395"/>
      <c r="JD18" s="4"/>
      <c r="JE18" s="396" t="s">
        <v>319</v>
      </c>
      <c r="JF18" s="395"/>
      <c r="JG18" s="395"/>
      <c r="JH18" s="395"/>
      <c r="JI18" s="395"/>
      <c r="JK18" s="143" t="s">
        <v>318</v>
      </c>
      <c r="JL18" s="334"/>
      <c r="JM18" s="334"/>
      <c r="JN18" s="334"/>
      <c r="JO18" s="333"/>
      <c r="JQ18" s="4"/>
      <c r="JR18" s="332" t="s">
        <v>92</v>
      </c>
      <c r="JS18" s="330" t="s">
        <v>116</v>
      </c>
      <c r="JT18" s="330" t="s">
        <v>317</v>
      </c>
      <c r="JU18" s="331" t="s">
        <v>316</v>
      </c>
      <c r="JV18" s="329" t="s">
        <v>101</v>
      </c>
      <c r="JW18" s="330" t="s">
        <v>219</v>
      </c>
      <c r="JX18" s="329" t="s">
        <v>220</v>
      </c>
      <c r="JY18" s="4"/>
      <c r="JZ18" s="332" t="s">
        <v>92</v>
      </c>
      <c r="KA18" s="330" t="s">
        <v>116</v>
      </c>
      <c r="KB18" s="330" t="s">
        <v>317</v>
      </c>
      <c r="KC18" s="331" t="s">
        <v>316</v>
      </c>
      <c r="KD18" s="329" t="s">
        <v>101</v>
      </c>
      <c r="KE18" s="330" t="s">
        <v>219</v>
      </c>
      <c r="KF18" s="329" t="s">
        <v>220</v>
      </c>
      <c r="KG18" s="4"/>
      <c r="KH18" s="332" t="s">
        <v>92</v>
      </c>
      <c r="KI18" s="330" t="s">
        <v>116</v>
      </c>
      <c r="KJ18" s="330" t="s">
        <v>317</v>
      </c>
      <c r="KK18" s="331" t="s">
        <v>316</v>
      </c>
      <c r="KL18" s="329" t="s">
        <v>101</v>
      </c>
      <c r="KM18" s="330" t="s">
        <v>219</v>
      </c>
      <c r="KN18" s="329" t="s">
        <v>220</v>
      </c>
      <c r="KO18" s="4"/>
      <c r="KP18" s="332" t="s">
        <v>92</v>
      </c>
      <c r="KQ18" s="330" t="s">
        <v>116</v>
      </c>
      <c r="KR18" s="330" t="s">
        <v>317</v>
      </c>
      <c r="KS18" s="331" t="s">
        <v>316</v>
      </c>
      <c r="KT18" s="329" t="s">
        <v>101</v>
      </c>
      <c r="KU18" s="330" t="s">
        <v>219</v>
      </c>
      <c r="KV18" s="329" t="s">
        <v>220</v>
      </c>
      <c r="KW18" s="4"/>
      <c r="KX18" s="332" t="s">
        <v>92</v>
      </c>
      <c r="KY18" s="330" t="s">
        <v>116</v>
      </c>
      <c r="KZ18" s="330" t="s">
        <v>317</v>
      </c>
      <c r="LA18" s="331" t="s">
        <v>316</v>
      </c>
      <c r="LB18" s="329" t="s">
        <v>101</v>
      </c>
      <c r="LC18" s="330" t="s">
        <v>219</v>
      </c>
      <c r="LD18" s="329" t="s">
        <v>220</v>
      </c>
      <c r="LE18" s="4"/>
      <c r="LF18" s="332" t="s">
        <v>92</v>
      </c>
      <c r="LG18" s="330" t="s">
        <v>116</v>
      </c>
      <c r="LH18" s="330" t="s">
        <v>317</v>
      </c>
      <c r="LI18" s="331" t="s">
        <v>316</v>
      </c>
      <c r="LJ18" s="329" t="s">
        <v>101</v>
      </c>
      <c r="LK18" s="330" t="s">
        <v>219</v>
      </c>
      <c r="LL18" s="329" t="s">
        <v>220</v>
      </c>
      <c r="LM18" s="4"/>
      <c r="LN18" s="4"/>
      <c r="LO18" s="4"/>
      <c r="LQ18" s="2"/>
      <c r="LR18" s="2"/>
      <c r="LS18" s="4"/>
      <c r="LT18" s="4"/>
      <c r="LU18" s="4"/>
      <c r="LW18" s="270" t="s">
        <v>282</v>
      </c>
      <c r="LX18" s="272">
        <v>35</v>
      </c>
      <c r="LY18" s="4"/>
      <c r="LZ18" s="4"/>
      <c r="MA18" s="298" t="s">
        <v>381</v>
      </c>
      <c r="MB18" s="4"/>
      <c r="MC18" s="4"/>
      <c r="MD18" s="4"/>
      <c r="ME18" s="4"/>
      <c r="MF18" s="4"/>
      <c r="MG18" s="335" t="s">
        <v>129</v>
      </c>
      <c r="MH18" s="335" t="s">
        <v>130</v>
      </c>
      <c r="MI18" s="335" t="s">
        <v>131</v>
      </c>
      <c r="MJ18" s="335" t="s">
        <v>317</v>
      </c>
      <c r="MK18" s="335" t="s">
        <v>316</v>
      </c>
      <c r="ML18" s="335" t="s">
        <v>101</v>
      </c>
      <c r="MM18" s="335" t="s">
        <v>219</v>
      </c>
      <c r="MN18" s="336" t="s">
        <v>220</v>
      </c>
      <c r="MO18" s="335" t="s">
        <v>322</v>
      </c>
      <c r="MP18" s="4"/>
      <c r="MQ18" s="143" t="s">
        <v>321</v>
      </c>
      <c r="MR18" s="334"/>
      <c r="MS18" s="334"/>
      <c r="MT18" s="334"/>
      <c r="MU18" s="333"/>
      <c r="MV18" s="4"/>
      <c r="MW18" s="143" t="s">
        <v>320</v>
      </c>
      <c r="MX18" s="334"/>
      <c r="MY18" s="334"/>
      <c r="MZ18" s="334"/>
      <c r="NA18" s="333"/>
      <c r="NB18" s="4"/>
      <c r="NC18" s="143" t="s">
        <v>319</v>
      </c>
      <c r="ND18" s="334"/>
      <c r="NE18" s="334"/>
      <c r="NF18" s="334"/>
      <c r="NG18" s="333"/>
      <c r="NI18" s="143" t="s">
        <v>318</v>
      </c>
      <c r="NJ18" s="334"/>
      <c r="NK18" s="334"/>
      <c r="NL18" s="334"/>
      <c r="NM18" s="333"/>
      <c r="NO18" s="4"/>
      <c r="NP18" s="332" t="s">
        <v>92</v>
      </c>
      <c r="NQ18" s="330" t="s">
        <v>116</v>
      </c>
      <c r="NR18" s="330" t="s">
        <v>317</v>
      </c>
      <c r="NS18" s="331" t="s">
        <v>316</v>
      </c>
      <c r="NT18" s="329" t="s">
        <v>101</v>
      </c>
      <c r="NU18" s="330" t="s">
        <v>219</v>
      </c>
      <c r="NV18" s="329" t="s">
        <v>220</v>
      </c>
      <c r="NW18" s="4"/>
      <c r="NX18" s="332" t="s">
        <v>92</v>
      </c>
      <c r="NY18" s="330" t="s">
        <v>116</v>
      </c>
      <c r="NZ18" s="330" t="s">
        <v>317</v>
      </c>
      <c r="OA18" s="331" t="s">
        <v>316</v>
      </c>
      <c r="OB18" s="329" t="s">
        <v>101</v>
      </c>
      <c r="OC18" s="330" t="s">
        <v>219</v>
      </c>
      <c r="OD18" s="329" t="s">
        <v>220</v>
      </c>
      <c r="OE18" s="4"/>
      <c r="OF18" s="332" t="s">
        <v>92</v>
      </c>
      <c r="OG18" s="330" t="s">
        <v>116</v>
      </c>
      <c r="OH18" s="330" t="s">
        <v>317</v>
      </c>
      <c r="OI18" s="331" t="s">
        <v>316</v>
      </c>
      <c r="OJ18" s="329" t="s">
        <v>101</v>
      </c>
      <c r="OK18" s="330" t="s">
        <v>219</v>
      </c>
      <c r="OL18" s="329" t="s">
        <v>220</v>
      </c>
      <c r="OM18" s="4"/>
      <c r="ON18" s="332" t="s">
        <v>92</v>
      </c>
      <c r="OO18" s="330" t="s">
        <v>116</v>
      </c>
      <c r="OP18" s="330" t="s">
        <v>317</v>
      </c>
      <c r="OQ18" s="331" t="s">
        <v>316</v>
      </c>
      <c r="OR18" s="329" t="s">
        <v>101</v>
      </c>
      <c r="OS18" s="330" t="s">
        <v>219</v>
      </c>
      <c r="OT18" s="329" t="s">
        <v>220</v>
      </c>
      <c r="OU18" s="4"/>
      <c r="OV18" s="332" t="s">
        <v>92</v>
      </c>
      <c r="OW18" s="330" t="s">
        <v>116</v>
      </c>
      <c r="OX18" s="330" t="s">
        <v>317</v>
      </c>
      <c r="OY18" s="331" t="s">
        <v>316</v>
      </c>
      <c r="OZ18" s="329" t="s">
        <v>101</v>
      </c>
      <c r="PA18" s="330" t="s">
        <v>219</v>
      </c>
      <c r="PB18" s="329" t="s">
        <v>220</v>
      </c>
      <c r="PC18" s="4"/>
      <c r="PD18" s="332" t="s">
        <v>92</v>
      </c>
      <c r="PE18" s="330" t="s">
        <v>116</v>
      </c>
      <c r="PF18" s="330" t="s">
        <v>317</v>
      </c>
      <c r="PG18" s="331" t="s">
        <v>316</v>
      </c>
      <c r="PH18" s="329" t="s">
        <v>101</v>
      </c>
      <c r="PI18" s="330" t="s">
        <v>219</v>
      </c>
      <c r="PJ18" s="329" t="s">
        <v>220</v>
      </c>
      <c r="PK18" s="4"/>
      <c r="PL18" s="4"/>
      <c r="PM18" s="4"/>
      <c r="PP18" s="2"/>
      <c r="PQ18" s="4"/>
      <c r="PR18" s="4"/>
      <c r="PS18" s="4"/>
      <c r="PU18" s="270" t="s">
        <v>282</v>
      </c>
      <c r="PV18" s="272">
        <v>35</v>
      </c>
      <c r="PW18" s="4"/>
      <c r="PX18" s="4"/>
      <c r="PZ18" s="4"/>
      <c r="QA18" s="4"/>
      <c r="QB18" s="4"/>
      <c r="QC18" s="4"/>
      <c r="QD18" s="4"/>
      <c r="QE18" s="4"/>
      <c r="QF18" s="335" t="s">
        <v>129</v>
      </c>
      <c r="QG18" s="335" t="s">
        <v>130</v>
      </c>
      <c r="QH18" s="335" t="s">
        <v>131</v>
      </c>
      <c r="QI18" s="335" t="s">
        <v>317</v>
      </c>
      <c r="QJ18" s="335" t="s">
        <v>316</v>
      </c>
      <c r="QK18" s="335" t="s">
        <v>101</v>
      </c>
      <c r="QL18" s="335" t="s">
        <v>219</v>
      </c>
      <c r="QM18" s="336" t="s">
        <v>220</v>
      </c>
      <c r="QN18" s="335" t="s">
        <v>322</v>
      </c>
      <c r="QO18" s="4"/>
      <c r="QP18" s="143" t="s">
        <v>321</v>
      </c>
      <c r="QQ18" s="334"/>
      <c r="QR18" s="334"/>
      <c r="QS18" s="334"/>
      <c r="QT18" s="333"/>
      <c r="QU18" s="4"/>
      <c r="QV18" s="143" t="s">
        <v>320</v>
      </c>
      <c r="QW18" s="334"/>
      <c r="QX18" s="334"/>
      <c r="QY18" s="334"/>
      <c r="QZ18" s="333"/>
      <c r="RA18" s="4"/>
      <c r="RB18" s="143" t="s">
        <v>319</v>
      </c>
      <c r="RC18" s="334"/>
      <c r="RD18" s="334"/>
      <c r="RE18" s="334"/>
      <c r="RF18" s="333"/>
      <c r="RH18" s="143" t="s">
        <v>318</v>
      </c>
      <c r="RI18" s="334"/>
      <c r="RJ18" s="334"/>
      <c r="RK18" s="334"/>
      <c r="RL18" s="333"/>
      <c r="RN18" s="4"/>
      <c r="RO18" s="332" t="s">
        <v>92</v>
      </c>
      <c r="RP18" s="330" t="s">
        <v>116</v>
      </c>
      <c r="RQ18" s="330" t="s">
        <v>317</v>
      </c>
      <c r="RR18" s="331" t="s">
        <v>316</v>
      </c>
      <c r="RS18" s="329" t="s">
        <v>101</v>
      </c>
      <c r="RT18" s="330" t="s">
        <v>219</v>
      </c>
      <c r="RU18" s="329" t="s">
        <v>220</v>
      </c>
      <c r="RV18" s="4"/>
      <c r="RW18" s="332" t="s">
        <v>92</v>
      </c>
      <c r="RX18" s="330" t="s">
        <v>116</v>
      </c>
      <c r="RY18" s="330" t="s">
        <v>317</v>
      </c>
      <c r="RZ18" s="331" t="s">
        <v>316</v>
      </c>
      <c r="SA18" s="329" t="s">
        <v>101</v>
      </c>
      <c r="SB18" s="330" t="s">
        <v>219</v>
      </c>
      <c r="SC18" s="329" t="s">
        <v>220</v>
      </c>
      <c r="SD18" s="4"/>
      <c r="SE18" s="332" t="s">
        <v>92</v>
      </c>
      <c r="SF18" s="330" t="s">
        <v>116</v>
      </c>
      <c r="SG18" s="330" t="s">
        <v>317</v>
      </c>
      <c r="SH18" s="331" t="s">
        <v>316</v>
      </c>
      <c r="SI18" s="329" t="s">
        <v>101</v>
      </c>
      <c r="SJ18" s="330" t="s">
        <v>219</v>
      </c>
      <c r="SK18" s="329" t="s">
        <v>220</v>
      </c>
      <c r="SL18" s="4"/>
      <c r="SM18" s="332" t="s">
        <v>92</v>
      </c>
      <c r="SN18" s="330" t="s">
        <v>116</v>
      </c>
      <c r="SO18" s="330" t="s">
        <v>317</v>
      </c>
      <c r="SP18" s="331" t="s">
        <v>316</v>
      </c>
      <c r="SQ18" s="329" t="s">
        <v>101</v>
      </c>
      <c r="SR18" s="330" t="s">
        <v>219</v>
      </c>
      <c r="SS18" s="329" t="s">
        <v>220</v>
      </c>
      <c r="ST18" s="4"/>
      <c r="SU18" s="332" t="s">
        <v>92</v>
      </c>
      <c r="SV18" s="330" t="s">
        <v>116</v>
      </c>
      <c r="SW18" s="330" t="s">
        <v>317</v>
      </c>
      <c r="SX18" s="331" t="s">
        <v>316</v>
      </c>
      <c r="SY18" s="329" t="s">
        <v>101</v>
      </c>
      <c r="SZ18" s="330" t="s">
        <v>219</v>
      </c>
      <c r="TA18" s="329" t="s">
        <v>220</v>
      </c>
      <c r="TB18" s="4"/>
      <c r="TC18" s="332" t="s">
        <v>92</v>
      </c>
      <c r="TD18" s="330" t="s">
        <v>116</v>
      </c>
      <c r="TE18" s="330" t="s">
        <v>317</v>
      </c>
      <c r="TF18" s="331" t="s">
        <v>316</v>
      </c>
      <c r="TG18" s="329" t="s">
        <v>101</v>
      </c>
      <c r="TH18" s="330" t="s">
        <v>219</v>
      </c>
      <c r="TI18" s="329" t="s">
        <v>220</v>
      </c>
      <c r="TJ18" s="4"/>
      <c r="TK18" s="4"/>
      <c r="TL18" s="4"/>
      <c r="TO18" s="2"/>
      <c r="TP18" s="4"/>
      <c r="TQ18" s="4"/>
      <c r="TR18" s="4"/>
      <c r="TT18" s="270" t="s">
        <v>282</v>
      </c>
      <c r="TU18" s="272">
        <v>35</v>
      </c>
      <c r="TV18" s="4"/>
      <c r="TW18" s="4"/>
      <c r="TY18" s="4"/>
      <c r="TZ18" s="4"/>
      <c r="UA18" s="4"/>
      <c r="UB18" s="4"/>
      <c r="UC18" s="4"/>
      <c r="UD18" s="4"/>
      <c r="UE18" s="335" t="s">
        <v>129</v>
      </c>
      <c r="UF18" s="335" t="s">
        <v>130</v>
      </c>
      <c r="UG18" s="335" t="s">
        <v>131</v>
      </c>
      <c r="UH18" s="335" t="s">
        <v>317</v>
      </c>
      <c r="UI18" s="335" t="s">
        <v>316</v>
      </c>
      <c r="UJ18" s="335" t="s">
        <v>101</v>
      </c>
      <c r="UK18" s="335" t="s">
        <v>219</v>
      </c>
      <c r="UL18" s="336" t="s">
        <v>220</v>
      </c>
      <c r="UM18" s="335" t="s">
        <v>322</v>
      </c>
      <c r="UN18" s="4"/>
      <c r="UO18" s="143" t="s">
        <v>321</v>
      </c>
      <c r="UP18" s="334"/>
      <c r="UQ18" s="334"/>
      <c r="UR18" s="334"/>
      <c r="US18" s="333"/>
      <c r="UT18" s="4"/>
      <c r="UU18" s="143" t="s">
        <v>320</v>
      </c>
      <c r="UV18" s="334"/>
      <c r="UW18" s="334"/>
      <c r="UX18" s="334"/>
      <c r="UY18" s="333"/>
      <c r="UZ18" s="4"/>
      <c r="VA18" s="143" t="s">
        <v>319</v>
      </c>
      <c r="VB18" s="334"/>
      <c r="VC18" s="334"/>
      <c r="VD18" s="334"/>
      <c r="VE18" s="333"/>
      <c r="VG18" s="143" t="s">
        <v>318</v>
      </c>
      <c r="VH18" s="334"/>
      <c r="VI18" s="334"/>
      <c r="VJ18" s="334"/>
      <c r="VK18" s="333"/>
      <c r="VM18" s="4"/>
      <c r="VN18" s="332" t="s">
        <v>92</v>
      </c>
      <c r="VO18" s="330" t="s">
        <v>116</v>
      </c>
      <c r="VP18" s="330" t="s">
        <v>317</v>
      </c>
      <c r="VQ18" s="331" t="s">
        <v>316</v>
      </c>
      <c r="VR18" s="329" t="s">
        <v>101</v>
      </c>
      <c r="VS18" s="330" t="s">
        <v>219</v>
      </c>
      <c r="VT18" s="329" t="s">
        <v>220</v>
      </c>
      <c r="VU18" s="4"/>
      <c r="VV18" s="332" t="s">
        <v>92</v>
      </c>
      <c r="VW18" s="330" t="s">
        <v>116</v>
      </c>
      <c r="VX18" s="330" t="s">
        <v>317</v>
      </c>
      <c r="VY18" s="331" t="s">
        <v>316</v>
      </c>
      <c r="VZ18" s="329" t="s">
        <v>101</v>
      </c>
      <c r="WA18" s="330" t="s">
        <v>219</v>
      </c>
      <c r="WB18" s="329" t="s">
        <v>220</v>
      </c>
      <c r="WC18" s="4"/>
      <c r="WD18" s="332" t="s">
        <v>92</v>
      </c>
      <c r="WE18" s="330" t="s">
        <v>116</v>
      </c>
      <c r="WF18" s="330" t="s">
        <v>317</v>
      </c>
      <c r="WG18" s="331" t="s">
        <v>316</v>
      </c>
      <c r="WH18" s="329" t="s">
        <v>101</v>
      </c>
      <c r="WI18" s="330" t="s">
        <v>219</v>
      </c>
      <c r="WJ18" s="329" t="s">
        <v>220</v>
      </c>
      <c r="WK18" s="4"/>
      <c r="WL18" s="332" t="s">
        <v>92</v>
      </c>
      <c r="WM18" s="330" t="s">
        <v>116</v>
      </c>
      <c r="WN18" s="330" t="s">
        <v>317</v>
      </c>
      <c r="WO18" s="331" t="s">
        <v>316</v>
      </c>
      <c r="WP18" s="329" t="s">
        <v>101</v>
      </c>
      <c r="WQ18" s="330" t="s">
        <v>219</v>
      </c>
      <c r="WR18" s="329" t="s">
        <v>220</v>
      </c>
      <c r="WS18" s="4"/>
      <c r="WT18" s="332" t="s">
        <v>92</v>
      </c>
      <c r="WU18" s="330" t="s">
        <v>116</v>
      </c>
      <c r="WV18" s="330" t="s">
        <v>317</v>
      </c>
      <c r="WW18" s="331" t="s">
        <v>316</v>
      </c>
      <c r="WX18" s="329" t="s">
        <v>101</v>
      </c>
      <c r="WY18" s="330" t="s">
        <v>219</v>
      </c>
      <c r="WZ18" s="329" t="s">
        <v>220</v>
      </c>
      <c r="XA18" s="4"/>
      <c r="XB18" s="332" t="s">
        <v>92</v>
      </c>
      <c r="XC18" s="330" t="s">
        <v>116</v>
      </c>
      <c r="XD18" s="330" t="s">
        <v>317</v>
      </c>
      <c r="XE18" s="331" t="s">
        <v>316</v>
      </c>
      <c r="XF18" s="329" t="s">
        <v>101</v>
      </c>
      <c r="XG18" s="330" t="s">
        <v>219</v>
      </c>
      <c r="XH18" s="329" t="s">
        <v>220</v>
      </c>
      <c r="XI18" s="4"/>
      <c r="XJ18" s="4"/>
      <c r="XK18" s="4"/>
      <c r="XN18" s="2"/>
      <c r="XO18" s="4"/>
      <c r="XP18" s="4"/>
      <c r="XQ18" s="4"/>
      <c r="XS18" s="270" t="s">
        <v>282</v>
      </c>
      <c r="XT18" s="272">
        <v>35</v>
      </c>
      <c r="XU18" s="4"/>
      <c r="XV18" s="4"/>
      <c r="XX18" s="4"/>
      <c r="XY18" s="4"/>
      <c r="XZ18" s="4"/>
      <c r="YA18" s="4"/>
      <c r="YB18" s="4"/>
      <c r="YC18" s="335" t="s">
        <v>129</v>
      </c>
      <c r="YD18" s="335" t="s">
        <v>130</v>
      </c>
      <c r="YE18" s="335" t="s">
        <v>131</v>
      </c>
      <c r="YF18" s="335" t="s">
        <v>317</v>
      </c>
      <c r="YG18" s="335" t="s">
        <v>316</v>
      </c>
      <c r="YH18" s="335" t="s">
        <v>101</v>
      </c>
      <c r="YI18" s="335" t="s">
        <v>219</v>
      </c>
      <c r="YJ18" s="336" t="s">
        <v>220</v>
      </c>
      <c r="YK18" s="335" t="s">
        <v>322</v>
      </c>
      <c r="YL18" s="4"/>
      <c r="YM18" s="143" t="s">
        <v>321</v>
      </c>
      <c r="YN18" s="334"/>
      <c r="YO18" s="334"/>
      <c r="YP18" s="334"/>
      <c r="YQ18" s="333"/>
      <c r="YR18" s="4"/>
      <c r="YS18" s="143" t="s">
        <v>320</v>
      </c>
      <c r="YT18" s="334"/>
      <c r="YU18" s="334"/>
      <c r="YV18" s="334"/>
      <c r="YW18" s="333"/>
      <c r="YX18" s="4"/>
      <c r="YY18" s="143" t="s">
        <v>319</v>
      </c>
      <c r="YZ18" s="334"/>
      <c r="ZA18" s="334"/>
      <c r="ZB18" s="334"/>
      <c r="ZC18" s="333"/>
      <c r="ZE18" s="143" t="s">
        <v>318</v>
      </c>
      <c r="ZF18" s="334"/>
      <c r="ZG18" s="334"/>
      <c r="ZH18" s="334"/>
      <c r="ZI18" s="333"/>
      <c r="ZK18" s="4"/>
      <c r="ZL18" s="332" t="s">
        <v>92</v>
      </c>
      <c r="ZM18" s="330" t="s">
        <v>116</v>
      </c>
      <c r="ZN18" s="330" t="s">
        <v>317</v>
      </c>
      <c r="ZO18" s="331" t="s">
        <v>316</v>
      </c>
      <c r="ZP18" s="329" t="s">
        <v>101</v>
      </c>
      <c r="ZQ18" s="330" t="s">
        <v>219</v>
      </c>
      <c r="ZR18" s="329" t="s">
        <v>220</v>
      </c>
      <c r="ZS18" s="4"/>
      <c r="ZT18" s="332" t="s">
        <v>92</v>
      </c>
      <c r="ZU18" s="330" t="s">
        <v>116</v>
      </c>
      <c r="ZV18" s="330" t="s">
        <v>317</v>
      </c>
      <c r="ZW18" s="331" t="s">
        <v>316</v>
      </c>
      <c r="ZX18" s="329" t="s">
        <v>101</v>
      </c>
      <c r="ZY18" s="330" t="s">
        <v>219</v>
      </c>
      <c r="ZZ18" s="329" t="s">
        <v>220</v>
      </c>
      <c r="AAA18" s="4"/>
      <c r="AAB18" s="332" t="s">
        <v>92</v>
      </c>
      <c r="AAC18" s="330" t="s">
        <v>116</v>
      </c>
      <c r="AAD18" s="330" t="s">
        <v>317</v>
      </c>
      <c r="AAE18" s="331" t="s">
        <v>316</v>
      </c>
      <c r="AAF18" s="329" t="s">
        <v>101</v>
      </c>
      <c r="AAG18" s="330" t="s">
        <v>219</v>
      </c>
      <c r="AAH18" s="329" t="s">
        <v>220</v>
      </c>
      <c r="AAI18" s="4"/>
      <c r="AAJ18" s="332" t="s">
        <v>92</v>
      </c>
      <c r="AAK18" s="330" t="s">
        <v>116</v>
      </c>
      <c r="AAL18" s="330" t="s">
        <v>317</v>
      </c>
      <c r="AAM18" s="331" t="s">
        <v>316</v>
      </c>
      <c r="AAN18" s="329" t="s">
        <v>101</v>
      </c>
      <c r="AAO18" s="330" t="s">
        <v>219</v>
      </c>
      <c r="AAP18" s="329" t="s">
        <v>220</v>
      </c>
      <c r="AAQ18" s="4"/>
      <c r="AAR18" s="332" t="s">
        <v>92</v>
      </c>
      <c r="AAS18" s="330" t="s">
        <v>116</v>
      </c>
      <c r="AAT18" s="330" t="s">
        <v>317</v>
      </c>
      <c r="AAU18" s="331" t="s">
        <v>316</v>
      </c>
      <c r="AAV18" s="329" t="s">
        <v>101</v>
      </c>
      <c r="AAW18" s="330" t="s">
        <v>219</v>
      </c>
      <c r="AAX18" s="329" t="s">
        <v>220</v>
      </c>
      <c r="AAY18" s="4"/>
      <c r="AAZ18" s="332" t="s">
        <v>92</v>
      </c>
      <c r="ABA18" s="330" t="s">
        <v>116</v>
      </c>
      <c r="ABB18" s="330" t="s">
        <v>317</v>
      </c>
      <c r="ABC18" s="331" t="s">
        <v>316</v>
      </c>
      <c r="ABD18" s="329" t="s">
        <v>101</v>
      </c>
      <c r="ABE18" s="330" t="s">
        <v>219</v>
      </c>
      <c r="ABF18" s="329" t="s">
        <v>220</v>
      </c>
      <c r="ABG18" s="4"/>
      <c r="ABH18" s="4"/>
      <c r="ABI18" s="4"/>
    </row>
    <row r="19" spans="1:737" x14ac:dyDescent="0.25">
      <c r="A19" s="2"/>
      <c r="B19" s="2"/>
      <c r="C19" s="4"/>
      <c r="D19" s="4"/>
      <c r="E19" s="4"/>
      <c r="G19" s="277" t="s">
        <v>101</v>
      </c>
      <c r="H19" s="272">
        <v>30</v>
      </c>
      <c r="I19" s="4"/>
      <c r="J19" s="4"/>
      <c r="N19" s="4"/>
      <c r="O19" s="4"/>
      <c r="P19" s="4"/>
      <c r="Q19" s="327" t="s">
        <v>168</v>
      </c>
      <c r="R19" s="312">
        <f>T19*3+U19</f>
        <v>0</v>
      </c>
      <c r="S19" s="312">
        <f>T19+U19+V19</f>
        <v>0</v>
      </c>
      <c r="T19" s="326">
        <f>BB15</f>
        <v>0</v>
      </c>
      <c r="U19" s="325">
        <f>BC15</f>
        <v>0</v>
      </c>
      <c r="V19" s="309">
        <f>BD15</f>
        <v>0</v>
      </c>
      <c r="W19" s="325">
        <f>BE15</f>
        <v>0</v>
      </c>
      <c r="X19" s="309">
        <f>BF15</f>
        <v>0</v>
      </c>
      <c r="Y19" s="309">
        <f>W19-X19</f>
        <v>0</v>
      </c>
      <c r="Z19" s="4"/>
      <c r="AA19" s="324" t="s">
        <v>265</v>
      </c>
      <c r="AB19" s="237"/>
      <c r="AC19" s="237" t="s">
        <v>136</v>
      </c>
      <c r="AD19" s="237"/>
      <c r="AE19" s="323" t="s">
        <v>183</v>
      </c>
      <c r="AF19" s="136"/>
      <c r="AG19" s="324" t="s">
        <v>183</v>
      </c>
      <c r="AH19" s="237"/>
      <c r="AI19" s="237" t="s">
        <v>136</v>
      </c>
      <c r="AJ19" s="237"/>
      <c r="AK19" s="323" t="s">
        <v>266</v>
      </c>
      <c r="AL19" s="4"/>
      <c r="AM19" s="324" t="s">
        <v>168</v>
      </c>
      <c r="AN19" s="237"/>
      <c r="AO19" s="237" t="s">
        <v>136</v>
      </c>
      <c r="AP19" s="237"/>
      <c r="AQ19" s="323" t="s">
        <v>277</v>
      </c>
      <c r="AS19" s="322" t="s">
        <v>265</v>
      </c>
      <c r="AT19" s="237">
        <f>AN11</f>
        <v>0</v>
      </c>
      <c r="AU19" s="237" t="s">
        <v>136</v>
      </c>
      <c r="AV19" s="237">
        <f>AP11</f>
        <v>0</v>
      </c>
      <c r="AW19" s="321" t="s">
        <v>270</v>
      </c>
      <c r="AX19" s="2">
        <v>7</v>
      </c>
      <c r="AY19" s="4"/>
      <c r="AZ19" s="315">
        <v>1</v>
      </c>
      <c r="BA19" s="307" t="s">
        <v>266</v>
      </c>
      <c r="BB19" s="307">
        <f>IF(BE19&gt;BF19,1,0)</f>
        <v>0</v>
      </c>
      <c r="BC19" s="136">
        <f>IF((NOT(ISBLANK(AB7)))*AND(AD7=AB7),1,0)</f>
        <v>0</v>
      </c>
      <c r="BD19" s="177">
        <f>IF(BE19&lt;BF19,1,0)</f>
        <v>0</v>
      </c>
      <c r="BE19" s="307">
        <f>AB7</f>
        <v>0</v>
      </c>
      <c r="BF19" s="177">
        <f>AD7</f>
        <v>0</v>
      </c>
      <c r="BG19" s="4"/>
      <c r="BH19" s="315">
        <v>1</v>
      </c>
      <c r="BI19" s="307" t="s">
        <v>183</v>
      </c>
      <c r="BJ19" s="307">
        <f>IF(BM19&gt;BN19,1,0)</f>
        <v>0</v>
      </c>
      <c r="BK19" s="136">
        <f>IF((NOT(ISBLANK(AD3)))*AND(AD3=AB3),1,0)</f>
        <v>0</v>
      </c>
      <c r="BL19" s="177">
        <f>IF(BM19&lt;BN19,1,0)</f>
        <v>0</v>
      </c>
      <c r="BM19" s="307">
        <f>AD3</f>
        <v>0</v>
      </c>
      <c r="BN19" s="177">
        <f>AB3</f>
        <v>0</v>
      </c>
      <c r="BO19" s="4"/>
      <c r="BP19" s="315">
        <v>1</v>
      </c>
      <c r="BQ19" s="307" t="s">
        <v>265</v>
      </c>
      <c r="BR19" s="307">
        <f>IF(BU19&gt;BV19,1,0)</f>
        <v>0</v>
      </c>
      <c r="BS19" s="136">
        <f>IF((NOT(ISBLANK(AB8)))*AND(AB8=AD8),1,0)</f>
        <v>0</v>
      </c>
      <c r="BT19" s="177">
        <f>IF(BU19&lt;BV19,1,0)</f>
        <v>0</v>
      </c>
      <c r="BU19" s="307">
        <f>AB8</f>
        <v>0</v>
      </c>
      <c r="BV19" s="177">
        <f>AD8</f>
        <v>0</v>
      </c>
      <c r="BW19" s="4"/>
      <c r="BX19" s="315">
        <v>1</v>
      </c>
      <c r="BY19" s="307" t="s">
        <v>184</v>
      </c>
      <c r="BZ19" s="307">
        <f>IF(CC19&gt;CD19,1,0)</f>
        <v>0</v>
      </c>
      <c r="CA19" s="136">
        <f>IF((NOT(ISBLANK(AD6)))*AND(AD6=AB6),1,0)</f>
        <v>0</v>
      </c>
      <c r="CB19" s="177">
        <f>IF(CC19&lt;CD19,1,0)</f>
        <v>0</v>
      </c>
      <c r="CC19" s="307">
        <f>AD6</f>
        <v>0</v>
      </c>
      <c r="CD19" s="177">
        <f>AB6</f>
        <v>0</v>
      </c>
      <c r="CE19" s="4"/>
      <c r="CF19" s="315">
        <v>1</v>
      </c>
      <c r="CG19" s="307" t="s">
        <v>270</v>
      </c>
      <c r="CH19" s="307">
        <f>IF(CK19&gt;CL19,1,0)</f>
        <v>0</v>
      </c>
      <c r="CI19" s="136">
        <f>IF((NOT(ISBLANK(AB4)))*AND(AB4=AD4),1,0)</f>
        <v>0</v>
      </c>
      <c r="CJ19" s="177">
        <f>IF(CK19&lt;CL19,1,0)</f>
        <v>0</v>
      </c>
      <c r="CK19" s="307">
        <f>AB4</f>
        <v>0</v>
      </c>
      <c r="CL19" s="177">
        <f>AD4</f>
        <v>0</v>
      </c>
      <c r="CM19" s="4"/>
      <c r="CN19" s="315">
        <v>1</v>
      </c>
      <c r="CO19" s="307" t="s">
        <v>283</v>
      </c>
      <c r="CP19" s="307">
        <f>IF(CS19&gt;CT19,1,0)</f>
        <v>0</v>
      </c>
      <c r="CQ19" s="136">
        <f>IF((NOT(ISBLANK(AD8)))*AND(AD8=AB8),1,0)</f>
        <v>0</v>
      </c>
      <c r="CR19" s="177">
        <f>IF(CS19&lt;CT19,1,0)</f>
        <v>0</v>
      </c>
      <c r="CS19" s="307">
        <f>AD8</f>
        <v>0</v>
      </c>
      <c r="CT19" s="177">
        <f>AB8</f>
        <v>0</v>
      </c>
      <c r="CU19" s="4"/>
      <c r="CV19" s="4"/>
      <c r="CW19" s="4"/>
      <c r="CY19" s="2"/>
      <c r="DA19" s="136"/>
      <c r="DB19" s="136"/>
      <c r="DC19" s="136"/>
      <c r="DD19" s="136"/>
      <c r="DE19" s="136"/>
      <c r="DF19" s="136"/>
      <c r="DG19" s="4"/>
      <c r="DH19" s="136"/>
      <c r="DI19" s="4"/>
      <c r="DJ19" s="4"/>
      <c r="DK19" s="4"/>
      <c r="DL19" s="151" t="s">
        <v>345</v>
      </c>
      <c r="DM19" s="379">
        <v>67</v>
      </c>
      <c r="DO19" s="277" t="s">
        <v>101</v>
      </c>
      <c r="DP19" s="272">
        <v>15</v>
      </c>
      <c r="DQ19" s="4"/>
      <c r="DR19" s="4"/>
      <c r="DV19" s="4"/>
      <c r="DW19" s="4"/>
      <c r="DX19" s="4"/>
      <c r="DY19" s="327" t="s">
        <v>346</v>
      </c>
      <c r="DZ19" s="312">
        <f>EB19*3+EC19</f>
        <v>24</v>
      </c>
      <c r="EA19" s="312">
        <f>EB19+EC19+ED19</f>
        <v>11</v>
      </c>
      <c r="EB19" s="326">
        <f>FV15</f>
        <v>7</v>
      </c>
      <c r="EC19" s="325">
        <f>FW15</f>
        <v>3</v>
      </c>
      <c r="ED19" s="309">
        <f>FX15</f>
        <v>1</v>
      </c>
      <c r="EE19" s="325">
        <f>FY15</f>
        <v>30</v>
      </c>
      <c r="EF19" s="309">
        <f>FZ15</f>
        <v>14</v>
      </c>
      <c r="EG19" s="309">
        <f>EE19-EF19</f>
        <v>16</v>
      </c>
      <c r="EU19" s="151" t="s">
        <v>345</v>
      </c>
      <c r="EV19" s="379">
        <f>DM4*0.85</f>
        <v>48.407499999999992</v>
      </c>
      <c r="FL19" s="136"/>
      <c r="FM19" s="136"/>
      <c r="FN19" s="136"/>
      <c r="FO19" s="136"/>
      <c r="FP19" s="136"/>
      <c r="FQ19" s="136"/>
      <c r="FR19" s="4"/>
      <c r="FS19" s="4"/>
      <c r="FT19" s="315">
        <v>1</v>
      </c>
      <c r="FU19" s="307" t="s">
        <v>343</v>
      </c>
      <c r="FV19" s="307">
        <f>IF(FY19&gt;FZ19,1,0)</f>
        <v>0</v>
      </c>
      <c r="FW19" s="136">
        <f>IF((NOT(ISBLANK(EJ7)))*AND(EL7=EJ7),1,0)</f>
        <v>1</v>
      </c>
      <c r="FX19" s="177">
        <f>IF(FY19&lt;FZ19,1,0)</f>
        <v>0</v>
      </c>
      <c r="FY19" s="307">
        <f>EJ7</f>
        <v>1</v>
      </c>
      <c r="FZ19" s="177">
        <f>EL7</f>
        <v>1</v>
      </c>
      <c r="GA19" s="4"/>
      <c r="GB19" s="315">
        <v>1</v>
      </c>
      <c r="GC19" s="307" t="s">
        <v>357</v>
      </c>
      <c r="GD19" s="307">
        <f>IF(GG19&gt;GH19,1,0)</f>
        <v>0</v>
      </c>
      <c r="GE19" s="136">
        <f>IF((NOT(ISBLANK(EL3)))*AND(EL3=EJ3),1,0)</f>
        <v>1</v>
      </c>
      <c r="GF19" s="177">
        <f>IF(GG19&lt;GH19,1,0)</f>
        <v>0</v>
      </c>
      <c r="GG19" s="307">
        <f>EL3</f>
        <v>1</v>
      </c>
      <c r="GH19" s="177">
        <f>EJ3</f>
        <v>1</v>
      </c>
      <c r="GI19" s="4"/>
      <c r="GJ19" s="315">
        <v>1</v>
      </c>
      <c r="GK19" s="307" t="s">
        <v>339</v>
      </c>
      <c r="GL19" s="307">
        <f>IF(GO19&gt;GP19,1,0)</f>
        <v>1</v>
      </c>
      <c r="GM19" s="136">
        <f>IF((NOT(ISBLANK(EJ8)))*AND(EJ8=EL8),1,0)</f>
        <v>0</v>
      </c>
      <c r="GN19" s="177">
        <f>IF(GO19&lt;GP19,1,0)</f>
        <v>0</v>
      </c>
      <c r="GO19" s="307">
        <f>EJ8</f>
        <v>3</v>
      </c>
      <c r="GP19" s="177">
        <f>EL8</f>
        <v>1</v>
      </c>
      <c r="GQ19" s="4"/>
      <c r="GR19" s="315">
        <v>1</v>
      </c>
      <c r="GS19" s="307" t="s">
        <v>358</v>
      </c>
      <c r="GT19" s="307">
        <f>IF(GW19&gt;GX19,1,0)</f>
        <v>1</v>
      </c>
      <c r="GU19" s="136">
        <f>IF((NOT(ISBLANK(EL6)))*AND(EL6=EJ6),1,0)</f>
        <v>0</v>
      </c>
      <c r="GV19" s="177">
        <f>IF(GW19&lt;GX19,1,0)</f>
        <v>0</v>
      </c>
      <c r="GW19" s="307">
        <f>EL6</f>
        <v>2</v>
      </c>
      <c r="GX19" s="177">
        <f>EJ6</f>
        <v>0</v>
      </c>
      <c r="GY19" s="4"/>
      <c r="GZ19" s="315">
        <v>1</v>
      </c>
      <c r="HA19" s="307" t="s">
        <v>352</v>
      </c>
      <c r="HB19" s="307">
        <f>IF(HE19&gt;HF19,1,0)</f>
        <v>0</v>
      </c>
      <c r="HC19" s="136">
        <f>IF((NOT(ISBLANK(EJ4)))*AND(EJ4=EL4),1,0)</f>
        <v>1</v>
      </c>
      <c r="HD19" s="177">
        <f>IF(HE19&lt;HF19,1,0)</f>
        <v>0</v>
      </c>
      <c r="HE19" s="307">
        <f>EJ4</f>
        <v>0</v>
      </c>
      <c r="HF19" s="177">
        <f>EL4</f>
        <v>0</v>
      </c>
      <c r="HG19" s="4"/>
      <c r="HH19" s="315">
        <v>1</v>
      </c>
      <c r="HI19" s="307" t="s">
        <v>344</v>
      </c>
      <c r="HJ19" s="307">
        <f>IF(HM19&gt;HN19,1,0)</f>
        <v>0</v>
      </c>
      <c r="HK19" s="136">
        <f>IF((NOT(ISBLANK(EL8)))*AND(EL8=EJ8),1,0)</f>
        <v>0</v>
      </c>
      <c r="HL19" s="177">
        <f>IF(HM19&lt;HN19,1,0)</f>
        <v>1</v>
      </c>
      <c r="HM19" s="307">
        <f>EL8</f>
        <v>1</v>
      </c>
      <c r="HN19" s="177">
        <f>EJ8</f>
        <v>3</v>
      </c>
      <c r="HO19" s="4"/>
      <c r="HP19" s="4"/>
      <c r="HQ19" s="4"/>
      <c r="HS19" s="2"/>
      <c r="HT19" s="2"/>
      <c r="HU19" s="4"/>
      <c r="HV19" s="4"/>
      <c r="HW19" s="4"/>
      <c r="HY19" s="277" t="s">
        <v>101</v>
      </c>
      <c r="HZ19" s="272">
        <v>30</v>
      </c>
      <c r="IA19" s="4"/>
      <c r="IB19" s="4"/>
      <c r="IF19" s="4"/>
      <c r="IG19" s="4"/>
      <c r="IH19" s="4"/>
      <c r="II19" s="327" t="s">
        <v>168</v>
      </c>
      <c r="IJ19" s="312">
        <f>IL19*3+IM19</f>
        <v>13</v>
      </c>
      <c r="IK19" s="312">
        <f>IL19+IM19+IN19</f>
        <v>11</v>
      </c>
      <c r="IL19" s="326">
        <f>JT15</f>
        <v>4</v>
      </c>
      <c r="IM19" s="325">
        <f>JU15</f>
        <v>1</v>
      </c>
      <c r="IN19" s="309">
        <f>JV15</f>
        <v>6</v>
      </c>
      <c r="IO19" s="325">
        <f>JW15</f>
        <v>10</v>
      </c>
      <c r="IP19" s="309">
        <f>JX15</f>
        <v>12</v>
      </c>
      <c r="IQ19" s="309">
        <f>IO19-IP19</f>
        <v>-2</v>
      </c>
      <c r="IR19" s="4"/>
      <c r="IS19" s="394" t="s">
        <v>265</v>
      </c>
      <c r="IT19" s="393">
        <v>2</v>
      </c>
      <c r="IU19" s="393" t="s">
        <v>136</v>
      </c>
      <c r="IV19" s="393">
        <v>0</v>
      </c>
      <c r="IW19" s="392" t="s">
        <v>183</v>
      </c>
      <c r="IX19" s="136"/>
      <c r="IY19" s="394" t="s">
        <v>183</v>
      </c>
      <c r="IZ19" s="393">
        <v>0</v>
      </c>
      <c r="JA19" s="393" t="s">
        <v>136</v>
      </c>
      <c r="JB19" s="393">
        <v>2</v>
      </c>
      <c r="JC19" s="392" t="s">
        <v>266</v>
      </c>
      <c r="JD19" s="4"/>
      <c r="JE19" s="394" t="s">
        <v>168</v>
      </c>
      <c r="JF19" s="393">
        <v>1</v>
      </c>
      <c r="JG19" s="393" t="s">
        <v>136</v>
      </c>
      <c r="JH19" s="393">
        <v>0</v>
      </c>
      <c r="JI19" s="392" t="s">
        <v>277</v>
      </c>
      <c r="JK19" s="322" t="s">
        <v>265</v>
      </c>
      <c r="JL19" s="237">
        <f>JF11</f>
        <v>1</v>
      </c>
      <c r="JM19" s="237" t="s">
        <v>136</v>
      </c>
      <c r="JN19" s="237">
        <f>JH11</f>
        <v>2</v>
      </c>
      <c r="JO19" s="321" t="s">
        <v>270</v>
      </c>
      <c r="JP19" s="2">
        <v>7</v>
      </c>
      <c r="JQ19" s="4"/>
      <c r="JR19" s="315">
        <v>1</v>
      </c>
      <c r="JS19" s="307" t="s">
        <v>266</v>
      </c>
      <c r="JT19" s="307">
        <f>IF(JW19&gt;JX19,1,0)</f>
        <v>0</v>
      </c>
      <c r="JU19" s="136">
        <f>IF((NOT(ISBLANK(IT7)))*AND(IV7=IT7),1,0)</f>
        <v>0</v>
      </c>
      <c r="JV19" s="177">
        <f>IF(JW19&lt;JX19,1,0)</f>
        <v>1</v>
      </c>
      <c r="JW19" s="307">
        <f>IT7</f>
        <v>0</v>
      </c>
      <c r="JX19" s="177">
        <f>IV7</f>
        <v>3</v>
      </c>
      <c r="JY19" s="4"/>
      <c r="JZ19" s="315">
        <v>1</v>
      </c>
      <c r="KA19" s="307" t="s">
        <v>183</v>
      </c>
      <c r="KB19" s="307">
        <f>IF(KE19&gt;KF19,1,0)</f>
        <v>1</v>
      </c>
      <c r="KC19" s="136">
        <f>IF((NOT(ISBLANK(IV3)))*AND(IV3=IT3),1,0)</f>
        <v>0</v>
      </c>
      <c r="KD19" s="177">
        <f>IF(KE19&lt;KF19,1,0)</f>
        <v>0</v>
      </c>
      <c r="KE19" s="307">
        <f>IV3</f>
        <v>2</v>
      </c>
      <c r="KF19" s="177">
        <f>IT3</f>
        <v>0</v>
      </c>
      <c r="KG19" s="4"/>
      <c r="KH19" s="315">
        <v>1</v>
      </c>
      <c r="KI19" s="307" t="s">
        <v>265</v>
      </c>
      <c r="KJ19" s="307">
        <f>IF(KM19&gt;KN19,1,0)</f>
        <v>1</v>
      </c>
      <c r="KK19" s="136">
        <f>IF((NOT(ISBLANK(IT8)))*AND(IT8=IV8),1,0)</f>
        <v>0</v>
      </c>
      <c r="KL19" s="177">
        <f>IF(KM19&lt;KN19,1,0)</f>
        <v>0</v>
      </c>
      <c r="KM19" s="307">
        <f>IT8</f>
        <v>2</v>
      </c>
      <c r="KN19" s="177">
        <f>IV8</f>
        <v>1</v>
      </c>
      <c r="KO19" s="4"/>
      <c r="KP19" s="315">
        <v>1</v>
      </c>
      <c r="KQ19" s="307" t="s">
        <v>184</v>
      </c>
      <c r="KR19" s="307">
        <f>IF(KU19&gt;KV19,1,0)</f>
        <v>0</v>
      </c>
      <c r="KS19" s="136">
        <f>IF((NOT(ISBLANK(IV6)))*AND(IV6=IT6),1,0)</f>
        <v>1</v>
      </c>
      <c r="KT19" s="177">
        <f>IF(KU19&lt;KV19,1,0)</f>
        <v>0</v>
      </c>
      <c r="KU19" s="307">
        <f>IV6</f>
        <v>2</v>
      </c>
      <c r="KV19" s="177">
        <f>IT6</f>
        <v>2</v>
      </c>
      <c r="KW19" s="4"/>
      <c r="KX19" s="315">
        <v>1</v>
      </c>
      <c r="KY19" s="307" t="s">
        <v>270</v>
      </c>
      <c r="KZ19" s="307">
        <f>IF(LC19&gt;LD19,1,0)</f>
        <v>0</v>
      </c>
      <c r="LA19" s="136">
        <f>IF((NOT(ISBLANK(IT4)))*AND(IT4=IV4),1,0)</f>
        <v>1</v>
      </c>
      <c r="LB19" s="177">
        <f>IF(LC19&lt;LD19,1,0)</f>
        <v>0</v>
      </c>
      <c r="LC19" s="307">
        <f>IT4</f>
        <v>2</v>
      </c>
      <c r="LD19" s="177">
        <f>IV4</f>
        <v>2</v>
      </c>
      <c r="LE19" s="4"/>
      <c r="LF19" s="315">
        <v>1</v>
      </c>
      <c r="LG19" s="307" t="s">
        <v>283</v>
      </c>
      <c r="LH19" s="307">
        <f>IF(LK19&gt;LL19,1,0)</f>
        <v>0</v>
      </c>
      <c r="LI19" s="136">
        <f>IF((NOT(ISBLANK(IV8)))*AND(IV8=IT8),1,0)</f>
        <v>0</v>
      </c>
      <c r="LJ19" s="177">
        <f>IF(LK19&lt;LL19,1,0)</f>
        <v>1</v>
      </c>
      <c r="LK19" s="307">
        <f>IV8</f>
        <v>1</v>
      </c>
      <c r="LL19" s="177">
        <f>IT8</f>
        <v>2</v>
      </c>
      <c r="LM19" s="4"/>
      <c r="LN19" s="4"/>
      <c r="LO19" s="4"/>
      <c r="LQ19" s="2"/>
      <c r="LR19" s="2"/>
      <c r="LS19" s="4"/>
      <c r="LT19" s="4"/>
      <c r="LU19" s="4"/>
      <c r="LW19" s="277" t="s">
        <v>101</v>
      </c>
      <c r="LX19" s="272">
        <v>30</v>
      </c>
      <c r="LY19" s="4"/>
      <c r="LZ19" s="4"/>
      <c r="MD19" s="4"/>
      <c r="ME19" s="4"/>
      <c r="MF19" s="4"/>
      <c r="MG19" s="327" t="s">
        <v>168</v>
      </c>
      <c r="MH19" s="312">
        <f>MJ19*3+MK19</f>
        <v>16</v>
      </c>
      <c r="MI19" s="312">
        <f>MJ19+MK19+ML19</f>
        <v>11</v>
      </c>
      <c r="MJ19" s="326">
        <f>NR15</f>
        <v>4</v>
      </c>
      <c r="MK19" s="325">
        <f>NS15</f>
        <v>4</v>
      </c>
      <c r="ML19" s="309">
        <f>NT15</f>
        <v>3</v>
      </c>
      <c r="MM19" s="325">
        <f>NU15</f>
        <v>20</v>
      </c>
      <c r="MN19" s="309">
        <f>NV15</f>
        <v>17</v>
      </c>
      <c r="MO19" s="309">
        <f>MM19-MN19</f>
        <v>3</v>
      </c>
      <c r="MP19" s="4"/>
      <c r="MQ19" s="324" t="s">
        <v>265</v>
      </c>
      <c r="MR19" s="237">
        <v>2</v>
      </c>
      <c r="MS19" s="237" t="s">
        <v>136</v>
      </c>
      <c r="MT19" s="237">
        <v>2</v>
      </c>
      <c r="MU19" s="323" t="s">
        <v>183</v>
      </c>
      <c r="MV19" s="136"/>
      <c r="MW19" s="324" t="s">
        <v>183</v>
      </c>
      <c r="MX19" s="237">
        <v>1</v>
      </c>
      <c r="MY19" s="237" t="s">
        <v>136</v>
      </c>
      <c r="MZ19" s="237">
        <v>3</v>
      </c>
      <c r="NA19" s="323" t="s">
        <v>266</v>
      </c>
      <c r="NB19" s="4"/>
      <c r="NC19" s="324" t="s">
        <v>168</v>
      </c>
      <c r="ND19" s="237">
        <v>3</v>
      </c>
      <c r="NE19" s="237" t="s">
        <v>136</v>
      </c>
      <c r="NF19" s="237">
        <v>1</v>
      </c>
      <c r="NG19" s="323" t="s">
        <v>277</v>
      </c>
      <c r="NI19" s="322" t="s">
        <v>265</v>
      </c>
      <c r="NJ19" s="237">
        <f>ND11</f>
        <v>3</v>
      </c>
      <c r="NK19" s="237" t="s">
        <v>136</v>
      </c>
      <c r="NL19" s="237">
        <f>NF11</f>
        <v>4</v>
      </c>
      <c r="NM19" s="321" t="s">
        <v>270</v>
      </c>
      <c r="NN19" s="2">
        <v>7</v>
      </c>
      <c r="NO19" s="4"/>
      <c r="NP19" s="315">
        <v>1</v>
      </c>
      <c r="NQ19" s="307" t="s">
        <v>266</v>
      </c>
      <c r="NR19" s="307">
        <f>IF(NU19&gt;NV19,1,0)</f>
        <v>1</v>
      </c>
      <c r="NS19" s="136">
        <f>IF((NOT(ISBLANK(MR7)))*AND(MT7=MR7),1,0)</f>
        <v>0</v>
      </c>
      <c r="NT19" s="177">
        <f>IF(NU19&lt;NV19,1,0)</f>
        <v>0</v>
      </c>
      <c r="NU19" s="307">
        <f>MR7</f>
        <v>1</v>
      </c>
      <c r="NV19" s="177">
        <f>MT7</f>
        <v>0</v>
      </c>
      <c r="NW19" s="4"/>
      <c r="NX19" s="315">
        <v>1</v>
      </c>
      <c r="NY19" s="307" t="s">
        <v>183</v>
      </c>
      <c r="NZ19" s="307">
        <f>IF(OC19&gt;OD19,1,0)</f>
        <v>1</v>
      </c>
      <c r="OA19" s="136">
        <f>IF((NOT(ISBLANK(MT3)))*AND(MT3=MR3),1,0)</f>
        <v>0</v>
      </c>
      <c r="OB19" s="177">
        <f>IF(OC19&lt;OD19,1,0)</f>
        <v>0</v>
      </c>
      <c r="OC19" s="307">
        <f>MT3</f>
        <v>2</v>
      </c>
      <c r="OD19" s="177">
        <f>MR3</f>
        <v>1</v>
      </c>
      <c r="OE19" s="4"/>
      <c r="OF19" s="315">
        <v>1</v>
      </c>
      <c r="OG19" s="307" t="s">
        <v>265</v>
      </c>
      <c r="OH19" s="307">
        <f>IF(OK19&gt;OL19,1,0)</f>
        <v>1</v>
      </c>
      <c r="OI19" s="136">
        <f>IF((NOT(ISBLANK(MR8)))*AND(MR8=MT8),1,0)</f>
        <v>0</v>
      </c>
      <c r="OJ19" s="177">
        <f>IF(OK19&lt;OL19,1,0)</f>
        <v>0</v>
      </c>
      <c r="OK19" s="307">
        <f>MR8</f>
        <v>2</v>
      </c>
      <c r="OL19" s="177">
        <f>MT8</f>
        <v>1</v>
      </c>
      <c r="OM19" s="4"/>
      <c r="ON19" s="315">
        <v>1</v>
      </c>
      <c r="OO19" s="307" t="s">
        <v>184</v>
      </c>
      <c r="OP19" s="307">
        <f>IF(OS19&gt;OT19,1,0)</f>
        <v>1</v>
      </c>
      <c r="OQ19" s="136">
        <f>IF((NOT(ISBLANK(MT6)))*AND(MT6=MR6),1,0)</f>
        <v>0</v>
      </c>
      <c r="OR19" s="177">
        <f>IF(OS19&lt;OT19,1,0)</f>
        <v>0</v>
      </c>
      <c r="OS19" s="307">
        <f>MT6</f>
        <v>1</v>
      </c>
      <c r="OT19" s="177">
        <f>MR6</f>
        <v>0</v>
      </c>
      <c r="OU19" s="4"/>
      <c r="OV19" s="315">
        <v>1</v>
      </c>
      <c r="OW19" s="307" t="s">
        <v>270</v>
      </c>
      <c r="OX19" s="307">
        <f>IF(PA19&gt;PB19,1,0)</f>
        <v>0</v>
      </c>
      <c r="OY19" s="136">
        <f>IF((NOT(ISBLANK(MR4)))*AND(MR4=MT4),1,0)</f>
        <v>0</v>
      </c>
      <c r="OZ19" s="177">
        <f>IF(PA19&lt;PB19,1,0)</f>
        <v>1</v>
      </c>
      <c r="PA19" s="307">
        <f>MR4</f>
        <v>0</v>
      </c>
      <c r="PB19" s="177">
        <f>MT4</f>
        <v>3</v>
      </c>
      <c r="PC19" s="4"/>
      <c r="PD19" s="315">
        <v>1</v>
      </c>
      <c r="PE19" s="307" t="s">
        <v>283</v>
      </c>
      <c r="PF19" s="307">
        <f>IF(PI19&gt;PJ19,1,0)</f>
        <v>0</v>
      </c>
      <c r="PG19" s="136">
        <f>IF((NOT(ISBLANK(MT8)))*AND(MT8=MR8),1,0)</f>
        <v>0</v>
      </c>
      <c r="PH19" s="177">
        <f>IF(PI19&lt;PJ19,1,0)</f>
        <v>1</v>
      </c>
      <c r="PI19" s="307">
        <f>MT8</f>
        <v>1</v>
      </c>
      <c r="PJ19" s="177">
        <f>MR8</f>
        <v>2</v>
      </c>
      <c r="PK19" s="4"/>
      <c r="PL19" s="4"/>
      <c r="PM19" s="4"/>
      <c r="PP19" s="2"/>
      <c r="PQ19" s="4"/>
      <c r="PR19" s="4"/>
      <c r="PS19" s="4"/>
      <c r="PU19" s="277" t="s">
        <v>101</v>
      </c>
      <c r="PV19" s="272">
        <v>30</v>
      </c>
      <c r="PW19" s="4"/>
      <c r="PX19" s="4"/>
      <c r="QC19" s="4"/>
      <c r="QD19" s="4"/>
      <c r="QE19" s="4"/>
      <c r="QF19" s="327" t="s">
        <v>168</v>
      </c>
      <c r="QG19" s="312">
        <f>QI19*3+QJ19</f>
        <v>15</v>
      </c>
      <c r="QH19" s="312">
        <f>QI19+QJ19+QK19</f>
        <v>11</v>
      </c>
      <c r="QI19" s="326">
        <f>RQ15</f>
        <v>4</v>
      </c>
      <c r="QJ19" s="325">
        <f>RR15</f>
        <v>3</v>
      </c>
      <c r="QK19" s="309">
        <f>RS15</f>
        <v>4</v>
      </c>
      <c r="QL19" s="325">
        <f>RT15</f>
        <v>12</v>
      </c>
      <c r="QM19" s="309">
        <f>RU15</f>
        <v>13</v>
      </c>
      <c r="QN19" s="309">
        <f>QL19-QM19</f>
        <v>-1</v>
      </c>
      <c r="QO19" s="4"/>
      <c r="QP19" s="324" t="s">
        <v>265</v>
      </c>
      <c r="QQ19" s="237">
        <v>2</v>
      </c>
      <c r="QR19" s="237" t="s">
        <v>136</v>
      </c>
      <c r="QS19" s="237">
        <v>1</v>
      </c>
      <c r="QT19" s="323" t="s">
        <v>183</v>
      </c>
      <c r="QU19" s="136"/>
      <c r="QV19" s="324" t="s">
        <v>183</v>
      </c>
      <c r="QW19" s="237">
        <v>1</v>
      </c>
      <c r="QX19" s="237" t="s">
        <v>136</v>
      </c>
      <c r="QY19" s="237">
        <v>2</v>
      </c>
      <c r="QZ19" s="323" t="s">
        <v>266</v>
      </c>
      <c r="RA19" s="4"/>
      <c r="RB19" s="324" t="s">
        <v>168</v>
      </c>
      <c r="RC19" s="237">
        <v>1</v>
      </c>
      <c r="RD19" s="237" t="s">
        <v>136</v>
      </c>
      <c r="RE19" s="237">
        <v>1</v>
      </c>
      <c r="RF19" s="323" t="s">
        <v>277</v>
      </c>
      <c r="RH19" s="322" t="s">
        <v>265</v>
      </c>
      <c r="RI19" s="237">
        <f>RC11</f>
        <v>1</v>
      </c>
      <c r="RJ19" s="237" t="s">
        <v>136</v>
      </c>
      <c r="RK19" s="237">
        <f>RE11</f>
        <v>4</v>
      </c>
      <c r="RL19" s="321" t="s">
        <v>270</v>
      </c>
      <c r="RM19" s="2">
        <v>7</v>
      </c>
      <c r="RN19" s="4"/>
      <c r="RO19" s="315">
        <v>1</v>
      </c>
      <c r="RP19" s="307" t="s">
        <v>266</v>
      </c>
      <c r="RQ19" s="307">
        <f>IF(RT19&gt;RU19,1,0)</f>
        <v>0</v>
      </c>
      <c r="RR19" s="136">
        <f>IF((NOT(ISBLANK(QQ7)))*AND(QS7=QQ7),1,0)</f>
        <v>1</v>
      </c>
      <c r="RS19" s="177">
        <f>IF(RT19&lt;RU19,1,0)</f>
        <v>0</v>
      </c>
      <c r="RT19" s="307">
        <f>QQ7</f>
        <v>1</v>
      </c>
      <c r="RU19" s="177">
        <f>QS7</f>
        <v>1</v>
      </c>
      <c r="RV19" s="4"/>
      <c r="RW19" s="315">
        <v>1</v>
      </c>
      <c r="RX19" s="307" t="s">
        <v>183</v>
      </c>
      <c r="RY19" s="307">
        <f>IF(SB19&gt;SC19,1,0)</f>
        <v>1</v>
      </c>
      <c r="RZ19" s="136">
        <f>IF((NOT(ISBLANK(QS3)))*AND(QS3=QQ3),1,0)</f>
        <v>0</v>
      </c>
      <c r="SA19" s="177">
        <f>IF(SB19&lt;SC19,1,0)</f>
        <v>0</v>
      </c>
      <c r="SB19" s="307">
        <f>QS3</f>
        <v>3</v>
      </c>
      <c r="SC19" s="177">
        <f>QQ3</f>
        <v>1</v>
      </c>
      <c r="SD19" s="4"/>
      <c r="SE19" s="315">
        <v>1</v>
      </c>
      <c r="SF19" s="307" t="s">
        <v>265</v>
      </c>
      <c r="SG19" s="307">
        <f>IF(SJ19&gt;SK19,1,0)</f>
        <v>0</v>
      </c>
      <c r="SH19" s="136">
        <f>IF((NOT(ISBLANK(QQ8)))*AND(QQ8=QS8),1,0)</f>
        <v>1</v>
      </c>
      <c r="SI19" s="177">
        <f>IF(SJ19&lt;SK19,1,0)</f>
        <v>0</v>
      </c>
      <c r="SJ19" s="307">
        <f>QQ8</f>
        <v>0</v>
      </c>
      <c r="SK19" s="177">
        <f>QS8</f>
        <v>0</v>
      </c>
      <c r="SL19" s="4"/>
      <c r="SM19" s="315">
        <v>1</v>
      </c>
      <c r="SN19" s="307" t="s">
        <v>184</v>
      </c>
      <c r="SO19" s="307">
        <f>IF(SR19&gt;SS19,1,0)</f>
        <v>1</v>
      </c>
      <c r="SP19" s="136">
        <f>IF((NOT(ISBLANK(QS6)))*AND(QS6=QQ6),1,0)</f>
        <v>0</v>
      </c>
      <c r="SQ19" s="177">
        <f>IF(SR19&lt;SS19,1,0)</f>
        <v>0</v>
      </c>
      <c r="SR19" s="307">
        <f>QS6</f>
        <v>1</v>
      </c>
      <c r="SS19" s="177">
        <f>QQ6</f>
        <v>0</v>
      </c>
      <c r="ST19" s="4"/>
      <c r="SU19" s="315">
        <v>1</v>
      </c>
      <c r="SV19" s="307" t="s">
        <v>270</v>
      </c>
      <c r="SW19" s="307">
        <f>IF(SZ19&gt;TA19,1,0)</f>
        <v>0</v>
      </c>
      <c r="SX19" s="136">
        <f>IF((NOT(ISBLANK(QQ4)))*AND(QQ4=QS4),1,0)</f>
        <v>1</v>
      </c>
      <c r="SY19" s="177">
        <f>IF(SZ19&lt;TA19,1,0)</f>
        <v>0</v>
      </c>
      <c r="SZ19" s="307">
        <f>QQ4</f>
        <v>1</v>
      </c>
      <c r="TA19" s="177">
        <f>QS4</f>
        <v>1</v>
      </c>
      <c r="TB19" s="4"/>
      <c r="TC19" s="315">
        <v>1</v>
      </c>
      <c r="TD19" s="307" t="s">
        <v>283</v>
      </c>
      <c r="TE19" s="307">
        <f>IF(TH19&gt;TI19,1,0)</f>
        <v>0</v>
      </c>
      <c r="TF19" s="136">
        <f>IF((NOT(ISBLANK(QS8)))*AND(QS8=QQ8),1,0)</f>
        <v>1</v>
      </c>
      <c r="TG19" s="177">
        <f>IF(TH19&lt;TI19,1,0)</f>
        <v>0</v>
      </c>
      <c r="TH19" s="307">
        <f>QS8</f>
        <v>0</v>
      </c>
      <c r="TI19" s="177">
        <f>QQ8</f>
        <v>0</v>
      </c>
      <c r="TJ19" s="4"/>
      <c r="TK19" s="4"/>
      <c r="TL19" s="4"/>
      <c r="TO19" s="2"/>
      <c r="TP19" s="4"/>
      <c r="TQ19" s="4"/>
      <c r="TR19" s="4"/>
      <c r="TT19" s="277" t="s">
        <v>101</v>
      </c>
      <c r="TU19" s="272">
        <v>30</v>
      </c>
      <c r="TV19" s="4"/>
      <c r="TW19" s="4"/>
      <c r="UB19" s="4"/>
      <c r="UC19" s="4"/>
      <c r="UD19" s="4"/>
      <c r="UE19" s="327" t="s">
        <v>168</v>
      </c>
      <c r="UF19" s="312">
        <f>UH19*3+UI19</f>
        <v>22</v>
      </c>
      <c r="UG19" s="312">
        <f>UH19+UI19+UJ19</f>
        <v>11</v>
      </c>
      <c r="UH19" s="326">
        <f>VP15</f>
        <v>7</v>
      </c>
      <c r="UI19" s="325">
        <f>VQ15</f>
        <v>1</v>
      </c>
      <c r="UJ19" s="309">
        <f>VR15</f>
        <v>3</v>
      </c>
      <c r="UK19" s="325">
        <f>VS15</f>
        <v>16</v>
      </c>
      <c r="UL19" s="309">
        <f>VT15</f>
        <v>14</v>
      </c>
      <c r="UM19" s="309">
        <f>UK19-UL19</f>
        <v>2</v>
      </c>
      <c r="UN19" s="4"/>
      <c r="UO19" s="324" t="s">
        <v>265</v>
      </c>
      <c r="UP19" s="237">
        <v>1</v>
      </c>
      <c r="UQ19" s="237" t="s">
        <v>136</v>
      </c>
      <c r="UR19" s="237">
        <v>2</v>
      </c>
      <c r="US19" s="323" t="s">
        <v>183</v>
      </c>
      <c r="UT19" s="136"/>
      <c r="UU19" s="324" t="s">
        <v>183</v>
      </c>
      <c r="UV19" s="237">
        <v>1</v>
      </c>
      <c r="UW19" s="237" t="s">
        <v>136</v>
      </c>
      <c r="UX19" s="237">
        <v>1</v>
      </c>
      <c r="UY19" s="323" t="s">
        <v>266</v>
      </c>
      <c r="UZ19" s="4"/>
      <c r="VA19" s="324" t="s">
        <v>168</v>
      </c>
      <c r="VB19" s="237">
        <v>1</v>
      </c>
      <c r="VC19" s="237" t="s">
        <v>136</v>
      </c>
      <c r="VD19" s="237">
        <v>2</v>
      </c>
      <c r="VE19" s="323" t="s">
        <v>277</v>
      </c>
      <c r="VG19" s="322" t="s">
        <v>265</v>
      </c>
      <c r="VH19" s="237">
        <f>VB11</f>
        <v>2</v>
      </c>
      <c r="VI19" s="237" t="s">
        <v>136</v>
      </c>
      <c r="VJ19" s="237">
        <f>VD11</f>
        <v>0</v>
      </c>
      <c r="VK19" s="321" t="s">
        <v>270</v>
      </c>
      <c r="VL19" s="2">
        <v>7</v>
      </c>
      <c r="VM19" s="4"/>
      <c r="VN19" s="315">
        <v>1</v>
      </c>
      <c r="VO19" s="307" t="s">
        <v>266</v>
      </c>
      <c r="VP19" s="307">
        <f>IF(VS19&gt;VT19,1,0)</f>
        <v>0</v>
      </c>
      <c r="VQ19" s="136">
        <f>IF((NOT(ISBLANK(UP7)))*AND(UR7=UP7),1,0)</f>
        <v>0</v>
      </c>
      <c r="VR19" s="177">
        <f>IF(VS19&lt;VT19,1,0)</f>
        <v>1</v>
      </c>
      <c r="VS19" s="307">
        <f>UP7</f>
        <v>1</v>
      </c>
      <c r="VT19" s="177">
        <f>UR7</f>
        <v>2</v>
      </c>
      <c r="VU19" s="4"/>
      <c r="VV19" s="315">
        <v>1</v>
      </c>
      <c r="VW19" s="307" t="s">
        <v>183</v>
      </c>
      <c r="VX19" s="307">
        <f>IF(WA19&gt;WB19,1,0)</f>
        <v>1</v>
      </c>
      <c r="VY19" s="136">
        <f>IF((NOT(ISBLANK(UR3)))*AND(UR3=UP3),1,0)</f>
        <v>0</v>
      </c>
      <c r="VZ19" s="177">
        <f>IF(WA19&lt;WB19,1,0)</f>
        <v>0</v>
      </c>
      <c r="WA19" s="307">
        <f>UR3</f>
        <v>2</v>
      </c>
      <c r="WB19" s="177">
        <f>UP3</f>
        <v>1</v>
      </c>
      <c r="WC19" s="4"/>
      <c r="WD19" s="315">
        <v>1</v>
      </c>
      <c r="WE19" s="307" t="s">
        <v>265</v>
      </c>
      <c r="WF19" s="307">
        <f>IF(WI19&gt;WJ19,1,0)</f>
        <v>0</v>
      </c>
      <c r="WG19" s="136">
        <f>IF((NOT(ISBLANK(UP8)))*AND(UP8=UR8),1,0)</f>
        <v>1</v>
      </c>
      <c r="WH19" s="177">
        <f>IF(WI19&lt;WJ19,1,0)</f>
        <v>0</v>
      </c>
      <c r="WI19" s="307">
        <f>UP8</f>
        <v>2</v>
      </c>
      <c r="WJ19" s="177">
        <f>UR8</f>
        <v>2</v>
      </c>
      <c r="WK19" s="4"/>
      <c r="WL19" s="315">
        <v>1</v>
      </c>
      <c r="WM19" s="307" t="s">
        <v>184</v>
      </c>
      <c r="WN19" s="307">
        <f>IF(WQ19&gt;WR19,1,0)</f>
        <v>0</v>
      </c>
      <c r="WO19" s="136">
        <f>IF((NOT(ISBLANK(UR6)))*AND(UR6=UP6),1,0)</f>
        <v>0</v>
      </c>
      <c r="WP19" s="177">
        <f>IF(WQ19&lt;WR19,1,0)</f>
        <v>1</v>
      </c>
      <c r="WQ19" s="307">
        <f>UR6</f>
        <v>1</v>
      </c>
      <c r="WR19" s="177">
        <f>UP6</f>
        <v>3</v>
      </c>
      <c r="WS19" s="4"/>
      <c r="WT19" s="315">
        <v>1</v>
      </c>
      <c r="WU19" s="307" t="s">
        <v>270</v>
      </c>
      <c r="WV19" s="307">
        <f>IF(WY19&gt;WZ19,1,0)</f>
        <v>0</v>
      </c>
      <c r="WW19" s="136">
        <f>IF((NOT(ISBLANK(UP4)))*AND(UP4=UR4),1,0)</f>
        <v>1</v>
      </c>
      <c r="WX19" s="177">
        <f>IF(WY19&lt;WZ19,1,0)</f>
        <v>0</v>
      </c>
      <c r="WY19" s="307">
        <f>UP4</f>
        <v>1</v>
      </c>
      <c r="WZ19" s="177">
        <f>UR4</f>
        <v>1</v>
      </c>
      <c r="XA19" s="4"/>
      <c r="XB19" s="315">
        <v>1</v>
      </c>
      <c r="XC19" s="307" t="s">
        <v>283</v>
      </c>
      <c r="XD19" s="307">
        <f>IF(XG19&gt;XH19,1,0)</f>
        <v>0</v>
      </c>
      <c r="XE19" s="136">
        <f>IF((NOT(ISBLANK(UR8)))*AND(UR8=UP8),1,0)</f>
        <v>1</v>
      </c>
      <c r="XF19" s="177">
        <f>IF(XG19&lt;XH19,1,0)</f>
        <v>0</v>
      </c>
      <c r="XG19" s="307">
        <f>UR8</f>
        <v>2</v>
      </c>
      <c r="XH19" s="177">
        <f>UP8</f>
        <v>2</v>
      </c>
      <c r="XI19" s="4"/>
      <c r="XJ19" s="4"/>
      <c r="XK19" s="4"/>
      <c r="XN19" s="2"/>
      <c r="XO19" s="4"/>
      <c r="XP19" s="4"/>
      <c r="XQ19" s="4"/>
      <c r="XS19" s="277" t="s">
        <v>101</v>
      </c>
      <c r="XT19" s="272">
        <v>30</v>
      </c>
      <c r="XU19" s="4"/>
      <c r="XV19" s="4"/>
      <c r="XZ19" s="4"/>
      <c r="YA19" s="4"/>
      <c r="YB19" s="4"/>
      <c r="YC19" s="327" t="s">
        <v>168</v>
      </c>
      <c r="YD19" s="312">
        <f>YF19*3+YG19</f>
        <v>0</v>
      </c>
      <c r="YE19" s="312">
        <f>YF19+YG19+YH19</f>
        <v>0</v>
      </c>
      <c r="YF19" s="326">
        <f>ZN15</f>
        <v>0</v>
      </c>
      <c r="YG19" s="325">
        <f>ZO15</f>
        <v>0</v>
      </c>
      <c r="YH19" s="309">
        <f>ZP15</f>
        <v>0</v>
      </c>
      <c r="YI19" s="325">
        <f>ZQ15</f>
        <v>0</v>
      </c>
      <c r="YJ19" s="309">
        <f>ZR15</f>
        <v>0</v>
      </c>
      <c r="YK19" s="309">
        <f>YI19-YJ19</f>
        <v>0</v>
      </c>
      <c r="YL19" s="4"/>
      <c r="YM19" s="324" t="s">
        <v>265</v>
      </c>
      <c r="YN19" s="237"/>
      <c r="YO19" s="237" t="s">
        <v>136</v>
      </c>
      <c r="YP19" s="237"/>
      <c r="YQ19" s="323" t="s">
        <v>183</v>
      </c>
      <c r="YR19" s="136"/>
      <c r="YS19" s="324" t="s">
        <v>183</v>
      </c>
      <c r="YT19" s="237"/>
      <c r="YU19" s="237" t="s">
        <v>136</v>
      </c>
      <c r="YV19" s="237"/>
      <c r="YW19" s="323" t="s">
        <v>266</v>
      </c>
      <c r="YX19" s="4"/>
      <c r="YY19" s="324" t="s">
        <v>168</v>
      </c>
      <c r="YZ19" s="237"/>
      <c r="ZA19" s="237" t="s">
        <v>136</v>
      </c>
      <c r="ZB19" s="237"/>
      <c r="ZC19" s="323" t="s">
        <v>277</v>
      </c>
      <c r="ZE19" s="322" t="s">
        <v>265</v>
      </c>
      <c r="ZF19" s="237">
        <f>YZ11</f>
        <v>0</v>
      </c>
      <c r="ZG19" s="237" t="s">
        <v>136</v>
      </c>
      <c r="ZH19" s="237">
        <f>ZB11</f>
        <v>0</v>
      </c>
      <c r="ZI19" s="321" t="s">
        <v>270</v>
      </c>
      <c r="ZJ19" s="2">
        <v>7</v>
      </c>
      <c r="ZK19" s="4"/>
      <c r="ZL19" s="315">
        <v>1</v>
      </c>
      <c r="ZM19" s="307" t="s">
        <v>266</v>
      </c>
      <c r="ZN19" s="307">
        <f>IF(ZQ19&gt;ZR19,1,0)</f>
        <v>0</v>
      </c>
      <c r="ZO19" s="136">
        <f>IF((NOT(ISBLANK(YN7)))*AND(YP7=YN7),1,0)</f>
        <v>0</v>
      </c>
      <c r="ZP19" s="177">
        <f>IF(ZQ19&lt;ZR19,1,0)</f>
        <v>0</v>
      </c>
      <c r="ZQ19" s="307">
        <f>YN7</f>
        <v>0</v>
      </c>
      <c r="ZR19" s="177">
        <f>YP7</f>
        <v>0</v>
      </c>
      <c r="ZS19" s="4"/>
      <c r="ZT19" s="315">
        <v>1</v>
      </c>
      <c r="ZU19" s="307" t="s">
        <v>183</v>
      </c>
      <c r="ZV19" s="307">
        <f>IF(ZY19&gt;ZZ19,1,0)</f>
        <v>0</v>
      </c>
      <c r="ZW19" s="136">
        <f>IF((NOT(ISBLANK(YP3)))*AND(YP3=YN3),1,0)</f>
        <v>0</v>
      </c>
      <c r="ZX19" s="177">
        <f>IF(ZY19&lt;ZZ19,1,0)</f>
        <v>0</v>
      </c>
      <c r="ZY19" s="307">
        <f>YP3</f>
        <v>0</v>
      </c>
      <c r="ZZ19" s="177">
        <f>YN3</f>
        <v>0</v>
      </c>
      <c r="AAA19" s="4"/>
      <c r="AAB19" s="315">
        <v>1</v>
      </c>
      <c r="AAC19" s="307" t="s">
        <v>265</v>
      </c>
      <c r="AAD19" s="307">
        <f>IF(AAG19&gt;AAH19,1,0)</f>
        <v>0</v>
      </c>
      <c r="AAE19" s="136">
        <f>IF((NOT(ISBLANK(YN8)))*AND(YN8=YP8),1,0)</f>
        <v>0</v>
      </c>
      <c r="AAF19" s="177">
        <f>IF(AAG19&lt;AAH19,1,0)</f>
        <v>0</v>
      </c>
      <c r="AAG19" s="307">
        <f>YN8</f>
        <v>0</v>
      </c>
      <c r="AAH19" s="177">
        <f>YP8</f>
        <v>0</v>
      </c>
      <c r="AAI19" s="4"/>
      <c r="AAJ19" s="315">
        <v>1</v>
      </c>
      <c r="AAK19" s="307" t="s">
        <v>184</v>
      </c>
      <c r="AAL19" s="307">
        <f>IF(AAO19&gt;AAP19,1,0)</f>
        <v>0</v>
      </c>
      <c r="AAM19" s="136">
        <f>IF((NOT(ISBLANK(YP6)))*AND(YP6=YN6),1,0)</f>
        <v>0</v>
      </c>
      <c r="AAN19" s="177">
        <f>IF(AAO19&lt;AAP19,1,0)</f>
        <v>0</v>
      </c>
      <c r="AAO19" s="307">
        <f>YP6</f>
        <v>0</v>
      </c>
      <c r="AAP19" s="177">
        <f>YN6</f>
        <v>0</v>
      </c>
      <c r="AAQ19" s="4"/>
      <c r="AAR19" s="315">
        <v>1</v>
      </c>
      <c r="AAS19" s="307" t="s">
        <v>270</v>
      </c>
      <c r="AAT19" s="307">
        <f>IF(AAW19&gt;AAX19,1,0)</f>
        <v>0</v>
      </c>
      <c r="AAU19" s="136">
        <f>IF((NOT(ISBLANK(YN4)))*AND(YN4=YP4),1,0)</f>
        <v>0</v>
      </c>
      <c r="AAV19" s="177">
        <f>IF(AAW19&lt;AAX19,1,0)</f>
        <v>0</v>
      </c>
      <c r="AAW19" s="307">
        <f>YN4</f>
        <v>0</v>
      </c>
      <c r="AAX19" s="177">
        <f>YP4</f>
        <v>0</v>
      </c>
      <c r="AAY19" s="4"/>
      <c r="AAZ19" s="315">
        <v>1</v>
      </c>
      <c r="ABA19" s="307" t="s">
        <v>283</v>
      </c>
      <c r="ABB19" s="307">
        <f>IF(ABE19&gt;ABF19,1,0)</f>
        <v>0</v>
      </c>
      <c r="ABC19" s="136">
        <f>IF((NOT(ISBLANK(YP8)))*AND(YP8=YN8),1,0)</f>
        <v>0</v>
      </c>
      <c r="ABD19" s="177">
        <f>IF(ABE19&lt;ABF19,1,0)</f>
        <v>0</v>
      </c>
      <c r="ABE19" s="307">
        <f>YP8</f>
        <v>0</v>
      </c>
      <c r="ABF19" s="177">
        <f>YN8</f>
        <v>0</v>
      </c>
      <c r="ABG19" s="4"/>
      <c r="ABH19" s="4"/>
      <c r="ABI19" s="4"/>
    </row>
    <row r="20" spans="1:737" x14ac:dyDescent="0.25">
      <c r="A20" s="2"/>
      <c r="B20" s="2"/>
      <c r="C20" s="4"/>
      <c r="D20" s="4"/>
      <c r="E20" s="4"/>
      <c r="G20" s="151" t="s">
        <v>284</v>
      </c>
      <c r="H20" s="272">
        <v>25</v>
      </c>
      <c r="I20" s="4"/>
      <c r="J20" s="4"/>
      <c r="K20" s="4"/>
      <c r="L20" s="136"/>
      <c r="M20" s="136"/>
      <c r="N20" s="4"/>
      <c r="O20" s="4"/>
      <c r="P20" s="4"/>
      <c r="Q20" s="313" t="s">
        <v>183</v>
      </c>
      <c r="R20" s="312">
        <f>T20*3+U20</f>
        <v>0</v>
      </c>
      <c r="S20" s="312">
        <f>T20+U20+V20</f>
        <v>0</v>
      </c>
      <c r="T20" s="311">
        <f>BJ15</f>
        <v>0</v>
      </c>
      <c r="U20" s="310">
        <f>BK15</f>
        <v>0</v>
      </c>
      <c r="V20" s="309">
        <f>BL15</f>
        <v>0</v>
      </c>
      <c r="W20" s="310">
        <f>BM15</f>
        <v>0</v>
      </c>
      <c r="X20" s="309">
        <f>BN15</f>
        <v>0</v>
      </c>
      <c r="Y20" s="309">
        <f>W20-X20</f>
        <v>0</v>
      </c>
      <c r="Z20" s="4"/>
      <c r="AA20" s="324" t="s">
        <v>184</v>
      </c>
      <c r="AB20" s="237"/>
      <c r="AC20" s="237" t="s">
        <v>136</v>
      </c>
      <c r="AD20" s="237"/>
      <c r="AE20" s="323" t="s">
        <v>283</v>
      </c>
      <c r="AF20" s="136"/>
      <c r="AG20" s="324" t="s">
        <v>146</v>
      </c>
      <c r="AH20" s="237"/>
      <c r="AI20" s="237" t="s">
        <v>136</v>
      </c>
      <c r="AJ20" s="237"/>
      <c r="AK20" s="323" t="s">
        <v>265</v>
      </c>
      <c r="AL20" s="4"/>
      <c r="AM20" s="324" t="s">
        <v>265</v>
      </c>
      <c r="AN20" s="237"/>
      <c r="AO20" s="237" t="s">
        <v>136</v>
      </c>
      <c r="AP20" s="237"/>
      <c r="AQ20" s="323" t="s">
        <v>275</v>
      </c>
      <c r="AS20" s="322" t="s">
        <v>266</v>
      </c>
      <c r="AT20" s="237">
        <f>AB21</f>
        <v>0</v>
      </c>
      <c r="AU20" s="237" t="s">
        <v>136</v>
      </c>
      <c r="AV20" s="237">
        <f>AD21</f>
        <v>0</v>
      </c>
      <c r="AW20" s="321" t="s">
        <v>277</v>
      </c>
      <c r="AX20" s="2">
        <v>9</v>
      </c>
      <c r="AY20" s="4"/>
      <c r="AZ20" s="315">
        <v>2</v>
      </c>
      <c r="BA20" s="307" t="s">
        <v>270</v>
      </c>
      <c r="BB20" s="307">
        <f>IF(BE20&gt;BF20,1,0)</f>
        <v>0</v>
      </c>
      <c r="BC20" s="136">
        <f>IF((NOT(ISBLANK(AJ6)))*AND(AJ6=AH6),1,0)</f>
        <v>0</v>
      </c>
      <c r="BD20" s="177">
        <f>IF(BE20&lt;BF20,1,0)</f>
        <v>0</v>
      </c>
      <c r="BE20" s="307">
        <f>AJ6</f>
        <v>0</v>
      </c>
      <c r="BF20" s="177">
        <f>AH6</f>
        <v>0</v>
      </c>
      <c r="BG20" s="4"/>
      <c r="BH20" s="315">
        <v>2</v>
      </c>
      <c r="BI20" s="307" t="s">
        <v>146</v>
      </c>
      <c r="BJ20" s="307">
        <f>IF(BM20&gt;BN20,1,0)</f>
        <v>0</v>
      </c>
      <c r="BK20" s="136">
        <f>IF((NOT(ISBLANK(AH7)))*AND(AH7=AJ7),1,0)</f>
        <v>0</v>
      </c>
      <c r="BL20" s="177">
        <f>IF(BM20&lt;BN20,1,0)</f>
        <v>0</v>
      </c>
      <c r="BM20" s="307">
        <f>AH7</f>
        <v>0</v>
      </c>
      <c r="BN20" s="177">
        <f>AJ7</f>
        <v>0</v>
      </c>
      <c r="BO20" s="4"/>
      <c r="BP20" s="315">
        <v>2</v>
      </c>
      <c r="BQ20" s="307" t="s">
        <v>266</v>
      </c>
      <c r="BR20" s="307">
        <f>IF(BU20&gt;BV20,1,0)</f>
        <v>0</v>
      </c>
      <c r="BS20" s="136">
        <f>IF((NOT(ISBLANK(AJ5)))*AND(AJ5=AH5),1,0)</f>
        <v>0</v>
      </c>
      <c r="BT20" s="177">
        <f>IF(BU20&lt;BV20,1,0)</f>
        <v>0</v>
      </c>
      <c r="BU20" s="307">
        <f>AJ5</f>
        <v>0</v>
      </c>
      <c r="BV20" s="177">
        <f>AH5</f>
        <v>0</v>
      </c>
      <c r="BW20" s="4"/>
      <c r="BX20" s="315">
        <v>2</v>
      </c>
      <c r="BY20" s="307" t="s">
        <v>273</v>
      </c>
      <c r="BZ20" s="307">
        <f>IF(CC20&gt;CD20,1,0)</f>
        <v>0</v>
      </c>
      <c r="CA20" s="136">
        <f>IF((NOT(ISBLANK(AH8)))*AND(AH8=AJ8),1,0)</f>
        <v>0</v>
      </c>
      <c r="CB20" s="177">
        <f>IF(CC20&lt;CD20,1,0)</f>
        <v>0</v>
      </c>
      <c r="CC20" s="307">
        <f>AH8</f>
        <v>0</v>
      </c>
      <c r="CD20" s="177">
        <f>AJ8</f>
        <v>0</v>
      </c>
      <c r="CE20" s="4"/>
      <c r="CF20" s="315">
        <v>2</v>
      </c>
      <c r="CG20" s="307" t="s">
        <v>277</v>
      </c>
      <c r="CH20" s="307">
        <f>IF(CK20&gt;CL20,1,0)</f>
        <v>0</v>
      </c>
      <c r="CI20" s="136">
        <f>IF((NOT(ISBLANK(AJ7)))*AND(AJ7=AH7),1,0)</f>
        <v>0</v>
      </c>
      <c r="CJ20" s="177">
        <f>IF(CK20&lt;CL20,1,0)</f>
        <v>0</v>
      </c>
      <c r="CK20" s="307">
        <f>AJ7</f>
        <v>0</v>
      </c>
      <c r="CL20" s="177">
        <f>AH7</f>
        <v>0</v>
      </c>
      <c r="CM20" s="4"/>
      <c r="CN20" s="315">
        <v>2</v>
      </c>
      <c r="CO20" s="307" t="s">
        <v>184</v>
      </c>
      <c r="CP20" s="307">
        <f>IF(CS20&gt;CT20,1,0)</f>
        <v>0</v>
      </c>
      <c r="CQ20" s="136">
        <f>IF((NOT(ISBLANK(AH4)))*AND(AH4=AJ4),1,0)</f>
        <v>0</v>
      </c>
      <c r="CR20" s="177">
        <f>IF(CS20&lt;CT20,1,0)</f>
        <v>0</v>
      </c>
      <c r="CS20" s="307">
        <f>AH4</f>
        <v>0</v>
      </c>
      <c r="CT20" s="177">
        <f>AJ4</f>
        <v>0</v>
      </c>
      <c r="CU20" s="4"/>
      <c r="CV20" s="4"/>
      <c r="CW20" s="4"/>
      <c r="CY20" s="2"/>
      <c r="DA20" s="136"/>
      <c r="DB20" s="136"/>
      <c r="DC20" s="136"/>
      <c r="DD20" s="136"/>
      <c r="DE20" s="136"/>
      <c r="DF20" s="136"/>
      <c r="DG20" s="4"/>
      <c r="DH20" s="136"/>
      <c r="DI20" s="4"/>
      <c r="DJ20" s="4"/>
      <c r="DK20" s="4"/>
      <c r="DL20" s="215" t="s">
        <v>343</v>
      </c>
      <c r="DM20" s="384">
        <v>74</v>
      </c>
      <c r="DO20" s="151" t="s">
        <v>284</v>
      </c>
      <c r="DP20" s="272">
        <v>12</v>
      </c>
      <c r="DQ20" s="4"/>
      <c r="DR20" s="4">
        <v>80</v>
      </c>
      <c r="DS20" s="391" t="s">
        <v>380</v>
      </c>
      <c r="DT20" s="136" t="s">
        <v>379</v>
      </c>
      <c r="DU20" s="136">
        <v>1</v>
      </c>
      <c r="DV20" s="4"/>
      <c r="DW20" s="4"/>
      <c r="DX20" s="4"/>
      <c r="DY20" s="313" t="s">
        <v>357</v>
      </c>
      <c r="DZ20" s="312">
        <f>EB20*3+EC20</f>
        <v>19</v>
      </c>
      <c r="EA20" s="312">
        <f>EB20+EC20+ED20</f>
        <v>11</v>
      </c>
      <c r="EB20" s="311">
        <f>GD15</f>
        <v>5</v>
      </c>
      <c r="EC20" s="310">
        <f>GE15</f>
        <v>4</v>
      </c>
      <c r="ED20" s="309">
        <f>GF15</f>
        <v>2</v>
      </c>
      <c r="EE20" s="310">
        <f>GG15</f>
        <v>14</v>
      </c>
      <c r="EF20" s="309">
        <f>GH15</f>
        <v>12</v>
      </c>
      <c r="EG20" s="309">
        <f>EE20-EF20</f>
        <v>2</v>
      </c>
      <c r="EU20" s="151" t="s">
        <v>339</v>
      </c>
      <c r="EV20" s="379">
        <f>DM5*0.85</f>
        <v>49.852499999999999</v>
      </c>
      <c r="FL20" s="136"/>
      <c r="FM20" s="136"/>
      <c r="FN20" s="136"/>
      <c r="FO20" s="136"/>
      <c r="FP20" s="136"/>
      <c r="FQ20" s="136"/>
      <c r="FR20" s="4"/>
      <c r="FS20" s="4"/>
      <c r="FT20" s="315">
        <v>2</v>
      </c>
      <c r="FU20" s="307" t="s">
        <v>352</v>
      </c>
      <c r="FV20" s="307">
        <f>IF(FY20&gt;FZ20,1,0)</f>
        <v>1</v>
      </c>
      <c r="FW20" s="136">
        <f>IF((NOT(ISBLANK(ER6)))*AND(ER6=EP6),1,0)</f>
        <v>0</v>
      </c>
      <c r="FX20" s="177">
        <f>IF(FY20&lt;FZ20,1,0)</f>
        <v>0</v>
      </c>
      <c r="FY20" s="307">
        <f>ER6</f>
        <v>3</v>
      </c>
      <c r="FZ20" s="177">
        <f>EP6</f>
        <v>0</v>
      </c>
      <c r="GA20" s="4"/>
      <c r="GB20" s="315">
        <v>2</v>
      </c>
      <c r="GC20" s="307" t="s">
        <v>348</v>
      </c>
      <c r="GD20" s="307">
        <f>IF(GG20&gt;GH20,1,0)</f>
        <v>0</v>
      </c>
      <c r="GE20" s="136">
        <f>IF((NOT(ISBLANK(EP7)))*AND(EP7=ER7),1,0)</f>
        <v>0</v>
      </c>
      <c r="GF20" s="177">
        <f>IF(GG20&lt;GH20,1,0)</f>
        <v>1</v>
      </c>
      <c r="GG20" s="307">
        <f>EP7</f>
        <v>0</v>
      </c>
      <c r="GH20" s="177">
        <f>ER7</f>
        <v>1</v>
      </c>
      <c r="GI20" s="4"/>
      <c r="GJ20" s="315">
        <v>2</v>
      </c>
      <c r="GK20" s="307" t="s">
        <v>343</v>
      </c>
      <c r="GL20" s="307">
        <f>IF(GO20&gt;GP20,1,0)</f>
        <v>0</v>
      </c>
      <c r="GM20" s="136">
        <f>IF((NOT(ISBLANK(ER5)))*AND(ER5=EP5),1,0)</f>
        <v>0</v>
      </c>
      <c r="GN20" s="177">
        <f>IF(GO20&lt;GP20,1,0)</f>
        <v>1</v>
      </c>
      <c r="GO20" s="307">
        <f>ER5</f>
        <v>1</v>
      </c>
      <c r="GP20" s="177">
        <f>EP5</f>
        <v>2</v>
      </c>
      <c r="GQ20" s="4"/>
      <c r="GR20" s="315">
        <v>2</v>
      </c>
      <c r="GS20" s="307" t="s">
        <v>347</v>
      </c>
      <c r="GT20" s="307">
        <f>IF(GW20&gt;GX20,1,0)</f>
        <v>0</v>
      </c>
      <c r="GU20" s="136">
        <f>IF((NOT(ISBLANK(EP8)))*AND(EP8=ER8),1,0)</f>
        <v>0</v>
      </c>
      <c r="GV20" s="177">
        <f>IF(GW20&lt;GX20,1,0)</f>
        <v>1</v>
      </c>
      <c r="GW20" s="307">
        <f>EP8</f>
        <v>0</v>
      </c>
      <c r="GX20" s="177">
        <f>ER8</f>
        <v>3</v>
      </c>
      <c r="GY20" s="4"/>
      <c r="GZ20" s="315">
        <v>2</v>
      </c>
      <c r="HA20" s="307" t="s">
        <v>362</v>
      </c>
      <c r="HB20" s="307">
        <f>IF(HE20&gt;HF20,1,0)</f>
        <v>1</v>
      </c>
      <c r="HC20" s="136">
        <f>IF((NOT(ISBLANK(ER7)))*AND(ER7=EP7),1,0)</f>
        <v>0</v>
      </c>
      <c r="HD20" s="177">
        <f>IF(HE20&lt;HF20,1,0)</f>
        <v>0</v>
      </c>
      <c r="HE20" s="307">
        <f>ER7</f>
        <v>1</v>
      </c>
      <c r="HF20" s="177">
        <f>EP7</f>
        <v>0</v>
      </c>
      <c r="HG20" s="4"/>
      <c r="HH20" s="315">
        <v>2</v>
      </c>
      <c r="HI20" s="307" t="s">
        <v>358</v>
      </c>
      <c r="HJ20" s="307">
        <f>IF(HM20&gt;HN20,1,0)</f>
        <v>1</v>
      </c>
      <c r="HK20" s="136">
        <f>IF((NOT(ISBLANK(EP4)))*AND(EP4=ER4),1,0)</f>
        <v>0</v>
      </c>
      <c r="HL20" s="177">
        <f>IF(HM20&lt;HN20,1,0)</f>
        <v>0</v>
      </c>
      <c r="HM20" s="307">
        <f>EP4</f>
        <v>1</v>
      </c>
      <c r="HN20" s="177">
        <f>ER4</f>
        <v>0</v>
      </c>
      <c r="HO20" s="4"/>
      <c r="HP20" s="4"/>
      <c r="HQ20" s="4"/>
      <c r="HS20" s="2"/>
      <c r="HT20" s="2"/>
      <c r="HU20" s="4"/>
      <c r="HV20" s="4"/>
      <c r="HW20" s="4"/>
      <c r="HY20" s="151" t="s">
        <v>284</v>
      </c>
      <c r="HZ20" s="272">
        <v>25</v>
      </c>
      <c r="IA20" s="4"/>
      <c r="IB20" s="4"/>
      <c r="IC20" s="4"/>
      <c r="ID20" s="136"/>
      <c r="IE20" s="136"/>
      <c r="IF20" s="4"/>
      <c r="IG20" s="4"/>
      <c r="IH20" s="4"/>
      <c r="II20" s="313" t="s">
        <v>183</v>
      </c>
      <c r="IJ20" s="312">
        <f>IL20*3+IM20</f>
        <v>7</v>
      </c>
      <c r="IK20" s="312">
        <f>IL20+IM20+IN20</f>
        <v>11</v>
      </c>
      <c r="IL20" s="311">
        <f>KB15</f>
        <v>1</v>
      </c>
      <c r="IM20" s="310">
        <f>KC15</f>
        <v>4</v>
      </c>
      <c r="IN20" s="309">
        <f>KD15</f>
        <v>6</v>
      </c>
      <c r="IO20" s="310">
        <f>KE15</f>
        <v>9</v>
      </c>
      <c r="IP20" s="309">
        <f>KF15</f>
        <v>17</v>
      </c>
      <c r="IQ20" s="309">
        <f>IO20-IP20</f>
        <v>-8</v>
      </c>
      <c r="IR20" s="4"/>
      <c r="IS20" s="324" t="s">
        <v>184</v>
      </c>
      <c r="IT20" s="136">
        <v>1</v>
      </c>
      <c r="IU20" s="136" t="s">
        <v>136</v>
      </c>
      <c r="IV20" s="136">
        <v>1</v>
      </c>
      <c r="IW20" s="323" t="s">
        <v>283</v>
      </c>
      <c r="IX20" s="136"/>
      <c r="IY20" s="324" t="s">
        <v>146</v>
      </c>
      <c r="IZ20" s="136">
        <v>1</v>
      </c>
      <c r="JA20" s="136" t="s">
        <v>136</v>
      </c>
      <c r="JB20" s="136">
        <v>1</v>
      </c>
      <c r="JC20" s="323" t="s">
        <v>265</v>
      </c>
      <c r="JD20" s="4"/>
      <c r="JE20" s="324" t="s">
        <v>265</v>
      </c>
      <c r="JF20" s="136">
        <v>3</v>
      </c>
      <c r="JG20" s="136" t="s">
        <v>136</v>
      </c>
      <c r="JH20" s="136">
        <v>1</v>
      </c>
      <c r="JI20" s="323" t="s">
        <v>275</v>
      </c>
      <c r="JK20" s="322" t="s">
        <v>266</v>
      </c>
      <c r="JL20" s="237">
        <f>IT21</f>
        <v>2</v>
      </c>
      <c r="JM20" s="237" t="s">
        <v>136</v>
      </c>
      <c r="JN20" s="237">
        <f>IV21</f>
        <v>2</v>
      </c>
      <c r="JO20" s="321" t="s">
        <v>277</v>
      </c>
      <c r="JP20" s="2">
        <v>9</v>
      </c>
      <c r="JQ20" s="4"/>
      <c r="JR20" s="315">
        <v>2</v>
      </c>
      <c r="JS20" s="307" t="s">
        <v>270</v>
      </c>
      <c r="JT20" s="307">
        <f>IF(JW20&gt;JX20,1,0)</f>
        <v>1</v>
      </c>
      <c r="JU20" s="136">
        <f>IF((NOT(ISBLANK(JB6)))*AND(JB6=IZ6),1,0)</f>
        <v>0</v>
      </c>
      <c r="JV20" s="177">
        <f>IF(JW20&lt;JX20,1,0)</f>
        <v>0</v>
      </c>
      <c r="JW20" s="307">
        <f>JB6</f>
        <v>2</v>
      </c>
      <c r="JX20" s="177">
        <f>IZ6</f>
        <v>0</v>
      </c>
      <c r="JY20" s="4"/>
      <c r="JZ20" s="315">
        <v>2</v>
      </c>
      <c r="KA20" s="307" t="s">
        <v>146</v>
      </c>
      <c r="KB20" s="307">
        <f>IF(KE20&gt;KF20,1,0)</f>
        <v>1</v>
      </c>
      <c r="KC20" s="136">
        <f>IF((NOT(ISBLANK(IZ7)))*AND(IZ7=JB7),1,0)</f>
        <v>0</v>
      </c>
      <c r="KD20" s="177">
        <f>IF(KE20&lt;KF20,1,0)</f>
        <v>0</v>
      </c>
      <c r="KE20" s="307">
        <f>IZ7</f>
        <v>2</v>
      </c>
      <c r="KF20" s="177">
        <f>JB7</f>
        <v>1</v>
      </c>
      <c r="KG20" s="4"/>
      <c r="KH20" s="315">
        <v>2</v>
      </c>
      <c r="KI20" s="307" t="s">
        <v>266</v>
      </c>
      <c r="KJ20" s="307">
        <f>IF(KM20&gt;KN20,1,0)</f>
        <v>0</v>
      </c>
      <c r="KK20" s="136">
        <f>IF((NOT(ISBLANK(JB5)))*AND(JB5=IZ5),1,0)</f>
        <v>0</v>
      </c>
      <c r="KL20" s="177">
        <f>IF(KM20&lt;KN20,1,0)</f>
        <v>1</v>
      </c>
      <c r="KM20" s="307">
        <f>JB5</f>
        <v>2</v>
      </c>
      <c r="KN20" s="177">
        <f>IZ5</f>
        <v>3</v>
      </c>
      <c r="KO20" s="4"/>
      <c r="KP20" s="315">
        <v>2</v>
      </c>
      <c r="KQ20" s="307" t="s">
        <v>273</v>
      </c>
      <c r="KR20" s="307">
        <f>IF(KU20&gt;KV20,1,0)</f>
        <v>0</v>
      </c>
      <c r="KS20" s="136">
        <f>IF((NOT(ISBLANK(IZ8)))*AND(IZ8=JB8),1,0)</f>
        <v>0</v>
      </c>
      <c r="KT20" s="177">
        <f>IF(KU20&lt;KV20,1,0)</f>
        <v>1</v>
      </c>
      <c r="KU20" s="307">
        <f>IZ8</f>
        <v>1</v>
      </c>
      <c r="KV20" s="177">
        <f>JB8</f>
        <v>4</v>
      </c>
      <c r="KW20" s="4"/>
      <c r="KX20" s="315">
        <v>2</v>
      </c>
      <c r="KY20" s="307" t="s">
        <v>277</v>
      </c>
      <c r="KZ20" s="307">
        <f>IF(LC20&gt;LD20,1,0)</f>
        <v>0</v>
      </c>
      <c r="LA20" s="136">
        <f>IF((NOT(ISBLANK(JB7)))*AND(JB7=IZ7),1,0)</f>
        <v>0</v>
      </c>
      <c r="LB20" s="177">
        <f>IF(LC20&lt;LD20,1,0)</f>
        <v>1</v>
      </c>
      <c r="LC20" s="307">
        <f>JB7</f>
        <v>1</v>
      </c>
      <c r="LD20" s="177">
        <f>IZ7</f>
        <v>2</v>
      </c>
      <c r="LE20" s="4"/>
      <c r="LF20" s="315">
        <v>2</v>
      </c>
      <c r="LG20" s="307" t="s">
        <v>184</v>
      </c>
      <c r="LH20" s="307">
        <f>IF(LK20&gt;LL20,1,0)</f>
        <v>0</v>
      </c>
      <c r="LI20" s="136">
        <f>IF((NOT(ISBLANK(IZ4)))*AND(IZ4=JB4),1,0)</f>
        <v>0</v>
      </c>
      <c r="LJ20" s="177">
        <f>IF(LK20&lt;LL20,1,0)</f>
        <v>1</v>
      </c>
      <c r="LK20" s="307">
        <f>IZ4</f>
        <v>1</v>
      </c>
      <c r="LL20" s="177">
        <f>JB4</f>
        <v>2</v>
      </c>
      <c r="LM20" s="4"/>
      <c r="LN20" s="4"/>
      <c r="LO20" s="4"/>
      <c r="LQ20" s="2"/>
      <c r="LR20" s="2"/>
      <c r="LS20" s="4"/>
      <c r="LT20" s="4"/>
      <c r="LU20" s="4"/>
      <c r="LW20" s="151" t="s">
        <v>284</v>
      </c>
      <c r="LX20" s="272">
        <v>25</v>
      </c>
      <c r="LY20" s="4"/>
      <c r="LZ20" s="4"/>
      <c r="MA20" s="4"/>
      <c r="MB20" s="136"/>
      <c r="MC20" s="136"/>
      <c r="MD20" s="4"/>
      <c r="ME20" s="4"/>
      <c r="MF20" s="4"/>
      <c r="MG20" s="313" t="s">
        <v>183</v>
      </c>
      <c r="MH20" s="312">
        <f>MJ20*3+MK20</f>
        <v>17</v>
      </c>
      <c r="MI20" s="312">
        <f>MJ20+MK20+ML20</f>
        <v>11</v>
      </c>
      <c r="MJ20" s="311">
        <f>NZ15</f>
        <v>5</v>
      </c>
      <c r="MK20" s="310">
        <f>OA15</f>
        <v>2</v>
      </c>
      <c r="ML20" s="309">
        <f>OB15</f>
        <v>4</v>
      </c>
      <c r="MM20" s="310">
        <f>OC15</f>
        <v>16</v>
      </c>
      <c r="MN20" s="309">
        <f>OD15</f>
        <v>15</v>
      </c>
      <c r="MO20" s="309">
        <f>MM20-MN20</f>
        <v>1</v>
      </c>
      <c r="MP20" s="4"/>
      <c r="MQ20" s="324" t="s">
        <v>184</v>
      </c>
      <c r="MR20" s="237">
        <v>3</v>
      </c>
      <c r="MS20" s="237" t="s">
        <v>136</v>
      </c>
      <c r="MT20" s="237">
        <v>1</v>
      </c>
      <c r="MU20" s="323" t="s">
        <v>283</v>
      </c>
      <c r="MV20" s="136"/>
      <c r="MW20" s="324" t="s">
        <v>146</v>
      </c>
      <c r="MX20" s="237">
        <v>3</v>
      </c>
      <c r="MY20" s="237" t="s">
        <v>136</v>
      </c>
      <c r="MZ20" s="237">
        <v>5</v>
      </c>
      <c r="NA20" s="323" t="s">
        <v>265</v>
      </c>
      <c r="NB20" s="4"/>
      <c r="NC20" s="324" t="s">
        <v>265</v>
      </c>
      <c r="ND20" s="237">
        <v>3</v>
      </c>
      <c r="NE20" s="237" t="s">
        <v>136</v>
      </c>
      <c r="NF20" s="237">
        <v>1</v>
      </c>
      <c r="NG20" s="323" t="s">
        <v>275</v>
      </c>
      <c r="NI20" s="322" t="s">
        <v>266</v>
      </c>
      <c r="NJ20" s="237">
        <f>MR21</f>
        <v>1</v>
      </c>
      <c r="NK20" s="237" t="s">
        <v>136</v>
      </c>
      <c r="NL20" s="237">
        <f>MT21</f>
        <v>2</v>
      </c>
      <c r="NM20" s="321" t="s">
        <v>277</v>
      </c>
      <c r="NN20" s="2">
        <v>9</v>
      </c>
      <c r="NO20" s="4"/>
      <c r="NP20" s="315">
        <v>2</v>
      </c>
      <c r="NQ20" s="307" t="s">
        <v>270</v>
      </c>
      <c r="NR20" s="307">
        <f>IF(NU20&gt;NV20,1,0)</f>
        <v>0</v>
      </c>
      <c r="NS20" s="136">
        <f>IF((NOT(ISBLANK(MZ6)))*AND(MZ6=MX6),1,0)</f>
        <v>0</v>
      </c>
      <c r="NT20" s="177">
        <f>IF(NU20&lt;NV20,1,0)</f>
        <v>1</v>
      </c>
      <c r="NU20" s="307">
        <f>MZ6</f>
        <v>3</v>
      </c>
      <c r="NV20" s="177">
        <f>MX6</f>
        <v>4</v>
      </c>
      <c r="NW20" s="4"/>
      <c r="NX20" s="315">
        <v>2</v>
      </c>
      <c r="NY20" s="307" t="s">
        <v>146</v>
      </c>
      <c r="NZ20" s="307">
        <f>IF(OC20&gt;OD20,1,0)</f>
        <v>0</v>
      </c>
      <c r="OA20" s="136">
        <f>IF((NOT(ISBLANK(MX7)))*AND(MX7=MZ7),1,0)</f>
        <v>0</v>
      </c>
      <c r="OB20" s="177">
        <f>IF(OC20&lt;OD20,1,0)</f>
        <v>1</v>
      </c>
      <c r="OC20" s="307">
        <f>MX7</f>
        <v>0</v>
      </c>
      <c r="OD20" s="177">
        <f>MZ7</f>
        <v>1</v>
      </c>
      <c r="OE20" s="4"/>
      <c r="OF20" s="315">
        <v>2</v>
      </c>
      <c r="OG20" s="307" t="s">
        <v>266</v>
      </c>
      <c r="OH20" s="307">
        <f>IF(OK20&gt;OL20,1,0)</f>
        <v>1</v>
      </c>
      <c r="OI20" s="136">
        <f>IF((NOT(ISBLANK(MZ5)))*AND(MZ5=MX5),1,0)</f>
        <v>0</v>
      </c>
      <c r="OJ20" s="177">
        <f>IF(OK20&lt;OL20,1,0)</f>
        <v>0</v>
      </c>
      <c r="OK20" s="307">
        <f>MZ5</f>
        <v>4</v>
      </c>
      <c r="OL20" s="177">
        <f>MX5</f>
        <v>1</v>
      </c>
      <c r="OM20" s="4"/>
      <c r="ON20" s="315">
        <v>2</v>
      </c>
      <c r="OO20" s="307" t="s">
        <v>273</v>
      </c>
      <c r="OP20" s="307">
        <f>IF(OS20&gt;OT20,1,0)</f>
        <v>0</v>
      </c>
      <c r="OQ20" s="136">
        <f>IF((NOT(ISBLANK(MX8)))*AND(MX8=MZ8),1,0)</f>
        <v>0</v>
      </c>
      <c r="OR20" s="177">
        <f>IF(OS20&lt;OT20,1,0)</f>
        <v>1</v>
      </c>
      <c r="OS20" s="307">
        <f>MX8</f>
        <v>1</v>
      </c>
      <c r="OT20" s="177">
        <f>MZ8</f>
        <v>2</v>
      </c>
      <c r="OU20" s="4"/>
      <c r="OV20" s="315">
        <v>2</v>
      </c>
      <c r="OW20" s="307" t="s">
        <v>277</v>
      </c>
      <c r="OX20" s="307">
        <f>IF(PA20&gt;PB20,1,0)</f>
        <v>1</v>
      </c>
      <c r="OY20" s="136">
        <f>IF((NOT(ISBLANK(MZ7)))*AND(MZ7=MX7),1,0)</f>
        <v>0</v>
      </c>
      <c r="OZ20" s="177">
        <f>IF(PA20&lt;PB20,1,0)</f>
        <v>0</v>
      </c>
      <c r="PA20" s="307">
        <f>MZ7</f>
        <v>1</v>
      </c>
      <c r="PB20" s="177">
        <f>MX7</f>
        <v>0</v>
      </c>
      <c r="PC20" s="4"/>
      <c r="PD20" s="315">
        <v>2</v>
      </c>
      <c r="PE20" s="307" t="s">
        <v>184</v>
      </c>
      <c r="PF20" s="307">
        <f>IF(PI20&gt;PJ20,1,0)</f>
        <v>1</v>
      </c>
      <c r="PG20" s="136">
        <f>IF((NOT(ISBLANK(MX4)))*AND(MX4=MZ4),1,0)</f>
        <v>0</v>
      </c>
      <c r="PH20" s="177">
        <f>IF(PI20&lt;PJ20,1,0)</f>
        <v>0</v>
      </c>
      <c r="PI20" s="307">
        <f>MX4</f>
        <v>2</v>
      </c>
      <c r="PJ20" s="177">
        <f>MZ4</f>
        <v>0</v>
      </c>
      <c r="PK20" s="4"/>
      <c r="PL20" s="4"/>
      <c r="PM20" s="4"/>
      <c r="PP20" s="2"/>
      <c r="PQ20" s="4"/>
      <c r="PR20" s="4"/>
      <c r="PS20" s="4"/>
      <c r="PU20" s="151" t="s">
        <v>284</v>
      </c>
      <c r="PV20" s="272">
        <v>25</v>
      </c>
      <c r="PW20" s="4"/>
      <c r="PX20" s="4"/>
      <c r="PY20" s="4"/>
      <c r="PZ20" s="136"/>
      <c r="QA20" s="136"/>
      <c r="QB20" s="136"/>
      <c r="QC20" s="4"/>
      <c r="QD20" s="4"/>
      <c r="QE20" s="4"/>
      <c r="QF20" s="313" t="s">
        <v>183</v>
      </c>
      <c r="QG20" s="312">
        <f>QI20*3+QJ20</f>
        <v>4</v>
      </c>
      <c r="QH20" s="312">
        <f>QI20+QJ20+QK20</f>
        <v>11</v>
      </c>
      <c r="QI20" s="311">
        <f>RY15</f>
        <v>0</v>
      </c>
      <c r="QJ20" s="310">
        <f>RZ15</f>
        <v>4</v>
      </c>
      <c r="QK20" s="309">
        <f>SA15</f>
        <v>7</v>
      </c>
      <c r="QL20" s="310">
        <f>SB15</f>
        <v>11</v>
      </c>
      <c r="QM20" s="309">
        <f>SC15</f>
        <v>20</v>
      </c>
      <c r="QN20" s="309">
        <f>QL20-QM20</f>
        <v>-9</v>
      </c>
      <c r="QO20" s="4"/>
      <c r="QP20" s="324" t="s">
        <v>184</v>
      </c>
      <c r="QQ20" s="237">
        <v>0</v>
      </c>
      <c r="QR20" s="237" t="s">
        <v>136</v>
      </c>
      <c r="QS20" s="237">
        <v>0</v>
      </c>
      <c r="QT20" s="323" t="s">
        <v>283</v>
      </c>
      <c r="QU20" s="136"/>
      <c r="QV20" s="324" t="s">
        <v>146</v>
      </c>
      <c r="QW20" s="237">
        <v>3</v>
      </c>
      <c r="QX20" s="237" t="s">
        <v>136</v>
      </c>
      <c r="QY20" s="237">
        <v>1</v>
      </c>
      <c r="QZ20" s="323" t="s">
        <v>265</v>
      </c>
      <c r="RA20" s="4"/>
      <c r="RB20" s="324" t="s">
        <v>265</v>
      </c>
      <c r="RC20" s="237">
        <v>0</v>
      </c>
      <c r="RD20" s="237" t="s">
        <v>136</v>
      </c>
      <c r="RE20" s="237">
        <v>3</v>
      </c>
      <c r="RF20" s="323" t="s">
        <v>275</v>
      </c>
      <c r="RH20" s="322" t="s">
        <v>266</v>
      </c>
      <c r="RI20" s="237">
        <f>QQ21</f>
        <v>2</v>
      </c>
      <c r="RJ20" s="237" t="s">
        <v>136</v>
      </c>
      <c r="RK20" s="237">
        <f>QS21</f>
        <v>2</v>
      </c>
      <c r="RL20" s="321" t="s">
        <v>277</v>
      </c>
      <c r="RM20" s="2">
        <v>9</v>
      </c>
      <c r="RN20" s="4"/>
      <c r="RO20" s="315">
        <v>2</v>
      </c>
      <c r="RP20" s="307" t="s">
        <v>270</v>
      </c>
      <c r="RQ20" s="307">
        <f>IF(RT20&gt;RU20,1,0)</f>
        <v>0</v>
      </c>
      <c r="RR20" s="136">
        <f>IF((NOT(ISBLANK(QY6)))*AND(QY6=QW6),1,0)</f>
        <v>0</v>
      </c>
      <c r="RS20" s="177">
        <f>IF(RT20&lt;RU20,1,0)</f>
        <v>1</v>
      </c>
      <c r="RT20" s="307">
        <f>QY6</f>
        <v>2</v>
      </c>
      <c r="RU20" s="177">
        <f>QW6</f>
        <v>3</v>
      </c>
      <c r="RV20" s="4"/>
      <c r="RW20" s="315">
        <v>2</v>
      </c>
      <c r="RX20" s="307" t="s">
        <v>146</v>
      </c>
      <c r="RY20" s="307">
        <f>IF(SB20&gt;SC20,1,0)</f>
        <v>0</v>
      </c>
      <c r="RZ20" s="136">
        <f>IF((NOT(ISBLANK(QW7)))*AND(QW7=QY7),1,0)</f>
        <v>1</v>
      </c>
      <c r="SA20" s="177">
        <f>IF(SB20&lt;SC20,1,0)</f>
        <v>0</v>
      </c>
      <c r="SB20" s="307">
        <f>QW7</f>
        <v>1</v>
      </c>
      <c r="SC20" s="177">
        <f>QY7</f>
        <v>1</v>
      </c>
      <c r="SD20" s="4"/>
      <c r="SE20" s="315">
        <v>2</v>
      </c>
      <c r="SF20" s="307" t="s">
        <v>266</v>
      </c>
      <c r="SG20" s="307">
        <f>IF(SJ20&gt;SK20,1,0)</f>
        <v>1</v>
      </c>
      <c r="SH20" s="136">
        <f>IF((NOT(ISBLANK(QY5)))*AND(QY5=QW5),1,0)</f>
        <v>0</v>
      </c>
      <c r="SI20" s="177">
        <f>IF(SJ20&lt;SK20,1,0)</f>
        <v>0</v>
      </c>
      <c r="SJ20" s="307">
        <f>QY5</f>
        <v>3</v>
      </c>
      <c r="SK20" s="177">
        <f>QW5</f>
        <v>1</v>
      </c>
      <c r="SL20" s="4"/>
      <c r="SM20" s="315">
        <v>2</v>
      </c>
      <c r="SN20" s="307" t="s">
        <v>273</v>
      </c>
      <c r="SO20" s="307">
        <f>IF(SR20&gt;SS20,1,0)</f>
        <v>0</v>
      </c>
      <c r="SP20" s="136">
        <f>IF((NOT(ISBLANK(QW8)))*AND(QW8=QY8),1,0)</f>
        <v>1</v>
      </c>
      <c r="SQ20" s="177">
        <f>IF(SR20&lt;SS20,1,0)</f>
        <v>0</v>
      </c>
      <c r="SR20" s="307">
        <f>QW8</f>
        <v>2</v>
      </c>
      <c r="SS20" s="177">
        <f>QY8</f>
        <v>2</v>
      </c>
      <c r="ST20" s="4"/>
      <c r="SU20" s="315">
        <v>2</v>
      </c>
      <c r="SV20" s="307" t="s">
        <v>277</v>
      </c>
      <c r="SW20" s="307">
        <f>IF(SZ20&gt;TA20,1,0)</f>
        <v>0</v>
      </c>
      <c r="SX20" s="136">
        <f>IF((NOT(ISBLANK(QY7)))*AND(QY7=QW7),1,0)</f>
        <v>1</v>
      </c>
      <c r="SY20" s="177">
        <f>IF(SZ20&lt;TA20,1,0)</f>
        <v>0</v>
      </c>
      <c r="SZ20" s="307">
        <f>QY7</f>
        <v>1</v>
      </c>
      <c r="TA20" s="177">
        <f>QW7</f>
        <v>1</v>
      </c>
      <c r="TB20" s="4"/>
      <c r="TC20" s="315">
        <v>2</v>
      </c>
      <c r="TD20" s="307" t="s">
        <v>184</v>
      </c>
      <c r="TE20" s="307">
        <f>IF(TH20&gt;TI20,1,0)</f>
        <v>1</v>
      </c>
      <c r="TF20" s="136">
        <f>IF((NOT(ISBLANK(QW4)))*AND(QW4=QY4),1,0)</f>
        <v>0</v>
      </c>
      <c r="TG20" s="177">
        <f>IF(TH20&lt;TI20,1,0)</f>
        <v>0</v>
      </c>
      <c r="TH20" s="307">
        <f>QW4</f>
        <v>3</v>
      </c>
      <c r="TI20" s="177">
        <f>QY4</f>
        <v>2</v>
      </c>
      <c r="TJ20" s="4"/>
      <c r="TK20" s="4"/>
      <c r="TL20" s="4"/>
      <c r="TO20" s="2"/>
      <c r="TP20" s="4"/>
      <c r="TQ20" s="4"/>
      <c r="TR20" s="4"/>
      <c r="TT20" s="151" t="s">
        <v>284</v>
      </c>
      <c r="TU20" s="272">
        <v>25</v>
      </c>
      <c r="TV20" s="4"/>
      <c r="TW20" s="4"/>
      <c r="TX20" s="4"/>
      <c r="TY20" s="136"/>
      <c r="TZ20" s="136"/>
      <c r="UA20" s="136"/>
      <c r="UB20" s="4"/>
      <c r="UC20" s="4"/>
      <c r="UD20" s="4"/>
      <c r="UE20" s="313" t="s">
        <v>183</v>
      </c>
      <c r="UF20" s="312">
        <f>UH20*3+UI20</f>
        <v>13</v>
      </c>
      <c r="UG20" s="312">
        <f>UH20+UI20+UJ20</f>
        <v>11</v>
      </c>
      <c r="UH20" s="311">
        <f>VX15</f>
        <v>3</v>
      </c>
      <c r="UI20" s="310">
        <f>VY15</f>
        <v>4</v>
      </c>
      <c r="UJ20" s="309">
        <f>VZ15</f>
        <v>4</v>
      </c>
      <c r="UK20" s="310">
        <f>WA15</f>
        <v>13</v>
      </c>
      <c r="UL20" s="309">
        <f>WB15</f>
        <v>13</v>
      </c>
      <c r="UM20" s="309">
        <f>UK20-UL20</f>
        <v>0</v>
      </c>
      <c r="UN20" s="4"/>
      <c r="UO20" s="324" t="s">
        <v>184</v>
      </c>
      <c r="UP20" s="237">
        <v>1</v>
      </c>
      <c r="UQ20" s="237" t="s">
        <v>136</v>
      </c>
      <c r="UR20" s="237">
        <v>2</v>
      </c>
      <c r="US20" s="323" t="s">
        <v>283</v>
      </c>
      <c r="UT20" s="136"/>
      <c r="UU20" s="324" t="s">
        <v>146</v>
      </c>
      <c r="UV20" s="237">
        <v>1</v>
      </c>
      <c r="UW20" s="237" t="s">
        <v>136</v>
      </c>
      <c r="UX20" s="237">
        <v>1</v>
      </c>
      <c r="UY20" s="323" t="s">
        <v>265</v>
      </c>
      <c r="UZ20" s="4"/>
      <c r="VA20" s="324" t="s">
        <v>265</v>
      </c>
      <c r="VB20" s="237">
        <v>0</v>
      </c>
      <c r="VC20" s="237" t="s">
        <v>136</v>
      </c>
      <c r="VD20" s="237">
        <v>3</v>
      </c>
      <c r="VE20" s="323" t="s">
        <v>275</v>
      </c>
      <c r="VG20" s="322" t="s">
        <v>266</v>
      </c>
      <c r="VH20" s="237">
        <f>UP21</f>
        <v>1</v>
      </c>
      <c r="VI20" s="237" t="s">
        <v>136</v>
      </c>
      <c r="VJ20" s="237">
        <f>UR21</f>
        <v>2</v>
      </c>
      <c r="VK20" s="321" t="s">
        <v>277</v>
      </c>
      <c r="VL20" s="2">
        <v>9</v>
      </c>
      <c r="VM20" s="4"/>
      <c r="VN20" s="315">
        <v>2</v>
      </c>
      <c r="VO20" s="307" t="s">
        <v>270</v>
      </c>
      <c r="VP20" s="307">
        <f>IF(VS20&gt;VT20,1,0)</f>
        <v>0</v>
      </c>
      <c r="VQ20" s="136">
        <f>IF((NOT(ISBLANK(UX6)))*AND(UX6=UV6),1,0)</f>
        <v>1</v>
      </c>
      <c r="VR20" s="177">
        <f>IF(VS20&lt;VT20,1,0)</f>
        <v>0</v>
      </c>
      <c r="VS20" s="307">
        <f>UX6</f>
        <v>2</v>
      </c>
      <c r="VT20" s="177">
        <f>UV6</f>
        <v>2</v>
      </c>
      <c r="VU20" s="4"/>
      <c r="VV20" s="315">
        <v>2</v>
      </c>
      <c r="VW20" s="307" t="s">
        <v>146</v>
      </c>
      <c r="VX20" s="307">
        <f>IF(WA20&gt;WB20,1,0)</f>
        <v>0</v>
      </c>
      <c r="VY20" s="136">
        <f>IF((NOT(ISBLANK(UV7)))*AND(UV7=UX7),1,0)</f>
        <v>1</v>
      </c>
      <c r="VZ20" s="177">
        <f>IF(WA20&lt;WB20,1,0)</f>
        <v>0</v>
      </c>
      <c r="WA20" s="307">
        <f>UV7</f>
        <v>1</v>
      </c>
      <c r="WB20" s="177">
        <f>UX7</f>
        <v>1</v>
      </c>
      <c r="WC20" s="4"/>
      <c r="WD20" s="315">
        <v>2</v>
      </c>
      <c r="WE20" s="307" t="s">
        <v>266</v>
      </c>
      <c r="WF20" s="307">
        <f>IF(WI20&gt;WJ20,1,0)</f>
        <v>0</v>
      </c>
      <c r="WG20" s="136">
        <f>IF((NOT(ISBLANK(UX5)))*AND(UX5=UV5),1,0)</f>
        <v>1</v>
      </c>
      <c r="WH20" s="177">
        <f>IF(WI20&lt;WJ20,1,0)</f>
        <v>0</v>
      </c>
      <c r="WI20" s="307">
        <f>UX5</f>
        <v>3</v>
      </c>
      <c r="WJ20" s="177">
        <f>UV5</f>
        <v>3</v>
      </c>
      <c r="WK20" s="4"/>
      <c r="WL20" s="315">
        <v>2</v>
      </c>
      <c r="WM20" s="307" t="s">
        <v>273</v>
      </c>
      <c r="WN20" s="307">
        <f>IF(WQ20&gt;WR20,1,0)</f>
        <v>0</v>
      </c>
      <c r="WO20" s="136">
        <f>IF((NOT(ISBLANK(UV8)))*AND(UV8=UX8),1,0)</f>
        <v>1</v>
      </c>
      <c r="WP20" s="177">
        <f>IF(WQ20&lt;WR20,1,0)</f>
        <v>0</v>
      </c>
      <c r="WQ20" s="307">
        <f>UV8</f>
        <v>0</v>
      </c>
      <c r="WR20" s="177">
        <f>UX8</f>
        <v>0</v>
      </c>
      <c r="WS20" s="4"/>
      <c r="WT20" s="315">
        <v>2</v>
      </c>
      <c r="WU20" s="307" t="s">
        <v>277</v>
      </c>
      <c r="WV20" s="307">
        <f>IF(WY20&gt;WZ20,1,0)</f>
        <v>0</v>
      </c>
      <c r="WW20" s="136">
        <f>IF((NOT(ISBLANK(UX7)))*AND(UX7=UV7),1,0)</f>
        <v>1</v>
      </c>
      <c r="WX20" s="177">
        <f>IF(WY20&lt;WZ20,1,0)</f>
        <v>0</v>
      </c>
      <c r="WY20" s="307">
        <f>UX7</f>
        <v>1</v>
      </c>
      <c r="WZ20" s="177">
        <f>UV7</f>
        <v>1</v>
      </c>
      <c r="XA20" s="4"/>
      <c r="XB20" s="315">
        <v>2</v>
      </c>
      <c r="XC20" s="307" t="s">
        <v>184</v>
      </c>
      <c r="XD20" s="307">
        <f>IF(XG20&gt;XH20,1,0)</f>
        <v>1</v>
      </c>
      <c r="XE20" s="136">
        <f>IF((NOT(ISBLANK(UV4)))*AND(UV4=UX4),1,0)</f>
        <v>0</v>
      </c>
      <c r="XF20" s="177">
        <f>IF(XG20&lt;XH20,1,0)</f>
        <v>0</v>
      </c>
      <c r="XG20" s="307">
        <f>UV4</f>
        <v>2</v>
      </c>
      <c r="XH20" s="177">
        <f>UX4</f>
        <v>1</v>
      </c>
      <c r="XI20" s="4"/>
      <c r="XJ20" s="4"/>
      <c r="XK20" s="4"/>
      <c r="XN20" s="2"/>
      <c r="XO20" s="4"/>
      <c r="XP20" s="4"/>
      <c r="XQ20" s="4"/>
      <c r="XS20" s="151" t="s">
        <v>284</v>
      </c>
      <c r="XT20" s="272">
        <v>25</v>
      </c>
      <c r="XU20" s="4"/>
      <c r="XV20" s="4"/>
      <c r="XW20" s="4"/>
      <c r="XX20" s="136"/>
      <c r="XY20" s="136"/>
      <c r="XZ20" s="4"/>
      <c r="YA20" s="4"/>
      <c r="YB20" s="4"/>
      <c r="YC20" s="313" t="s">
        <v>183</v>
      </c>
      <c r="YD20" s="312">
        <f>YF20*3+YG20</f>
        <v>0</v>
      </c>
      <c r="YE20" s="312">
        <f>YF20+YG20+YH20</f>
        <v>0</v>
      </c>
      <c r="YF20" s="311">
        <f>ZV15</f>
        <v>0</v>
      </c>
      <c r="YG20" s="310">
        <f>ZW15</f>
        <v>0</v>
      </c>
      <c r="YH20" s="309">
        <f>ZX15</f>
        <v>0</v>
      </c>
      <c r="YI20" s="310">
        <f>ZY15</f>
        <v>0</v>
      </c>
      <c r="YJ20" s="309">
        <f>ZZ15</f>
        <v>0</v>
      </c>
      <c r="YK20" s="309">
        <f>YI20-YJ20</f>
        <v>0</v>
      </c>
      <c r="YL20" s="4"/>
      <c r="YM20" s="324" t="s">
        <v>184</v>
      </c>
      <c r="YN20" s="237"/>
      <c r="YO20" s="237" t="s">
        <v>136</v>
      </c>
      <c r="YP20" s="237"/>
      <c r="YQ20" s="323" t="s">
        <v>283</v>
      </c>
      <c r="YR20" s="136"/>
      <c r="YS20" s="324" t="s">
        <v>146</v>
      </c>
      <c r="YT20" s="237"/>
      <c r="YU20" s="237" t="s">
        <v>136</v>
      </c>
      <c r="YV20" s="237"/>
      <c r="YW20" s="323" t="s">
        <v>265</v>
      </c>
      <c r="YX20" s="4"/>
      <c r="YY20" s="324" t="s">
        <v>265</v>
      </c>
      <c r="YZ20" s="237"/>
      <c r="ZA20" s="237" t="s">
        <v>136</v>
      </c>
      <c r="ZB20" s="237"/>
      <c r="ZC20" s="323" t="s">
        <v>275</v>
      </c>
      <c r="ZE20" s="322" t="s">
        <v>266</v>
      </c>
      <c r="ZF20" s="237">
        <f>YN21</f>
        <v>0</v>
      </c>
      <c r="ZG20" s="237" t="s">
        <v>136</v>
      </c>
      <c r="ZH20" s="237">
        <f>YP21</f>
        <v>0</v>
      </c>
      <c r="ZI20" s="321" t="s">
        <v>277</v>
      </c>
      <c r="ZJ20" s="2">
        <v>9</v>
      </c>
      <c r="ZK20" s="4"/>
      <c r="ZL20" s="315">
        <v>2</v>
      </c>
      <c r="ZM20" s="307" t="s">
        <v>270</v>
      </c>
      <c r="ZN20" s="307">
        <f>IF(ZQ20&gt;ZR20,1,0)</f>
        <v>0</v>
      </c>
      <c r="ZO20" s="136">
        <f>IF((NOT(ISBLANK(YV6)))*AND(YV6=YT6),1,0)</f>
        <v>0</v>
      </c>
      <c r="ZP20" s="177">
        <f>IF(ZQ20&lt;ZR20,1,0)</f>
        <v>0</v>
      </c>
      <c r="ZQ20" s="307">
        <f>YV6</f>
        <v>0</v>
      </c>
      <c r="ZR20" s="177">
        <f>YT6</f>
        <v>0</v>
      </c>
      <c r="ZS20" s="4"/>
      <c r="ZT20" s="315">
        <v>2</v>
      </c>
      <c r="ZU20" s="307" t="s">
        <v>146</v>
      </c>
      <c r="ZV20" s="307">
        <f>IF(ZY20&gt;ZZ20,1,0)</f>
        <v>0</v>
      </c>
      <c r="ZW20" s="136">
        <f>IF((NOT(ISBLANK(YT7)))*AND(YT7=YV7),1,0)</f>
        <v>0</v>
      </c>
      <c r="ZX20" s="177">
        <f>IF(ZY20&lt;ZZ20,1,0)</f>
        <v>0</v>
      </c>
      <c r="ZY20" s="307">
        <f>YT7</f>
        <v>0</v>
      </c>
      <c r="ZZ20" s="177">
        <f>YV7</f>
        <v>0</v>
      </c>
      <c r="AAA20" s="4"/>
      <c r="AAB20" s="315">
        <v>2</v>
      </c>
      <c r="AAC20" s="307" t="s">
        <v>266</v>
      </c>
      <c r="AAD20" s="307">
        <f>IF(AAG20&gt;AAH20,1,0)</f>
        <v>0</v>
      </c>
      <c r="AAE20" s="136">
        <f>IF((NOT(ISBLANK(YV5)))*AND(YV5=YT5),1,0)</f>
        <v>0</v>
      </c>
      <c r="AAF20" s="177">
        <f>IF(AAG20&lt;AAH20,1,0)</f>
        <v>0</v>
      </c>
      <c r="AAG20" s="307">
        <f>YV5</f>
        <v>0</v>
      </c>
      <c r="AAH20" s="177">
        <f>YT5</f>
        <v>0</v>
      </c>
      <c r="AAI20" s="4"/>
      <c r="AAJ20" s="315">
        <v>2</v>
      </c>
      <c r="AAK20" s="307" t="s">
        <v>273</v>
      </c>
      <c r="AAL20" s="307">
        <f>IF(AAO20&gt;AAP20,1,0)</f>
        <v>0</v>
      </c>
      <c r="AAM20" s="136">
        <f>IF((NOT(ISBLANK(YT8)))*AND(YT8=YV8),1,0)</f>
        <v>0</v>
      </c>
      <c r="AAN20" s="177">
        <f>IF(AAO20&lt;AAP20,1,0)</f>
        <v>0</v>
      </c>
      <c r="AAO20" s="307">
        <f>YT8</f>
        <v>0</v>
      </c>
      <c r="AAP20" s="177">
        <f>YV8</f>
        <v>0</v>
      </c>
      <c r="AAQ20" s="4"/>
      <c r="AAR20" s="315">
        <v>2</v>
      </c>
      <c r="AAS20" s="307" t="s">
        <v>277</v>
      </c>
      <c r="AAT20" s="307">
        <f>IF(AAW20&gt;AAX20,1,0)</f>
        <v>0</v>
      </c>
      <c r="AAU20" s="136">
        <f>IF((NOT(ISBLANK(YV7)))*AND(YV7=YT7),1,0)</f>
        <v>0</v>
      </c>
      <c r="AAV20" s="177">
        <f>IF(AAW20&lt;AAX20,1,0)</f>
        <v>0</v>
      </c>
      <c r="AAW20" s="307">
        <f>YV7</f>
        <v>0</v>
      </c>
      <c r="AAX20" s="177">
        <f>YT7</f>
        <v>0</v>
      </c>
      <c r="AAY20" s="4"/>
      <c r="AAZ20" s="315">
        <v>2</v>
      </c>
      <c r="ABA20" s="307" t="s">
        <v>184</v>
      </c>
      <c r="ABB20" s="307">
        <f>IF(ABE20&gt;ABF20,1,0)</f>
        <v>0</v>
      </c>
      <c r="ABC20" s="136">
        <f>IF((NOT(ISBLANK(YT4)))*AND(YT4=YV4),1,0)</f>
        <v>0</v>
      </c>
      <c r="ABD20" s="177">
        <f>IF(ABE20&lt;ABF20,1,0)</f>
        <v>0</v>
      </c>
      <c r="ABE20" s="307">
        <f>YT4</f>
        <v>0</v>
      </c>
      <c r="ABF20" s="177">
        <f>YV4</f>
        <v>0</v>
      </c>
      <c r="ABG20" s="4"/>
      <c r="ABH20" s="4"/>
      <c r="ABI20" s="4"/>
    </row>
    <row r="21" spans="1:737" x14ac:dyDescent="0.25">
      <c r="A21" s="2"/>
      <c r="B21" s="2"/>
      <c r="C21" s="4"/>
      <c r="D21" s="4"/>
      <c r="E21" s="4"/>
      <c r="I21" s="4"/>
      <c r="J21" s="4"/>
      <c r="K21" s="4"/>
      <c r="L21" s="136"/>
      <c r="M21" s="136"/>
      <c r="N21" s="4"/>
      <c r="O21" s="4"/>
      <c r="P21" s="4"/>
      <c r="Q21" s="313" t="s">
        <v>184</v>
      </c>
      <c r="R21" s="312">
        <f>T21*3+U21</f>
        <v>0</v>
      </c>
      <c r="S21" s="312">
        <f>T21+U21+V21</f>
        <v>0</v>
      </c>
      <c r="T21" s="311">
        <f>BR15</f>
        <v>0</v>
      </c>
      <c r="U21" s="310">
        <f>BS15</f>
        <v>0</v>
      </c>
      <c r="V21" s="309">
        <f>BT15</f>
        <v>0</v>
      </c>
      <c r="W21" s="310">
        <f>BU15</f>
        <v>0</v>
      </c>
      <c r="X21" s="309">
        <f>BV15</f>
        <v>0</v>
      </c>
      <c r="Y21" s="309">
        <f>W21-X21</f>
        <v>0</v>
      </c>
      <c r="Z21" s="4"/>
      <c r="AA21" s="324" t="s">
        <v>266</v>
      </c>
      <c r="AB21" s="237"/>
      <c r="AC21" s="237" t="s">
        <v>136</v>
      </c>
      <c r="AD21" s="237"/>
      <c r="AE21" s="323" t="s">
        <v>277</v>
      </c>
      <c r="AF21" s="136"/>
      <c r="AG21" s="324" t="s">
        <v>184</v>
      </c>
      <c r="AH21" s="237"/>
      <c r="AI21" s="237" t="s">
        <v>136</v>
      </c>
      <c r="AJ21" s="237"/>
      <c r="AK21" s="323" t="s">
        <v>168</v>
      </c>
      <c r="AL21" s="4"/>
      <c r="AM21" s="324" t="s">
        <v>266</v>
      </c>
      <c r="AN21" s="237"/>
      <c r="AO21" s="237" t="s">
        <v>136</v>
      </c>
      <c r="AP21" s="237"/>
      <c r="AQ21" s="323" t="s">
        <v>146</v>
      </c>
      <c r="AR21" s="136"/>
      <c r="AS21" s="322" t="s">
        <v>283</v>
      </c>
      <c r="AT21" s="237">
        <f>AH24</f>
        <v>0</v>
      </c>
      <c r="AU21" s="237" t="s">
        <v>136</v>
      </c>
      <c r="AV21" s="237">
        <f>AJ24</f>
        <v>0</v>
      </c>
      <c r="AW21" s="321" t="s">
        <v>273</v>
      </c>
      <c r="AX21" s="4">
        <v>10</v>
      </c>
      <c r="AY21" s="4"/>
      <c r="AZ21" s="315">
        <v>3</v>
      </c>
      <c r="BA21" s="307" t="s">
        <v>277</v>
      </c>
      <c r="BB21" s="307">
        <f>IF(BE21&gt;BF21,1,0)</f>
        <v>0</v>
      </c>
      <c r="BC21" s="136">
        <f>IF((NOT(ISBLANK(AN6)))*AND(AN6=AP6),1,0)</f>
        <v>0</v>
      </c>
      <c r="BD21" s="177">
        <f>IF(BE21&lt;BF21,1,0)</f>
        <v>0</v>
      </c>
      <c r="BE21" s="307">
        <f>AN6</f>
        <v>0</v>
      </c>
      <c r="BF21" s="177">
        <f>AP6</f>
        <v>0</v>
      </c>
      <c r="BG21" s="4"/>
      <c r="BH21" s="315">
        <v>3</v>
      </c>
      <c r="BI21" s="307" t="s">
        <v>275</v>
      </c>
      <c r="BJ21" s="307">
        <f>IF(BM21&gt;BN21,1,0)</f>
        <v>0</v>
      </c>
      <c r="BK21" s="136">
        <f>IF((NOT(ISBLANK(AP6)))*AND(AP6=AN6),1,0)</f>
        <v>0</v>
      </c>
      <c r="BL21" s="177">
        <f>IF(BM21&lt;BN21,1,0)</f>
        <v>0</v>
      </c>
      <c r="BM21" s="307">
        <f>AP6</f>
        <v>0</v>
      </c>
      <c r="BN21" s="177">
        <f>AN6</f>
        <v>0</v>
      </c>
      <c r="BO21" s="4"/>
      <c r="BP21" s="315">
        <v>3</v>
      </c>
      <c r="BQ21" s="307" t="s">
        <v>270</v>
      </c>
      <c r="BR21" s="307">
        <f>IF(BU21&gt;BV21,1,0)</f>
        <v>0</v>
      </c>
      <c r="BS21" s="136">
        <f>IF((NOT(ISBLANK(AN7)))*AND(AN7=AP7),1,0)</f>
        <v>0</v>
      </c>
      <c r="BT21" s="177">
        <f>IF(BU21&lt;BV21,1,0)</f>
        <v>0</v>
      </c>
      <c r="BU21" s="307">
        <f>AN7</f>
        <v>0</v>
      </c>
      <c r="BV21" s="177">
        <f>AP7</f>
        <v>0</v>
      </c>
      <c r="BW21" s="4"/>
      <c r="BX21" s="315">
        <v>3</v>
      </c>
      <c r="BY21" s="307" t="s">
        <v>168</v>
      </c>
      <c r="BZ21" s="307">
        <f>IF(CC21&gt;CD21,1,0)</f>
        <v>0</v>
      </c>
      <c r="CA21" s="136">
        <f>IF((NOT(ISBLANK(AN8)))*AND(AN8=AP8),1,0)</f>
        <v>0</v>
      </c>
      <c r="CB21" s="177">
        <f>IF(CC21&lt;CD21,1,0)</f>
        <v>0</v>
      </c>
      <c r="CC21" s="307">
        <f>AN8</f>
        <v>0</v>
      </c>
      <c r="CD21" s="177">
        <f>AP8</f>
        <v>0</v>
      </c>
      <c r="CE21" s="4"/>
      <c r="CF21" s="315">
        <v>3</v>
      </c>
      <c r="CG21" s="307" t="s">
        <v>183</v>
      </c>
      <c r="CH21" s="307">
        <f>IF(CK21&gt;CL21,1,0)</f>
        <v>0</v>
      </c>
      <c r="CI21" s="136">
        <f>IF((NOT(ISBLANK(AN3)))*AND(AN3=AP3),1,0)</f>
        <v>0</v>
      </c>
      <c r="CJ21" s="177">
        <f>IF(CK21&lt;CL21,1,0)</f>
        <v>0</v>
      </c>
      <c r="CK21" s="307">
        <f>AN3</f>
        <v>0</v>
      </c>
      <c r="CL21" s="177">
        <f>AP3</f>
        <v>0</v>
      </c>
      <c r="CM21" s="4"/>
      <c r="CN21" s="315">
        <v>3</v>
      </c>
      <c r="CO21" s="307" t="s">
        <v>273</v>
      </c>
      <c r="CP21" s="307">
        <f>IF(CS21&gt;CT21,1,0)</f>
        <v>0</v>
      </c>
      <c r="CQ21" s="136">
        <f>IF((NOT(ISBLANK(AP5)))*AND(AP5=AN5),1,0)</f>
        <v>0</v>
      </c>
      <c r="CR21" s="177">
        <f>IF(CS21&lt;CT21,1,0)</f>
        <v>0</v>
      </c>
      <c r="CS21" s="307">
        <f>AP5</f>
        <v>0</v>
      </c>
      <c r="CT21" s="177">
        <f>AN5</f>
        <v>0</v>
      </c>
      <c r="CU21" s="4"/>
      <c r="CV21" s="4"/>
      <c r="CW21" s="4"/>
      <c r="CY21" s="2"/>
      <c r="DA21" s="136"/>
      <c r="DB21" s="136"/>
      <c r="DG21" s="4"/>
      <c r="DH21" s="136"/>
      <c r="DI21" s="4"/>
      <c r="DJ21" s="4"/>
      <c r="DK21" s="4"/>
      <c r="DL21" s="355" t="s">
        <v>362</v>
      </c>
      <c r="DM21" s="387">
        <v>66</v>
      </c>
      <c r="DO21" s="160" t="s">
        <v>216</v>
      </c>
      <c r="DP21" s="272">
        <v>10</v>
      </c>
      <c r="DQ21" s="4"/>
      <c r="DR21" s="4">
        <v>77</v>
      </c>
      <c r="DS21" s="391" t="s">
        <v>378</v>
      </c>
      <c r="DT21" s="136" t="s">
        <v>377</v>
      </c>
      <c r="DU21" s="136">
        <v>2</v>
      </c>
      <c r="DV21" s="4"/>
      <c r="DW21" s="4"/>
      <c r="DX21" s="4"/>
      <c r="DY21" s="390" t="s">
        <v>358</v>
      </c>
      <c r="DZ21" s="312">
        <f>EB21*3+EC21</f>
        <v>10</v>
      </c>
      <c r="EA21" s="312">
        <f>EB21+EC21+ED21</f>
        <v>11</v>
      </c>
      <c r="EB21" s="311">
        <f>GL15</f>
        <v>3</v>
      </c>
      <c r="EC21" s="310">
        <f>GM15</f>
        <v>1</v>
      </c>
      <c r="ED21" s="309">
        <f>GN15</f>
        <v>7</v>
      </c>
      <c r="EE21" s="310">
        <f>GO15</f>
        <v>9</v>
      </c>
      <c r="EF21" s="309">
        <f>GP15</f>
        <v>16</v>
      </c>
      <c r="EG21" s="309">
        <f>EE21-EF21</f>
        <v>-7</v>
      </c>
      <c r="EJ21" s="4"/>
      <c r="EK21" s="4"/>
      <c r="EL21" s="4"/>
      <c r="EQ21" s="4"/>
      <c r="ER21" s="4"/>
      <c r="ES21" s="4"/>
      <c r="ET21" s="4"/>
      <c r="EU21" s="215" t="s">
        <v>343</v>
      </c>
      <c r="EV21" s="384">
        <f>DM6*0.85</f>
        <v>53.464999999999996</v>
      </c>
      <c r="EW21" s="4"/>
      <c r="EX21" s="4"/>
      <c r="EY21" s="4"/>
      <c r="EZ21" s="136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136"/>
      <c r="FM21" s="136"/>
      <c r="FN21" s="136"/>
      <c r="FO21" s="136"/>
      <c r="FP21" s="136"/>
      <c r="FQ21" s="136"/>
      <c r="FR21" s="4"/>
      <c r="FS21" s="4"/>
      <c r="FT21" s="315">
        <v>3</v>
      </c>
      <c r="FU21" s="307" t="s">
        <v>362</v>
      </c>
      <c r="FV21" s="307">
        <f>IF(FY21&gt;FZ21,1,0)</f>
        <v>0</v>
      </c>
      <c r="FW21" s="136">
        <f>IF((NOT(ISBLANK(EV6)))*AND(EV6=EX6),1,0)</f>
        <v>1</v>
      </c>
      <c r="FX21" s="177">
        <f>IF(FY21&lt;FZ21,1,0)</f>
        <v>0</v>
      </c>
      <c r="FY21" s="307">
        <f>EV6</f>
        <v>1</v>
      </c>
      <c r="FZ21" s="177">
        <f>EX6</f>
        <v>1</v>
      </c>
      <c r="GA21" s="4"/>
      <c r="GB21" s="315">
        <v>3</v>
      </c>
      <c r="GC21" s="307" t="s">
        <v>342</v>
      </c>
      <c r="GD21" s="307">
        <f>IF(GG21&gt;GH21,1,0)</f>
        <v>0</v>
      </c>
      <c r="GE21" s="136">
        <f>IF((NOT(ISBLANK(EX6)))*AND(EX6=EV6),1,0)</f>
        <v>1</v>
      </c>
      <c r="GF21" s="177">
        <f>IF(GG21&lt;GH21,1,0)</f>
        <v>0</v>
      </c>
      <c r="GG21" s="307">
        <f>EX6</f>
        <v>1</v>
      </c>
      <c r="GH21" s="177">
        <f>EV6</f>
        <v>1</v>
      </c>
      <c r="GI21" s="4"/>
      <c r="GJ21" s="315">
        <v>3</v>
      </c>
      <c r="GK21" s="307" t="s">
        <v>352</v>
      </c>
      <c r="GL21" s="307">
        <f>IF(GO21&gt;GP21,1,0)</f>
        <v>0</v>
      </c>
      <c r="GM21" s="136">
        <f>IF((NOT(ISBLANK(EV7)))*AND(EV7=EX7),1,0)</f>
        <v>1</v>
      </c>
      <c r="GN21" s="177">
        <f>IF(GO21&lt;GP21,1,0)</f>
        <v>0</v>
      </c>
      <c r="GO21" s="307">
        <f>EV7</f>
        <v>2</v>
      </c>
      <c r="GP21" s="177">
        <f>EX7</f>
        <v>2</v>
      </c>
      <c r="GQ21" s="4"/>
      <c r="GR21" s="315">
        <v>3</v>
      </c>
      <c r="GS21" s="307" t="s">
        <v>346</v>
      </c>
      <c r="GT21" s="307">
        <f>IF(GW21&gt;GX21,1,0)</f>
        <v>0</v>
      </c>
      <c r="GU21" s="136">
        <f>IF((NOT(ISBLANK(EV8)))*AND(EV8=EX8),1,0)</f>
        <v>0</v>
      </c>
      <c r="GV21" s="177">
        <f>IF(GW21&lt;GX21,1,0)</f>
        <v>1</v>
      </c>
      <c r="GW21" s="307">
        <f>EV8</f>
        <v>0</v>
      </c>
      <c r="GX21" s="177">
        <f>EX8</f>
        <v>3</v>
      </c>
      <c r="GY21" s="4"/>
      <c r="GZ21" s="315">
        <v>3</v>
      </c>
      <c r="HA21" s="307" t="s">
        <v>357</v>
      </c>
      <c r="HB21" s="307">
        <f>IF(HE21&gt;HF21,1,0)</f>
        <v>0</v>
      </c>
      <c r="HC21" s="136">
        <f>IF((NOT(ISBLANK(EV3)))*AND(EV3=EX3),1,0)</f>
        <v>0</v>
      </c>
      <c r="HD21" s="177">
        <f>IF(HE21&lt;HF21,1,0)</f>
        <v>1</v>
      </c>
      <c r="HE21" s="307">
        <f>EV3</f>
        <v>0</v>
      </c>
      <c r="HF21" s="177">
        <f>EX3</f>
        <v>2</v>
      </c>
      <c r="HG21" s="4"/>
      <c r="HH21" s="315">
        <v>3</v>
      </c>
      <c r="HI21" s="307" t="s">
        <v>347</v>
      </c>
      <c r="HJ21" s="307">
        <f>IF(HM21&gt;HN21,1,0)</f>
        <v>0</v>
      </c>
      <c r="HK21" s="136">
        <f>IF((NOT(ISBLANK(EX5)))*AND(EX5=EV5),1,0)</f>
        <v>0</v>
      </c>
      <c r="HL21" s="177">
        <f>IF(HM21&lt;HN21,1,0)</f>
        <v>1</v>
      </c>
      <c r="HM21" s="307">
        <f>EX5</f>
        <v>0</v>
      </c>
      <c r="HN21" s="177">
        <f>EV5</f>
        <v>2</v>
      </c>
      <c r="HO21" s="4"/>
      <c r="HP21" s="4"/>
      <c r="HQ21" s="4"/>
      <c r="HS21" s="2"/>
      <c r="HT21" s="2"/>
      <c r="HU21" s="4"/>
      <c r="HV21" s="4"/>
      <c r="HW21" s="4"/>
      <c r="IA21" s="4"/>
      <c r="IB21" s="4"/>
      <c r="IC21" s="4"/>
      <c r="ID21" s="136"/>
      <c r="IE21" s="136"/>
      <c r="IF21" s="4"/>
      <c r="IG21" s="4"/>
      <c r="IH21" s="4"/>
      <c r="II21" s="313" t="s">
        <v>184</v>
      </c>
      <c r="IJ21" s="312">
        <f>IL21*3+IM21</f>
        <v>13</v>
      </c>
      <c r="IK21" s="312">
        <f>IL21+IM21+IN21</f>
        <v>11</v>
      </c>
      <c r="IL21" s="311">
        <f>KJ15</f>
        <v>3</v>
      </c>
      <c r="IM21" s="310">
        <f>KK15</f>
        <v>4</v>
      </c>
      <c r="IN21" s="309">
        <f>KL15</f>
        <v>4</v>
      </c>
      <c r="IO21" s="310">
        <f>KM15</f>
        <v>11</v>
      </c>
      <c r="IP21" s="309">
        <f>KN15</f>
        <v>14</v>
      </c>
      <c r="IQ21" s="309">
        <f>IO21-IP21</f>
        <v>-3</v>
      </c>
      <c r="IR21" s="4"/>
      <c r="IS21" s="324" t="s">
        <v>266</v>
      </c>
      <c r="IT21" s="136">
        <v>2</v>
      </c>
      <c r="IU21" s="136" t="s">
        <v>136</v>
      </c>
      <c r="IV21" s="136">
        <v>2</v>
      </c>
      <c r="IW21" s="323" t="s">
        <v>277</v>
      </c>
      <c r="IX21" s="136"/>
      <c r="IY21" s="324" t="s">
        <v>184</v>
      </c>
      <c r="IZ21" s="136">
        <v>2</v>
      </c>
      <c r="JA21" s="136" t="s">
        <v>136</v>
      </c>
      <c r="JB21" s="136">
        <v>0</v>
      </c>
      <c r="JC21" s="323" t="s">
        <v>168</v>
      </c>
      <c r="JD21" s="4"/>
      <c r="JE21" s="324" t="s">
        <v>266</v>
      </c>
      <c r="JF21" s="136">
        <v>1</v>
      </c>
      <c r="JG21" s="136" t="s">
        <v>136</v>
      </c>
      <c r="JH21" s="136">
        <v>1</v>
      </c>
      <c r="JI21" s="323" t="s">
        <v>146</v>
      </c>
      <c r="JJ21" s="136"/>
      <c r="JK21" s="322" t="s">
        <v>283</v>
      </c>
      <c r="JL21" s="237">
        <f>IZ24</f>
        <v>3</v>
      </c>
      <c r="JM21" s="237" t="s">
        <v>136</v>
      </c>
      <c r="JN21" s="237">
        <f>JB24</f>
        <v>0</v>
      </c>
      <c r="JO21" s="321" t="s">
        <v>273</v>
      </c>
      <c r="JP21" s="4">
        <v>10</v>
      </c>
      <c r="JQ21" s="4"/>
      <c r="JR21" s="315">
        <v>3</v>
      </c>
      <c r="JS21" s="307" t="s">
        <v>277</v>
      </c>
      <c r="JT21" s="307">
        <f>IF(JW21&gt;JX21,1,0)</f>
        <v>1</v>
      </c>
      <c r="JU21" s="136">
        <f>IF((NOT(ISBLANK(JF6)))*AND(JF6=JH6),1,0)</f>
        <v>0</v>
      </c>
      <c r="JV21" s="177">
        <f>IF(JW21&lt;JX21,1,0)</f>
        <v>0</v>
      </c>
      <c r="JW21" s="307">
        <f>JF6</f>
        <v>2</v>
      </c>
      <c r="JX21" s="177">
        <f>JH6</f>
        <v>0</v>
      </c>
      <c r="JY21" s="4"/>
      <c r="JZ21" s="315">
        <v>3</v>
      </c>
      <c r="KA21" s="307" t="s">
        <v>275</v>
      </c>
      <c r="KB21" s="307">
        <f>IF(KE21&gt;KF21,1,0)</f>
        <v>0</v>
      </c>
      <c r="KC21" s="136">
        <f>IF((NOT(ISBLANK(JH6)))*AND(JH6=JF6),1,0)</f>
        <v>0</v>
      </c>
      <c r="KD21" s="177">
        <f>IF(KE21&lt;KF21,1,0)</f>
        <v>1</v>
      </c>
      <c r="KE21" s="307">
        <f>JH6</f>
        <v>0</v>
      </c>
      <c r="KF21" s="177">
        <f>JF6</f>
        <v>2</v>
      </c>
      <c r="KG21" s="4"/>
      <c r="KH21" s="315">
        <v>3</v>
      </c>
      <c r="KI21" s="307" t="s">
        <v>270</v>
      </c>
      <c r="KJ21" s="307">
        <f>IF(KM21&gt;KN21,1,0)</f>
        <v>0</v>
      </c>
      <c r="KK21" s="136">
        <f>IF((NOT(ISBLANK(JF7)))*AND(JF7=JH7),1,0)</f>
        <v>0</v>
      </c>
      <c r="KL21" s="177">
        <f>IF(KM21&lt;KN21,1,0)</f>
        <v>1</v>
      </c>
      <c r="KM21" s="307">
        <f>JF7</f>
        <v>0</v>
      </c>
      <c r="KN21" s="177">
        <f>JH7</f>
        <v>2</v>
      </c>
      <c r="KO21" s="4"/>
      <c r="KP21" s="315">
        <v>3</v>
      </c>
      <c r="KQ21" s="307" t="s">
        <v>168</v>
      </c>
      <c r="KR21" s="307">
        <f>IF(KU21&gt;KV21,1,0)</f>
        <v>0</v>
      </c>
      <c r="KS21" s="136">
        <f>IF((NOT(ISBLANK(JF8)))*AND(JF8=JH8),1,0)</f>
        <v>0</v>
      </c>
      <c r="KT21" s="177">
        <f>IF(KU21&lt;KV21,1,0)</f>
        <v>1</v>
      </c>
      <c r="KU21" s="307">
        <f>JF8</f>
        <v>0</v>
      </c>
      <c r="KV21" s="177">
        <f>JH8</f>
        <v>3</v>
      </c>
      <c r="KW21" s="4"/>
      <c r="KX21" s="315">
        <v>3</v>
      </c>
      <c r="KY21" s="307" t="s">
        <v>183</v>
      </c>
      <c r="KZ21" s="307">
        <f>IF(LC21&gt;LD21,1,0)</f>
        <v>0</v>
      </c>
      <c r="LA21" s="136">
        <f>IF((NOT(ISBLANK(JF3)))*AND(JF3=JH3),1,0)</f>
        <v>1</v>
      </c>
      <c r="LB21" s="177">
        <f>IF(LC21&lt;LD21,1,0)</f>
        <v>0</v>
      </c>
      <c r="LC21" s="307">
        <f>JF3</f>
        <v>2</v>
      </c>
      <c r="LD21" s="177">
        <f>JH3</f>
        <v>2</v>
      </c>
      <c r="LE21" s="4"/>
      <c r="LF21" s="315">
        <v>3</v>
      </c>
      <c r="LG21" s="307" t="s">
        <v>273</v>
      </c>
      <c r="LH21" s="307">
        <f>IF(LK21&gt;LL21,1,0)</f>
        <v>1</v>
      </c>
      <c r="LI21" s="136">
        <f>IF((NOT(ISBLANK(JH5)))*AND(JH5=JF5),1,0)</f>
        <v>0</v>
      </c>
      <c r="LJ21" s="177">
        <f>IF(LK21&lt;LL21,1,0)</f>
        <v>0</v>
      </c>
      <c r="LK21" s="307">
        <f>JH5</f>
        <v>3</v>
      </c>
      <c r="LL21" s="177">
        <f>JF5</f>
        <v>1</v>
      </c>
      <c r="LM21" s="4"/>
      <c r="LN21" s="4"/>
      <c r="LO21" s="4"/>
      <c r="LQ21" s="2"/>
      <c r="LR21" s="2"/>
      <c r="LS21" s="4"/>
      <c r="LT21" s="4"/>
      <c r="LU21" s="4"/>
      <c r="LY21" s="4"/>
      <c r="LZ21" s="4"/>
      <c r="MA21" s="4"/>
      <c r="MB21" s="136"/>
      <c r="MC21" s="136"/>
      <c r="MD21" s="4"/>
      <c r="ME21" s="4"/>
      <c r="MF21" s="4"/>
      <c r="MG21" s="313" t="s">
        <v>184</v>
      </c>
      <c r="MH21" s="312">
        <f>MJ21*3+MK21</f>
        <v>11</v>
      </c>
      <c r="MI21" s="312">
        <f>MJ21+MK21+ML21</f>
        <v>11</v>
      </c>
      <c r="MJ21" s="311">
        <f>OH15</f>
        <v>3</v>
      </c>
      <c r="MK21" s="310">
        <f>OI15</f>
        <v>2</v>
      </c>
      <c r="ML21" s="309">
        <f>OJ15</f>
        <v>6</v>
      </c>
      <c r="MM21" s="310">
        <f>OK15</f>
        <v>13</v>
      </c>
      <c r="MN21" s="309">
        <f>OL15</f>
        <v>17</v>
      </c>
      <c r="MO21" s="309">
        <f>MM21-MN21</f>
        <v>-4</v>
      </c>
      <c r="MP21" s="4"/>
      <c r="MQ21" s="324" t="s">
        <v>266</v>
      </c>
      <c r="MR21" s="237">
        <v>1</v>
      </c>
      <c r="MS21" s="237" t="s">
        <v>136</v>
      </c>
      <c r="MT21" s="237">
        <v>2</v>
      </c>
      <c r="MU21" s="323" t="s">
        <v>277</v>
      </c>
      <c r="MV21" s="136"/>
      <c r="MW21" s="324" t="s">
        <v>184</v>
      </c>
      <c r="MX21" s="237">
        <v>1</v>
      </c>
      <c r="MY21" s="237" t="s">
        <v>136</v>
      </c>
      <c r="MZ21" s="237">
        <v>1</v>
      </c>
      <c r="NA21" s="323" t="s">
        <v>168</v>
      </c>
      <c r="NB21" s="4"/>
      <c r="NC21" s="324" t="s">
        <v>266</v>
      </c>
      <c r="ND21" s="237">
        <v>1</v>
      </c>
      <c r="NE21" s="237" t="s">
        <v>136</v>
      </c>
      <c r="NF21" s="237">
        <v>2</v>
      </c>
      <c r="NG21" s="323" t="s">
        <v>146</v>
      </c>
      <c r="NH21" s="136"/>
      <c r="NI21" s="322" t="s">
        <v>283</v>
      </c>
      <c r="NJ21" s="237">
        <f>MX24</f>
        <v>2</v>
      </c>
      <c r="NK21" s="237" t="s">
        <v>136</v>
      </c>
      <c r="NL21" s="237">
        <f>MZ24</f>
        <v>1</v>
      </c>
      <c r="NM21" s="321" t="s">
        <v>273</v>
      </c>
      <c r="NN21" s="4">
        <v>10</v>
      </c>
      <c r="NO21" s="4"/>
      <c r="NP21" s="315">
        <v>3</v>
      </c>
      <c r="NQ21" s="307" t="s">
        <v>277</v>
      </c>
      <c r="NR21" s="307">
        <f>IF(NU21&gt;NV21,1,0)</f>
        <v>0</v>
      </c>
      <c r="NS21" s="136">
        <f>IF((NOT(ISBLANK(ND6)))*AND(ND6=NF6),1,0)</f>
        <v>0</v>
      </c>
      <c r="NT21" s="177">
        <f>IF(NU21&lt;NV21,1,0)</f>
        <v>1</v>
      </c>
      <c r="NU21" s="307">
        <f>ND6</f>
        <v>1</v>
      </c>
      <c r="NV21" s="177">
        <f>NF6</f>
        <v>2</v>
      </c>
      <c r="NW21" s="4"/>
      <c r="NX21" s="315">
        <v>3</v>
      </c>
      <c r="NY21" s="307" t="s">
        <v>275</v>
      </c>
      <c r="NZ21" s="307">
        <f>IF(OC21&gt;OD21,1,0)</f>
        <v>1</v>
      </c>
      <c r="OA21" s="136">
        <f>IF((NOT(ISBLANK(NF6)))*AND(NF6=ND6),1,0)</f>
        <v>0</v>
      </c>
      <c r="OB21" s="177">
        <f>IF(OC21&lt;OD21,1,0)</f>
        <v>0</v>
      </c>
      <c r="OC21" s="307">
        <f>NF6</f>
        <v>2</v>
      </c>
      <c r="OD21" s="177">
        <f>ND6</f>
        <v>1</v>
      </c>
      <c r="OE21" s="4"/>
      <c r="OF21" s="315">
        <v>3</v>
      </c>
      <c r="OG21" s="307" t="s">
        <v>270</v>
      </c>
      <c r="OH21" s="307">
        <f>IF(OK21&gt;OL21,1,0)</f>
        <v>1</v>
      </c>
      <c r="OI21" s="136">
        <f>IF((NOT(ISBLANK(ND7)))*AND(ND7=NF7),1,0)</f>
        <v>0</v>
      </c>
      <c r="OJ21" s="177">
        <f>IF(OK21&lt;OL21,1,0)</f>
        <v>0</v>
      </c>
      <c r="OK21" s="307">
        <f>ND7</f>
        <v>4</v>
      </c>
      <c r="OL21" s="177">
        <f>NF7</f>
        <v>2</v>
      </c>
      <c r="OM21" s="4"/>
      <c r="ON21" s="315">
        <v>3</v>
      </c>
      <c r="OO21" s="307" t="s">
        <v>168</v>
      </c>
      <c r="OP21" s="307">
        <f>IF(OS21&gt;OT21,1,0)</f>
        <v>0</v>
      </c>
      <c r="OQ21" s="136">
        <f>IF((NOT(ISBLANK(ND8)))*AND(ND8=NF8),1,0)</f>
        <v>1</v>
      </c>
      <c r="OR21" s="177">
        <f>IF(OS21&lt;OT21,1,0)</f>
        <v>0</v>
      </c>
      <c r="OS21" s="307">
        <f>ND8</f>
        <v>1</v>
      </c>
      <c r="OT21" s="177">
        <f>NF8</f>
        <v>1</v>
      </c>
      <c r="OU21" s="4"/>
      <c r="OV21" s="315">
        <v>3</v>
      </c>
      <c r="OW21" s="307" t="s">
        <v>183</v>
      </c>
      <c r="OX21" s="307">
        <f>IF(PA21&gt;PB21,1,0)</f>
        <v>1</v>
      </c>
      <c r="OY21" s="136">
        <f>IF((NOT(ISBLANK(ND3)))*AND(ND3=NF3),1,0)</f>
        <v>0</v>
      </c>
      <c r="OZ21" s="177">
        <f>IF(PA21&lt;PB21,1,0)</f>
        <v>0</v>
      </c>
      <c r="PA21" s="307">
        <f>ND3</f>
        <v>3</v>
      </c>
      <c r="PB21" s="177">
        <f>NF3</f>
        <v>0</v>
      </c>
      <c r="PC21" s="4"/>
      <c r="PD21" s="315">
        <v>3</v>
      </c>
      <c r="PE21" s="307" t="s">
        <v>273</v>
      </c>
      <c r="PF21" s="307">
        <f>IF(PI21&gt;PJ21,1,0)</f>
        <v>0</v>
      </c>
      <c r="PG21" s="136">
        <f>IF((NOT(ISBLANK(NF5)))*AND(NF5=ND5),1,0)</f>
        <v>1</v>
      </c>
      <c r="PH21" s="177">
        <f>IF(PI21&lt;PJ21,1,0)</f>
        <v>0</v>
      </c>
      <c r="PI21" s="307">
        <f>NF5</f>
        <v>1</v>
      </c>
      <c r="PJ21" s="177">
        <f>ND5</f>
        <v>1</v>
      </c>
      <c r="PK21" s="4"/>
      <c r="PL21" s="4"/>
      <c r="PM21" s="4"/>
      <c r="PP21" s="2"/>
      <c r="PQ21" s="4"/>
      <c r="PR21" s="4"/>
      <c r="PS21" s="4"/>
      <c r="PW21" s="4"/>
      <c r="PX21" s="4"/>
      <c r="PY21" s="4"/>
      <c r="PZ21" s="136"/>
      <c r="QA21" s="136"/>
      <c r="QB21" s="136"/>
      <c r="QC21" s="4"/>
      <c r="QD21" s="4"/>
      <c r="QE21" s="4"/>
      <c r="QF21" s="313" t="s">
        <v>184</v>
      </c>
      <c r="QG21" s="312">
        <f>QI21*3+QJ21</f>
        <v>14</v>
      </c>
      <c r="QH21" s="312">
        <f>QI21+QJ21+QK21</f>
        <v>11</v>
      </c>
      <c r="QI21" s="311">
        <f>SG15</f>
        <v>3</v>
      </c>
      <c r="QJ21" s="310">
        <f>SH15</f>
        <v>5</v>
      </c>
      <c r="QK21" s="309">
        <f>SI15</f>
        <v>3</v>
      </c>
      <c r="QL21" s="310">
        <f>SJ15</f>
        <v>18</v>
      </c>
      <c r="QM21" s="309">
        <f>SK15</f>
        <v>15</v>
      </c>
      <c r="QN21" s="309">
        <f>QL21-QM21</f>
        <v>3</v>
      </c>
      <c r="QO21" s="4"/>
      <c r="QP21" s="324" t="s">
        <v>266</v>
      </c>
      <c r="QQ21" s="237">
        <v>2</v>
      </c>
      <c r="QR21" s="237" t="s">
        <v>136</v>
      </c>
      <c r="QS21" s="237">
        <v>2</v>
      </c>
      <c r="QT21" s="323" t="s">
        <v>277</v>
      </c>
      <c r="QU21" s="136"/>
      <c r="QV21" s="324" t="s">
        <v>184</v>
      </c>
      <c r="QW21" s="237">
        <v>1</v>
      </c>
      <c r="QX21" s="237" t="s">
        <v>136</v>
      </c>
      <c r="QY21" s="237">
        <v>1</v>
      </c>
      <c r="QZ21" s="323" t="s">
        <v>168</v>
      </c>
      <c r="RA21" s="4"/>
      <c r="RB21" s="324" t="s">
        <v>266</v>
      </c>
      <c r="RC21" s="237">
        <v>0</v>
      </c>
      <c r="RD21" s="237" t="s">
        <v>136</v>
      </c>
      <c r="RE21" s="237">
        <v>2</v>
      </c>
      <c r="RF21" s="323" t="s">
        <v>146</v>
      </c>
      <c r="RG21" s="136"/>
      <c r="RH21" s="322" t="s">
        <v>283</v>
      </c>
      <c r="RI21" s="237">
        <f>QW24</f>
        <v>1</v>
      </c>
      <c r="RJ21" s="237" t="s">
        <v>136</v>
      </c>
      <c r="RK21" s="237">
        <f>QY24</f>
        <v>1</v>
      </c>
      <c r="RL21" s="321" t="s">
        <v>273</v>
      </c>
      <c r="RM21" s="4">
        <v>10</v>
      </c>
      <c r="RN21" s="4"/>
      <c r="RO21" s="315">
        <v>3</v>
      </c>
      <c r="RP21" s="307" t="s">
        <v>277</v>
      </c>
      <c r="RQ21" s="307">
        <f>IF(RT21&gt;RU21,1,0)</f>
        <v>0</v>
      </c>
      <c r="RR21" s="136">
        <f>IF((NOT(ISBLANK(RC6)))*AND(RC6=RE6),1,0)</f>
        <v>1</v>
      </c>
      <c r="RS21" s="177">
        <f>IF(RT21&lt;RU21,1,0)</f>
        <v>0</v>
      </c>
      <c r="RT21" s="307">
        <f>RC6</f>
        <v>1</v>
      </c>
      <c r="RU21" s="177">
        <f>RE6</f>
        <v>1</v>
      </c>
      <c r="RV21" s="4"/>
      <c r="RW21" s="315">
        <v>3</v>
      </c>
      <c r="RX21" s="307" t="s">
        <v>275</v>
      </c>
      <c r="RY21" s="307">
        <f>IF(SB21&gt;SC21,1,0)</f>
        <v>0</v>
      </c>
      <c r="RZ21" s="136">
        <f>IF((NOT(ISBLANK(RE6)))*AND(RE6=RC6),1,0)</f>
        <v>1</v>
      </c>
      <c r="SA21" s="177">
        <f>IF(SB21&lt;SC21,1,0)</f>
        <v>0</v>
      </c>
      <c r="SB21" s="307">
        <f>RE6</f>
        <v>1</v>
      </c>
      <c r="SC21" s="177">
        <f>RC6</f>
        <v>1</v>
      </c>
      <c r="SD21" s="4"/>
      <c r="SE21" s="315">
        <v>3</v>
      </c>
      <c r="SF21" s="307" t="s">
        <v>270</v>
      </c>
      <c r="SG21" s="307">
        <f>IF(SJ21&gt;SK21,1,0)</f>
        <v>1</v>
      </c>
      <c r="SH21" s="136">
        <f>IF((NOT(ISBLANK(RC7)))*AND(RC7=RE7),1,0)</f>
        <v>0</v>
      </c>
      <c r="SI21" s="177">
        <f>IF(SJ21&lt;SK21,1,0)</f>
        <v>0</v>
      </c>
      <c r="SJ21" s="307">
        <f>RC7</f>
        <v>3</v>
      </c>
      <c r="SK21" s="177">
        <f>RE7</f>
        <v>2</v>
      </c>
      <c r="SL21" s="4"/>
      <c r="SM21" s="315">
        <v>3</v>
      </c>
      <c r="SN21" s="307" t="s">
        <v>168</v>
      </c>
      <c r="SO21" s="307">
        <f>IF(SR21&gt;SS21,1,0)</f>
        <v>0</v>
      </c>
      <c r="SP21" s="136">
        <f>IF((NOT(ISBLANK(RC8)))*AND(RC8=RE8),1,0)</f>
        <v>0</v>
      </c>
      <c r="SQ21" s="177">
        <f>IF(SR21&lt;SS21,1,0)</f>
        <v>1</v>
      </c>
      <c r="SR21" s="307">
        <f>RC8</f>
        <v>0</v>
      </c>
      <c r="SS21" s="177">
        <f>RE8</f>
        <v>1</v>
      </c>
      <c r="ST21" s="4"/>
      <c r="SU21" s="315">
        <v>3</v>
      </c>
      <c r="SV21" s="307" t="s">
        <v>183</v>
      </c>
      <c r="SW21" s="307">
        <f>IF(SZ21&gt;TA21,1,0)</f>
        <v>1</v>
      </c>
      <c r="SX21" s="136">
        <f>IF((NOT(ISBLANK(RC3)))*AND(RC3=RE3),1,0)</f>
        <v>0</v>
      </c>
      <c r="SY21" s="177">
        <f>IF(SZ21&lt;TA21,1,0)</f>
        <v>0</v>
      </c>
      <c r="SZ21" s="307">
        <f>RC3</f>
        <v>1</v>
      </c>
      <c r="TA21" s="177">
        <f>RE3</f>
        <v>0</v>
      </c>
      <c r="TB21" s="4"/>
      <c r="TC21" s="315">
        <v>3</v>
      </c>
      <c r="TD21" s="307" t="s">
        <v>273</v>
      </c>
      <c r="TE21" s="307">
        <f>IF(TH21&gt;TI21,1,0)</f>
        <v>1</v>
      </c>
      <c r="TF21" s="136">
        <f>IF((NOT(ISBLANK(RE5)))*AND(RE5=RC5),1,0)</f>
        <v>0</v>
      </c>
      <c r="TG21" s="177">
        <f>IF(TH21&lt;TI21,1,0)</f>
        <v>0</v>
      </c>
      <c r="TH21" s="307">
        <f>RE5</f>
        <v>3</v>
      </c>
      <c r="TI21" s="177">
        <f>RC5</f>
        <v>1</v>
      </c>
      <c r="TJ21" s="4"/>
      <c r="TK21" s="4"/>
      <c r="TL21" s="4"/>
      <c r="TO21" s="2"/>
      <c r="TP21" s="4"/>
      <c r="TQ21" s="4"/>
      <c r="TR21" s="4"/>
      <c r="TV21" s="4"/>
      <c r="TW21" s="4"/>
      <c r="TX21" s="4"/>
      <c r="TY21" s="136"/>
      <c r="TZ21" s="136"/>
      <c r="UA21" s="136"/>
      <c r="UB21" s="4"/>
      <c r="UC21" s="4"/>
      <c r="UD21" s="4"/>
      <c r="UE21" s="313" t="s">
        <v>184</v>
      </c>
      <c r="UF21" s="312">
        <f>UH21*3+UI21</f>
        <v>18</v>
      </c>
      <c r="UG21" s="312">
        <f>UH21+UI21+UJ21</f>
        <v>11</v>
      </c>
      <c r="UH21" s="311">
        <f>WF15</f>
        <v>6</v>
      </c>
      <c r="UI21" s="310">
        <f>WG15</f>
        <v>0</v>
      </c>
      <c r="UJ21" s="309">
        <f>WH15</f>
        <v>5</v>
      </c>
      <c r="UK21" s="310">
        <f>WI15</f>
        <v>17</v>
      </c>
      <c r="UL21" s="309">
        <f>WJ15</f>
        <v>13</v>
      </c>
      <c r="UM21" s="309">
        <f>UK21-UL21</f>
        <v>4</v>
      </c>
      <c r="UN21" s="4"/>
      <c r="UO21" s="324" t="s">
        <v>266</v>
      </c>
      <c r="UP21" s="237">
        <v>1</v>
      </c>
      <c r="UQ21" s="237" t="s">
        <v>136</v>
      </c>
      <c r="UR21" s="237">
        <v>2</v>
      </c>
      <c r="US21" s="323" t="s">
        <v>277</v>
      </c>
      <c r="UT21" s="136"/>
      <c r="UU21" s="324" t="s">
        <v>184</v>
      </c>
      <c r="UV21" s="237">
        <v>4</v>
      </c>
      <c r="UW21" s="237" t="s">
        <v>136</v>
      </c>
      <c r="UX21" s="237">
        <v>2</v>
      </c>
      <c r="UY21" s="323" t="s">
        <v>168</v>
      </c>
      <c r="UZ21" s="4"/>
      <c r="VA21" s="324" t="s">
        <v>266</v>
      </c>
      <c r="VB21" s="237">
        <v>1</v>
      </c>
      <c r="VC21" s="237" t="s">
        <v>136</v>
      </c>
      <c r="VD21" s="237">
        <v>1</v>
      </c>
      <c r="VE21" s="323" t="s">
        <v>146</v>
      </c>
      <c r="VF21" s="136"/>
      <c r="VG21" s="322" t="s">
        <v>283</v>
      </c>
      <c r="VH21" s="237">
        <f>UV24</f>
        <v>2</v>
      </c>
      <c r="VI21" s="237" t="s">
        <v>136</v>
      </c>
      <c r="VJ21" s="237">
        <f>UX24</f>
        <v>1</v>
      </c>
      <c r="VK21" s="321" t="s">
        <v>273</v>
      </c>
      <c r="VL21" s="4">
        <v>10</v>
      </c>
      <c r="VM21" s="4"/>
      <c r="VN21" s="315">
        <v>3</v>
      </c>
      <c r="VO21" s="307" t="s">
        <v>277</v>
      </c>
      <c r="VP21" s="307">
        <f>IF(VS21&gt;VT21,1,0)</f>
        <v>0</v>
      </c>
      <c r="VQ21" s="136">
        <f>IF((NOT(ISBLANK(VB6)))*AND(VB6=VD6),1,0)</f>
        <v>0</v>
      </c>
      <c r="VR21" s="177">
        <f>IF(VS21&lt;VT21,1,0)</f>
        <v>1</v>
      </c>
      <c r="VS21" s="307">
        <f>VB6</f>
        <v>1</v>
      </c>
      <c r="VT21" s="177">
        <f>VD6</f>
        <v>2</v>
      </c>
      <c r="VU21" s="4"/>
      <c r="VV21" s="315">
        <v>3</v>
      </c>
      <c r="VW21" s="307" t="s">
        <v>275</v>
      </c>
      <c r="VX21" s="307">
        <f>IF(WA21&gt;WB21,1,0)</f>
        <v>1</v>
      </c>
      <c r="VY21" s="136">
        <f>IF((NOT(ISBLANK(VD6)))*AND(VD6=VB6),1,0)</f>
        <v>0</v>
      </c>
      <c r="VZ21" s="177">
        <f>IF(WA21&lt;WB21,1,0)</f>
        <v>0</v>
      </c>
      <c r="WA21" s="307">
        <f>VD6</f>
        <v>2</v>
      </c>
      <c r="WB21" s="177">
        <f>VB6</f>
        <v>1</v>
      </c>
      <c r="WC21" s="4"/>
      <c r="WD21" s="315">
        <v>3</v>
      </c>
      <c r="WE21" s="307" t="s">
        <v>270</v>
      </c>
      <c r="WF21" s="307">
        <f>IF(WI21&gt;WJ21,1,0)</f>
        <v>1</v>
      </c>
      <c r="WG21" s="136">
        <f>IF((NOT(ISBLANK(VB7)))*AND(VB7=VD7),1,0)</f>
        <v>0</v>
      </c>
      <c r="WH21" s="177">
        <f>IF(WI21&lt;WJ21,1,0)</f>
        <v>0</v>
      </c>
      <c r="WI21" s="307">
        <f>VB7</f>
        <v>4</v>
      </c>
      <c r="WJ21" s="177">
        <f>VD7</f>
        <v>0</v>
      </c>
      <c r="WK21" s="4"/>
      <c r="WL21" s="315">
        <v>3</v>
      </c>
      <c r="WM21" s="307" t="s">
        <v>168</v>
      </c>
      <c r="WN21" s="307">
        <f>IF(WQ21&gt;WR21,1,0)</f>
        <v>0</v>
      </c>
      <c r="WO21" s="136">
        <f>IF((NOT(ISBLANK(VB8)))*AND(VB8=VD8),1,0)</f>
        <v>0</v>
      </c>
      <c r="WP21" s="177">
        <f>IF(WQ21&lt;WR21,1,0)</f>
        <v>1</v>
      </c>
      <c r="WQ21" s="307">
        <f>VB8</f>
        <v>1</v>
      </c>
      <c r="WR21" s="177">
        <f>VD8</f>
        <v>2</v>
      </c>
      <c r="WS21" s="4"/>
      <c r="WT21" s="315">
        <v>3</v>
      </c>
      <c r="WU21" s="307" t="s">
        <v>183</v>
      </c>
      <c r="WV21" s="307">
        <f>IF(WY21&gt;WZ21,1,0)</f>
        <v>1</v>
      </c>
      <c r="WW21" s="136">
        <f>IF((NOT(ISBLANK(VB3)))*AND(VB3=VD3),1,0)</f>
        <v>0</v>
      </c>
      <c r="WX21" s="177">
        <f>IF(WY21&lt;WZ21,1,0)</f>
        <v>0</v>
      </c>
      <c r="WY21" s="307">
        <f>VB3</f>
        <v>2</v>
      </c>
      <c r="WZ21" s="177">
        <f>VD3</f>
        <v>1</v>
      </c>
      <c r="XA21" s="4"/>
      <c r="XB21" s="315">
        <v>3</v>
      </c>
      <c r="XC21" s="307" t="s">
        <v>273</v>
      </c>
      <c r="XD21" s="307">
        <f>IF(XG21&gt;XH21,1,0)</f>
        <v>1</v>
      </c>
      <c r="XE21" s="136">
        <f>IF((NOT(ISBLANK(VD5)))*AND(VD5=VB5),1,0)</f>
        <v>0</v>
      </c>
      <c r="XF21" s="177">
        <f>IF(XG21&lt;XH21,1,0)</f>
        <v>0</v>
      </c>
      <c r="XG21" s="307">
        <f>VD5</f>
        <v>3</v>
      </c>
      <c r="XH21" s="177">
        <f>VB5</f>
        <v>0</v>
      </c>
      <c r="XI21" s="4"/>
      <c r="XJ21" s="4"/>
      <c r="XK21" s="4"/>
      <c r="XN21" s="2"/>
      <c r="XO21" s="4"/>
      <c r="XP21" s="4"/>
      <c r="XQ21" s="4"/>
      <c r="XU21" s="4"/>
      <c r="XV21" s="4"/>
      <c r="XW21" s="4"/>
      <c r="XX21" s="136"/>
      <c r="XY21" s="136"/>
      <c r="XZ21" s="4"/>
      <c r="YA21" s="4"/>
      <c r="YB21" s="4"/>
      <c r="YC21" s="313" t="s">
        <v>184</v>
      </c>
      <c r="YD21" s="312">
        <f>YF21*3+YG21</f>
        <v>0</v>
      </c>
      <c r="YE21" s="312">
        <f>YF21+YG21+YH21</f>
        <v>0</v>
      </c>
      <c r="YF21" s="311">
        <f>AAD15</f>
        <v>0</v>
      </c>
      <c r="YG21" s="310">
        <f>AAE15</f>
        <v>0</v>
      </c>
      <c r="YH21" s="309">
        <f>AAF15</f>
        <v>0</v>
      </c>
      <c r="YI21" s="310">
        <f>AAG15</f>
        <v>0</v>
      </c>
      <c r="YJ21" s="309">
        <f>AAH15</f>
        <v>0</v>
      </c>
      <c r="YK21" s="309">
        <f>YI21-YJ21</f>
        <v>0</v>
      </c>
      <c r="YL21" s="4"/>
      <c r="YM21" s="324" t="s">
        <v>266</v>
      </c>
      <c r="YN21" s="237"/>
      <c r="YO21" s="237" t="s">
        <v>136</v>
      </c>
      <c r="YP21" s="237"/>
      <c r="YQ21" s="323" t="s">
        <v>277</v>
      </c>
      <c r="YR21" s="136"/>
      <c r="YS21" s="324" t="s">
        <v>184</v>
      </c>
      <c r="YT21" s="237"/>
      <c r="YU21" s="237" t="s">
        <v>136</v>
      </c>
      <c r="YV21" s="237"/>
      <c r="YW21" s="323" t="s">
        <v>168</v>
      </c>
      <c r="YX21" s="4"/>
      <c r="YY21" s="324" t="s">
        <v>266</v>
      </c>
      <c r="YZ21" s="237"/>
      <c r="ZA21" s="237" t="s">
        <v>136</v>
      </c>
      <c r="ZB21" s="237"/>
      <c r="ZC21" s="323" t="s">
        <v>146</v>
      </c>
      <c r="ZD21" s="136"/>
      <c r="ZE21" s="322" t="s">
        <v>283</v>
      </c>
      <c r="ZF21" s="237">
        <f>YT24</f>
        <v>0</v>
      </c>
      <c r="ZG21" s="237" t="s">
        <v>136</v>
      </c>
      <c r="ZH21" s="237">
        <f>YV24</f>
        <v>0</v>
      </c>
      <c r="ZI21" s="321" t="s">
        <v>273</v>
      </c>
      <c r="ZJ21" s="4">
        <v>10</v>
      </c>
      <c r="ZK21" s="4"/>
      <c r="ZL21" s="315">
        <v>3</v>
      </c>
      <c r="ZM21" s="307" t="s">
        <v>277</v>
      </c>
      <c r="ZN21" s="307">
        <f>IF(ZQ21&gt;ZR21,1,0)</f>
        <v>0</v>
      </c>
      <c r="ZO21" s="136">
        <f>IF((NOT(ISBLANK(YZ6)))*AND(YZ6=ZB6),1,0)</f>
        <v>0</v>
      </c>
      <c r="ZP21" s="177">
        <f>IF(ZQ21&lt;ZR21,1,0)</f>
        <v>0</v>
      </c>
      <c r="ZQ21" s="307">
        <f>YZ6</f>
        <v>0</v>
      </c>
      <c r="ZR21" s="177">
        <f>ZB6</f>
        <v>0</v>
      </c>
      <c r="ZS21" s="4"/>
      <c r="ZT21" s="315">
        <v>3</v>
      </c>
      <c r="ZU21" s="307" t="s">
        <v>275</v>
      </c>
      <c r="ZV21" s="307">
        <f>IF(ZY21&gt;ZZ21,1,0)</f>
        <v>0</v>
      </c>
      <c r="ZW21" s="136">
        <f>IF((NOT(ISBLANK(ZB6)))*AND(ZB6=YZ6),1,0)</f>
        <v>0</v>
      </c>
      <c r="ZX21" s="177">
        <f>IF(ZY21&lt;ZZ21,1,0)</f>
        <v>0</v>
      </c>
      <c r="ZY21" s="307">
        <f>ZB6</f>
        <v>0</v>
      </c>
      <c r="ZZ21" s="177">
        <f>YZ6</f>
        <v>0</v>
      </c>
      <c r="AAA21" s="4"/>
      <c r="AAB21" s="315">
        <v>3</v>
      </c>
      <c r="AAC21" s="307" t="s">
        <v>270</v>
      </c>
      <c r="AAD21" s="307">
        <f>IF(AAG21&gt;AAH21,1,0)</f>
        <v>0</v>
      </c>
      <c r="AAE21" s="136">
        <f>IF((NOT(ISBLANK(YZ7)))*AND(YZ7=ZB7),1,0)</f>
        <v>0</v>
      </c>
      <c r="AAF21" s="177">
        <f>IF(AAG21&lt;AAH21,1,0)</f>
        <v>0</v>
      </c>
      <c r="AAG21" s="307">
        <f>YZ7</f>
        <v>0</v>
      </c>
      <c r="AAH21" s="177">
        <f>ZB7</f>
        <v>0</v>
      </c>
      <c r="AAI21" s="4"/>
      <c r="AAJ21" s="315">
        <v>3</v>
      </c>
      <c r="AAK21" s="307" t="s">
        <v>168</v>
      </c>
      <c r="AAL21" s="307">
        <f>IF(AAO21&gt;AAP21,1,0)</f>
        <v>0</v>
      </c>
      <c r="AAM21" s="136">
        <f>IF((NOT(ISBLANK(YZ8)))*AND(YZ8=ZB8),1,0)</f>
        <v>0</v>
      </c>
      <c r="AAN21" s="177">
        <f>IF(AAO21&lt;AAP21,1,0)</f>
        <v>0</v>
      </c>
      <c r="AAO21" s="307">
        <f>YZ8</f>
        <v>0</v>
      </c>
      <c r="AAP21" s="177">
        <f>ZB8</f>
        <v>0</v>
      </c>
      <c r="AAQ21" s="4"/>
      <c r="AAR21" s="315">
        <v>3</v>
      </c>
      <c r="AAS21" s="307" t="s">
        <v>183</v>
      </c>
      <c r="AAT21" s="307">
        <f>IF(AAW21&gt;AAX21,1,0)</f>
        <v>0</v>
      </c>
      <c r="AAU21" s="136">
        <f>IF((NOT(ISBLANK(YZ3)))*AND(YZ3=ZB3),1,0)</f>
        <v>0</v>
      </c>
      <c r="AAV21" s="177">
        <f>IF(AAW21&lt;AAX21,1,0)</f>
        <v>0</v>
      </c>
      <c r="AAW21" s="307">
        <f>YZ3</f>
        <v>0</v>
      </c>
      <c r="AAX21" s="177">
        <f>ZB3</f>
        <v>0</v>
      </c>
      <c r="AAY21" s="4"/>
      <c r="AAZ21" s="315">
        <v>3</v>
      </c>
      <c r="ABA21" s="307" t="s">
        <v>273</v>
      </c>
      <c r="ABB21" s="307">
        <f>IF(ABE21&gt;ABF21,1,0)</f>
        <v>0</v>
      </c>
      <c r="ABC21" s="136">
        <f>IF((NOT(ISBLANK(ZB5)))*AND(ZB5=YZ5),1,0)</f>
        <v>0</v>
      </c>
      <c r="ABD21" s="177">
        <f>IF(ABE21&lt;ABF21,1,0)</f>
        <v>0</v>
      </c>
      <c r="ABE21" s="307">
        <f>ZB5</f>
        <v>0</v>
      </c>
      <c r="ABF21" s="177">
        <f>YZ5</f>
        <v>0</v>
      </c>
      <c r="ABG21" s="4"/>
      <c r="ABH21" s="4"/>
      <c r="ABI21" s="4"/>
    </row>
    <row r="22" spans="1:737" x14ac:dyDescent="0.25">
      <c r="A22" s="2"/>
      <c r="B22" s="2"/>
      <c r="C22" s="4"/>
      <c r="D22" s="4"/>
      <c r="E22" s="4"/>
      <c r="F22" s="4"/>
      <c r="G22" s="4"/>
      <c r="H22" s="4"/>
      <c r="I22" s="4"/>
      <c r="J22" s="4"/>
      <c r="K22" s="4"/>
      <c r="L22" s="136"/>
      <c r="M22" s="136"/>
      <c r="N22" s="4"/>
      <c r="O22" s="4"/>
      <c r="P22" s="4"/>
      <c r="Q22" s="313" t="s">
        <v>266</v>
      </c>
      <c r="R22" s="312">
        <f>T22*3+U22</f>
        <v>0</v>
      </c>
      <c r="S22" s="312">
        <f>T22+U22+V22</f>
        <v>0</v>
      </c>
      <c r="T22" s="311">
        <f>BZ15</f>
        <v>0</v>
      </c>
      <c r="U22" s="310">
        <f>CA15</f>
        <v>0</v>
      </c>
      <c r="V22" s="309">
        <f>CB15</f>
        <v>0</v>
      </c>
      <c r="W22" s="310">
        <f>CC15</f>
        <v>0</v>
      </c>
      <c r="X22" s="309">
        <f>CD15</f>
        <v>0</v>
      </c>
      <c r="Y22" s="309">
        <f>W22-X22</f>
        <v>0</v>
      </c>
      <c r="Z22" s="4"/>
      <c r="AA22" s="324" t="s">
        <v>270</v>
      </c>
      <c r="AB22" s="237"/>
      <c r="AC22" s="237" t="s">
        <v>136</v>
      </c>
      <c r="AD22" s="237"/>
      <c r="AE22" s="323" t="s">
        <v>168</v>
      </c>
      <c r="AF22" s="136"/>
      <c r="AG22" s="324" t="s">
        <v>275</v>
      </c>
      <c r="AH22" s="237"/>
      <c r="AI22" s="237" t="s">
        <v>136</v>
      </c>
      <c r="AJ22" s="237"/>
      <c r="AK22" s="323" t="s">
        <v>167</v>
      </c>
      <c r="AL22" s="4"/>
      <c r="AM22" s="324" t="s">
        <v>270</v>
      </c>
      <c r="AN22" s="237"/>
      <c r="AO22" s="237" t="s">
        <v>136</v>
      </c>
      <c r="AP22" s="237"/>
      <c r="AQ22" s="323" t="s">
        <v>183</v>
      </c>
      <c r="AR22" s="136"/>
      <c r="AS22" s="322" t="s">
        <v>184</v>
      </c>
      <c r="AT22" s="237">
        <f>AB6</f>
        <v>0</v>
      </c>
      <c r="AU22" s="237" t="s">
        <v>136</v>
      </c>
      <c r="AV22" s="237">
        <f>AD6</f>
        <v>0</v>
      </c>
      <c r="AW22" s="321" t="s">
        <v>167</v>
      </c>
      <c r="AX22" s="4">
        <v>1</v>
      </c>
      <c r="AY22" s="4"/>
      <c r="AZ22" s="315">
        <v>4</v>
      </c>
      <c r="BA22" s="307" t="s">
        <v>183</v>
      </c>
      <c r="BB22" s="307">
        <f>IF(BE22&gt;BF22,1,0)</f>
        <v>0</v>
      </c>
      <c r="BC22" s="136">
        <f>IF((NOT(ISBLANK(AV4)))*AND(AV4=AT4),1,0)</f>
        <v>0</v>
      </c>
      <c r="BD22" s="177">
        <f>IF(BE22&lt;BF22,1,0)</f>
        <v>0</v>
      </c>
      <c r="BE22" s="307">
        <f>AV4</f>
        <v>0</v>
      </c>
      <c r="BF22" s="177">
        <f>AT4</f>
        <v>0</v>
      </c>
      <c r="BG22" s="4"/>
      <c r="BH22" s="315">
        <v>4</v>
      </c>
      <c r="BI22" s="307" t="s">
        <v>283</v>
      </c>
      <c r="BJ22" s="307">
        <f>IF(BM22&gt;BN22,1,0)</f>
        <v>0</v>
      </c>
      <c r="BK22" s="136">
        <f>IF((NOT(ISBLANK(AT8)))*AND(AT8=AV8),1,0)</f>
        <v>0</v>
      </c>
      <c r="BL22" s="177">
        <f>IF(BM22&lt;BN22,1,0)</f>
        <v>0</v>
      </c>
      <c r="BM22" s="307">
        <f>AT8</f>
        <v>0</v>
      </c>
      <c r="BN22" s="177">
        <f>AV8</f>
        <v>0</v>
      </c>
      <c r="BO22" s="4"/>
      <c r="BP22" s="315">
        <v>4</v>
      </c>
      <c r="BQ22" s="307" t="s">
        <v>277</v>
      </c>
      <c r="BR22" s="307">
        <f>IF(BU22&gt;BV22,1,0)</f>
        <v>0</v>
      </c>
      <c r="BS22" s="136">
        <f>IF((NOT(ISBLANK(AV8)))*AND(AV8=AT8),1,0)</f>
        <v>0</v>
      </c>
      <c r="BT22" s="177">
        <f>IF(BU22&lt;BV22,1,0)</f>
        <v>0</v>
      </c>
      <c r="BU22" s="307">
        <f>AV8</f>
        <v>0</v>
      </c>
      <c r="BV22" s="177">
        <f>AT8</f>
        <v>0</v>
      </c>
      <c r="BW22" s="4"/>
      <c r="BX22" s="315">
        <v>4</v>
      </c>
      <c r="BY22" s="307" t="s">
        <v>265</v>
      </c>
      <c r="BZ22" s="307">
        <f>IF(CC22&gt;CD22,1,0)</f>
        <v>0</v>
      </c>
      <c r="CA22" s="136">
        <f>IF((NOT(ISBLANK(AV5)))*AND(AV5=AT5),1,0)</f>
        <v>0</v>
      </c>
      <c r="CB22" s="177">
        <f>IF(CC22&lt;CD22,1,0)</f>
        <v>0</v>
      </c>
      <c r="CC22" s="307">
        <f>AV5</f>
        <v>0</v>
      </c>
      <c r="CD22" s="177">
        <f>AT5</f>
        <v>0</v>
      </c>
      <c r="CE22" s="4"/>
      <c r="CF22" s="315">
        <v>4</v>
      </c>
      <c r="CG22" s="307" t="s">
        <v>168</v>
      </c>
      <c r="CH22" s="307">
        <f>IF(CK22&gt;CL22,1,0)</f>
        <v>0</v>
      </c>
      <c r="CI22" s="136">
        <f>IF((NOT(ISBLANK(AV3)))*AND(AV3=AT3),1,0)</f>
        <v>0</v>
      </c>
      <c r="CJ22" s="177">
        <f>IF(CK22&lt;CL22,1,0)</f>
        <v>0</v>
      </c>
      <c r="CK22" s="307">
        <f>AV3</f>
        <v>0</v>
      </c>
      <c r="CL22" s="177">
        <f>AT3</f>
        <v>0</v>
      </c>
      <c r="CM22" s="4"/>
      <c r="CN22" s="315">
        <v>4</v>
      </c>
      <c r="CO22" s="307" t="s">
        <v>167</v>
      </c>
      <c r="CP22" s="307">
        <f>IF(CS22&gt;CT22,1,0)</f>
        <v>0</v>
      </c>
      <c r="CQ22" s="136">
        <f>IF((NOT(ISBLANK(AT5)))*AND(AT5=AV5),1,0)</f>
        <v>0</v>
      </c>
      <c r="CR22" s="177">
        <f>IF(CS22&lt;CT22,1,0)</f>
        <v>0</v>
      </c>
      <c r="CS22" s="307">
        <f>AT5</f>
        <v>0</v>
      </c>
      <c r="CT22" s="177">
        <f>AV5</f>
        <v>0</v>
      </c>
      <c r="CU22" s="4"/>
      <c r="CV22" s="4"/>
      <c r="CW22" s="4"/>
      <c r="CY22" s="2"/>
      <c r="DA22" s="136"/>
      <c r="DB22" s="136"/>
      <c r="DG22" s="4"/>
      <c r="DH22" s="136"/>
      <c r="DI22" s="4"/>
      <c r="DJ22" s="4"/>
      <c r="DK22" s="4"/>
      <c r="DL22" s="151" t="s">
        <v>348</v>
      </c>
      <c r="DM22" s="379">
        <v>65</v>
      </c>
      <c r="DO22" s="389" t="s">
        <v>253</v>
      </c>
      <c r="DP22" s="272">
        <v>8</v>
      </c>
      <c r="DR22" s="4">
        <v>78</v>
      </c>
      <c r="DS22" s="383" t="s">
        <v>376</v>
      </c>
      <c r="DT22" s="136" t="s">
        <v>375</v>
      </c>
      <c r="DU22" s="136">
        <v>3</v>
      </c>
      <c r="DV22" s="4"/>
      <c r="DW22" s="4"/>
      <c r="DX22" s="4"/>
      <c r="DY22" s="313" t="s">
        <v>343</v>
      </c>
      <c r="DZ22" s="312">
        <f>EB22*3+EC22</f>
        <v>13</v>
      </c>
      <c r="EA22" s="312">
        <f>EB22+EC22+ED22</f>
        <v>11</v>
      </c>
      <c r="EB22" s="311">
        <f>GT15</f>
        <v>2</v>
      </c>
      <c r="EC22" s="310">
        <f>GU15</f>
        <v>7</v>
      </c>
      <c r="ED22" s="309">
        <f>GV15</f>
        <v>2</v>
      </c>
      <c r="EE22" s="310">
        <f>GW15</f>
        <v>14</v>
      </c>
      <c r="EF22" s="309">
        <f>GX15</f>
        <v>14</v>
      </c>
      <c r="EG22" s="309">
        <f>EE22-EF22</f>
        <v>0</v>
      </c>
      <c r="EJ22" s="4"/>
      <c r="EK22" s="4"/>
      <c r="EL22" s="4"/>
      <c r="EQ22" s="4"/>
      <c r="ER22" s="4"/>
      <c r="ES22" s="4"/>
      <c r="ET22" s="4"/>
      <c r="EU22" s="215" t="s">
        <v>352</v>
      </c>
      <c r="EV22" s="384">
        <f>DM7*0.85</f>
        <v>50.574999999999996</v>
      </c>
      <c r="EW22" s="4"/>
      <c r="EX22" s="4"/>
      <c r="EY22" s="4"/>
      <c r="EZ22" s="136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136"/>
      <c r="FM22" s="136"/>
      <c r="FN22" s="136"/>
      <c r="FO22" s="136"/>
      <c r="FP22" s="136"/>
      <c r="FQ22" s="136"/>
      <c r="FR22" s="4"/>
      <c r="FS22" s="4"/>
      <c r="FT22" s="315">
        <v>4</v>
      </c>
      <c r="FU22" s="307" t="s">
        <v>357</v>
      </c>
      <c r="FV22" s="307">
        <f>IF(FY22&gt;FZ22,1,0)</f>
        <v>0</v>
      </c>
      <c r="FW22" s="136">
        <f>IF((NOT(ISBLANK(FD4)))*AND(FD4=FB4),1,0)</f>
        <v>0</v>
      </c>
      <c r="FX22" s="177">
        <f>IF(FY22&lt;FZ22,1,0)</f>
        <v>1</v>
      </c>
      <c r="FY22" s="307">
        <f>FD4</f>
        <v>0</v>
      </c>
      <c r="FZ22" s="177">
        <f>FB4</f>
        <v>1</v>
      </c>
      <c r="GA22" s="4"/>
      <c r="GB22" s="315">
        <v>4</v>
      </c>
      <c r="GC22" s="307" t="s">
        <v>344</v>
      </c>
      <c r="GD22" s="307">
        <f>IF(GG22&gt;GH22,1,0)</f>
        <v>0</v>
      </c>
      <c r="GE22" s="136">
        <f>IF((NOT(ISBLANK(FB8)))*AND(FB8=FD8),1,0)</f>
        <v>0</v>
      </c>
      <c r="GF22" s="177">
        <f>IF(GG22&lt;GH22,1,0)</f>
        <v>1</v>
      </c>
      <c r="GG22" s="307">
        <f>FB8</f>
        <v>1</v>
      </c>
      <c r="GH22" s="177">
        <f>FD8</f>
        <v>2</v>
      </c>
      <c r="GI22" s="4"/>
      <c r="GJ22" s="315">
        <v>4</v>
      </c>
      <c r="GK22" s="307" t="s">
        <v>362</v>
      </c>
      <c r="GL22" s="307">
        <f>IF(GO22&gt;GP22,1,0)</f>
        <v>1</v>
      </c>
      <c r="GM22" s="136">
        <f>IF((NOT(ISBLANK(FD8)))*AND(FD8=FB8),1,0)</f>
        <v>0</v>
      </c>
      <c r="GN22" s="177">
        <f>IF(GO22&lt;GP22,1,0)</f>
        <v>0</v>
      </c>
      <c r="GO22" s="307">
        <f>FD8</f>
        <v>2</v>
      </c>
      <c r="GP22" s="177">
        <f>FB8</f>
        <v>1</v>
      </c>
      <c r="GQ22" s="4"/>
      <c r="GR22" s="315">
        <v>4</v>
      </c>
      <c r="GS22" s="307" t="s">
        <v>339</v>
      </c>
      <c r="GT22" s="307">
        <f>IF(GW22&gt;GX22,1,0)</f>
        <v>1</v>
      </c>
      <c r="GU22" s="136">
        <f>IF((NOT(ISBLANK(FD5)))*AND(FD5=FB5),1,0)</f>
        <v>0</v>
      </c>
      <c r="GV22" s="177">
        <f>IF(GW22&lt;GX22,1,0)</f>
        <v>0</v>
      </c>
      <c r="GW22" s="307">
        <f>FD5</f>
        <v>4</v>
      </c>
      <c r="GX22" s="177">
        <f>FB5</f>
        <v>2</v>
      </c>
      <c r="GY22" s="4"/>
      <c r="GZ22" s="315">
        <v>4</v>
      </c>
      <c r="HA22" s="307" t="s">
        <v>346</v>
      </c>
      <c r="HB22" s="307">
        <f>IF(HE22&gt;HF22,1,0)</f>
        <v>0</v>
      </c>
      <c r="HC22" s="136">
        <f>IF((NOT(ISBLANK(FD3)))*AND(FD3=FB3),1,0)</f>
        <v>0</v>
      </c>
      <c r="HD22" s="177">
        <f>IF(HE22&lt;HF22,1,0)</f>
        <v>1</v>
      </c>
      <c r="HE22" s="307">
        <f>FD3</f>
        <v>2</v>
      </c>
      <c r="HF22" s="177">
        <f>FB3</f>
        <v>3</v>
      </c>
      <c r="HG22" s="4"/>
      <c r="HH22" s="315">
        <v>4</v>
      </c>
      <c r="HI22" s="307" t="s">
        <v>345</v>
      </c>
      <c r="HJ22" s="307">
        <f>IF(HM22&gt;HN22,1,0)</f>
        <v>0</v>
      </c>
      <c r="HK22" s="136">
        <f>IF((NOT(ISBLANK(FB5)))*AND(FB5=FD5),1,0)</f>
        <v>0</v>
      </c>
      <c r="HL22" s="177">
        <f>IF(HM22&lt;HN22,1,0)</f>
        <v>1</v>
      </c>
      <c r="HM22" s="307">
        <f>FB5</f>
        <v>2</v>
      </c>
      <c r="HN22" s="177">
        <f>FD5</f>
        <v>4</v>
      </c>
      <c r="HO22" s="4"/>
      <c r="HP22" s="4"/>
      <c r="HQ22" s="4"/>
      <c r="HS22" s="2"/>
      <c r="HT22" s="2"/>
      <c r="HU22" s="4"/>
      <c r="HV22" s="4"/>
      <c r="HW22" s="4"/>
      <c r="HX22" s="4"/>
      <c r="HY22" s="4"/>
      <c r="HZ22" s="4"/>
      <c r="IA22" s="4"/>
      <c r="IB22" s="4"/>
      <c r="IC22" s="4"/>
      <c r="ID22" s="136"/>
      <c r="IE22" s="136"/>
      <c r="IF22" s="4"/>
      <c r="IG22" s="4"/>
      <c r="IH22" s="4"/>
      <c r="II22" s="313" t="s">
        <v>266</v>
      </c>
      <c r="IJ22" s="312">
        <f>IL22*3+IM22</f>
        <v>22</v>
      </c>
      <c r="IK22" s="312">
        <f>IL22+IM22+IN22</f>
        <v>11</v>
      </c>
      <c r="IL22" s="311">
        <f>KR15</f>
        <v>6</v>
      </c>
      <c r="IM22" s="310">
        <f>KS15</f>
        <v>4</v>
      </c>
      <c r="IN22" s="309">
        <f>KT15</f>
        <v>1</v>
      </c>
      <c r="IO22" s="310">
        <f>KU15</f>
        <v>20</v>
      </c>
      <c r="IP22" s="309">
        <f>KV15</f>
        <v>11</v>
      </c>
      <c r="IQ22" s="309">
        <f>IO22-IP22</f>
        <v>9</v>
      </c>
      <c r="IR22" s="4"/>
      <c r="IS22" s="324" t="s">
        <v>270</v>
      </c>
      <c r="IT22" s="136">
        <v>1</v>
      </c>
      <c r="IU22" s="136" t="s">
        <v>136</v>
      </c>
      <c r="IV22" s="136">
        <v>0</v>
      </c>
      <c r="IW22" s="323" t="s">
        <v>168</v>
      </c>
      <c r="IX22" s="136"/>
      <c r="IY22" s="324" t="s">
        <v>275</v>
      </c>
      <c r="IZ22" s="136">
        <v>3</v>
      </c>
      <c r="JA22" s="136" t="s">
        <v>136</v>
      </c>
      <c r="JB22" s="136">
        <v>2</v>
      </c>
      <c r="JC22" s="323" t="s">
        <v>167</v>
      </c>
      <c r="JD22" s="4"/>
      <c r="JE22" s="324" t="s">
        <v>270</v>
      </c>
      <c r="JF22" s="136">
        <v>3</v>
      </c>
      <c r="JG22" s="136" t="s">
        <v>136</v>
      </c>
      <c r="JH22" s="136">
        <v>2</v>
      </c>
      <c r="JI22" s="323" t="s">
        <v>183</v>
      </c>
      <c r="JJ22" s="136"/>
      <c r="JK22" s="322" t="s">
        <v>184</v>
      </c>
      <c r="JL22" s="237">
        <f>IT6</f>
        <v>2</v>
      </c>
      <c r="JM22" s="237" t="s">
        <v>136</v>
      </c>
      <c r="JN22" s="237">
        <f>IV6</f>
        <v>2</v>
      </c>
      <c r="JO22" s="321" t="s">
        <v>167</v>
      </c>
      <c r="JP22" s="4">
        <v>1</v>
      </c>
      <c r="JQ22" s="4"/>
      <c r="JR22" s="315">
        <v>4</v>
      </c>
      <c r="JS22" s="307" t="s">
        <v>183</v>
      </c>
      <c r="JT22" s="307">
        <f>IF(JW22&gt;JX22,1,0)</f>
        <v>0</v>
      </c>
      <c r="JU22" s="136">
        <f>IF((NOT(ISBLANK(JN4)))*AND(JN4=JL4),1,0)</f>
        <v>1</v>
      </c>
      <c r="JV22" s="177">
        <f>IF(JW22&lt;JX22,1,0)</f>
        <v>0</v>
      </c>
      <c r="JW22" s="307">
        <f>JN4</f>
        <v>1</v>
      </c>
      <c r="JX22" s="177">
        <f>JL4</f>
        <v>1</v>
      </c>
      <c r="JY22" s="4"/>
      <c r="JZ22" s="315">
        <v>4</v>
      </c>
      <c r="KA22" s="307" t="s">
        <v>283</v>
      </c>
      <c r="KB22" s="307">
        <f>IF(KE22&gt;KF22,1,0)</f>
        <v>0</v>
      </c>
      <c r="KC22" s="136">
        <f>IF((NOT(ISBLANK(JL8)))*AND(JL8=JN8),1,0)</f>
        <v>0</v>
      </c>
      <c r="KD22" s="177">
        <f>IF(KE22&lt;KF22,1,0)</f>
        <v>1</v>
      </c>
      <c r="KE22" s="307">
        <f>JL8</f>
        <v>0</v>
      </c>
      <c r="KF22" s="177">
        <f>JN8</f>
        <v>1</v>
      </c>
      <c r="KG22" s="4"/>
      <c r="KH22" s="315">
        <v>4</v>
      </c>
      <c r="KI22" s="307" t="s">
        <v>277</v>
      </c>
      <c r="KJ22" s="307">
        <f>IF(KM22&gt;KN22,1,0)</f>
        <v>1</v>
      </c>
      <c r="KK22" s="136">
        <f>IF((NOT(ISBLANK(JN8)))*AND(JN8=JL8),1,0)</f>
        <v>0</v>
      </c>
      <c r="KL22" s="177">
        <f>IF(KM22&lt;KN22,1,0)</f>
        <v>0</v>
      </c>
      <c r="KM22" s="307">
        <f>JN8</f>
        <v>1</v>
      </c>
      <c r="KN22" s="177">
        <f>JL8</f>
        <v>0</v>
      </c>
      <c r="KO22" s="4"/>
      <c r="KP22" s="315">
        <v>4</v>
      </c>
      <c r="KQ22" s="307" t="s">
        <v>265</v>
      </c>
      <c r="KR22" s="307">
        <f>IF(KU22&gt;KV22,1,0)</f>
        <v>1</v>
      </c>
      <c r="KS22" s="136">
        <f>IF((NOT(ISBLANK(JN5)))*AND(JN5=JL5),1,0)</f>
        <v>0</v>
      </c>
      <c r="KT22" s="177">
        <f>IF(KU22&lt;KV22,1,0)</f>
        <v>0</v>
      </c>
      <c r="KU22" s="307">
        <f>JN5</f>
        <v>3</v>
      </c>
      <c r="KV22" s="177">
        <f>JL5</f>
        <v>0</v>
      </c>
      <c r="KW22" s="4"/>
      <c r="KX22" s="315">
        <v>4</v>
      </c>
      <c r="KY22" s="307" t="s">
        <v>168</v>
      </c>
      <c r="KZ22" s="307">
        <f>IF(LC22&gt;LD22,1,0)</f>
        <v>0</v>
      </c>
      <c r="LA22" s="136">
        <f>IF((NOT(ISBLANK(JN3)))*AND(JN3=JL3),1,0)</f>
        <v>0</v>
      </c>
      <c r="LB22" s="177">
        <f>IF(LC22&lt;LD22,1,0)</f>
        <v>1</v>
      </c>
      <c r="LC22" s="307">
        <f>JN3</f>
        <v>1</v>
      </c>
      <c r="LD22" s="177">
        <f>JL3</f>
        <v>2</v>
      </c>
      <c r="LE22" s="4"/>
      <c r="LF22" s="315">
        <v>4</v>
      </c>
      <c r="LG22" s="307" t="s">
        <v>167</v>
      </c>
      <c r="LH22" s="307">
        <f>IF(LK22&gt;LL22,1,0)</f>
        <v>0</v>
      </c>
      <c r="LI22" s="136">
        <f>IF((NOT(ISBLANK(JL5)))*AND(JL5=JN5),1,0)</f>
        <v>0</v>
      </c>
      <c r="LJ22" s="177">
        <f>IF(LK22&lt;LL22,1,0)</f>
        <v>1</v>
      </c>
      <c r="LK22" s="307">
        <f>JL5</f>
        <v>0</v>
      </c>
      <c r="LL22" s="177">
        <f>JN5</f>
        <v>3</v>
      </c>
      <c r="LM22" s="4"/>
      <c r="LN22" s="4"/>
      <c r="LO22" s="4"/>
      <c r="LQ22" s="2"/>
      <c r="LR22" s="2"/>
      <c r="LS22" s="4"/>
      <c r="LT22" s="4"/>
      <c r="LU22" s="4"/>
      <c r="LV22" s="4"/>
      <c r="LW22" s="4"/>
      <c r="LX22" s="4"/>
      <c r="LY22" s="4"/>
      <c r="LZ22" s="4"/>
      <c r="MA22" s="4"/>
      <c r="MB22" s="136"/>
      <c r="MC22" s="136"/>
      <c r="MD22" s="4"/>
      <c r="ME22" s="4"/>
      <c r="MF22" s="4"/>
      <c r="MG22" s="313" t="s">
        <v>266</v>
      </c>
      <c r="MH22" s="312">
        <f>MJ22*3+MK22</f>
        <v>16</v>
      </c>
      <c r="MI22" s="312">
        <f>MJ22+MK22+ML22</f>
        <v>11</v>
      </c>
      <c r="MJ22" s="311">
        <f>OP15</f>
        <v>5</v>
      </c>
      <c r="MK22" s="310">
        <f>OQ15</f>
        <v>1</v>
      </c>
      <c r="ML22" s="309">
        <f>OR15</f>
        <v>5</v>
      </c>
      <c r="MM22" s="310">
        <f>OS15</f>
        <v>19</v>
      </c>
      <c r="MN22" s="309">
        <f>OT15</f>
        <v>17</v>
      </c>
      <c r="MO22" s="309">
        <f>MM22-MN22</f>
        <v>2</v>
      </c>
      <c r="MP22" s="4"/>
      <c r="MQ22" s="324" t="s">
        <v>270</v>
      </c>
      <c r="MR22" s="237">
        <v>2</v>
      </c>
      <c r="MS22" s="237" t="s">
        <v>136</v>
      </c>
      <c r="MT22" s="237">
        <v>3</v>
      </c>
      <c r="MU22" s="323" t="s">
        <v>168</v>
      </c>
      <c r="MV22" s="136"/>
      <c r="MW22" s="324" t="s">
        <v>275</v>
      </c>
      <c r="MX22" s="237">
        <v>0</v>
      </c>
      <c r="MY22" s="237" t="s">
        <v>136</v>
      </c>
      <c r="MZ22" s="237">
        <v>1</v>
      </c>
      <c r="NA22" s="323" t="s">
        <v>167</v>
      </c>
      <c r="NB22" s="4"/>
      <c r="NC22" s="324" t="s">
        <v>270</v>
      </c>
      <c r="ND22" s="237">
        <v>1</v>
      </c>
      <c r="NE22" s="237" t="s">
        <v>136</v>
      </c>
      <c r="NF22" s="237">
        <v>1</v>
      </c>
      <c r="NG22" s="323" t="s">
        <v>183</v>
      </c>
      <c r="NH22" s="136"/>
      <c r="NI22" s="322" t="s">
        <v>184</v>
      </c>
      <c r="NJ22" s="237">
        <f>MR6</f>
        <v>0</v>
      </c>
      <c r="NK22" s="237" t="s">
        <v>136</v>
      </c>
      <c r="NL22" s="237">
        <f>MT6</f>
        <v>1</v>
      </c>
      <c r="NM22" s="321" t="s">
        <v>167</v>
      </c>
      <c r="NN22" s="4">
        <v>1</v>
      </c>
      <c r="NO22" s="4"/>
      <c r="NP22" s="315">
        <v>4</v>
      </c>
      <c r="NQ22" s="307" t="s">
        <v>183</v>
      </c>
      <c r="NR22" s="307">
        <f>IF(NU22&gt;NV22,1,0)</f>
        <v>0</v>
      </c>
      <c r="NS22" s="136">
        <f>IF((NOT(ISBLANK(NL4)))*AND(NL4=NJ4),1,0)</f>
        <v>0</v>
      </c>
      <c r="NT22" s="177">
        <f>IF(NU22&lt;NV22,1,0)</f>
        <v>1</v>
      </c>
      <c r="NU22" s="307">
        <f>NL4</f>
        <v>0</v>
      </c>
      <c r="NV22" s="177">
        <f>NJ4</f>
        <v>2</v>
      </c>
      <c r="NW22" s="4"/>
      <c r="NX22" s="315">
        <v>4</v>
      </c>
      <c r="NY22" s="307" t="s">
        <v>283</v>
      </c>
      <c r="NZ22" s="307">
        <f>IF(OC22&gt;OD22,1,0)</f>
        <v>1</v>
      </c>
      <c r="OA22" s="136">
        <f>IF((NOT(ISBLANK(NJ8)))*AND(NJ8=NL8),1,0)</f>
        <v>0</v>
      </c>
      <c r="OB22" s="177">
        <f>IF(OC22&lt;OD22,1,0)</f>
        <v>0</v>
      </c>
      <c r="OC22" s="307">
        <f>NJ8</f>
        <v>2</v>
      </c>
      <c r="OD22" s="177">
        <f>NL8</f>
        <v>0</v>
      </c>
      <c r="OE22" s="4"/>
      <c r="OF22" s="315">
        <v>4</v>
      </c>
      <c r="OG22" s="307" t="s">
        <v>277</v>
      </c>
      <c r="OH22" s="307">
        <f>IF(OK22&gt;OL22,1,0)</f>
        <v>0</v>
      </c>
      <c r="OI22" s="136">
        <f>IF((NOT(ISBLANK(NL8)))*AND(NL8=NJ8),1,0)</f>
        <v>0</v>
      </c>
      <c r="OJ22" s="177">
        <f>IF(OK22&lt;OL22,1,0)</f>
        <v>1</v>
      </c>
      <c r="OK22" s="307">
        <f>NL8</f>
        <v>0</v>
      </c>
      <c r="OL22" s="177">
        <f>NJ8</f>
        <v>2</v>
      </c>
      <c r="OM22" s="4"/>
      <c r="ON22" s="315">
        <v>4</v>
      </c>
      <c r="OO22" s="307" t="s">
        <v>265</v>
      </c>
      <c r="OP22" s="307">
        <f>IF(OS22&gt;OT22,1,0)</f>
        <v>0</v>
      </c>
      <c r="OQ22" s="136">
        <f>IF((NOT(ISBLANK(NL5)))*AND(NL5=NJ5),1,0)</f>
        <v>1</v>
      </c>
      <c r="OR22" s="177">
        <f>IF(OS22&lt;OT22,1,0)</f>
        <v>0</v>
      </c>
      <c r="OS22" s="307">
        <f>NL5</f>
        <v>0</v>
      </c>
      <c r="OT22" s="177">
        <f>NJ5</f>
        <v>0</v>
      </c>
      <c r="OU22" s="4"/>
      <c r="OV22" s="315">
        <v>4</v>
      </c>
      <c r="OW22" s="307" t="s">
        <v>168</v>
      </c>
      <c r="OX22" s="307">
        <f>IF(PA22&gt;PB22,1,0)</f>
        <v>1</v>
      </c>
      <c r="OY22" s="136">
        <f>IF((NOT(ISBLANK(NL3)))*AND(NL3=NJ3),1,0)</f>
        <v>0</v>
      </c>
      <c r="OZ22" s="177">
        <f>IF(PA22&lt;PB22,1,0)</f>
        <v>0</v>
      </c>
      <c r="PA22" s="307">
        <f>NL3</f>
        <v>3</v>
      </c>
      <c r="PB22" s="177">
        <f>NJ3</f>
        <v>2</v>
      </c>
      <c r="PC22" s="4"/>
      <c r="PD22" s="315">
        <v>4</v>
      </c>
      <c r="PE22" s="307" t="s">
        <v>167</v>
      </c>
      <c r="PF22" s="307">
        <f>IF(PI22&gt;PJ22,1,0)</f>
        <v>0</v>
      </c>
      <c r="PG22" s="136">
        <f>IF((NOT(ISBLANK(NJ5)))*AND(NJ5=NL5),1,0)</f>
        <v>1</v>
      </c>
      <c r="PH22" s="177">
        <f>IF(PI22&lt;PJ22,1,0)</f>
        <v>0</v>
      </c>
      <c r="PI22" s="307">
        <f>NJ5</f>
        <v>0</v>
      </c>
      <c r="PJ22" s="177">
        <f>NL5</f>
        <v>0</v>
      </c>
      <c r="PK22" s="4"/>
      <c r="PL22" s="4"/>
      <c r="PM22" s="4"/>
      <c r="PP22" s="2"/>
      <c r="PQ22" s="4"/>
      <c r="PR22" s="388">
        <v>1</v>
      </c>
      <c r="PS22" s="4"/>
      <c r="PT22" s="156">
        <v>44682</v>
      </c>
      <c r="PU22" s="136">
        <v>5</v>
      </c>
      <c r="PV22" s="136">
        <v>7</v>
      </c>
      <c r="PW22" s="136">
        <v>8</v>
      </c>
      <c r="PX22" s="136"/>
      <c r="PY22" s="136"/>
      <c r="PZ22" s="136"/>
      <c r="QA22" s="136"/>
      <c r="QB22" s="136">
        <f>COUNT(PU22:QA22)</f>
        <v>3</v>
      </c>
      <c r="QC22" s="4"/>
      <c r="QD22" s="4"/>
      <c r="QE22" s="4"/>
      <c r="QF22" s="313" t="s">
        <v>266</v>
      </c>
      <c r="QG22" s="312">
        <f>QI22*3+QJ22</f>
        <v>9</v>
      </c>
      <c r="QH22" s="312">
        <f>QI22+QJ22+QK22</f>
        <v>11</v>
      </c>
      <c r="QI22" s="311">
        <f>SO15</f>
        <v>2</v>
      </c>
      <c r="QJ22" s="310">
        <f>SP15</f>
        <v>3</v>
      </c>
      <c r="QK22" s="309">
        <f>SQ15</f>
        <v>6</v>
      </c>
      <c r="QL22" s="310">
        <f>SR15</f>
        <v>12</v>
      </c>
      <c r="QM22" s="309">
        <f>SS15</f>
        <v>17</v>
      </c>
      <c r="QN22" s="309">
        <f>QL22-QM22</f>
        <v>-5</v>
      </c>
      <c r="QO22" s="4"/>
      <c r="QP22" s="324" t="s">
        <v>270</v>
      </c>
      <c r="QQ22" s="237">
        <v>2</v>
      </c>
      <c r="QR22" s="237" t="s">
        <v>136</v>
      </c>
      <c r="QS22" s="237">
        <v>1</v>
      </c>
      <c r="QT22" s="323" t="s">
        <v>168</v>
      </c>
      <c r="QU22" s="136"/>
      <c r="QV22" s="324" t="s">
        <v>275</v>
      </c>
      <c r="QW22" s="237">
        <v>2</v>
      </c>
      <c r="QX22" s="237" t="s">
        <v>136</v>
      </c>
      <c r="QY22" s="237">
        <v>3</v>
      </c>
      <c r="QZ22" s="323" t="s">
        <v>167</v>
      </c>
      <c r="RA22" s="4"/>
      <c r="RB22" s="324" t="s">
        <v>270</v>
      </c>
      <c r="RC22" s="237">
        <v>2</v>
      </c>
      <c r="RD22" s="237" t="s">
        <v>136</v>
      </c>
      <c r="RE22" s="237">
        <v>1</v>
      </c>
      <c r="RF22" s="323" t="s">
        <v>183</v>
      </c>
      <c r="RG22" s="136"/>
      <c r="RH22" s="322" t="s">
        <v>184</v>
      </c>
      <c r="RI22" s="237">
        <f>QQ6</f>
        <v>0</v>
      </c>
      <c r="RJ22" s="237" t="s">
        <v>136</v>
      </c>
      <c r="RK22" s="237">
        <f>QS6</f>
        <v>1</v>
      </c>
      <c r="RL22" s="321" t="s">
        <v>167</v>
      </c>
      <c r="RM22" s="4">
        <v>1</v>
      </c>
      <c r="RN22" s="4"/>
      <c r="RO22" s="315">
        <v>4</v>
      </c>
      <c r="RP22" s="307" t="s">
        <v>183</v>
      </c>
      <c r="RQ22" s="307">
        <f>IF(RT22&gt;RU22,1,0)</f>
        <v>0</v>
      </c>
      <c r="RR22" s="136">
        <f>IF((NOT(ISBLANK(RK4)))*AND(RK4=RI4),1,0)</f>
        <v>1</v>
      </c>
      <c r="RS22" s="177">
        <f>IF(RT22&lt;RU22,1,0)</f>
        <v>0</v>
      </c>
      <c r="RT22" s="307">
        <f>RK4</f>
        <v>0</v>
      </c>
      <c r="RU22" s="177">
        <f>RI4</f>
        <v>0</v>
      </c>
      <c r="RV22" s="4"/>
      <c r="RW22" s="315">
        <v>4</v>
      </c>
      <c r="RX22" s="307" t="s">
        <v>283</v>
      </c>
      <c r="RY22" s="307">
        <f>IF(SB22&gt;SC22,1,0)</f>
        <v>0</v>
      </c>
      <c r="RZ22" s="136">
        <f>IF((NOT(ISBLANK(RI8)))*AND(RI8=RK8),1,0)</f>
        <v>1</v>
      </c>
      <c r="SA22" s="177">
        <f>IF(SB22&lt;SC22,1,0)</f>
        <v>0</v>
      </c>
      <c r="SB22" s="307">
        <f>RI8</f>
        <v>1</v>
      </c>
      <c r="SC22" s="177">
        <f>RK8</f>
        <v>1</v>
      </c>
      <c r="SD22" s="4"/>
      <c r="SE22" s="315">
        <v>4</v>
      </c>
      <c r="SF22" s="307" t="s">
        <v>277</v>
      </c>
      <c r="SG22" s="307">
        <f>IF(SJ22&gt;SK22,1,0)</f>
        <v>0</v>
      </c>
      <c r="SH22" s="136">
        <f>IF((NOT(ISBLANK(RK8)))*AND(RK8=RI8),1,0)</f>
        <v>1</v>
      </c>
      <c r="SI22" s="177">
        <f>IF(SJ22&lt;SK22,1,0)</f>
        <v>0</v>
      </c>
      <c r="SJ22" s="307">
        <f>RK8</f>
        <v>1</v>
      </c>
      <c r="SK22" s="177">
        <f>RI8</f>
        <v>1</v>
      </c>
      <c r="SL22" s="4"/>
      <c r="SM22" s="315">
        <v>4</v>
      </c>
      <c r="SN22" s="307" t="s">
        <v>265</v>
      </c>
      <c r="SO22" s="307">
        <f>IF(SR22&gt;SS22,1,0)</f>
        <v>1</v>
      </c>
      <c r="SP22" s="136">
        <f>IF((NOT(ISBLANK(RK5)))*AND(RK5=RI5),1,0)</f>
        <v>0</v>
      </c>
      <c r="SQ22" s="177">
        <f>IF(SR22&lt;SS22,1,0)</f>
        <v>0</v>
      </c>
      <c r="SR22" s="307">
        <f>RK5</f>
        <v>3</v>
      </c>
      <c r="SS22" s="177">
        <f>RI5</f>
        <v>2</v>
      </c>
      <c r="ST22" s="4"/>
      <c r="SU22" s="315">
        <v>4</v>
      </c>
      <c r="SV22" s="307" t="s">
        <v>168</v>
      </c>
      <c r="SW22" s="307">
        <f>IF(SZ22&gt;TA22,1,0)</f>
        <v>1</v>
      </c>
      <c r="SX22" s="136">
        <f>IF((NOT(ISBLANK(RK3)))*AND(RK3=RI3),1,0)</f>
        <v>0</v>
      </c>
      <c r="SY22" s="177">
        <f>IF(SZ22&lt;TA22,1,0)</f>
        <v>0</v>
      </c>
      <c r="SZ22" s="307">
        <f>RK3</f>
        <v>2</v>
      </c>
      <c r="TA22" s="177">
        <f>RI3</f>
        <v>1</v>
      </c>
      <c r="TB22" s="4"/>
      <c r="TC22" s="315">
        <v>4</v>
      </c>
      <c r="TD22" s="307" t="s">
        <v>167</v>
      </c>
      <c r="TE22" s="307">
        <f>IF(TH22&gt;TI22,1,0)</f>
        <v>0</v>
      </c>
      <c r="TF22" s="136">
        <f>IF((NOT(ISBLANK(RI5)))*AND(RI5=RK5),1,0)</f>
        <v>0</v>
      </c>
      <c r="TG22" s="177">
        <f>IF(TH22&lt;TI22,1,0)</f>
        <v>1</v>
      </c>
      <c r="TH22" s="307">
        <f>RI5</f>
        <v>2</v>
      </c>
      <c r="TI22" s="177">
        <f>RK5</f>
        <v>3</v>
      </c>
      <c r="TJ22" s="4"/>
      <c r="TK22" s="4"/>
      <c r="TL22" s="4"/>
      <c r="TO22" s="2"/>
      <c r="TP22" s="4"/>
      <c r="TQ22" s="388">
        <v>1</v>
      </c>
      <c r="TR22" s="4"/>
      <c r="TS22" s="156">
        <v>44692</v>
      </c>
      <c r="TT22" s="136"/>
      <c r="TU22" s="136"/>
      <c r="TV22" s="136"/>
      <c r="TW22" s="136"/>
      <c r="TX22" s="136"/>
      <c r="TY22" s="136"/>
      <c r="TZ22" s="136"/>
      <c r="UA22" s="136">
        <f>COUNT(TT22:TZ22)</f>
        <v>0</v>
      </c>
      <c r="UB22" s="4"/>
      <c r="UC22" s="4"/>
      <c r="UD22" s="4"/>
      <c r="UE22" s="313" t="s">
        <v>266</v>
      </c>
      <c r="UF22" s="312">
        <f>UH22*3+UI22</f>
        <v>16</v>
      </c>
      <c r="UG22" s="312">
        <f>UH22+UI22+UJ22</f>
        <v>11</v>
      </c>
      <c r="UH22" s="311">
        <f>WN15</f>
        <v>4</v>
      </c>
      <c r="UI22" s="310">
        <f>WO15</f>
        <v>4</v>
      </c>
      <c r="UJ22" s="309">
        <f>WP15</f>
        <v>3</v>
      </c>
      <c r="UK22" s="310">
        <f>WQ15</f>
        <v>19</v>
      </c>
      <c r="UL22" s="309">
        <f>WR15</f>
        <v>14</v>
      </c>
      <c r="UM22" s="309">
        <f>UK22-UL22</f>
        <v>5</v>
      </c>
      <c r="UN22" s="4"/>
      <c r="UO22" s="324" t="s">
        <v>270</v>
      </c>
      <c r="UP22" s="237">
        <v>0</v>
      </c>
      <c r="UQ22" s="237" t="s">
        <v>136</v>
      </c>
      <c r="UR22" s="237">
        <v>1</v>
      </c>
      <c r="US22" s="323" t="s">
        <v>168</v>
      </c>
      <c r="UT22" s="136"/>
      <c r="UU22" s="324" t="s">
        <v>275</v>
      </c>
      <c r="UV22" s="237">
        <v>1</v>
      </c>
      <c r="UW22" s="237" t="s">
        <v>136</v>
      </c>
      <c r="UX22" s="237">
        <v>1</v>
      </c>
      <c r="UY22" s="323" t="s">
        <v>167</v>
      </c>
      <c r="UZ22" s="4"/>
      <c r="VA22" s="324" t="s">
        <v>270</v>
      </c>
      <c r="VB22" s="237">
        <v>2</v>
      </c>
      <c r="VC22" s="237" t="s">
        <v>136</v>
      </c>
      <c r="VD22" s="237">
        <v>1</v>
      </c>
      <c r="VE22" s="323" t="s">
        <v>183</v>
      </c>
      <c r="VF22" s="136"/>
      <c r="VG22" s="322" t="s">
        <v>184</v>
      </c>
      <c r="VH22" s="237">
        <f>UP6</f>
        <v>3</v>
      </c>
      <c r="VI22" s="237" t="s">
        <v>136</v>
      </c>
      <c r="VJ22" s="237">
        <f>UR6</f>
        <v>1</v>
      </c>
      <c r="VK22" s="321" t="s">
        <v>167</v>
      </c>
      <c r="VL22" s="4">
        <v>1</v>
      </c>
      <c r="VM22" s="4"/>
      <c r="VN22" s="315">
        <v>4</v>
      </c>
      <c r="VO22" s="307" t="s">
        <v>183</v>
      </c>
      <c r="VP22" s="307">
        <f>IF(VS22&gt;VT22,1,0)</f>
        <v>0</v>
      </c>
      <c r="VQ22" s="136">
        <f>IF((NOT(ISBLANK(VJ4)))*AND(VJ4=VH4),1,0)</f>
        <v>1</v>
      </c>
      <c r="VR22" s="177">
        <f>IF(VS22&lt;VT22,1,0)</f>
        <v>0</v>
      </c>
      <c r="VS22" s="307">
        <f>VJ4</f>
        <v>0</v>
      </c>
      <c r="VT22" s="177">
        <f>VH4</f>
        <v>0</v>
      </c>
      <c r="VU22" s="4"/>
      <c r="VV22" s="315">
        <v>4</v>
      </c>
      <c r="VW22" s="307" t="s">
        <v>283</v>
      </c>
      <c r="VX22" s="307">
        <f>IF(WA22&gt;WB22,1,0)</f>
        <v>0</v>
      </c>
      <c r="VY22" s="136">
        <f>IF((NOT(ISBLANK(VH8)))*AND(VH8=VJ8),1,0)</f>
        <v>0</v>
      </c>
      <c r="VZ22" s="177">
        <f>IF(WA22&lt;WB22,1,0)</f>
        <v>1</v>
      </c>
      <c r="WA22" s="307">
        <f>VH8</f>
        <v>0</v>
      </c>
      <c r="WB22" s="177">
        <f>VJ8</f>
        <v>3</v>
      </c>
      <c r="WC22" s="4"/>
      <c r="WD22" s="315">
        <v>4</v>
      </c>
      <c r="WE22" s="307" t="s">
        <v>277</v>
      </c>
      <c r="WF22" s="307">
        <f>IF(WI22&gt;WJ22,1,0)</f>
        <v>1</v>
      </c>
      <c r="WG22" s="136">
        <f>IF((NOT(ISBLANK(VJ8)))*AND(VJ8=VH8),1,0)</f>
        <v>0</v>
      </c>
      <c r="WH22" s="177">
        <f>IF(WI22&lt;WJ22,1,0)</f>
        <v>0</v>
      </c>
      <c r="WI22" s="307">
        <f>VJ8</f>
        <v>3</v>
      </c>
      <c r="WJ22" s="177">
        <f>VH8</f>
        <v>0</v>
      </c>
      <c r="WK22" s="4"/>
      <c r="WL22" s="315">
        <v>4</v>
      </c>
      <c r="WM22" s="307" t="s">
        <v>265</v>
      </c>
      <c r="WN22" s="307">
        <f>IF(WQ22&gt;WR22,1,0)</f>
        <v>0</v>
      </c>
      <c r="WO22" s="136">
        <f>IF((NOT(ISBLANK(VJ5)))*AND(VJ5=VH5),1,0)</f>
        <v>0</v>
      </c>
      <c r="WP22" s="177">
        <f>IF(WQ22&lt;WR22,1,0)</f>
        <v>1</v>
      </c>
      <c r="WQ22" s="307">
        <f>VJ5</f>
        <v>0</v>
      </c>
      <c r="WR22" s="177">
        <f>VH5</f>
        <v>2</v>
      </c>
      <c r="WS22" s="4"/>
      <c r="WT22" s="315">
        <v>4</v>
      </c>
      <c r="WU22" s="307" t="s">
        <v>168</v>
      </c>
      <c r="WV22" s="307">
        <f>IF(WY22&gt;WZ22,1,0)</f>
        <v>0</v>
      </c>
      <c r="WW22" s="136">
        <f>IF((NOT(ISBLANK(VJ3)))*AND(VJ3=VH3),1,0)</f>
        <v>0</v>
      </c>
      <c r="WX22" s="177">
        <f>IF(WY22&lt;WZ22,1,0)</f>
        <v>1</v>
      </c>
      <c r="WY22" s="307">
        <f>VJ3</f>
        <v>0</v>
      </c>
      <c r="WZ22" s="177">
        <f>VH3</f>
        <v>1</v>
      </c>
      <c r="XA22" s="4"/>
      <c r="XB22" s="315">
        <v>4</v>
      </c>
      <c r="XC22" s="307" t="s">
        <v>167</v>
      </c>
      <c r="XD22" s="307">
        <f>IF(XG22&gt;XH22,1,0)</f>
        <v>1</v>
      </c>
      <c r="XE22" s="136">
        <f>IF((NOT(ISBLANK(VH5)))*AND(VH5=VJ5),1,0)</f>
        <v>0</v>
      </c>
      <c r="XF22" s="177">
        <f>IF(XG22&lt;XH22,1,0)</f>
        <v>0</v>
      </c>
      <c r="XG22" s="307">
        <f>VH5</f>
        <v>2</v>
      </c>
      <c r="XH22" s="177">
        <f>VJ5</f>
        <v>0</v>
      </c>
      <c r="XI22" s="4"/>
      <c r="XJ22" s="4"/>
      <c r="XK22" s="4"/>
      <c r="XN22" s="2"/>
      <c r="XO22" s="4"/>
      <c r="XP22" s="4"/>
      <c r="XQ22" s="4"/>
      <c r="XR22" s="4"/>
      <c r="XS22" s="4"/>
      <c r="XT22" s="4"/>
      <c r="XU22" s="4"/>
      <c r="XV22" s="4"/>
      <c r="XW22" s="4"/>
      <c r="XX22" s="136"/>
      <c r="XY22" s="136"/>
      <c r="XZ22" s="4"/>
      <c r="YA22" s="4"/>
      <c r="YB22" s="4"/>
      <c r="YC22" s="313" t="s">
        <v>266</v>
      </c>
      <c r="YD22" s="312">
        <f>YF22*3+YG22</f>
        <v>0</v>
      </c>
      <c r="YE22" s="312">
        <f>YF22+YG22+YH22</f>
        <v>0</v>
      </c>
      <c r="YF22" s="311">
        <f>AAL15</f>
        <v>0</v>
      </c>
      <c r="YG22" s="310">
        <f>AAM15</f>
        <v>0</v>
      </c>
      <c r="YH22" s="309">
        <f>AAN15</f>
        <v>0</v>
      </c>
      <c r="YI22" s="310">
        <f>AAO15</f>
        <v>0</v>
      </c>
      <c r="YJ22" s="309">
        <f>AAP15</f>
        <v>0</v>
      </c>
      <c r="YK22" s="309">
        <f>YI22-YJ22</f>
        <v>0</v>
      </c>
      <c r="YL22" s="4"/>
      <c r="YM22" s="324" t="s">
        <v>270</v>
      </c>
      <c r="YN22" s="237"/>
      <c r="YO22" s="237" t="s">
        <v>136</v>
      </c>
      <c r="YP22" s="237"/>
      <c r="YQ22" s="323" t="s">
        <v>168</v>
      </c>
      <c r="YR22" s="136"/>
      <c r="YS22" s="324" t="s">
        <v>275</v>
      </c>
      <c r="YT22" s="237"/>
      <c r="YU22" s="237" t="s">
        <v>136</v>
      </c>
      <c r="YV22" s="237"/>
      <c r="YW22" s="323" t="s">
        <v>167</v>
      </c>
      <c r="YX22" s="4"/>
      <c r="YY22" s="324" t="s">
        <v>270</v>
      </c>
      <c r="YZ22" s="237"/>
      <c r="ZA22" s="237" t="s">
        <v>136</v>
      </c>
      <c r="ZB22" s="237"/>
      <c r="ZC22" s="323" t="s">
        <v>183</v>
      </c>
      <c r="ZD22" s="136"/>
      <c r="ZE22" s="322" t="s">
        <v>184</v>
      </c>
      <c r="ZF22" s="237">
        <f>YN6</f>
        <v>0</v>
      </c>
      <c r="ZG22" s="237" t="s">
        <v>136</v>
      </c>
      <c r="ZH22" s="237">
        <f>YP6</f>
        <v>0</v>
      </c>
      <c r="ZI22" s="321" t="s">
        <v>167</v>
      </c>
      <c r="ZJ22" s="4">
        <v>1</v>
      </c>
      <c r="ZK22" s="4"/>
      <c r="ZL22" s="315">
        <v>4</v>
      </c>
      <c r="ZM22" s="307" t="s">
        <v>183</v>
      </c>
      <c r="ZN22" s="307">
        <f>IF(ZQ22&gt;ZR22,1,0)</f>
        <v>0</v>
      </c>
      <c r="ZO22" s="136">
        <f>IF((NOT(ISBLANK(ZH4)))*AND(ZH4=ZF4),1,0)</f>
        <v>0</v>
      </c>
      <c r="ZP22" s="177">
        <f>IF(ZQ22&lt;ZR22,1,0)</f>
        <v>0</v>
      </c>
      <c r="ZQ22" s="307">
        <f>ZH4</f>
        <v>0</v>
      </c>
      <c r="ZR22" s="177">
        <f>ZF4</f>
        <v>0</v>
      </c>
      <c r="ZS22" s="4"/>
      <c r="ZT22" s="315">
        <v>4</v>
      </c>
      <c r="ZU22" s="307" t="s">
        <v>283</v>
      </c>
      <c r="ZV22" s="307">
        <f>IF(ZY22&gt;ZZ22,1,0)</f>
        <v>0</v>
      </c>
      <c r="ZW22" s="136">
        <f>IF((NOT(ISBLANK(ZF8)))*AND(ZF8=ZH8),1,0)</f>
        <v>0</v>
      </c>
      <c r="ZX22" s="177">
        <f>IF(ZY22&lt;ZZ22,1,0)</f>
        <v>0</v>
      </c>
      <c r="ZY22" s="307">
        <f>ZF8</f>
        <v>0</v>
      </c>
      <c r="ZZ22" s="177">
        <f>ZH8</f>
        <v>0</v>
      </c>
      <c r="AAA22" s="4"/>
      <c r="AAB22" s="315">
        <v>4</v>
      </c>
      <c r="AAC22" s="307" t="s">
        <v>277</v>
      </c>
      <c r="AAD22" s="307">
        <f>IF(AAG22&gt;AAH22,1,0)</f>
        <v>0</v>
      </c>
      <c r="AAE22" s="136">
        <f>IF((NOT(ISBLANK(ZH8)))*AND(ZH8=ZF8),1,0)</f>
        <v>0</v>
      </c>
      <c r="AAF22" s="177">
        <f>IF(AAG22&lt;AAH22,1,0)</f>
        <v>0</v>
      </c>
      <c r="AAG22" s="307">
        <f>ZH8</f>
        <v>0</v>
      </c>
      <c r="AAH22" s="177">
        <f>ZF8</f>
        <v>0</v>
      </c>
      <c r="AAI22" s="4"/>
      <c r="AAJ22" s="315">
        <v>4</v>
      </c>
      <c r="AAK22" s="307" t="s">
        <v>265</v>
      </c>
      <c r="AAL22" s="307">
        <f>IF(AAO22&gt;AAP22,1,0)</f>
        <v>0</v>
      </c>
      <c r="AAM22" s="136">
        <f>IF((NOT(ISBLANK(ZH5)))*AND(ZH5=ZF5),1,0)</f>
        <v>0</v>
      </c>
      <c r="AAN22" s="177">
        <f>IF(AAO22&lt;AAP22,1,0)</f>
        <v>0</v>
      </c>
      <c r="AAO22" s="307">
        <f>ZH5</f>
        <v>0</v>
      </c>
      <c r="AAP22" s="177">
        <f>ZF5</f>
        <v>0</v>
      </c>
      <c r="AAQ22" s="4"/>
      <c r="AAR22" s="315">
        <v>4</v>
      </c>
      <c r="AAS22" s="307" t="s">
        <v>168</v>
      </c>
      <c r="AAT22" s="307">
        <f>IF(AAW22&gt;AAX22,1,0)</f>
        <v>0</v>
      </c>
      <c r="AAU22" s="136">
        <f>IF((NOT(ISBLANK(ZH3)))*AND(ZH3=ZF3),1,0)</f>
        <v>0</v>
      </c>
      <c r="AAV22" s="177">
        <f>IF(AAW22&lt;AAX22,1,0)</f>
        <v>0</v>
      </c>
      <c r="AAW22" s="307">
        <f>ZH3</f>
        <v>0</v>
      </c>
      <c r="AAX22" s="177">
        <f>ZF3</f>
        <v>0</v>
      </c>
      <c r="AAY22" s="4"/>
      <c r="AAZ22" s="315">
        <v>4</v>
      </c>
      <c r="ABA22" s="307" t="s">
        <v>167</v>
      </c>
      <c r="ABB22" s="307">
        <f>IF(ABE22&gt;ABF22,1,0)</f>
        <v>0</v>
      </c>
      <c r="ABC22" s="136">
        <f>IF((NOT(ISBLANK(ZF5)))*AND(ZF5=ZH5),1,0)</f>
        <v>0</v>
      </c>
      <c r="ABD22" s="177">
        <f>IF(ABE22&lt;ABF22,1,0)</f>
        <v>0</v>
      </c>
      <c r="ABE22" s="307">
        <f>ZF5</f>
        <v>0</v>
      </c>
      <c r="ABF22" s="177">
        <f>ZH5</f>
        <v>0</v>
      </c>
      <c r="ABG22" s="4"/>
      <c r="ABH22" s="4"/>
      <c r="ABI22" s="4"/>
    </row>
    <row r="23" spans="1:737" x14ac:dyDescent="0.25">
      <c r="A23" s="2"/>
      <c r="B23" s="2"/>
      <c r="C23" s="4"/>
      <c r="D23" s="4"/>
      <c r="E23" s="4"/>
      <c r="F23" s="4"/>
      <c r="G23" s="4"/>
      <c r="H23" s="4"/>
      <c r="I23" s="4"/>
      <c r="J23" s="4"/>
      <c r="K23" s="4"/>
      <c r="L23" s="136"/>
      <c r="M23" s="136"/>
      <c r="N23" s="4"/>
      <c r="O23" s="4"/>
      <c r="P23" s="4"/>
      <c r="Q23" s="313" t="s">
        <v>270</v>
      </c>
      <c r="R23" s="312">
        <f>T23*3+U23</f>
        <v>0</v>
      </c>
      <c r="S23" s="312">
        <f>T23+U23+V23</f>
        <v>0</v>
      </c>
      <c r="T23" s="311">
        <f>CH15</f>
        <v>0</v>
      </c>
      <c r="U23" s="310">
        <f>CI15</f>
        <v>0</v>
      </c>
      <c r="V23" s="309">
        <f>CJ15</f>
        <v>0</v>
      </c>
      <c r="W23" s="310">
        <f>CK15</f>
        <v>0</v>
      </c>
      <c r="X23" s="309">
        <f>CL15</f>
        <v>0</v>
      </c>
      <c r="Y23" s="309">
        <f>W23-X23</f>
        <v>0</v>
      </c>
      <c r="Z23" s="4"/>
      <c r="AA23" s="324" t="s">
        <v>273</v>
      </c>
      <c r="AB23" s="237"/>
      <c r="AC23" s="237" t="s">
        <v>136</v>
      </c>
      <c r="AD23" s="237"/>
      <c r="AE23" s="323" t="s">
        <v>275</v>
      </c>
      <c r="AF23" s="136"/>
      <c r="AG23" s="324" t="s">
        <v>277</v>
      </c>
      <c r="AH23" s="237"/>
      <c r="AI23" s="237" t="s">
        <v>136</v>
      </c>
      <c r="AJ23" s="237"/>
      <c r="AK23" s="323" t="s">
        <v>270</v>
      </c>
      <c r="AL23" s="4"/>
      <c r="AM23" s="324" t="s">
        <v>273</v>
      </c>
      <c r="AN23" s="237"/>
      <c r="AO23" s="237" t="s">
        <v>136</v>
      </c>
      <c r="AP23" s="237"/>
      <c r="AQ23" s="323" t="s">
        <v>184</v>
      </c>
      <c r="AS23" s="322" t="s">
        <v>183</v>
      </c>
      <c r="AT23" s="237">
        <f>AT4</f>
        <v>0</v>
      </c>
      <c r="AU23" s="237" t="s">
        <v>136</v>
      </c>
      <c r="AV23" s="237">
        <f>AV4</f>
        <v>0</v>
      </c>
      <c r="AW23" s="321" t="s">
        <v>275</v>
      </c>
      <c r="AX23" s="320">
        <v>4</v>
      </c>
      <c r="AY23" s="4"/>
      <c r="AZ23" s="315">
        <v>5</v>
      </c>
      <c r="BA23" s="307" t="s">
        <v>146</v>
      </c>
      <c r="BB23" s="307">
        <f>IF(BE23&gt;BF23,1,0)</f>
        <v>0</v>
      </c>
      <c r="BC23" s="136">
        <f>IF((NOT(ISBLANK(AB14)))*AND(AB14=AD14),1,0)</f>
        <v>0</v>
      </c>
      <c r="BD23" s="177">
        <f>IF(BE23&lt;BF23,1,0)</f>
        <v>0</v>
      </c>
      <c r="BE23" s="307">
        <f>AB14</f>
        <v>0</v>
      </c>
      <c r="BF23" s="177">
        <f>AD14</f>
        <v>0</v>
      </c>
      <c r="BG23" s="4"/>
      <c r="BH23" s="315">
        <v>5</v>
      </c>
      <c r="BI23" s="307" t="s">
        <v>184</v>
      </c>
      <c r="BJ23" s="307">
        <f>IF(BM23&gt;BN23,1,0)</f>
        <v>0</v>
      </c>
      <c r="BK23" s="136">
        <f>IF((NOT(ISBLANK(AD12)))*AND(AD12=AB12),1,0)</f>
        <v>0</v>
      </c>
      <c r="BL23" s="177">
        <f>IF(BM23&lt;BN23,1,0)</f>
        <v>0</v>
      </c>
      <c r="BM23" s="307">
        <f>AD12</f>
        <v>0</v>
      </c>
      <c r="BN23" s="177">
        <f>AB12</f>
        <v>0</v>
      </c>
      <c r="BO23" s="4"/>
      <c r="BP23" s="315">
        <v>5</v>
      </c>
      <c r="BQ23" s="307" t="s">
        <v>183</v>
      </c>
      <c r="BR23" s="307">
        <f>IF(BU23&gt;BV23,1,0)</f>
        <v>0</v>
      </c>
      <c r="BS23" s="136">
        <f>IF((NOT(ISBLANK(AB15)))*AND(AB15=AD15),1,0)</f>
        <v>0</v>
      </c>
      <c r="BT23" s="177">
        <f>IF(BU23&lt;BV23,1,0)</f>
        <v>0</v>
      </c>
      <c r="BU23" s="307">
        <f>AB15</f>
        <v>0</v>
      </c>
      <c r="BV23" s="177">
        <f>AD15</f>
        <v>0</v>
      </c>
      <c r="BW23" s="4"/>
      <c r="BX23" s="315">
        <v>5</v>
      </c>
      <c r="BY23" s="307" t="s">
        <v>266</v>
      </c>
      <c r="BZ23" s="307">
        <f>IF(CC23&gt;CD23,1,0)</f>
        <v>0</v>
      </c>
      <c r="CA23" s="136">
        <f>IF((NOT(ISBLANK(AB16)))*AND(AB16=AD16),1,0)</f>
        <v>0</v>
      </c>
      <c r="CB23" s="177">
        <f>IF(CC23&lt;CD23,1,0)</f>
        <v>0</v>
      </c>
      <c r="CC23" s="307">
        <f>AB16</f>
        <v>0</v>
      </c>
      <c r="CD23" s="177">
        <f>AD16</f>
        <v>0</v>
      </c>
      <c r="CF23" s="315">
        <v>5</v>
      </c>
      <c r="CG23" s="307" t="s">
        <v>275</v>
      </c>
      <c r="CH23" s="307">
        <f>IF(CK23&gt;CL23,1,0)</f>
        <v>0</v>
      </c>
      <c r="CI23" s="136">
        <f>IF((NOT(ISBLANK(AD14)))*AND(AD14=AB14),1,0)</f>
        <v>0</v>
      </c>
      <c r="CJ23" s="177">
        <f>IF(CK23&lt;CL23,1,0)</f>
        <v>0</v>
      </c>
      <c r="CK23" s="307">
        <f>AD14</f>
        <v>0</v>
      </c>
      <c r="CL23" s="177">
        <f>AB14</f>
        <v>0</v>
      </c>
      <c r="CN23" s="315">
        <v>5</v>
      </c>
      <c r="CO23" s="307" t="s">
        <v>168</v>
      </c>
      <c r="CP23" s="307">
        <f>IF(CS23&gt;CT23,1,0)</f>
        <v>0</v>
      </c>
      <c r="CQ23" s="136">
        <f>IF((NOT(ISBLANK(AB11)))*AND(AB11=AD11),1,0)</f>
        <v>0</v>
      </c>
      <c r="CR23" s="177">
        <f>IF(CS23&lt;CT23,1,0)</f>
        <v>0</v>
      </c>
      <c r="CS23" s="307">
        <f>AB11</f>
        <v>0</v>
      </c>
      <c r="CT23" s="177">
        <f>AD11</f>
        <v>0</v>
      </c>
      <c r="CY23" s="2"/>
      <c r="DA23" s="136"/>
      <c r="DB23" s="136"/>
      <c r="DG23" s="4"/>
      <c r="DH23" s="136"/>
      <c r="DI23" s="4"/>
      <c r="DL23" s="151" t="s">
        <v>342</v>
      </c>
      <c r="DM23" s="379">
        <v>69</v>
      </c>
      <c r="DR23" s="4">
        <v>77</v>
      </c>
      <c r="DS23" s="383" t="s">
        <v>374</v>
      </c>
      <c r="DT23" s="136" t="s">
        <v>373</v>
      </c>
      <c r="DU23" s="136">
        <v>4</v>
      </c>
      <c r="DV23" s="4"/>
      <c r="DW23" s="4"/>
      <c r="DX23" s="4"/>
      <c r="DY23" s="313" t="s">
        <v>352</v>
      </c>
      <c r="DZ23" s="312">
        <f>EB23*3+EC23</f>
        <v>16</v>
      </c>
      <c r="EA23" s="312">
        <f>EB23+EC23+ED23</f>
        <v>11</v>
      </c>
      <c r="EB23" s="311">
        <f>HB15</f>
        <v>4</v>
      </c>
      <c r="EC23" s="310">
        <f>HC15</f>
        <v>4</v>
      </c>
      <c r="ED23" s="309">
        <f>HD15</f>
        <v>3</v>
      </c>
      <c r="EE23" s="310">
        <f>HE15</f>
        <v>14</v>
      </c>
      <c r="EF23" s="309">
        <f>HF15</f>
        <v>13</v>
      </c>
      <c r="EG23" s="309">
        <f>EE23-EF23</f>
        <v>1</v>
      </c>
      <c r="EU23" s="355" t="s">
        <v>362</v>
      </c>
      <c r="EV23" s="387">
        <f>DM8*0.85</f>
        <v>47.685000000000002</v>
      </c>
      <c r="FL23" s="136"/>
      <c r="FM23" s="136"/>
      <c r="FN23" s="136"/>
      <c r="FO23" s="136"/>
      <c r="FP23" s="136"/>
      <c r="FQ23" s="136"/>
      <c r="FR23" s="4"/>
      <c r="FS23" s="4"/>
      <c r="FT23" s="315">
        <v>5</v>
      </c>
      <c r="FU23" s="307" t="s">
        <v>348</v>
      </c>
      <c r="FV23" s="307">
        <f>IF(FY23&gt;FZ23,1,0)</f>
        <v>1</v>
      </c>
      <c r="FW23" s="136">
        <f>IF((NOT(ISBLANK(FH6)))*AND(FH6=FJ6),1,0)</f>
        <v>0</v>
      </c>
      <c r="FX23" s="177">
        <f>IF(FY23&lt;FZ23,1,0)</f>
        <v>0</v>
      </c>
      <c r="FY23" s="307">
        <f>FH6</f>
        <v>2</v>
      </c>
      <c r="FZ23" s="177">
        <f>FJ6</f>
        <v>1</v>
      </c>
      <c r="GA23" s="4"/>
      <c r="GB23" s="315">
        <v>5</v>
      </c>
      <c r="GC23" s="307" t="s">
        <v>358</v>
      </c>
      <c r="GD23" s="307">
        <f>IF(GG23&gt;GH23,1,0)</f>
        <v>0</v>
      </c>
      <c r="GE23" s="136">
        <f>IF((NOT(ISBLANK(FJ4)))*AND(FJ4=FH4),1,0)</f>
        <v>0</v>
      </c>
      <c r="GF23" s="177">
        <f>IF(GG23&lt;GH23,1,0)</f>
        <v>1</v>
      </c>
      <c r="GG23" s="307">
        <f>FJ4</f>
        <v>1</v>
      </c>
      <c r="GH23" s="177">
        <f>FH4</f>
        <v>3</v>
      </c>
      <c r="GI23" s="4"/>
      <c r="GJ23" s="315">
        <v>5</v>
      </c>
      <c r="GK23" s="307" t="s">
        <v>357</v>
      </c>
      <c r="GL23" s="307">
        <f>IF(GO23&gt;GP23,1,0)</f>
        <v>0</v>
      </c>
      <c r="GM23" s="136">
        <f>IF((NOT(ISBLANK(FH7)))*AND(FH7=FJ7),1,0)</f>
        <v>0</v>
      </c>
      <c r="GN23" s="177">
        <f>IF(GO23&lt;GP23,1,0)</f>
        <v>1</v>
      </c>
      <c r="GO23" s="307">
        <f>FH7</f>
        <v>0</v>
      </c>
      <c r="GP23" s="177">
        <f>FJ7</f>
        <v>1</v>
      </c>
      <c r="GQ23" s="4"/>
      <c r="GR23" s="315">
        <v>5</v>
      </c>
      <c r="GS23" s="307" t="s">
        <v>343</v>
      </c>
      <c r="GT23" s="307">
        <f>IF(GW23&gt;GX23,1,0)</f>
        <v>0</v>
      </c>
      <c r="GU23" s="136">
        <f>IF((NOT(ISBLANK(FH8)))*AND(FH8=FJ8),1,0)</f>
        <v>1</v>
      </c>
      <c r="GV23" s="177">
        <f>IF(GW23&lt;GX23,1,0)</f>
        <v>0</v>
      </c>
      <c r="GW23" s="307">
        <f>FH8</f>
        <v>1</v>
      </c>
      <c r="GX23" s="177">
        <f>FJ8</f>
        <v>1</v>
      </c>
      <c r="GZ23" s="315">
        <v>5</v>
      </c>
      <c r="HA23" s="307" t="s">
        <v>342</v>
      </c>
      <c r="HB23" s="307">
        <f>IF(HE23&gt;HF23,1,0)</f>
        <v>0</v>
      </c>
      <c r="HC23" s="136">
        <f>IF((NOT(ISBLANK(FJ6)))*AND(FJ6=FH6),1,0)</f>
        <v>0</v>
      </c>
      <c r="HD23" s="177">
        <f>IF(HE23&lt;HF23,1,0)</f>
        <v>1</v>
      </c>
      <c r="HE23" s="307">
        <f>FJ6</f>
        <v>1</v>
      </c>
      <c r="HF23" s="177">
        <f>FH6</f>
        <v>2</v>
      </c>
      <c r="HH23" s="315">
        <v>5</v>
      </c>
      <c r="HI23" s="307" t="s">
        <v>346</v>
      </c>
      <c r="HJ23" s="307">
        <f>IF(HM23&gt;HN23,1,0)</f>
        <v>0</v>
      </c>
      <c r="HK23" s="136">
        <f>IF((NOT(ISBLANK(FH3)))*AND(FH3=FJ3),1,0)</f>
        <v>0</v>
      </c>
      <c r="HL23" s="177">
        <f>IF(HM23&lt;HN23,1,0)</f>
        <v>1</v>
      </c>
      <c r="HM23" s="307">
        <f>FH3</f>
        <v>1</v>
      </c>
      <c r="HN23" s="177">
        <f>FJ3</f>
        <v>2</v>
      </c>
      <c r="HS23" s="2"/>
      <c r="HT23" s="2"/>
      <c r="HU23" s="4"/>
      <c r="HV23" s="4"/>
      <c r="HW23" s="4"/>
      <c r="HX23" s="4"/>
      <c r="HY23" s="4"/>
      <c r="HZ23" s="4"/>
      <c r="IA23" s="4"/>
      <c r="IB23" s="4"/>
      <c r="IC23" s="4"/>
      <c r="ID23" s="136"/>
      <c r="IE23" s="136"/>
      <c r="IF23" s="4"/>
      <c r="IG23" s="4"/>
      <c r="IH23" s="4"/>
      <c r="II23" s="313" t="s">
        <v>270</v>
      </c>
      <c r="IJ23" s="312">
        <f>IL23*3+IM23</f>
        <v>20</v>
      </c>
      <c r="IK23" s="312">
        <f>IL23+IM23+IN23</f>
        <v>11</v>
      </c>
      <c r="IL23" s="311">
        <f>KZ15</f>
        <v>6</v>
      </c>
      <c r="IM23" s="310">
        <f>LA15</f>
        <v>2</v>
      </c>
      <c r="IN23" s="309">
        <f>LB15</f>
        <v>3</v>
      </c>
      <c r="IO23" s="310">
        <f>LC15</f>
        <v>19</v>
      </c>
      <c r="IP23" s="309">
        <f>LD15</f>
        <v>19</v>
      </c>
      <c r="IQ23" s="309">
        <f>IO23-IP23</f>
        <v>0</v>
      </c>
      <c r="IR23" s="4"/>
      <c r="IS23" s="324" t="s">
        <v>273</v>
      </c>
      <c r="IT23" s="136">
        <v>2</v>
      </c>
      <c r="IU23" s="136" t="s">
        <v>136</v>
      </c>
      <c r="IV23" s="136">
        <v>0</v>
      </c>
      <c r="IW23" s="323" t="s">
        <v>275</v>
      </c>
      <c r="IX23" s="136"/>
      <c r="IY23" s="324" t="s">
        <v>277</v>
      </c>
      <c r="IZ23" s="136">
        <v>3</v>
      </c>
      <c r="JA23" s="136" t="s">
        <v>136</v>
      </c>
      <c r="JB23" s="136">
        <v>0</v>
      </c>
      <c r="JC23" s="323" t="s">
        <v>270</v>
      </c>
      <c r="JD23" s="4"/>
      <c r="JE23" s="324" t="s">
        <v>273</v>
      </c>
      <c r="JF23" s="136">
        <v>2</v>
      </c>
      <c r="JG23" s="136" t="s">
        <v>136</v>
      </c>
      <c r="JH23" s="136">
        <v>1</v>
      </c>
      <c r="JI23" s="323" t="s">
        <v>184</v>
      </c>
      <c r="JK23" s="322" t="s">
        <v>183</v>
      </c>
      <c r="JL23" s="237">
        <f>JL4</f>
        <v>1</v>
      </c>
      <c r="JM23" s="237" t="s">
        <v>136</v>
      </c>
      <c r="JN23" s="237">
        <f>JN4</f>
        <v>1</v>
      </c>
      <c r="JO23" s="321" t="s">
        <v>275</v>
      </c>
      <c r="JP23" s="320">
        <v>4</v>
      </c>
      <c r="JQ23" s="4"/>
      <c r="JR23" s="315">
        <v>5</v>
      </c>
      <c r="JS23" s="307" t="s">
        <v>146</v>
      </c>
      <c r="JT23" s="307">
        <f>IF(JW23&gt;JX23,1,0)</f>
        <v>0</v>
      </c>
      <c r="JU23" s="136">
        <f>IF((NOT(ISBLANK(IT14)))*AND(IT14=IV14),1,0)</f>
        <v>1</v>
      </c>
      <c r="JV23" s="177">
        <f>IF(JW23&lt;JX23,1,0)</f>
        <v>0</v>
      </c>
      <c r="JW23" s="307">
        <f>IT14</f>
        <v>1</v>
      </c>
      <c r="JX23" s="177">
        <f>IV14</f>
        <v>1</v>
      </c>
      <c r="JY23" s="4"/>
      <c r="JZ23" s="315">
        <v>5</v>
      </c>
      <c r="KA23" s="307" t="s">
        <v>184</v>
      </c>
      <c r="KB23" s="307">
        <f>IF(KE23&gt;KF23,1,0)</f>
        <v>0</v>
      </c>
      <c r="KC23" s="136">
        <f>IF((NOT(ISBLANK(IV12)))*AND(IV12=IT12),1,0)</f>
        <v>0</v>
      </c>
      <c r="KD23" s="177">
        <f>IF(KE23&lt;KF23,1,0)</f>
        <v>1</v>
      </c>
      <c r="KE23" s="307">
        <f>IV12</f>
        <v>0</v>
      </c>
      <c r="KF23" s="177">
        <f>IT12</f>
        <v>1</v>
      </c>
      <c r="KG23" s="4"/>
      <c r="KH23" s="315">
        <v>5</v>
      </c>
      <c r="KI23" s="307" t="s">
        <v>183</v>
      </c>
      <c r="KJ23" s="307">
        <f>IF(KM23&gt;KN23,1,0)</f>
        <v>1</v>
      </c>
      <c r="KK23" s="136">
        <f>IF((NOT(ISBLANK(IT15)))*AND(IT15=IV15),1,0)</f>
        <v>0</v>
      </c>
      <c r="KL23" s="177">
        <f>IF(KM23&lt;KN23,1,0)</f>
        <v>0</v>
      </c>
      <c r="KM23" s="307">
        <f>IT15</f>
        <v>3</v>
      </c>
      <c r="KN23" s="177">
        <f>IV15</f>
        <v>1</v>
      </c>
      <c r="KO23" s="4"/>
      <c r="KP23" s="315">
        <v>5</v>
      </c>
      <c r="KQ23" s="307" t="s">
        <v>266</v>
      </c>
      <c r="KR23" s="307">
        <f>IF(KU23&gt;KV23,1,0)</f>
        <v>0</v>
      </c>
      <c r="KS23" s="136">
        <f>IF((NOT(ISBLANK(IT16)))*AND(IT16=IV16),1,0)</f>
        <v>0</v>
      </c>
      <c r="KT23" s="177">
        <f>IF(KU23&lt;KV23,1,0)</f>
        <v>1</v>
      </c>
      <c r="KU23" s="307">
        <f>IT16</f>
        <v>0</v>
      </c>
      <c r="KV23" s="177">
        <f>IV16</f>
        <v>1</v>
      </c>
      <c r="KX23" s="315">
        <v>5</v>
      </c>
      <c r="KY23" s="307" t="s">
        <v>275</v>
      </c>
      <c r="KZ23" s="307">
        <f>IF(LC23&gt;LD23,1,0)</f>
        <v>0</v>
      </c>
      <c r="LA23" s="136">
        <f>IF((NOT(ISBLANK(IV14)))*AND(IV14=IT14),1,0)</f>
        <v>1</v>
      </c>
      <c r="LB23" s="177">
        <f>IF(LC23&lt;LD23,1,0)</f>
        <v>0</v>
      </c>
      <c r="LC23" s="307">
        <f>IV14</f>
        <v>1</v>
      </c>
      <c r="LD23" s="177">
        <f>IT14</f>
        <v>1</v>
      </c>
      <c r="LF23" s="315">
        <v>5</v>
      </c>
      <c r="LG23" s="307" t="s">
        <v>168</v>
      </c>
      <c r="LH23" s="307">
        <f>IF(LK23&gt;LL23,1,0)</f>
        <v>1</v>
      </c>
      <c r="LI23" s="136">
        <f>IF((NOT(ISBLANK(IT11)))*AND(IT11=IV11),1,0)</f>
        <v>0</v>
      </c>
      <c r="LJ23" s="177">
        <f>IF(LK23&lt;LL23,1,0)</f>
        <v>0</v>
      </c>
      <c r="LK23" s="307">
        <f>IT11</f>
        <v>2</v>
      </c>
      <c r="LL23" s="177">
        <f>IV11</f>
        <v>1</v>
      </c>
      <c r="LQ23" s="2"/>
      <c r="LR23" s="2"/>
      <c r="LS23" s="4"/>
      <c r="LT23" s="4"/>
      <c r="LU23" s="4"/>
      <c r="LV23" s="4"/>
      <c r="LW23" s="4"/>
      <c r="LX23" s="4"/>
      <c r="LY23" s="4"/>
      <c r="LZ23" s="4"/>
      <c r="MA23" s="4"/>
      <c r="MB23" s="136"/>
      <c r="MC23" s="136"/>
      <c r="MD23" s="4"/>
      <c r="ME23" s="4"/>
      <c r="MF23" s="4"/>
      <c r="MG23" s="313" t="s">
        <v>270</v>
      </c>
      <c r="MH23" s="312">
        <f>MJ23*3+MK23</f>
        <v>17</v>
      </c>
      <c r="MI23" s="312">
        <f>MJ23+MK23+ML23</f>
        <v>11</v>
      </c>
      <c r="MJ23" s="311">
        <f>OX15</f>
        <v>5</v>
      </c>
      <c r="MK23" s="310">
        <f>OY15</f>
        <v>2</v>
      </c>
      <c r="ML23" s="309">
        <f>OZ15</f>
        <v>4</v>
      </c>
      <c r="MM23" s="310">
        <f>PA15</f>
        <v>24</v>
      </c>
      <c r="MN23" s="309">
        <f>PB15</f>
        <v>23</v>
      </c>
      <c r="MO23" s="309">
        <f>MM23-MN23</f>
        <v>1</v>
      </c>
      <c r="MP23" s="4"/>
      <c r="MQ23" s="324" t="s">
        <v>273</v>
      </c>
      <c r="MR23" s="237">
        <v>3</v>
      </c>
      <c r="MS23" s="237" t="s">
        <v>136</v>
      </c>
      <c r="MT23" s="237">
        <v>2</v>
      </c>
      <c r="MU23" s="323" t="s">
        <v>275</v>
      </c>
      <c r="MV23" s="136"/>
      <c r="MW23" s="324" t="s">
        <v>277</v>
      </c>
      <c r="MX23" s="237">
        <v>2</v>
      </c>
      <c r="MY23" s="237" t="s">
        <v>136</v>
      </c>
      <c r="MZ23" s="237">
        <v>1</v>
      </c>
      <c r="NA23" s="323" t="s">
        <v>270</v>
      </c>
      <c r="NB23" s="4"/>
      <c r="NC23" s="324" t="s">
        <v>273</v>
      </c>
      <c r="ND23" s="237">
        <v>3</v>
      </c>
      <c r="NE23" s="237" t="s">
        <v>136</v>
      </c>
      <c r="NF23" s="237">
        <v>1</v>
      </c>
      <c r="NG23" s="323" t="s">
        <v>184</v>
      </c>
      <c r="NI23" s="322" t="s">
        <v>183</v>
      </c>
      <c r="NJ23" s="237">
        <f>NJ4</f>
        <v>2</v>
      </c>
      <c r="NK23" s="237" t="s">
        <v>136</v>
      </c>
      <c r="NL23" s="237">
        <f>NL4</f>
        <v>0</v>
      </c>
      <c r="NM23" s="321" t="s">
        <v>275</v>
      </c>
      <c r="NN23" s="320">
        <v>4</v>
      </c>
      <c r="NO23" s="4"/>
      <c r="NP23" s="315">
        <v>5</v>
      </c>
      <c r="NQ23" s="307" t="s">
        <v>146</v>
      </c>
      <c r="NR23" s="307">
        <f>IF(NU23&gt;NV23,1,0)</f>
        <v>1</v>
      </c>
      <c r="NS23" s="136">
        <f>IF((NOT(ISBLANK(MR14)))*AND(MR14=MT14),1,0)</f>
        <v>0</v>
      </c>
      <c r="NT23" s="177">
        <f>IF(NU23&lt;NV23,1,0)</f>
        <v>0</v>
      </c>
      <c r="NU23" s="307">
        <f>MR14</f>
        <v>2</v>
      </c>
      <c r="NV23" s="177">
        <f>MT14</f>
        <v>1</v>
      </c>
      <c r="NW23" s="4"/>
      <c r="NX23" s="315">
        <v>5</v>
      </c>
      <c r="NY23" s="307" t="s">
        <v>184</v>
      </c>
      <c r="NZ23" s="307">
        <f>IF(OC23&gt;OD23,1,0)</f>
        <v>0</v>
      </c>
      <c r="OA23" s="136">
        <f>IF((NOT(ISBLANK(MT12)))*AND(MT12=MR12),1,0)</f>
        <v>0</v>
      </c>
      <c r="OB23" s="177">
        <f>IF(OC23&lt;OD23,1,0)</f>
        <v>1</v>
      </c>
      <c r="OC23" s="307">
        <f>MT12</f>
        <v>1</v>
      </c>
      <c r="OD23" s="177">
        <f>MR12</f>
        <v>3</v>
      </c>
      <c r="OE23" s="4"/>
      <c r="OF23" s="315">
        <v>5</v>
      </c>
      <c r="OG23" s="307" t="s">
        <v>183</v>
      </c>
      <c r="OH23" s="307">
        <f>IF(OK23&gt;OL23,1,0)</f>
        <v>0</v>
      </c>
      <c r="OI23" s="136">
        <f>IF((NOT(ISBLANK(MR15)))*AND(MR15=MT15),1,0)</f>
        <v>0</v>
      </c>
      <c r="OJ23" s="177">
        <f>IF(OK23&lt;OL23,1,0)</f>
        <v>1</v>
      </c>
      <c r="OK23" s="307">
        <f>MR15</f>
        <v>0</v>
      </c>
      <c r="OL23" s="177">
        <f>MT15</f>
        <v>2</v>
      </c>
      <c r="OM23" s="4"/>
      <c r="ON23" s="315">
        <v>5</v>
      </c>
      <c r="OO23" s="307" t="s">
        <v>266</v>
      </c>
      <c r="OP23" s="307">
        <f>IF(OS23&gt;OT23,1,0)</f>
        <v>0</v>
      </c>
      <c r="OQ23" s="136">
        <f>IF((NOT(ISBLANK(MR16)))*AND(MR16=MT16),1,0)</f>
        <v>0</v>
      </c>
      <c r="OR23" s="177">
        <f>IF(OS23&lt;OT23,1,0)</f>
        <v>1</v>
      </c>
      <c r="OS23" s="307">
        <f>MR16</f>
        <v>0</v>
      </c>
      <c r="OT23" s="177">
        <f>MT16</f>
        <v>3</v>
      </c>
      <c r="OV23" s="315">
        <v>5</v>
      </c>
      <c r="OW23" s="307" t="s">
        <v>275</v>
      </c>
      <c r="OX23" s="307">
        <f>IF(PA23&gt;PB23,1,0)</f>
        <v>0</v>
      </c>
      <c r="OY23" s="136">
        <f>IF((NOT(ISBLANK(MT14)))*AND(MT14=MR14),1,0)</f>
        <v>0</v>
      </c>
      <c r="OZ23" s="177">
        <f>IF(PA23&lt;PB23,1,0)</f>
        <v>1</v>
      </c>
      <c r="PA23" s="307">
        <f>MT14</f>
        <v>1</v>
      </c>
      <c r="PB23" s="177">
        <f>MR14</f>
        <v>2</v>
      </c>
      <c r="PD23" s="315">
        <v>5</v>
      </c>
      <c r="PE23" s="307" t="s">
        <v>168</v>
      </c>
      <c r="PF23" s="307">
        <f>IF(PI23&gt;PJ23,1,0)</f>
        <v>0</v>
      </c>
      <c r="PG23" s="136">
        <f>IF((NOT(ISBLANK(MR11)))*AND(MR11=MT11),1,0)</f>
        <v>1</v>
      </c>
      <c r="PH23" s="177">
        <f>IF(PI23&lt;PJ23,1,0)</f>
        <v>0</v>
      </c>
      <c r="PI23" s="307">
        <f>MR11</f>
        <v>2</v>
      </c>
      <c r="PJ23" s="177">
        <f>MT11</f>
        <v>2</v>
      </c>
      <c r="PP23" s="2"/>
      <c r="PQ23" s="4"/>
      <c r="PR23" s="377">
        <f>PR22+1</f>
        <v>2</v>
      </c>
      <c r="PS23" s="4"/>
      <c r="PT23" s="178">
        <f>PT22+1</f>
        <v>44683</v>
      </c>
      <c r="PU23" s="136">
        <v>9</v>
      </c>
      <c r="PV23" s="136">
        <v>10</v>
      </c>
      <c r="PW23" s="136">
        <v>11</v>
      </c>
      <c r="PX23" s="136">
        <v>15</v>
      </c>
      <c r="PY23" s="380">
        <v>17</v>
      </c>
      <c r="PZ23" s="136"/>
      <c r="QA23" s="136"/>
      <c r="QB23" s="136">
        <f>COUNT(PU23:QA23)</f>
        <v>5</v>
      </c>
      <c r="QC23" s="4"/>
      <c r="QD23" s="4"/>
      <c r="QE23" s="4"/>
      <c r="QF23" s="313" t="s">
        <v>270</v>
      </c>
      <c r="QG23" s="312">
        <f>QI23*3+QJ23</f>
        <v>23</v>
      </c>
      <c r="QH23" s="312">
        <f>QI23+QJ23+QK23</f>
        <v>11</v>
      </c>
      <c r="QI23" s="311">
        <f>SW15</f>
        <v>7</v>
      </c>
      <c r="QJ23" s="310">
        <f>SX15</f>
        <v>2</v>
      </c>
      <c r="QK23" s="309">
        <f>SY15</f>
        <v>2</v>
      </c>
      <c r="QL23" s="310">
        <f>SZ15</f>
        <v>22</v>
      </c>
      <c r="QM23" s="309">
        <f>TA15</f>
        <v>16</v>
      </c>
      <c r="QN23" s="309">
        <f>QL23-QM23</f>
        <v>6</v>
      </c>
      <c r="QO23" s="4"/>
      <c r="QP23" s="324" t="s">
        <v>273</v>
      </c>
      <c r="QQ23" s="237">
        <v>1</v>
      </c>
      <c r="QR23" s="237" t="s">
        <v>136</v>
      </c>
      <c r="QS23" s="237">
        <v>2</v>
      </c>
      <c r="QT23" s="323" t="s">
        <v>275</v>
      </c>
      <c r="QU23" s="136"/>
      <c r="QV23" s="324" t="s">
        <v>277</v>
      </c>
      <c r="QW23" s="237">
        <v>0</v>
      </c>
      <c r="QX23" s="237" t="s">
        <v>136</v>
      </c>
      <c r="QY23" s="237">
        <v>2</v>
      </c>
      <c r="QZ23" s="323" t="s">
        <v>270</v>
      </c>
      <c r="RA23" s="4"/>
      <c r="RB23" s="324" t="s">
        <v>273</v>
      </c>
      <c r="RC23" s="237">
        <v>1</v>
      </c>
      <c r="RD23" s="237" t="s">
        <v>136</v>
      </c>
      <c r="RE23" s="237">
        <v>1</v>
      </c>
      <c r="RF23" s="323" t="s">
        <v>184</v>
      </c>
      <c r="RH23" s="322" t="s">
        <v>183</v>
      </c>
      <c r="RI23" s="237">
        <f>RI4</f>
        <v>0</v>
      </c>
      <c r="RJ23" s="237" t="s">
        <v>136</v>
      </c>
      <c r="RK23" s="237">
        <f>RK4</f>
        <v>0</v>
      </c>
      <c r="RL23" s="321" t="s">
        <v>275</v>
      </c>
      <c r="RM23" s="320">
        <v>4</v>
      </c>
      <c r="RN23" s="4"/>
      <c r="RO23" s="315">
        <v>5</v>
      </c>
      <c r="RP23" s="307" t="s">
        <v>146</v>
      </c>
      <c r="RQ23" s="307">
        <f>IF(RT23&gt;RU23,1,0)</f>
        <v>0</v>
      </c>
      <c r="RR23" s="136">
        <f>IF((NOT(ISBLANK(QQ14)))*AND(QQ14=QS14),1,0)</f>
        <v>1</v>
      </c>
      <c r="RS23" s="177">
        <f>IF(RT23&lt;RU23,1,0)</f>
        <v>0</v>
      </c>
      <c r="RT23" s="307">
        <f>QQ14</f>
        <v>0</v>
      </c>
      <c r="RU23" s="177">
        <f>QS14</f>
        <v>0</v>
      </c>
      <c r="RV23" s="4"/>
      <c r="RW23" s="315">
        <v>5</v>
      </c>
      <c r="RX23" s="307" t="s">
        <v>184</v>
      </c>
      <c r="RY23" s="307">
        <f>IF(SB23&gt;SC23,1,0)</f>
        <v>0</v>
      </c>
      <c r="RZ23" s="136">
        <f>IF((NOT(ISBLANK(QS12)))*AND(QS12=QQ12),1,0)</f>
        <v>0</v>
      </c>
      <c r="SA23" s="177">
        <f>IF(SB23&lt;SC23,1,0)</f>
        <v>1</v>
      </c>
      <c r="SB23" s="307">
        <f>QS12</f>
        <v>1</v>
      </c>
      <c r="SC23" s="177">
        <f>QQ12</f>
        <v>2</v>
      </c>
      <c r="SD23" s="4"/>
      <c r="SE23" s="315">
        <v>5</v>
      </c>
      <c r="SF23" s="307" t="s">
        <v>183</v>
      </c>
      <c r="SG23" s="307">
        <f>IF(SJ23&gt;SK23,1,0)</f>
        <v>0</v>
      </c>
      <c r="SH23" s="136">
        <f>IF((NOT(ISBLANK(QQ15)))*AND(QQ15=QS15),1,0)</f>
        <v>1</v>
      </c>
      <c r="SI23" s="177">
        <f>IF(SJ23&lt;SK23,1,0)</f>
        <v>0</v>
      </c>
      <c r="SJ23" s="307">
        <f>QQ15</f>
        <v>2</v>
      </c>
      <c r="SK23" s="177">
        <f>QS15</f>
        <v>2</v>
      </c>
      <c r="SL23" s="4"/>
      <c r="SM23" s="315">
        <v>5</v>
      </c>
      <c r="SN23" s="307" t="s">
        <v>266</v>
      </c>
      <c r="SO23" s="307">
        <f>IF(SR23&gt;SS23,1,0)</f>
        <v>0</v>
      </c>
      <c r="SP23" s="136">
        <f>IF((NOT(ISBLANK(QQ16)))*AND(QQ16=QS16),1,0)</f>
        <v>1</v>
      </c>
      <c r="SQ23" s="177">
        <f>IF(SR23&lt;SS23,1,0)</f>
        <v>0</v>
      </c>
      <c r="SR23" s="307">
        <f>QQ16</f>
        <v>0</v>
      </c>
      <c r="SS23" s="177">
        <f>QS16</f>
        <v>0</v>
      </c>
      <c r="SU23" s="315">
        <v>5</v>
      </c>
      <c r="SV23" s="307" t="s">
        <v>275</v>
      </c>
      <c r="SW23" s="307">
        <f>IF(SZ23&gt;TA23,1,0)</f>
        <v>0</v>
      </c>
      <c r="SX23" s="136">
        <f>IF((NOT(ISBLANK(QS14)))*AND(QS14=QQ14),1,0)</f>
        <v>1</v>
      </c>
      <c r="SY23" s="177">
        <f>IF(SZ23&lt;TA23,1,0)</f>
        <v>0</v>
      </c>
      <c r="SZ23" s="307">
        <f>QS14</f>
        <v>0</v>
      </c>
      <c r="TA23" s="177">
        <f>QQ14</f>
        <v>0</v>
      </c>
      <c r="TC23" s="315">
        <v>5</v>
      </c>
      <c r="TD23" s="307" t="s">
        <v>168</v>
      </c>
      <c r="TE23" s="307">
        <f>IF(TH23&gt;TI23,1,0)</f>
        <v>1</v>
      </c>
      <c r="TF23" s="136">
        <f>IF((NOT(ISBLANK(QQ11)))*AND(QQ11=QS11),1,0)</f>
        <v>0</v>
      </c>
      <c r="TG23" s="177">
        <f>IF(TH23&lt;TI23,1,0)</f>
        <v>0</v>
      </c>
      <c r="TH23" s="307">
        <f>QQ11</f>
        <v>2</v>
      </c>
      <c r="TI23" s="177">
        <f>QS11</f>
        <v>0</v>
      </c>
      <c r="TO23" s="2"/>
      <c r="TP23" s="4"/>
      <c r="TQ23" s="377">
        <f>TQ22+1</f>
        <v>2</v>
      </c>
      <c r="TR23" s="4"/>
      <c r="TS23" s="178">
        <f>TS22+1</f>
        <v>44693</v>
      </c>
      <c r="TT23" s="136"/>
      <c r="TU23" s="136"/>
      <c r="TV23" s="136"/>
      <c r="TW23" s="136"/>
      <c r="TX23" s="380"/>
      <c r="TY23" s="136"/>
      <c r="TZ23" s="136"/>
      <c r="UA23" s="136">
        <f>COUNT(TT23:TZ23)</f>
        <v>0</v>
      </c>
      <c r="UB23" s="4"/>
      <c r="UC23" s="4"/>
      <c r="UD23" s="4"/>
      <c r="UE23" s="313" t="s">
        <v>270</v>
      </c>
      <c r="UF23" s="312">
        <f>UH23*3+UI23</f>
        <v>17</v>
      </c>
      <c r="UG23" s="312">
        <f>UH23+UI23+UJ23</f>
        <v>11</v>
      </c>
      <c r="UH23" s="311">
        <f>WV15</f>
        <v>5</v>
      </c>
      <c r="UI23" s="310">
        <f>WW15</f>
        <v>2</v>
      </c>
      <c r="UJ23" s="309">
        <f>WX15</f>
        <v>4</v>
      </c>
      <c r="UK23" s="310">
        <f>WY15</f>
        <v>15</v>
      </c>
      <c r="UL23" s="309">
        <f>WZ15</f>
        <v>15</v>
      </c>
      <c r="UM23" s="309">
        <f>UK23-UL23</f>
        <v>0</v>
      </c>
      <c r="UN23" s="4"/>
      <c r="UO23" s="324" t="s">
        <v>273</v>
      </c>
      <c r="UP23" s="237">
        <v>3</v>
      </c>
      <c r="UQ23" s="237" t="s">
        <v>136</v>
      </c>
      <c r="UR23" s="237">
        <v>0</v>
      </c>
      <c r="US23" s="323" t="s">
        <v>275</v>
      </c>
      <c r="UT23" s="136"/>
      <c r="UU23" s="324" t="s">
        <v>277</v>
      </c>
      <c r="UV23" s="237">
        <v>1</v>
      </c>
      <c r="UW23" s="237" t="s">
        <v>136</v>
      </c>
      <c r="UX23" s="237">
        <v>3</v>
      </c>
      <c r="UY23" s="323" t="s">
        <v>270</v>
      </c>
      <c r="UZ23" s="4"/>
      <c r="VA23" s="324" t="s">
        <v>273</v>
      </c>
      <c r="VB23" s="237">
        <v>2</v>
      </c>
      <c r="VC23" s="237" t="s">
        <v>136</v>
      </c>
      <c r="VD23" s="237">
        <v>1</v>
      </c>
      <c r="VE23" s="323" t="s">
        <v>184</v>
      </c>
      <c r="VG23" s="322" t="s">
        <v>183</v>
      </c>
      <c r="VH23" s="237">
        <f>VH4</f>
        <v>0</v>
      </c>
      <c r="VI23" s="237" t="s">
        <v>136</v>
      </c>
      <c r="VJ23" s="237">
        <f>VJ4</f>
        <v>0</v>
      </c>
      <c r="VK23" s="321" t="s">
        <v>275</v>
      </c>
      <c r="VL23" s="320">
        <v>4</v>
      </c>
      <c r="VM23" s="4"/>
      <c r="VN23" s="315">
        <v>5</v>
      </c>
      <c r="VO23" s="307" t="s">
        <v>146</v>
      </c>
      <c r="VP23" s="307">
        <f>IF(VS23&gt;VT23,1,0)</f>
        <v>0</v>
      </c>
      <c r="VQ23" s="136">
        <f>IF((NOT(ISBLANK(UP14)))*AND(UP14=UR14),1,0)</f>
        <v>0</v>
      </c>
      <c r="VR23" s="177">
        <f>IF(VS23&lt;VT23,1,0)</f>
        <v>1</v>
      </c>
      <c r="VS23" s="307">
        <f>UP14</f>
        <v>0</v>
      </c>
      <c r="VT23" s="177">
        <f>UR14</f>
        <v>2</v>
      </c>
      <c r="VU23" s="4"/>
      <c r="VV23" s="315">
        <v>5</v>
      </c>
      <c r="VW23" s="307" t="s">
        <v>184</v>
      </c>
      <c r="VX23" s="307">
        <f>IF(WA23&gt;WB23,1,0)</f>
        <v>0</v>
      </c>
      <c r="VY23" s="136">
        <f>IF((NOT(ISBLANK(UR12)))*AND(UR12=UP12),1,0)</f>
        <v>0</v>
      </c>
      <c r="VZ23" s="177">
        <f>IF(WA23&lt;WB23,1,0)</f>
        <v>1</v>
      </c>
      <c r="WA23" s="307">
        <f>UR12</f>
        <v>0</v>
      </c>
      <c r="WB23" s="177">
        <f>UP12</f>
        <v>2</v>
      </c>
      <c r="WC23" s="4"/>
      <c r="WD23" s="315">
        <v>5</v>
      </c>
      <c r="WE23" s="307" t="s">
        <v>183</v>
      </c>
      <c r="WF23" s="307">
        <f>IF(WI23&gt;WJ23,1,0)</f>
        <v>0</v>
      </c>
      <c r="WG23" s="136">
        <f>IF((NOT(ISBLANK(UP15)))*AND(UP15=UR15),1,0)</f>
        <v>0</v>
      </c>
      <c r="WH23" s="177">
        <f>IF(WI23&lt;WJ23,1,0)</f>
        <v>1</v>
      </c>
      <c r="WI23" s="307">
        <f>UP15</f>
        <v>0</v>
      </c>
      <c r="WJ23" s="177">
        <f>UR15</f>
        <v>2</v>
      </c>
      <c r="WK23" s="4"/>
      <c r="WL23" s="315">
        <v>5</v>
      </c>
      <c r="WM23" s="307" t="s">
        <v>266</v>
      </c>
      <c r="WN23" s="307">
        <f>IF(WQ23&gt;WR23,1,0)</f>
        <v>0</v>
      </c>
      <c r="WO23" s="136">
        <f>IF((NOT(ISBLANK(UP16)))*AND(UP16=UR16),1,0)</f>
        <v>0</v>
      </c>
      <c r="WP23" s="177">
        <f>IF(WQ23&lt;WR23,1,0)</f>
        <v>1</v>
      </c>
      <c r="WQ23" s="307">
        <f>UP16</f>
        <v>0</v>
      </c>
      <c r="WR23" s="177">
        <f>UR16</f>
        <v>1</v>
      </c>
      <c r="WT23" s="315">
        <v>5</v>
      </c>
      <c r="WU23" s="307" t="s">
        <v>275</v>
      </c>
      <c r="WV23" s="307">
        <f>IF(WY23&gt;WZ23,1,0)</f>
        <v>1</v>
      </c>
      <c r="WW23" s="136">
        <f>IF((NOT(ISBLANK(UR14)))*AND(UR14=UP14),1,0)</f>
        <v>0</v>
      </c>
      <c r="WX23" s="177">
        <f>IF(WY23&lt;WZ23,1,0)</f>
        <v>0</v>
      </c>
      <c r="WY23" s="307">
        <f>UR14</f>
        <v>2</v>
      </c>
      <c r="WZ23" s="177">
        <f>UP14</f>
        <v>0</v>
      </c>
      <c r="XB23" s="315">
        <v>5</v>
      </c>
      <c r="XC23" s="307" t="s">
        <v>168</v>
      </c>
      <c r="XD23" s="307">
        <f>IF(XG23&gt;XH23,1,0)</f>
        <v>0</v>
      </c>
      <c r="XE23" s="136">
        <f>IF((NOT(ISBLANK(UP11)))*AND(UP11=UR11),1,0)</f>
        <v>0</v>
      </c>
      <c r="XF23" s="177">
        <f>IF(XG23&lt;XH23,1,0)</f>
        <v>1</v>
      </c>
      <c r="XG23" s="307">
        <f>UP11</f>
        <v>1</v>
      </c>
      <c r="XH23" s="177">
        <f>UR11</f>
        <v>3</v>
      </c>
      <c r="XN23" s="2"/>
      <c r="XO23" s="4"/>
      <c r="XP23" s="4"/>
      <c r="XQ23" s="4"/>
      <c r="XR23" s="4"/>
      <c r="XS23" s="4"/>
      <c r="XT23" s="4"/>
      <c r="XU23" s="4"/>
      <c r="XV23" s="4"/>
      <c r="XW23" s="4"/>
      <c r="XX23" s="136"/>
      <c r="XY23" s="136"/>
      <c r="XZ23" s="4"/>
      <c r="YA23" s="4"/>
      <c r="YB23" s="4"/>
      <c r="YC23" s="313" t="s">
        <v>270</v>
      </c>
      <c r="YD23" s="312">
        <f>YF23*3+YG23</f>
        <v>0</v>
      </c>
      <c r="YE23" s="312">
        <f>YF23+YG23+YH23</f>
        <v>0</v>
      </c>
      <c r="YF23" s="311">
        <f>AAT15</f>
        <v>0</v>
      </c>
      <c r="YG23" s="310">
        <f>AAU15</f>
        <v>0</v>
      </c>
      <c r="YH23" s="309">
        <f>AAV15</f>
        <v>0</v>
      </c>
      <c r="YI23" s="310">
        <f>AAW15</f>
        <v>0</v>
      </c>
      <c r="YJ23" s="309">
        <f>AAX15</f>
        <v>0</v>
      </c>
      <c r="YK23" s="309">
        <f>YI23-YJ23</f>
        <v>0</v>
      </c>
      <c r="YL23" s="4"/>
      <c r="YM23" s="324" t="s">
        <v>273</v>
      </c>
      <c r="YN23" s="237"/>
      <c r="YO23" s="237" t="s">
        <v>136</v>
      </c>
      <c r="YP23" s="237"/>
      <c r="YQ23" s="323" t="s">
        <v>275</v>
      </c>
      <c r="YR23" s="136"/>
      <c r="YS23" s="324" t="s">
        <v>277</v>
      </c>
      <c r="YT23" s="237"/>
      <c r="YU23" s="237" t="s">
        <v>136</v>
      </c>
      <c r="YV23" s="237"/>
      <c r="YW23" s="323" t="s">
        <v>270</v>
      </c>
      <c r="YX23" s="4"/>
      <c r="YY23" s="324" t="s">
        <v>273</v>
      </c>
      <c r="YZ23" s="237"/>
      <c r="ZA23" s="237" t="s">
        <v>136</v>
      </c>
      <c r="ZB23" s="237"/>
      <c r="ZC23" s="323" t="s">
        <v>184</v>
      </c>
      <c r="ZE23" s="322" t="s">
        <v>183</v>
      </c>
      <c r="ZF23" s="237">
        <f>ZF4</f>
        <v>0</v>
      </c>
      <c r="ZG23" s="237" t="s">
        <v>136</v>
      </c>
      <c r="ZH23" s="237">
        <f>ZH4</f>
        <v>0</v>
      </c>
      <c r="ZI23" s="321" t="s">
        <v>275</v>
      </c>
      <c r="ZJ23" s="320">
        <v>4</v>
      </c>
      <c r="ZK23" s="4"/>
      <c r="ZL23" s="315">
        <v>5</v>
      </c>
      <c r="ZM23" s="307" t="s">
        <v>146</v>
      </c>
      <c r="ZN23" s="307">
        <f>IF(ZQ23&gt;ZR23,1,0)</f>
        <v>0</v>
      </c>
      <c r="ZO23" s="136">
        <f>IF((NOT(ISBLANK(YN14)))*AND(YN14=YP14),1,0)</f>
        <v>0</v>
      </c>
      <c r="ZP23" s="177">
        <f>IF(ZQ23&lt;ZR23,1,0)</f>
        <v>0</v>
      </c>
      <c r="ZQ23" s="307">
        <f>YN14</f>
        <v>0</v>
      </c>
      <c r="ZR23" s="177">
        <f>YP14</f>
        <v>0</v>
      </c>
      <c r="ZS23" s="4"/>
      <c r="ZT23" s="315">
        <v>5</v>
      </c>
      <c r="ZU23" s="307" t="s">
        <v>184</v>
      </c>
      <c r="ZV23" s="307">
        <f>IF(ZY23&gt;ZZ23,1,0)</f>
        <v>0</v>
      </c>
      <c r="ZW23" s="136">
        <f>IF((NOT(ISBLANK(YP12)))*AND(YP12=YN12),1,0)</f>
        <v>0</v>
      </c>
      <c r="ZX23" s="177">
        <f>IF(ZY23&lt;ZZ23,1,0)</f>
        <v>0</v>
      </c>
      <c r="ZY23" s="307">
        <f>YP12</f>
        <v>0</v>
      </c>
      <c r="ZZ23" s="177">
        <f>YN12</f>
        <v>0</v>
      </c>
      <c r="AAA23" s="4"/>
      <c r="AAB23" s="315">
        <v>5</v>
      </c>
      <c r="AAC23" s="307" t="s">
        <v>183</v>
      </c>
      <c r="AAD23" s="307">
        <f>IF(AAG23&gt;AAH23,1,0)</f>
        <v>0</v>
      </c>
      <c r="AAE23" s="136">
        <f>IF((NOT(ISBLANK(YN15)))*AND(YN15=YP15),1,0)</f>
        <v>0</v>
      </c>
      <c r="AAF23" s="177">
        <f>IF(AAG23&lt;AAH23,1,0)</f>
        <v>0</v>
      </c>
      <c r="AAG23" s="307">
        <f>YN15</f>
        <v>0</v>
      </c>
      <c r="AAH23" s="177">
        <f>YP15</f>
        <v>0</v>
      </c>
      <c r="AAI23" s="4"/>
      <c r="AAJ23" s="315">
        <v>5</v>
      </c>
      <c r="AAK23" s="307" t="s">
        <v>266</v>
      </c>
      <c r="AAL23" s="307">
        <f>IF(AAO23&gt;AAP23,1,0)</f>
        <v>0</v>
      </c>
      <c r="AAM23" s="136">
        <f>IF((NOT(ISBLANK(YN16)))*AND(YN16=YP16),1,0)</f>
        <v>0</v>
      </c>
      <c r="AAN23" s="177">
        <f>IF(AAO23&lt;AAP23,1,0)</f>
        <v>0</v>
      </c>
      <c r="AAO23" s="307">
        <f>YN16</f>
        <v>0</v>
      </c>
      <c r="AAP23" s="177">
        <f>YP16</f>
        <v>0</v>
      </c>
      <c r="AAR23" s="315">
        <v>5</v>
      </c>
      <c r="AAS23" s="307" t="s">
        <v>275</v>
      </c>
      <c r="AAT23" s="307">
        <f>IF(AAW23&gt;AAX23,1,0)</f>
        <v>0</v>
      </c>
      <c r="AAU23" s="136">
        <f>IF((NOT(ISBLANK(YP14)))*AND(YP14=YN14),1,0)</f>
        <v>0</v>
      </c>
      <c r="AAV23" s="177">
        <f>IF(AAW23&lt;AAX23,1,0)</f>
        <v>0</v>
      </c>
      <c r="AAW23" s="307">
        <f>YP14</f>
        <v>0</v>
      </c>
      <c r="AAX23" s="177">
        <f>YN14</f>
        <v>0</v>
      </c>
      <c r="AAZ23" s="315">
        <v>5</v>
      </c>
      <c r="ABA23" s="307" t="s">
        <v>168</v>
      </c>
      <c r="ABB23" s="307">
        <f>IF(ABE23&gt;ABF23,1,0)</f>
        <v>0</v>
      </c>
      <c r="ABC23" s="136">
        <f>IF((NOT(ISBLANK(YN11)))*AND(YN11=YP11),1,0)</f>
        <v>0</v>
      </c>
      <c r="ABD23" s="177">
        <f>IF(ABE23&lt;ABF23,1,0)</f>
        <v>0</v>
      </c>
      <c r="ABE23" s="307">
        <f>YN11</f>
        <v>0</v>
      </c>
      <c r="ABF23" s="177">
        <f>YP11</f>
        <v>0</v>
      </c>
    </row>
    <row r="24" spans="1:737" x14ac:dyDescent="0.25">
      <c r="A24" s="2"/>
      <c r="B24" s="2"/>
      <c r="C24" s="4"/>
      <c r="D24" s="4"/>
      <c r="E24" s="4"/>
      <c r="F24" s="4"/>
      <c r="G24" s="4"/>
      <c r="H24" s="4"/>
      <c r="I24" s="4"/>
      <c r="J24" s="4"/>
      <c r="K24" s="4"/>
      <c r="L24" s="136"/>
      <c r="M24" s="136"/>
      <c r="N24" s="4"/>
      <c r="O24" s="4"/>
      <c r="P24" s="4"/>
      <c r="Q24" s="313" t="s">
        <v>273</v>
      </c>
      <c r="R24" s="312">
        <f>T24*3+U24</f>
        <v>0</v>
      </c>
      <c r="S24" s="312">
        <f>T24+U24+V24</f>
        <v>0</v>
      </c>
      <c r="T24" s="311">
        <f>CP15</f>
        <v>0</v>
      </c>
      <c r="U24" s="310">
        <f>CQ15</f>
        <v>0</v>
      </c>
      <c r="V24" s="309">
        <f>CR15</f>
        <v>0</v>
      </c>
      <c r="W24" s="310">
        <f>CS15</f>
        <v>0</v>
      </c>
      <c r="X24" s="309">
        <f>CT15</f>
        <v>0</v>
      </c>
      <c r="Y24" s="309">
        <f>W24-X24</f>
        <v>0</v>
      </c>
      <c r="Z24" s="4"/>
      <c r="AA24" s="319" t="s">
        <v>167</v>
      </c>
      <c r="AB24" s="196"/>
      <c r="AC24" s="196" t="s">
        <v>136</v>
      </c>
      <c r="AD24" s="196"/>
      <c r="AE24" s="318" t="s">
        <v>146</v>
      </c>
      <c r="AF24" s="136"/>
      <c r="AG24" s="319" t="s">
        <v>283</v>
      </c>
      <c r="AH24" s="196"/>
      <c r="AI24" s="196" t="s">
        <v>136</v>
      </c>
      <c r="AJ24" s="196"/>
      <c r="AK24" s="318" t="s">
        <v>273</v>
      </c>
      <c r="AL24" s="4"/>
      <c r="AM24" s="319" t="s">
        <v>167</v>
      </c>
      <c r="AN24" s="196"/>
      <c r="AO24" s="196" t="s">
        <v>136</v>
      </c>
      <c r="AP24" s="196"/>
      <c r="AQ24" s="318" t="s">
        <v>283</v>
      </c>
      <c r="AS24" s="317" t="s">
        <v>168</v>
      </c>
      <c r="AT24" s="196">
        <f>AT3</f>
        <v>0</v>
      </c>
      <c r="AU24" s="196" t="s">
        <v>136</v>
      </c>
      <c r="AV24" s="196">
        <f>AV3</f>
        <v>0</v>
      </c>
      <c r="AW24" s="316" t="s">
        <v>146</v>
      </c>
      <c r="AX24" s="2">
        <v>4</v>
      </c>
      <c r="AY24" s="4"/>
      <c r="AZ24" s="315">
        <v>6</v>
      </c>
      <c r="BA24" s="307" t="s">
        <v>168</v>
      </c>
      <c r="BB24" s="307">
        <f>IF(BE24&gt;BF24,1,0)</f>
        <v>0</v>
      </c>
      <c r="BC24" s="136">
        <f>IF((NOT(ISBLANK(AJ11)))*AND(AJ11=AH11),1,0)</f>
        <v>0</v>
      </c>
      <c r="BD24" s="177">
        <f>IF(BE24&lt;BF24,1,0)</f>
        <v>0</v>
      </c>
      <c r="BE24" s="307">
        <f>AJ11</f>
        <v>0</v>
      </c>
      <c r="BF24" s="177">
        <f>AH11</f>
        <v>0</v>
      </c>
      <c r="BG24" s="4"/>
      <c r="BH24" s="315">
        <v>6</v>
      </c>
      <c r="BI24" s="307" t="s">
        <v>273</v>
      </c>
      <c r="BJ24" s="307">
        <f>IF(BM24&gt;BN24,1,0)</f>
        <v>0</v>
      </c>
      <c r="BK24" s="136">
        <f>IF((NOT(ISBLANK(AH16)))*AND(AH16=AJ16),1,0)</f>
        <v>0</v>
      </c>
      <c r="BL24" s="177">
        <f>IF(BM24&lt;BN24,1,0)</f>
        <v>0</v>
      </c>
      <c r="BM24" s="307">
        <f>AH16</f>
        <v>0</v>
      </c>
      <c r="BN24" s="177">
        <f>AJ16</f>
        <v>0</v>
      </c>
      <c r="BO24" s="4"/>
      <c r="BP24" s="315">
        <v>6</v>
      </c>
      <c r="BQ24" s="307" t="s">
        <v>146</v>
      </c>
      <c r="BR24" s="307">
        <f>IF(BU24&gt;BV24,1,0)</f>
        <v>0</v>
      </c>
      <c r="BS24" s="136">
        <f>IF((NOT(ISBLANK(AJ13)))*AND(AJ13=AH13),1,0)</f>
        <v>0</v>
      </c>
      <c r="BT24" s="177">
        <f>IF(BU24&lt;BV24,1,0)</f>
        <v>0</v>
      </c>
      <c r="BU24" s="307">
        <f>AJ13</f>
        <v>0</v>
      </c>
      <c r="BV24" s="177">
        <f>AH13</f>
        <v>0</v>
      </c>
      <c r="BW24" s="4"/>
      <c r="BX24" s="315">
        <v>6</v>
      </c>
      <c r="BY24" s="307" t="s">
        <v>270</v>
      </c>
      <c r="BZ24" s="307">
        <f>IF(CC24&gt;CD24,1,0)</f>
        <v>0</v>
      </c>
      <c r="CA24" s="136">
        <f>IF((NOT(ISBLANK(AJ15)))*AND(AJ15=AH15),1,0)</f>
        <v>0</v>
      </c>
      <c r="CB24" s="177">
        <f>IF(CC24&lt;CD24,1,0)</f>
        <v>0</v>
      </c>
      <c r="CC24" s="307">
        <f>AJ15</f>
        <v>0</v>
      </c>
      <c r="CD24" s="177">
        <f>AH15</f>
        <v>0</v>
      </c>
      <c r="CF24" s="315">
        <v>6</v>
      </c>
      <c r="CG24" s="307" t="s">
        <v>283</v>
      </c>
      <c r="CH24" s="307">
        <f>IF(CK24&gt;CL24,1,0)</f>
        <v>0</v>
      </c>
      <c r="CI24" s="136">
        <f>IF((NOT(ISBLANK(AH13)))*AND(AH13=AJ13),1,0)</f>
        <v>0</v>
      </c>
      <c r="CJ24" s="177">
        <f>IF(CK24&lt;CL24,1,0)</f>
        <v>0</v>
      </c>
      <c r="CK24" s="307">
        <f>AH13</f>
        <v>0</v>
      </c>
      <c r="CL24" s="177">
        <f>AJ13</f>
        <v>0</v>
      </c>
      <c r="CN24" s="315">
        <v>6</v>
      </c>
      <c r="CO24" s="307" t="s">
        <v>266</v>
      </c>
      <c r="CP24" s="307">
        <f>IF(CS24&gt;CT24,1,0)</f>
        <v>0</v>
      </c>
      <c r="CQ24" s="136">
        <f>IF((NOT(ISBLANK(AJ14)))*AND(AJ14=AH14),1,0)</f>
        <v>0</v>
      </c>
      <c r="CR24" s="177">
        <f>IF(CS24&lt;CT24,1,0)</f>
        <v>0</v>
      </c>
      <c r="CS24" s="307">
        <f>AJ14</f>
        <v>0</v>
      </c>
      <c r="CT24" s="177">
        <f>AH14</f>
        <v>0</v>
      </c>
      <c r="CY24" s="2"/>
      <c r="DC24" s="298" t="s">
        <v>372</v>
      </c>
      <c r="DD24" s="386"/>
      <c r="DE24" s="386"/>
      <c r="DH24" s="136"/>
      <c r="DI24" s="4"/>
      <c r="DJ24" s="4"/>
      <c r="DK24" s="4"/>
      <c r="DL24" s="215" t="s">
        <v>352</v>
      </c>
      <c r="DM24" s="384">
        <v>70</v>
      </c>
      <c r="DN24" s="4"/>
      <c r="DO24" s="4"/>
      <c r="DP24" s="4"/>
      <c r="DQ24" s="4"/>
      <c r="DR24" s="4">
        <v>74</v>
      </c>
      <c r="DS24" s="383" t="s">
        <v>371</v>
      </c>
      <c r="DT24" s="136" t="s">
        <v>370</v>
      </c>
      <c r="DU24" s="136">
        <v>5</v>
      </c>
      <c r="DV24" s="4"/>
      <c r="DW24" s="4"/>
      <c r="DX24" s="4"/>
      <c r="DY24" s="313" t="s">
        <v>347</v>
      </c>
      <c r="DZ24" s="312">
        <f>EB24*3+EC24</f>
        <v>20</v>
      </c>
      <c r="EA24" s="312">
        <f>EB24+EC24+ED24</f>
        <v>11</v>
      </c>
      <c r="EB24" s="311">
        <f>HJ15</f>
        <v>5</v>
      </c>
      <c r="EC24" s="310">
        <f>HK15</f>
        <v>5</v>
      </c>
      <c r="ED24" s="309">
        <f>HL15</f>
        <v>1</v>
      </c>
      <c r="EE24" s="310">
        <f>HM15</f>
        <v>15</v>
      </c>
      <c r="EF24" s="309">
        <f>HN15</f>
        <v>8</v>
      </c>
      <c r="EG24" s="309">
        <f>EE24-EF24</f>
        <v>7</v>
      </c>
      <c r="EU24" s="215" t="s">
        <v>357</v>
      </c>
      <c r="EV24" s="384">
        <f>DM9*0.85</f>
        <v>52.7425</v>
      </c>
      <c r="FL24" s="136"/>
      <c r="FM24" s="136"/>
      <c r="FN24" s="136"/>
      <c r="FO24" s="136"/>
      <c r="FP24" s="136"/>
      <c r="FQ24" s="136"/>
      <c r="FR24" s="4"/>
      <c r="FS24" s="4"/>
      <c r="FT24" s="315">
        <v>6</v>
      </c>
      <c r="FU24" s="307" t="s">
        <v>346</v>
      </c>
      <c r="FV24" s="307">
        <f>IF(FY24&gt;FZ24,1,0)</f>
        <v>0</v>
      </c>
      <c r="FW24" s="136">
        <f>IF((NOT(ISBLANK(FP3)))*AND(FP3=FN3),1,0)</f>
        <v>0</v>
      </c>
      <c r="FX24" s="177">
        <f>IF(FY24&lt;FZ24,1,0)</f>
        <v>1</v>
      </c>
      <c r="FY24" s="307">
        <f>FP3</f>
        <v>2</v>
      </c>
      <c r="FZ24" s="177">
        <f>FN3</f>
        <v>3</v>
      </c>
      <c r="GA24" s="4"/>
      <c r="GB24" s="315">
        <v>6</v>
      </c>
      <c r="GC24" s="307" t="s">
        <v>347</v>
      </c>
      <c r="GD24" s="307">
        <f>IF(GG24&gt;GH24,1,0)</f>
        <v>1</v>
      </c>
      <c r="GE24" s="136">
        <f>IF((NOT(ISBLANK(FN8)))*AND(FN8=FP8),1,0)</f>
        <v>0</v>
      </c>
      <c r="GF24" s="177">
        <f>IF(GG24&lt;GH24,1,0)</f>
        <v>0</v>
      </c>
      <c r="GG24" s="307">
        <f>FN8</f>
        <v>1</v>
      </c>
      <c r="GH24" s="177">
        <f>FP8</f>
        <v>0</v>
      </c>
      <c r="GI24" s="4"/>
      <c r="GJ24" s="315">
        <v>6</v>
      </c>
      <c r="GK24" s="307" t="s">
        <v>348</v>
      </c>
      <c r="GL24" s="307">
        <f>IF(GO24&gt;GP24,1,0)</f>
        <v>1</v>
      </c>
      <c r="GM24" s="136">
        <f>IF((NOT(ISBLANK(FP5)))*AND(FP5=FN5),1,0)</f>
        <v>0</v>
      </c>
      <c r="GN24" s="177">
        <f>IF(GO24&lt;GP24,1,0)</f>
        <v>0</v>
      </c>
      <c r="GO24" s="307">
        <f>FP5</f>
        <v>2</v>
      </c>
      <c r="GP24" s="177">
        <f>FN5</f>
        <v>1</v>
      </c>
      <c r="GQ24" s="4"/>
      <c r="GR24" s="315">
        <v>6</v>
      </c>
      <c r="GS24" s="307" t="s">
        <v>352</v>
      </c>
      <c r="GT24" s="307">
        <f>IF(GW24&gt;GX24,1,0)</f>
        <v>0</v>
      </c>
      <c r="GU24" s="136">
        <f>IF((NOT(ISBLANK(FP7)))*AND(FP7=FN7),1,0)</f>
        <v>0</v>
      </c>
      <c r="GV24" s="177">
        <f>IF(GW24&lt;GX24,1,0)</f>
        <v>1</v>
      </c>
      <c r="GW24" s="307">
        <f>FP7</f>
        <v>0</v>
      </c>
      <c r="GX24" s="177">
        <f>FN7</f>
        <v>2</v>
      </c>
      <c r="GZ24" s="315">
        <v>6</v>
      </c>
      <c r="HA24" s="307" t="s">
        <v>344</v>
      </c>
      <c r="HB24" s="307">
        <f>IF(HE24&gt;HF24,1,0)</f>
        <v>0</v>
      </c>
      <c r="HC24" s="136">
        <f>IF((NOT(ISBLANK(FN5)))*AND(FN5=FP5),1,0)</f>
        <v>0</v>
      </c>
      <c r="HD24" s="177">
        <f>IF(HE24&lt;HF24,1,0)</f>
        <v>1</v>
      </c>
      <c r="HE24" s="307">
        <f>FN5</f>
        <v>1</v>
      </c>
      <c r="HF24" s="177">
        <f>FP5</f>
        <v>2</v>
      </c>
      <c r="HH24" s="315">
        <v>6</v>
      </c>
      <c r="HI24" s="307" t="s">
        <v>343</v>
      </c>
      <c r="HJ24" s="307">
        <f>IF(HM24&gt;HN24,1,0)</f>
        <v>0</v>
      </c>
      <c r="HK24" s="136">
        <f>IF((NOT(ISBLANK(FP6)))*AND(FP6=FN6),1,0)</f>
        <v>1</v>
      </c>
      <c r="HL24" s="177">
        <f>IF(HM24&lt;HN24,1,0)</f>
        <v>0</v>
      </c>
      <c r="HM24" s="307">
        <f>FP6</f>
        <v>2</v>
      </c>
      <c r="HN24" s="177">
        <f>FN6</f>
        <v>2</v>
      </c>
      <c r="HS24" s="2"/>
      <c r="HT24" s="2"/>
      <c r="HU24" s="4"/>
      <c r="HV24" s="4"/>
      <c r="HW24" s="4"/>
      <c r="HX24" s="4"/>
      <c r="HY24" s="4"/>
      <c r="HZ24" s="4"/>
      <c r="IA24" s="4"/>
      <c r="IB24" s="4"/>
      <c r="IC24" s="4"/>
      <c r="ID24" s="136"/>
      <c r="IE24" s="136"/>
      <c r="IF24" s="4"/>
      <c r="IG24" s="4"/>
      <c r="IH24" s="4"/>
      <c r="II24" s="313" t="s">
        <v>273</v>
      </c>
      <c r="IJ24" s="312">
        <f>IL24*3+IM24</f>
        <v>21</v>
      </c>
      <c r="IK24" s="312">
        <f>IL24+IM24+IN24</f>
        <v>11</v>
      </c>
      <c r="IL24" s="311">
        <f>LH15</f>
        <v>6</v>
      </c>
      <c r="IM24" s="310">
        <f>LI15</f>
        <v>3</v>
      </c>
      <c r="IN24" s="309">
        <f>LJ15</f>
        <v>2</v>
      </c>
      <c r="IO24" s="310">
        <f>LK15</f>
        <v>19</v>
      </c>
      <c r="IP24" s="309">
        <f>LL15</f>
        <v>12</v>
      </c>
      <c r="IQ24" s="309">
        <f>IO24-IP24</f>
        <v>7</v>
      </c>
      <c r="IR24" s="4"/>
      <c r="IS24" s="319" t="s">
        <v>167</v>
      </c>
      <c r="IT24" s="196">
        <v>2</v>
      </c>
      <c r="IU24" s="196" t="s">
        <v>136</v>
      </c>
      <c r="IV24" s="196">
        <v>1</v>
      </c>
      <c r="IW24" s="318" t="s">
        <v>146</v>
      </c>
      <c r="IX24" s="136"/>
      <c r="IY24" s="319" t="s">
        <v>283</v>
      </c>
      <c r="IZ24" s="196">
        <v>3</v>
      </c>
      <c r="JA24" s="196" t="s">
        <v>136</v>
      </c>
      <c r="JB24" s="196">
        <v>0</v>
      </c>
      <c r="JC24" s="318" t="s">
        <v>273</v>
      </c>
      <c r="JD24" s="4"/>
      <c r="JE24" s="319" t="s">
        <v>167</v>
      </c>
      <c r="JF24" s="196">
        <v>3</v>
      </c>
      <c r="JG24" s="196" t="s">
        <v>136</v>
      </c>
      <c r="JH24" s="196">
        <v>1</v>
      </c>
      <c r="JI24" s="318" t="s">
        <v>283</v>
      </c>
      <c r="JK24" s="317" t="s">
        <v>168</v>
      </c>
      <c r="JL24" s="196">
        <f>JL3</f>
        <v>2</v>
      </c>
      <c r="JM24" s="196" t="s">
        <v>136</v>
      </c>
      <c r="JN24" s="196">
        <f>JN3</f>
        <v>1</v>
      </c>
      <c r="JO24" s="316" t="s">
        <v>146</v>
      </c>
      <c r="JP24" s="2">
        <v>4</v>
      </c>
      <c r="JQ24" s="4"/>
      <c r="JR24" s="315">
        <v>6</v>
      </c>
      <c r="JS24" s="307" t="s">
        <v>168</v>
      </c>
      <c r="JT24" s="307">
        <f>IF(JW24&gt;JX24,1,0)</f>
        <v>0</v>
      </c>
      <c r="JU24" s="136">
        <f>IF((NOT(ISBLANK(JB11)))*AND(JB11=IZ11),1,0)</f>
        <v>0</v>
      </c>
      <c r="JV24" s="177">
        <f>IF(JW24&lt;JX24,1,0)</f>
        <v>1</v>
      </c>
      <c r="JW24" s="307">
        <f>JB11</f>
        <v>0</v>
      </c>
      <c r="JX24" s="177">
        <f>IZ11</f>
        <v>2</v>
      </c>
      <c r="JY24" s="4"/>
      <c r="JZ24" s="315">
        <v>6</v>
      </c>
      <c r="KA24" s="307" t="s">
        <v>273</v>
      </c>
      <c r="KB24" s="307">
        <f>IF(KE24&gt;KF24,1,0)</f>
        <v>0</v>
      </c>
      <c r="KC24" s="136">
        <f>IF((NOT(ISBLANK(IZ16)))*AND(IZ16=JB16),1,0)</f>
        <v>0</v>
      </c>
      <c r="KD24" s="177">
        <f>IF(KE24&lt;KF24,1,0)</f>
        <v>1</v>
      </c>
      <c r="KE24" s="307">
        <f>IZ16</f>
        <v>0</v>
      </c>
      <c r="KF24" s="177">
        <f>JB16</f>
        <v>2</v>
      </c>
      <c r="KG24" s="4"/>
      <c r="KH24" s="315">
        <v>6</v>
      </c>
      <c r="KI24" s="307" t="s">
        <v>146</v>
      </c>
      <c r="KJ24" s="307">
        <f>IF(KM24&gt;KN24,1,0)</f>
        <v>0</v>
      </c>
      <c r="KK24" s="136">
        <f>IF((NOT(ISBLANK(JB13)))*AND(JB13=IZ13),1,0)</f>
        <v>0</v>
      </c>
      <c r="KL24" s="177">
        <f>IF(KM24&lt;KN24,1,0)</f>
        <v>1</v>
      </c>
      <c r="KM24" s="307">
        <f>JB13</f>
        <v>1</v>
      </c>
      <c r="KN24" s="177">
        <f>IZ13</f>
        <v>2</v>
      </c>
      <c r="KO24" s="4"/>
      <c r="KP24" s="315">
        <v>6</v>
      </c>
      <c r="KQ24" s="307" t="s">
        <v>270</v>
      </c>
      <c r="KR24" s="307">
        <f>IF(KU24&gt;KV24,1,0)</f>
        <v>0</v>
      </c>
      <c r="KS24" s="136">
        <f>IF((NOT(ISBLANK(JB15)))*AND(JB15=IZ15),1,0)</f>
        <v>0</v>
      </c>
      <c r="KT24" s="177">
        <f>IF(KU24&lt;KV24,1,0)</f>
        <v>1</v>
      </c>
      <c r="KU24" s="307">
        <f>JB15</f>
        <v>4</v>
      </c>
      <c r="KV24" s="177">
        <f>IZ15</f>
        <v>5</v>
      </c>
      <c r="KX24" s="315">
        <v>6</v>
      </c>
      <c r="KY24" s="307" t="s">
        <v>283</v>
      </c>
      <c r="KZ24" s="307">
        <f>IF(LC24&gt;LD24,1,0)</f>
        <v>1</v>
      </c>
      <c r="LA24" s="136">
        <f>IF((NOT(ISBLANK(IZ13)))*AND(IZ13=JB13),1,0)</f>
        <v>0</v>
      </c>
      <c r="LB24" s="177">
        <f>IF(LC24&lt;LD24,1,0)</f>
        <v>0</v>
      </c>
      <c r="LC24" s="307">
        <f>IZ13</f>
        <v>2</v>
      </c>
      <c r="LD24" s="177">
        <f>JB13</f>
        <v>1</v>
      </c>
      <c r="LF24" s="315">
        <v>6</v>
      </c>
      <c r="LG24" s="307" t="s">
        <v>266</v>
      </c>
      <c r="LH24" s="307">
        <f>IF(LK24&gt;LL24,1,0)</f>
        <v>1</v>
      </c>
      <c r="LI24" s="136">
        <f>IF((NOT(ISBLANK(JB14)))*AND(JB14=IZ14),1,0)</f>
        <v>0</v>
      </c>
      <c r="LJ24" s="177">
        <f>IF(LK24&lt;LL24,1,0)</f>
        <v>0</v>
      </c>
      <c r="LK24" s="307">
        <f>JB14</f>
        <v>4</v>
      </c>
      <c r="LL24" s="177">
        <f>IZ14</f>
        <v>1</v>
      </c>
      <c r="LQ24" s="2"/>
      <c r="LR24" s="2"/>
      <c r="LS24" s="4"/>
      <c r="LT24" s="4"/>
      <c r="LU24" s="4"/>
      <c r="LV24" s="4"/>
      <c r="LW24" s="4"/>
      <c r="LX24" s="4"/>
      <c r="LY24" s="4"/>
      <c r="LZ24" s="4"/>
      <c r="MA24" s="4"/>
      <c r="MB24" s="136"/>
      <c r="MC24" s="136"/>
      <c r="MD24" s="4"/>
      <c r="ME24" s="4"/>
      <c r="MF24" s="4"/>
      <c r="MG24" s="313" t="s">
        <v>273</v>
      </c>
      <c r="MH24" s="312">
        <f>MJ24*3+MK24</f>
        <v>17</v>
      </c>
      <c r="MI24" s="312">
        <f>MJ24+MK24+ML24</f>
        <v>11</v>
      </c>
      <c r="MJ24" s="311">
        <f>PF15</f>
        <v>5</v>
      </c>
      <c r="MK24" s="310">
        <f>PG15</f>
        <v>2</v>
      </c>
      <c r="ML24" s="309">
        <f>PH15</f>
        <v>4</v>
      </c>
      <c r="MM24" s="310">
        <f>PI15</f>
        <v>19</v>
      </c>
      <c r="MN24" s="309">
        <f>PJ15</f>
        <v>16</v>
      </c>
      <c r="MO24" s="309">
        <f>MM24-MN24</f>
        <v>3</v>
      </c>
      <c r="MP24" s="4"/>
      <c r="MQ24" s="319" t="s">
        <v>167</v>
      </c>
      <c r="MR24" s="196">
        <v>1</v>
      </c>
      <c r="MS24" s="196" t="s">
        <v>136</v>
      </c>
      <c r="MT24" s="196">
        <v>2</v>
      </c>
      <c r="MU24" s="318" t="s">
        <v>146</v>
      </c>
      <c r="MV24" s="136"/>
      <c r="MW24" s="319" t="s">
        <v>283</v>
      </c>
      <c r="MX24" s="196">
        <v>2</v>
      </c>
      <c r="MY24" s="196" t="s">
        <v>136</v>
      </c>
      <c r="MZ24" s="196">
        <v>1</v>
      </c>
      <c r="NA24" s="318" t="s">
        <v>273</v>
      </c>
      <c r="NB24" s="4"/>
      <c r="NC24" s="319" t="s">
        <v>167</v>
      </c>
      <c r="ND24" s="196">
        <v>1</v>
      </c>
      <c r="NE24" s="196" t="s">
        <v>136</v>
      </c>
      <c r="NF24" s="196">
        <v>2</v>
      </c>
      <c r="NG24" s="318" t="s">
        <v>283</v>
      </c>
      <c r="NI24" s="317" t="s">
        <v>168</v>
      </c>
      <c r="NJ24" s="196">
        <f>NJ3</f>
        <v>2</v>
      </c>
      <c r="NK24" s="196" t="s">
        <v>136</v>
      </c>
      <c r="NL24" s="196">
        <f>NL3</f>
        <v>3</v>
      </c>
      <c r="NM24" s="316" t="s">
        <v>146</v>
      </c>
      <c r="NN24" s="2">
        <v>4</v>
      </c>
      <c r="NO24" s="4"/>
      <c r="NP24" s="315">
        <v>6</v>
      </c>
      <c r="NQ24" s="307" t="s">
        <v>168</v>
      </c>
      <c r="NR24" s="307">
        <f>IF(NU24&gt;NV24,1,0)</f>
        <v>1</v>
      </c>
      <c r="NS24" s="136">
        <f>IF((NOT(ISBLANK(MZ11)))*AND(MZ11=MX11),1,0)</f>
        <v>0</v>
      </c>
      <c r="NT24" s="177">
        <f>IF(NU24&lt;NV24,1,0)</f>
        <v>0</v>
      </c>
      <c r="NU24" s="307">
        <f>MZ11</f>
        <v>4</v>
      </c>
      <c r="NV24" s="177">
        <f>MX11</f>
        <v>1</v>
      </c>
      <c r="NW24" s="4"/>
      <c r="NX24" s="315">
        <v>6</v>
      </c>
      <c r="NY24" s="307" t="s">
        <v>273</v>
      </c>
      <c r="NZ24" s="307">
        <f>IF(OC24&gt;OD24,1,0)</f>
        <v>0</v>
      </c>
      <c r="OA24" s="136">
        <f>IF((NOT(ISBLANK(MX16)))*AND(MX16=MZ16),1,0)</f>
        <v>0</v>
      </c>
      <c r="OB24" s="177">
        <f>IF(OC24&lt;OD24,1,0)</f>
        <v>1</v>
      </c>
      <c r="OC24" s="307">
        <f>MX16</f>
        <v>0</v>
      </c>
      <c r="OD24" s="177">
        <f>MZ16</f>
        <v>2</v>
      </c>
      <c r="OE24" s="4"/>
      <c r="OF24" s="315">
        <v>6</v>
      </c>
      <c r="OG24" s="307" t="s">
        <v>146</v>
      </c>
      <c r="OH24" s="307">
        <f>IF(OK24&gt;OL24,1,0)</f>
        <v>0</v>
      </c>
      <c r="OI24" s="136">
        <f>IF((NOT(ISBLANK(MZ13)))*AND(MZ13=MX13),1,0)</f>
        <v>0</v>
      </c>
      <c r="OJ24" s="177">
        <f>IF(OK24&lt;OL24,1,0)</f>
        <v>1</v>
      </c>
      <c r="OK24" s="307">
        <f>MZ13</f>
        <v>0</v>
      </c>
      <c r="OL24" s="177">
        <f>MX13</f>
        <v>2</v>
      </c>
      <c r="OM24" s="4"/>
      <c r="ON24" s="315">
        <v>6</v>
      </c>
      <c r="OO24" s="307" t="s">
        <v>270</v>
      </c>
      <c r="OP24" s="307">
        <f>IF(OS24&gt;OT24,1,0)</f>
        <v>0</v>
      </c>
      <c r="OQ24" s="136">
        <f>IF((NOT(ISBLANK(MZ15)))*AND(MZ15=MX15),1,0)</f>
        <v>0</v>
      </c>
      <c r="OR24" s="177">
        <f>IF(OS24&lt;OT24,1,0)</f>
        <v>1</v>
      </c>
      <c r="OS24" s="307">
        <f>MZ15</f>
        <v>2</v>
      </c>
      <c r="OT24" s="177">
        <f>MX15</f>
        <v>3</v>
      </c>
      <c r="OV24" s="315">
        <v>6</v>
      </c>
      <c r="OW24" s="307" t="s">
        <v>283</v>
      </c>
      <c r="OX24" s="307">
        <f>IF(PA24&gt;PB24,1,0)</f>
        <v>1</v>
      </c>
      <c r="OY24" s="136">
        <f>IF((NOT(ISBLANK(MX13)))*AND(MX13=MZ13),1,0)</f>
        <v>0</v>
      </c>
      <c r="OZ24" s="177">
        <f>IF(PA24&lt;PB24,1,0)</f>
        <v>0</v>
      </c>
      <c r="PA24" s="307">
        <f>MX13</f>
        <v>2</v>
      </c>
      <c r="PB24" s="177">
        <f>MZ13</f>
        <v>0</v>
      </c>
      <c r="PD24" s="315">
        <v>6</v>
      </c>
      <c r="PE24" s="307" t="s">
        <v>266</v>
      </c>
      <c r="PF24" s="307">
        <f>IF(PI24&gt;PJ24,1,0)</f>
        <v>0</v>
      </c>
      <c r="PG24" s="136">
        <f>IF((NOT(ISBLANK(MZ14)))*AND(MZ14=MX14),1,0)</f>
        <v>0</v>
      </c>
      <c r="PH24" s="177">
        <f>IF(PI24&lt;PJ24,1,0)</f>
        <v>1</v>
      </c>
      <c r="PI24" s="307">
        <f>MZ14</f>
        <v>1</v>
      </c>
      <c r="PJ24" s="177">
        <f>MX14</f>
        <v>2</v>
      </c>
      <c r="PP24" s="2"/>
      <c r="PQ24" s="4"/>
      <c r="PR24" s="377">
        <f>PR23+1</f>
        <v>3</v>
      </c>
      <c r="PS24" s="4"/>
      <c r="PT24" s="178">
        <f>PT23+1</f>
        <v>44684</v>
      </c>
      <c r="PU24" s="136">
        <v>19</v>
      </c>
      <c r="PV24" s="380">
        <v>20</v>
      </c>
      <c r="PW24" s="136"/>
      <c r="PX24" s="136"/>
      <c r="PY24" s="136"/>
      <c r="PZ24" s="136"/>
      <c r="QA24" s="136"/>
      <c r="QB24" s="136">
        <f>COUNT(PU24:QA24)</f>
        <v>2</v>
      </c>
      <c r="QC24" s="4"/>
      <c r="QD24" s="4"/>
      <c r="QE24" s="4"/>
      <c r="QF24" s="313" t="s">
        <v>273</v>
      </c>
      <c r="QG24" s="312">
        <f>QI24*3+QJ24</f>
        <v>15</v>
      </c>
      <c r="QH24" s="312">
        <f>QI24+QJ24+QK24</f>
        <v>11</v>
      </c>
      <c r="QI24" s="311">
        <f>TE15</f>
        <v>4</v>
      </c>
      <c r="QJ24" s="310">
        <f>TF15</f>
        <v>3</v>
      </c>
      <c r="QK24" s="309">
        <f>TG15</f>
        <v>4</v>
      </c>
      <c r="QL24" s="310">
        <f>TH15</f>
        <v>19</v>
      </c>
      <c r="QM24" s="309">
        <f>TI15</f>
        <v>17</v>
      </c>
      <c r="QN24" s="309">
        <f>QL24-QM24</f>
        <v>2</v>
      </c>
      <c r="QO24" s="4"/>
      <c r="QP24" s="319" t="s">
        <v>167</v>
      </c>
      <c r="QQ24" s="196">
        <v>2</v>
      </c>
      <c r="QR24" s="196" t="s">
        <v>136</v>
      </c>
      <c r="QS24" s="196">
        <v>1</v>
      </c>
      <c r="QT24" s="318" t="s">
        <v>146</v>
      </c>
      <c r="QU24" s="136"/>
      <c r="QV24" s="319" t="s">
        <v>283</v>
      </c>
      <c r="QW24" s="196">
        <v>1</v>
      </c>
      <c r="QX24" s="196" t="s">
        <v>136</v>
      </c>
      <c r="QY24" s="196">
        <v>1</v>
      </c>
      <c r="QZ24" s="318" t="s">
        <v>273</v>
      </c>
      <c r="RA24" s="4"/>
      <c r="RB24" s="319" t="s">
        <v>167</v>
      </c>
      <c r="RC24" s="196">
        <v>0</v>
      </c>
      <c r="RD24" s="196" t="s">
        <v>136</v>
      </c>
      <c r="RE24" s="196">
        <v>0</v>
      </c>
      <c r="RF24" s="318" t="s">
        <v>283</v>
      </c>
      <c r="RH24" s="317" t="s">
        <v>168</v>
      </c>
      <c r="RI24" s="196">
        <f>RI3</f>
        <v>1</v>
      </c>
      <c r="RJ24" s="196" t="s">
        <v>136</v>
      </c>
      <c r="RK24" s="196">
        <f>RK3</f>
        <v>2</v>
      </c>
      <c r="RL24" s="316" t="s">
        <v>146</v>
      </c>
      <c r="RM24" s="2">
        <v>4</v>
      </c>
      <c r="RN24" s="4"/>
      <c r="RO24" s="315">
        <v>6</v>
      </c>
      <c r="RP24" s="307" t="s">
        <v>168</v>
      </c>
      <c r="RQ24" s="307">
        <f>IF(RT24&gt;RU24,1,0)</f>
        <v>0</v>
      </c>
      <c r="RR24" s="136">
        <f>IF((NOT(ISBLANK(QY11)))*AND(QY11=QW11),1,0)</f>
        <v>0</v>
      </c>
      <c r="RS24" s="177">
        <f>IF(RT24&lt;RU24,1,0)</f>
        <v>1</v>
      </c>
      <c r="RT24" s="307">
        <f>QY11</f>
        <v>0</v>
      </c>
      <c r="RU24" s="177">
        <f>QW11</f>
        <v>1</v>
      </c>
      <c r="RV24" s="4"/>
      <c r="RW24" s="315">
        <v>6</v>
      </c>
      <c r="RX24" s="307" t="s">
        <v>273</v>
      </c>
      <c r="RY24" s="307">
        <f>IF(SB24&gt;SC24,1,0)</f>
        <v>1</v>
      </c>
      <c r="RZ24" s="136">
        <f>IF((NOT(ISBLANK(QW16)))*AND(QW16=QY16),1,0)</f>
        <v>0</v>
      </c>
      <c r="SA24" s="177">
        <f>IF(SB24&lt;SC24,1,0)</f>
        <v>0</v>
      </c>
      <c r="SB24" s="307">
        <f>QW16</f>
        <v>3</v>
      </c>
      <c r="SC24" s="177">
        <f>QY16</f>
        <v>2</v>
      </c>
      <c r="SD24" s="4"/>
      <c r="SE24" s="315">
        <v>6</v>
      </c>
      <c r="SF24" s="307" t="s">
        <v>146</v>
      </c>
      <c r="SG24" s="307">
        <f>IF(SJ24&gt;SK24,1,0)</f>
        <v>0</v>
      </c>
      <c r="SH24" s="136">
        <f>IF((NOT(ISBLANK(QY13)))*AND(QY13=QW13),1,0)</f>
        <v>0</v>
      </c>
      <c r="SI24" s="177">
        <f>IF(SJ24&lt;SK24,1,0)</f>
        <v>1</v>
      </c>
      <c r="SJ24" s="307">
        <f>QY13</f>
        <v>0</v>
      </c>
      <c r="SK24" s="177">
        <f>QW13</f>
        <v>1</v>
      </c>
      <c r="SL24" s="4"/>
      <c r="SM24" s="315">
        <v>6</v>
      </c>
      <c r="SN24" s="307" t="s">
        <v>270</v>
      </c>
      <c r="SO24" s="307">
        <f>IF(SR24&gt;SS24,1,0)</f>
        <v>0</v>
      </c>
      <c r="SP24" s="136">
        <f>IF((NOT(ISBLANK(QY15)))*AND(QY15=QW15),1,0)</f>
        <v>1</v>
      </c>
      <c r="SQ24" s="177">
        <f>IF(SR24&lt;SS24,1,0)</f>
        <v>0</v>
      </c>
      <c r="SR24" s="307">
        <f>QY15</f>
        <v>1</v>
      </c>
      <c r="SS24" s="177">
        <f>QW15</f>
        <v>1</v>
      </c>
      <c r="SU24" s="315">
        <v>6</v>
      </c>
      <c r="SV24" s="307" t="s">
        <v>283</v>
      </c>
      <c r="SW24" s="307">
        <f>IF(SZ24&gt;TA24,1,0)</f>
        <v>1</v>
      </c>
      <c r="SX24" s="136">
        <f>IF((NOT(ISBLANK(QW13)))*AND(QW13=QY13),1,0)</f>
        <v>0</v>
      </c>
      <c r="SY24" s="177">
        <f>IF(SZ24&lt;TA24,1,0)</f>
        <v>0</v>
      </c>
      <c r="SZ24" s="307">
        <f>QW13</f>
        <v>1</v>
      </c>
      <c r="TA24" s="177">
        <f>QY13</f>
        <v>0</v>
      </c>
      <c r="TC24" s="315">
        <v>6</v>
      </c>
      <c r="TD24" s="307" t="s">
        <v>266</v>
      </c>
      <c r="TE24" s="307">
        <f>IF(TH24&gt;TI24,1,0)</f>
        <v>1</v>
      </c>
      <c r="TF24" s="136">
        <f>IF((NOT(ISBLANK(QY14)))*AND(QY14=QW14),1,0)</f>
        <v>0</v>
      </c>
      <c r="TG24" s="177">
        <f>IF(TH24&lt;TI24,1,0)</f>
        <v>0</v>
      </c>
      <c r="TH24" s="307">
        <f>QY14</f>
        <v>3</v>
      </c>
      <c r="TI24" s="177">
        <f>QW14</f>
        <v>2</v>
      </c>
      <c r="TO24" s="2"/>
      <c r="TP24" s="4"/>
      <c r="TQ24" s="377">
        <f>TQ23+1</f>
        <v>3</v>
      </c>
      <c r="TR24" s="4"/>
      <c r="TS24" s="178">
        <f>TS23+1</f>
        <v>44694</v>
      </c>
      <c r="TT24" s="136"/>
      <c r="TU24" s="380"/>
      <c r="TV24" s="136"/>
      <c r="TW24" s="136"/>
      <c r="TX24" s="136"/>
      <c r="TY24" s="136"/>
      <c r="TZ24" s="136"/>
      <c r="UA24" s="136">
        <f>COUNT(TT24:TZ24)</f>
        <v>0</v>
      </c>
      <c r="UB24" s="4"/>
      <c r="UC24" s="4"/>
      <c r="UD24" s="4"/>
      <c r="UE24" s="313" t="s">
        <v>273</v>
      </c>
      <c r="UF24" s="312">
        <f>UH24*3+UI24</f>
        <v>10</v>
      </c>
      <c r="UG24" s="312">
        <f>UH24+UI24+UJ24</f>
        <v>11</v>
      </c>
      <c r="UH24" s="311">
        <f>XD15</f>
        <v>2</v>
      </c>
      <c r="UI24" s="310">
        <f>XE15</f>
        <v>4</v>
      </c>
      <c r="UJ24" s="309">
        <f>XF15</f>
        <v>5</v>
      </c>
      <c r="UK24" s="310">
        <f>XG15</f>
        <v>11</v>
      </c>
      <c r="UL24" s="309">
        <f>XH15</f>
        <v>19</v>
      </c>
      <c r="UM24" s="309">
        <f>UK24-UL24</f>
        <v>-8</v>
      </c>
      <c r="UN24" s="4"/>
      <c r="UO24" s="319" t="s">
        <v>167</v>
      </c>
      <c r="UP24" s="196">
        <v>2</v>
      </c>
      <c r="UQ24" s="196" t="s">
        <v>136</v>
      </c>
      <c r="UR24" s="196">
        <v>0</v>
      </c>
      <c r="US24" s="318" t="s">
        <v>146</v>
      </c>
      <c r="UT24" s="136"/>
      <c r="UU24" s="319" t="s">
        <v>283</v>
      </c>
      <c r="UV24" s="196">
        <v>2</v>
      </c>
      <c r="UW24" s="196" t="s">
        <v>136</v>
      </c>
      <c r="UX24" s="196">
        <v>1</v>
      </c>
      <c r="UY24" s="318" t="s">
        <v>273</v>
      </c>
      <c r="UZ24" s="4"/>
      <c r="VA24" s="319" t="s">
        <v>167</v>
      </c>
      <c r="VB24" s="196">
        <v>0</v>
      </c>
      <c r="VC24" s="196" t="s">
        <v>136</v>
      </c>
      <c r="VD24" s="196">
        <v>2</v>
      </c>
      <c r="VE24" s="318" t="s">
        <v>283</v>
      </c>
      <c r="VG24" s="317" t="s">
        <v>168</v>
      </c>
      <c r="VH24" s="196">
        <f>VH3</f>
        <v>1</v>
      </c>
      <c r="VI24" s="196" t="s">
        <v>136</v>
      </c>
      <c r="VJ24" s="196">
        <f>VJ3</f>
        <v>0</v>
      </c>
      <c r="VK24" s="316" t="s">
        <v>146</v>
      </c>
      <c r="VL24" s="2">
        <v>4</v>
      </c>
      <c r="VM24" s="4"/>
      <c r="VN24" s="315">
        <v>6</v>
      </c>
      <c r="VO24" s="307" t="s">
        <v>168</v>
      </c>
      <c r="VP24" s="307">
        <f>IF(VS24&gt;VT24,1,0)</f>
        <v>0</v>
      </c>
      <c r="VQ24" s="136">
        <f>IF((NOT(ISBLANK(UX11)))*AND(UX11=UV11),1,0)</f>
        <v>0</v>
      </c>
      <c r="VR24" s="177">
        <f>IF(VS24&lt;VT24,1,0)</f>
        <v>1</v>
      </c>
      <c r="VS24" s="307">
        <f>UX11</f>
        <v>1</v>
      </c>
      <c r="VT24" s="177">
        <f>UV11</f>
        <v>2</v>
      </c>
      <c r="VU24" s="4"/>
      <c r="VV24" s="315">
        <v>6</v>
      </c>
      <c r="VW24" s="307" t="s">
        <v>273</v>
      </c>
      <c r="VX24" s="307">
        <f>IF(WA24&gt;WB24,1,0)</f>
        <v>1</v>
      </c>
      <c r="VY24" s="136">
        <f>IF((NOT(ISBLANK(UV16)))*AND(UV16=UX16),1,0)</f>
        <v>0</v>
      </c>
      <c r="VZ24" s="177">
        <f>IF(WA24&lt;WB24,1,0)</f>
        <v>0</v>
      </c>
      <c r="WA24" s="307">
        <f>UV16</f>
        <v>4</v>
      </c>
      <c r="WB24" s="177">
        <f>UX16</f>
        <v>0</v>
      </c>
      <c r="WC24" s="4"/>
      <c r="WD24" s="315">
        <v>6</v>
      </c>
      <c r="WE24" s="307" t="s">
        <v>146</v>
      </c>
      <c r="WF24" s="307">
        <f>IF(WI24&gt;WJ24,1,0)</f>
        <v>0</v>
      </c>
      <c r="WG24" s="136">
        <f>IF((NOT(ISBLANK(UX13)))*AND(UX13=UV13),1,0)</f>
        <v>0</v>
      </c>
      <c r="WH24" s="177">
        <f>IF(WI24&lt;WJ24,1,0)</f>
        <v>1</v>
      </c>
      <c r="WI24" s="307">
        <f>UX13</f>
        <v>1</v>
      </c>
      <c r="WJ24" s="177">
        <f>UV13</f>
        <v>2</v>
      </c>
      <c r="WK24" s="4"/>
      <c r="WL24" s="315">
        <v>6</v>
      </c>
      <c r="WM24" s="307" t="s">
        <v>270</v>
      </c>
      <c r="WN24" s="307">
        <f>IF(WQ24&gt;WR24,1,0)</f>
        <v>0</v>
      </c>
      <c r="WO24" s="136">
        <f>IF((NOT(ISBLANK(UX15)))*AND(UX15=UV15),1,0)</f>
        <v>0</v>
      </c>
      <c r="WP24" s="177">
        <f>IF(WQ24&lt;WR24,1,0)</f>
        <v>1</v>
      </c>
      <c r="WQ24" s="307">
        <f>UX15</f>
        <v>0</v>
      </c>
      <c r="WR24" s="177">
        <f>UV15</f>
        <v>2</v>
      </c>
      <c r="WT24" s="315">
        <v>6</v>
      </c>
      <c r="WU24" s="307" t="s">
        <v>283</v>
      </c>
      <c r="WV24" s="307">
        <f>IF(WY24&gt;WZ24,1,0)</f>
        <v>1</v>
      </c>
      <c r="WW24" s="136">
        <f>IF((NOT(ISBLANK(UV13)))*AND(UV13=UX13),1,0)</f>
        <v>0</v>
      </c>
      <c r="WX24" s="177">
        <f>IF(WY24&lt;WZ24,1,0)</f>
        <v>0</v>
      </c>
      <c r="WY24" s="307">
        <f>UV13</f>
        <v>2</v>
      </c>
      <c r="WZ24" s="177">
        <f>UX13</f>
        <v>1</v>
      </c>
      <c r="XB24" s="315">
        <v>6</v>
      </c>
      <c r="XC24" s="307" t="s">
        <v>266</v>
      </c>
      <c r="XD24" s="307">
        <f>IF(XG24&gt;XH24,1,0)</f>
        <v>0</v>
      </c>
      <c r="XE24" s="136">
        <f>IF((NOT(ISBLANK(UX14)))*AND(UX14=UV14),1,0)</f>
        <v>0</v>
      </c>
      <c r="XF24" s="177">
        <f>IF(XG24&lt;XH24,1,0)</f>
        <v>1</v>
      </c>
      <c r="XG24" s="307">
        <f>UX14</f>
        <v>1</v>
      </c>
      <c r="XH24" s="177">
        <f>UV14</f>
        <v>5</v>
      </c>
      <c r="XN24" s="2"/>
      <c r="XO24" s="4"/>
      <c r="XP24" s="4"/>
      <c r="XQ24" s="4"/>
      <c r="XR24" s="4"/>
      <c r="XS24" s="4"/>
      <c r="XT24" s="4"/>
      <c r="XU24" s="4"/>
      <c r="XV24" s="4"/>
      <c r="XW24" s="4"/>
      <c r="XX24" s="136"/>
      <c r="XY24" s="136"/>
      <c r="XZ24" s="4"/>
      <c r="YA24" s="4"/>
      <c r="YB24" s="4"/>
      <c r="YC24" s="313" t="s">
        <v>273</v>
      </c>
      <c r="YD24" s="312">
        <f>YF24*3+YG24</f>
        <v>0</v>
      </c>
      <c r="YE24" s="312">
        <f>YF24+YG24+YH24</f>
        <v>0</v>
      </c>
      <c r="YF24" s="311">
        <f>ABB15</f>
        <v>0</v>
      </c>
      <c r="YG24" s="310">
        <f>ABC15</f>
        <v>0</v>
      </c>
      <c r="YH24" s="309">
        <f>ABD15</f>
        <v>0</v>
      </c>
      <c r="YI24" s="310">
        <f>ABE15</f>
        <v>0</v>
      </c>
      <c r="YJ24" s="309">
        <f>ABF15</f>
        <v>0</v>
      </c>
      <c r="YK24" s="309">
        <f>YI24-YJ24</f>
        <v>0</v>
      </c>
      <c r="YL24" s="4"/>
      <c r="YM24" s="319" t="s">
        <v>167</v>
      </c>
      <c r="YN24" s="196"/>
      <c r="YO24" s="196" t="s">
        <v>136</v>
      </c>
      <c r="YP24" s="196"/>
      <c r="YQ24" s="318" t="s">
        <v>146</v>
      </c>
      <c r="YR24" s="136"/>
      <c r="YS24" s="319" t="s">
        <v>283</v>
      </c>
      <c r="YT24" s="196"/>
      <c r="YU24" s="196" t="s">
        <v>136</v>
      </c>
      <c r="YV24" s="196"/>
      <c r="YW24" s="318" t="s">
        <v>273</v>
      </c>
      <c r="YX24" s="4"/>
      <c r="YY24" s="319" t="s">
        <v>167</v>
      </c>
      <c r="YZ24" s="196"/>
      <c r="ZA24" s="196" t="s">
        <v>136</v>
      </c>
      <c r="ZB24" s="196"/>
      <c r="ZC24" s="318" t="s">
        <v>283</v>
      </c>
      <c r="ZE24" s="317" t="s">
        <v>168</v>
      </c>
      <c r="ZF24" s="196">
        <f>ZF3</f>
        <v>0</v>
      </c>
      <c r="ZG24" s="196" t="s">
        <v>136</v>
      </c>
      <c r="ZH24" s="196">
        <f>ZH3</f>
        <v>0</v>
      </c>
      <c r="ZI24" s="316" t="s">
        <v>146</v>
      </c>
      <c r="ZJ24" s="2">
        <v>4</v>
      </c>
      <c r="ZK24" s="4"/>
      <c r="ZL24" s="315">
        <v>6</v>
      </c>
      <c r="ZM24" s="307" t="s">
        <v>168</v>
      </c>
      <c r="ZN24" s="307">
        <f>IF(ZQ24&gt;ZR24,1,0)</f>
        <v>0</v>
      </c>
      <c r="ZO24" s="136">
        <f>IF((NOT(ISBLANK(YV11)))*AND(YV11=YT11),1,0)</f>
        <v>0</v>
      </c>
      <c r="ZP24" s="177">
        <f>IF(ZQ24&lt;ZR24,1,0)</f>
        <v>0</v>
      </c>
      <c r="ZQ24" s="307">
        <f>YV11</f>
        <v>0</v>
      </c>
      <c r="ZR24" s="177">
        <f>YT11</f>
        <v>0</v>
      </c>
      <c r="ZS24" s="4"/>
      <c r="ZT24" s="315">
        <v>6</v>
      </c>
      <c r="ZU24" s="307" t="s">
        <v>273</v>
      </c>
      <c r="ZV24" s="307">
        <f>IF(ZY24&gt;ZZ24,1,0)</f>
        <v>0</v>
      </c>
      <c r="ZW24" s="136">
        <f>IF((NOT(ISBLANK(YT16)))*AND(YT16=YV16),1,0)</f>
        <v>0</v>
      </c>
      <c r="ZX24" s="177">
        <f>IF(ZY24&lt;ZZ24,1,0)</f>
        <v>0</v>
      </c>
      <c r="ZY24" s="307">
        <f>YT16</f>
        <v>0</v>
      </c>
      <c r="ZZ24" s="177">
        <f>YV16</f>
        <v>0</v>
      </c>
      <c r="AAA24" s="4"/>
      <c r="AAB24" s="315">
        <v>6</v>
      </c>
      <c r="AAC24" s="307" t="s">
        <v>146</v>
      </c>
      <c r="AAD24" s="307">
        <f>IF(AAG24&gt;AAH24,1,0)</f>
        <v>0</v>
      </c>
      <c r="AAE24" s="136">
        <f>IF((NOT(ISBLANK(YV13)))*AND(YV13=YT13),1,0)</f>
        <v>0</v>
      </c>
      <c r="AAF24" s="177">
        <f>IF(AAG24&lt;AAH24,1,0)</f>
        <v>0</v>
      </c>
      <c r="AAG24" s="307">
        <f>YV13</f>
        <v>0</v>
      </c>
      <c r="AAH24" s="177">
        <f>YT13</f>
        <v>0</v>
      </c>
      <c r="AAI24" s="4"/>
      <c r="AAJ24" s="315">
        <v>6</v>
      </c>
      <c r="AAK24" s="307" t="s">
        <v>270</v>
      </c>
      <c r="AAL24" s="307">
        <f>IF(AAO24&gt;AAP24,1,0)</f>
        <v>0</v>
      </c>
      <c r="AAM24" s="136">
        <f>IF((NOT(ISBLANK(YV15)))*AND(YV15=YT15),1,0)</f>
        <v>0</v>
      </c>
      <c r="AAN24" s="177">
        <f>IF(AAO24&lt;AAP24,1,0)</f>
        <v>0</v>
      </c>
      <c r="AAO24" s="307">
        <f>YV15</f>
        <v>0</v>
      </c>
      <c r="AAP24" s="177">
        <f>YT15</f>
        <v>0</v>
      </c>
      <c r="AAR24" s="315">
        <v>6</v>
      </c>
      <c r="AAS24" s="307" t="s">
        <v>283</v>
      </c>
      <c r="AAT24" s="307">
        <f>IF(AAW24&gt;AAX24,1,0)</f>
        <v>0</v>
      </c>
      <c r="AAU24" s="136">
        <f>IF((NOT(ISBLANK(YT13)))*AND(YT13=YV13),1,0)</f>
        <v>0</v>
      </c>
      <c r="AAV24" s="177">
        <f>IF(AAW24&lt;AAX24,1,0)</f>
        <v>0</v>
      </c>
      <c r="AAW24" s="307">
        <f>YT13</f>
        <v>0</v>
      </c>
      <c r="AAX24" s="177">
        <f>YV13</f>
        <v>0</v>
      </c>
      <c r="AAZ24" s="315">
        <v>6</v>
      </c>
      <c r="ABA24" s="307" t="s">
        <v>266</v>
      </c>
      <c r="ABB24" s="307">
        <f>IF(ABE24&gt;ABF24,1,0)</f>
        <v>0</v>
      </c>
      <c r="ABC24" s="136">
        <f>IF((NOT(ISBLANK(YV14)))*AND(YV14=YT14),1,0)</f>
        <v>0</v>
      </c>
      <c r="ABD24" s="177">
        <f>IF(ABE24&lt;ABF24,1,0)</f>
        <v>0</v>
      </c>
      <c r="ABE24" s="307">
        <f>YV14</f>
        <v>0</v>
      </c>
      <c r="ABF24" s="177">
        <f>YT14</f>
        <v>0</v>
      </c>
    </row>
    <row r="25" spans="1:737" x14ac:dyDescent="0.25">
      <c r="A25" s="2"/>
      <c r="B25" s="2"/>
      <c r="C25" s="4"/>
      <c r="D25" s="4"/>
      <c r="E25" s="4"/>
      <c r="F25" s="4"/>
      <c r="G25" s="4"/>
      <c r="H25" s="4"/>
      <c r="I25" s="4"/>
      <c r="J25" s="4"/>
      <c r="K25" s="4"/>
      <c r="L25" s="136"/>
      <c r="M25" s="136"/>
      <c r="N25" s="4"/>
      <c r="O25" s="4"/>
      <c r="P25" s="4"/>
      <c r="Q25" s="313" t="s">
        <v>275</v>
      </c>
      <c r="R25" s="312">
        <f>T25*3+U25</f>
        <v>0</v>
      </c>
      <c r="S25" s="312">
        <f>T25+U25+V25</f>
        <v>0</v>
      </c>
      <c r="T25" s="311">
        <f>BB30</f>
        <v>0</v>
      </c>
      <c r="U25" s="310">
        <f>BC30</f>
        <v>0</v>
      </c>
      <c r="V25" s="309">
        <f>BD30</f>
        <v>0</v>
      </c>
      <c r="W25" s="310">
        <f>BE30</f>
        <v>0</v>
      </c>
      <c r="X25" s="309">
        <f>BF30</f>
        <v>0</v>
      </c>
      <c r="Y25" s="309">
        <f>W25-X25</f>
        <v>0</v>
      </c>
      <c r="Z25" s="4"/>
      <c r="AY25" s="4"/>
      <c r="AZ25" s="315">
        <v>7</v>
      </c>
      <c r="BA25" s="307" t="s">
        <v>283</v>
      </c>
      <c r="BB25" s="307">
        <f>IF(BE25&gt;BF25,1,0)</f>
        <v>0</v>
      </c>
      <c r="BC25" s="136">
        <f>IF((NOT(ISBLANK(AP15)))*AND(AP15=AN15),1,0)</f>
        <v>0</v>
      </c>
      <c r="BD25" s="177">
        <f>IF(BE25&lt;BF25,1,0)</f>
        <v>0</v>
      </c>
      <c r="BE25" s="307">
        <f>AP15</f>
        <v>0</v>
      </c>
      <c r="BF25" s="177">
        <f>AN15</f>
        <v>0</v>
      </c>
      <c r="BG25" s="4"/>
      <c r="BH25" s="315">
        <v>7</v>
      </c>
      <c r="BI25" s="307" t="s">
        <v>167</v>
      </c>
      <c r="BJ25" s="307">
        <f>IF(BM25&gt;BN25,1,0)</f>
        <v>0</v>
      </c>
      <c r="BK25" s="136">
        <f>IF((NOT(ISBLANK(AP16)))*AND(AP16=AN16),1,0)</f>
        <v>0</v>
      </c>
      <c r="BL25" s="177">
        <f>IF(BM25&lt;BN25,1,0)</f>
        <v>0</v>
      </c>
      <c r="BM25" s="307">
        <f>AP16</f>
        <v>0</v>
      </c>
      <c r="BN25" s="177">
        <f>AN16</f>
        <v>0</v>
      </c>
      <c r="BO25" s="4"/>
      <c r="BP25" s="315">
        <v>7</v>
      </c>
      <c r="BQ25" s="307" t="s">
        <v>275</v>
      </c>
      <c r="BR25" s="307">
        <f>IF(BU25&gt;BV25,1,0)</f>
        <v>0</v>
      </c>
      <c r="BS25" s="136">
        <f>IF((NOT(ISBLANK(AN15)))*AND(AN15=AP15),1,0)</f>
        <v>0</v>
      </c>
      <c r="BT25" s="177">
        <f>IF(BU25&lt;BV25,1,0)</f>
        <v>0</v>
      </c>
      <c r="BU25" s="307">
        <f>AN15</f>
        <v>0</v>
      </c>
      <c r="BV25" s="177">
        <f>AP15</f>
        <v>0</v>
      </c>
      <c r="BW25" s="4"/>
      <c r="BX25" s="315">
        <v>7</v>
      </c>
      <c r="BY25" s="307" t="s">
        <v>277</v>
      </c>
      <c r="BZ25" s="307">
        <f>IF(CC25&gt;CD25,1,0)</f>
        <v>0</v>
      </c>
      <c r="CA25" s="136">
        <f>IF((NOT(ISBLANK(AN16)))*AND(AN16=AP16),1,0)</f>
        <v>0</v>
      </c>
      <c r="CB25" s="177">
        <f>IF(CC25&lt;CD25,1,0)</f>
        <v>0</v>
      </c>
      <c r="CC25" s="307">
        <f>AN16</f>
        <v>0</v>
      </c>
      <c r="CD25" s="177">
        <f>AP16</f>
        <v>0</v>
      </c>
      <c r="CF25" s="315">
        <v>7</v>
      </c>
      <c r="CG25" s="307" t="s">
        <v>184</v>
      </c>
      <c r="CH25" s="307">
        <f>IF(CK25&gt;CL25,1,0)</f>
        <v>0</v>
      </c>
      <c r="CI25" s="136">
        <f>IF((NOT(ISBLANK(AP12)))*AND(AP12=AN12),1,0)</f>
        <v>0</v>
      </c>
      <c r="CJ25" s="177">
        <f>IF(CK25&lt;CL25,1,0)</f>
        <v>0</v>
      </c>
      <c r="CK25" s="307">
        <f>AP12</f>
        <v>0</v>
      </c>
      <c r="CL25" s="177">
        <f>AN12</f>
        <v>0</v>
      </c>
      <c r="CN25" s="315">
        <v>7</v>
      </c>
      <c r="CO25" s="307" t="s">
        <v>270</v>
      </c>
      <c r="CP25" s="307">
        <f>IF(CS25&gt;CT25,1,0)</f>
        <v>0</v>
      </c>
      <c r="CQ25" s="136">
        <f>IF((NOT(ISBLANK(AN11)))*AND(AN11=AP11),1,0)</f>
        <v>0</v>
      </c>
      <c r="CR25" s="177">
        <f>IF(CS25&lt;CT25,1,0)</f>
        <v>0</v>
      </c>
      <c r="CS25" s="307">
        <f>AN11</f>
        <v>0</v>
      </c>
      <c r="CT25" s="177">
        <f>AP11</f>
        <v>0</v>
      </c>
      <c r="CY25" s="2"/>
      <c r="DA25" s="373" t="s">
        <v>369</v>
      </c>
      <c r="DB25" s="373" t="s">
        <v>368</v>
      </c>
      <c r="DC25" s="374" t="s">
        <v>253</v>
      </c>
      <c r="DD25" s="4"/>
      <c r="DE25" s="4"/>
      <c r="DG25" s="4"/>
      <c r="DH25" s="136"/>
      <c r="DI25" s="4"/>
      <c r="DJ25" s="4"/>
      <c r="DK25" s="4"/>
      <c r="DL25" s="215" t="s">
        <v>358</v>
      </c>
      <c r="DM25" s="384">
        <v>75</v>
      </c>
      <c r="DP25" s="298"/>
      <c r="DQ25" s="4"/>
      <c r="DR25" s="4">
        <v>74</v>
      </c>
      <c r="DS25" s="383" t="s">
        <v>367</v>
      </c>
      <c r="DT25" s="136" t="s">
        <v>366</v>
      </c>
      <c r="DU25" s="136">
        <v>6</v>
      </c>
      <c r="DV25" s="4"/>
      <c r="DW25" s="4"/>
      <c r="DX25" s="4"/>
      <c r="DY25" s="313" t="s">
        <v>342</v>
      </c>
      <c r="DZ25" s="312">
        <f>EB25*3+EC25</f>
        <v>11</v>
      </c>
      <c r="EA25" s="312">
        <f>EB25+EC25+ED25</f>
        <v>11</v>
      </c>
      <c r="EB25" s="311">
        <f>FV30</f>
        <v>2</v>
      </c>
      <c r="EC25" s="310">
        <f>FW30</f>
        <v>5</v>
      </c>
      <c r="ED25" s="309">
        <f>FX30</f>
        <v>4</v>
      </c>
      <c r="EE25" s="310">
        <f>FY30</f>
        <v>12</v>
      </c>
      <c r="EF25" s="309">
        <f>FZ30</f>
        <v>13</v>
      </c>
      <c r="EG25" s="309">
        <f>EE25-EF25</f>
        <v>-1</v>
      </c>
      <c r="EU25" s="151" t="s">
        <v>348</v>
      </c>
      <c r="EV25" s="379">
        <f>DM10*0.85</f>
        <v>46.962499999999999</v>
      </c>
      <c r="FL25" s="4"/>
      <c r="FM25" s="136"/>
      <c r="FN25" s="136"/>
      <c r="FO25" s="136"/>
      <c r="FP25" s="136"/>
      <c r="FQ25" s="136"/>
      <c r="FR25" s="4"/>
      <c r="FS25" s="4"/>
      <c r="FT25" s="315">
        <v>7</v>
      </c>
      <c r="FU25" s="307" t="s">
        <v>344</v>
      </c>
      <c r="FV25" s="307">
        <f>IF(FY25&gt;FZ25,1,0)</f>
        <v>0</v>
      </c>
      <c r="FW25" s="136">
        <f>IF((NOT(ISBLANK(EL15)))*AND(EL15=EJ15),1,0)</f>
        <v>1</v>
      </c>
      <c r="FX25" s="177">
        <f>IF(FY25&lt;FZ25,1,0)</f>
        <v>0</v>
      </c>
      <c r="FY25" s="307">
        <f>EL15</f>
        <v>1</v>
      </c>
      <c r="FZ25" s="177">
        <f>EJ15</f>
        <v>1</v>
      </c>
      <c r="GA25" s="4"/>
      <c r="GB25" s="315">
        <v>7</v>
      </c>
      <c r="GC25" s="307" t="s">
        <v>345</v>
      </c>
      <c r="GD25" s="307">
        <f>IF(GG25&gt;GH25,1,0)</f>
        <v>1</v>
      </c>
      <c r="GE25" s="136">
        <f>IF((NOT(ISBLANK(EL16)))*AND(EL16=EJ16),1,0)</f>
        <v>0</v>
      </c>
      <c r="GF25" s="177">
        <f>IF(GG25&lt;GH25,1,0)</f>
        <v>0</v>
      </c>
      <c r="GG25" s="307">
        <f>EL16</f>
        <v>2</v>
      </c>
      <c r="GH25" s="177">
        <f>EJ16</f>
        <v>0</v>
      </c>
      <c r="GI25" s="4"/>
      <c r="GJ25" s="315">
        <v>7</v>
      </c>
      <c r="GK25" s="307" t="s">
        <v>342</v>
      </c>
      <c r="GL25" s="307">
        <f>IF(GO25&gt;GP25,1,0)</f>
        <v>0</v>
      </c>
      <c r="GM25" s="136">
        <f>IF((NOT(ISBLANK(EJ15)))*AND(EJ15=EL15),1,0)</f>
        <v>1</v>
      </c>
      <c r="GN25" s="177">
        <f>IF(GO25&lt;GP25,1,0)</f>
        <v>0</v>
      </c>
      <c r="GO25" s="307">
        <f>EJ15</f>
        <v>1</v>
      </c>
      <c r="GP25" s="177">
        <f>EL15</f>
        <v>1</v>
      </c>
      <c r="GQ25" s="4"/>
      <c r="GR25" s="315">
        <v>7</v>
      </c>
      <c r="GS25" s="307" t="s">
        <v>362</v>
      </c>
      <c r="GT25" s="307">
        <f>IF(GW25&gt;GX25,1,0)</f>
        <v>0</v>
      </c>
      <c r="GU25" s="136">
        <f>IF((NOT(ISBLANK(EJ16)))*AND(EJ16=EL16),1,0)</f>
        <v>0</v>
      </c>
      <c r="GV25" s="177">
        <f>IF(GW25&lt;GX25,1,0)</f>
        <v>1</v>
      </c>
      <c r="GW25" s="307">
        <f>EJ16</f>
        <v>0</v>
      </c>
      <c r="GX25" s="177">
        <f>EL16</f>
        <v>2</v>
      </c>
      <c r="GZ25" s="315">
        <v>7</v>
      </c>
      <c r="HA25" s="307" t="s">
        <v>358</v>
      </c>
      <c r="HB25" s="307">
        <f>IF(HE25&gt;HF25,1,0)</f>
        <v>1</v>
      </c>
      <c r="HC25" s="136">
        <f>IF((NOT(ISBLANK(EL12)))*AND(EL12=EJ12),1,0)</f>
        <v>0</v>
      </c>
      <c r="HD25" s="177">
        <f>IF(HE25&lt;HF25,1,0)</f>
        <v>0</v>
      </c>
      <c r="HE25" s="307">
        <f>EL12</f>
        <v>1</v>
      </c>
      <c r="HF25" s="177">
        <f>EJ12</f>
        <v>0</v>
      </c>
      <c r="HH25" s="315">
        <v>7</v>
      </c>
      <c r="HI25" s="307" t="s">
        <v>352</v>
      </c>
      <c r="HJ25" s="307">
        <f>IF(HM25&gt;HN25,1,0)</f>
        <v>0</v>
      </c>
      <c r="HK25" s="136">
        <f>IF((NOT(ISBLANK(EJ11)))*AND(EJ11=EL11),1,0)</f>
        <v>1</v>
      </c>
      <c r="HL25" s="177">
        <f>IF(HM25&lt;HN25,1,0)</f>
        <v>0</v>
      </c>
      <c r="HM25" s="307">
        <f>EJ11</f>
        <v>2</v>
      </c>
      <c r="HN25" s="177">
        <f>EL11</f>
        <v>2</v>
      </c>
      <c r="HS25" s="2"/>
      <c r="HT25" s="2"/>
      <c r="HU25" s="4"/>
      <c r="HV25" s="4"/>
      <c r="HW25" s="4"/>
      <c r="HX25" s="4"/>
      <c r="HY25" s="4"/>
      <c r="HZ25" s="4"/>
      <c r="IA25" s="4"/>
      <c r="IB25" s="4"/>
      <c r="IC25" s="4"/>
      <c r="ID25" s="136"/>
      <c r="IE25" s="136"/>
      <c r="IF25" s="4"/>
      <c r="IG25" s="4"/>
      <c r="IH25" s="4"/>
      <c r="II25" s="313" t="s">
        <v>275</v>
      </c>
      <c r="IJ25" s="312">
        <f>IL25*3+IM25</f>
        <v>15</v>
      </c>
      <c r="IK25" s="312">
        <f>IL25+IM25+IN25</f>
        <v>11</v>
      </c>
      <c r="IL25" s="311">
        <f>JT30</f>
        <v>4</v>
      </c>
      <c r="IM25" s="310">
        <f>JU30</f>
        <v>3</v>
      </c>
      <c r="IN25" s="309">
        <f>JV30</f>
        <v>4</v>
      </c>
      <c r="IO25" s="310">
        <f>JW30</f>
        <v>14</v>
      </c>
      <c r="IP25" s="309">
        <f>JX30</f>
        <v>17</v>
      </c>
      <c r="IQ25" s="309">
        <f>IO25-IP25</f>
        <v>-3</v>
      </c>
      <c r="IR25" s="4"/>
      <c r="JQ25" s="4"/>
      <c r="JR25" s="315">
        <v>7</v>
      </c>
      <c r="JS25" s="307" t="s">
        <v>283</v>
      </c>
      <c r="JT25" s="307">
        <f>IF(JW25&gt;JX25,1,0)</f>
        <v>0</v>
      </c>
      <c r="JU25" s="136">
        <f>IF((NOT(ISBLANK(JH15)))*AND(JH15=JF15),1,0)</f>
        <v>1</v>
      </c>
      <c r="JV25" s="177">
        <f>IF(JW25&lt;JX25,1,0)</f>
        <v>0</v>
      </c>
      <c r="JW25" s="307">
        <f>JH15</f>
        <v>2</v>
      </c>
      <c r="JX25" s="177">
        <f>JF15</f>
        <v>2</v>
      </c>
      <c r="JY25" s="4"/>
      <c r="JZ25" s="315">
        <v>7</v>
      </c>
      <c r="KA25" s="307" t="s">
        <v>167</v>
      </c>
      <c r="KB25" s="307">
        <f>IF(KE25&gt;KF25,1,0)</f>
        <v>0</v>
      </c>
      <c r="KC25" s="136">
        <f>IF((NOT(ISBLANK(JH16)))*AND(JH16=JF16),1,0)</f>
        <v>1</v>
      </c>
      <c r="KD25" s="177">
        <f>IF(KE25&lt;KF25,1,0)</f>
        <v>0</v>
      </c>
      <c r="KE25" s="307">
        <f>JH16</f>
        <v>2</v>
      </c>
      <c r="KF25" s="177">
        <f>JF16</f>
        <v>2</v>
      </c>
      <c r="KG25" s="4"/>
      <c r="KH25" s="315">
        <v>7</v>
      </c>
      <c r="KI25" s="307" t="s">
        <v>275</v>
      </c>
      <c r="KJ25" s="307">
        <f>IF(KM25&gt;KN25,1,0)</f>
        <v>0</v>
      </c>
      <c r="KK25" s="136">
        <f>IF((NOT(ISBLANK(JF15)))*AND(JF15=JH15),1,0)</f>
        <v>1</v>
      </c>
      <c r="KL25" s="177">
        <f>IF(KM25&lt;KN25,1,0)</f>
        <v>0</v>
      </c>
      <c r="KM25" s="307">
        <f>JF15</f>
        <v>2</v>
      </c>
      <c r="KN25" s="177">
        <f>JH15</f>
        <v>2</v>
      </c>
      <c r="KO25" s="4"/>
      <c r="KP25" s="315">
        <v>7</v>
      </c>
      <c r="KQ25" s="307" t="s">
        <v>277</v>
      </c>
      <c r="KR25" s="307">
        <f>IF(KU25&gt;KV25,1,0)</f>
        <v>0</v>
      </c>
      <c r="KS25" s="136">
        <f>IF((NOT(ISBLANK(JF16)))*AND(JF16=JH16),1,0)</f>
        <v>1</v>
      </c>
      <c r="KT25" s="177">
        <f>IF(KU25&lt;KV25,1,0)</f>
        <v>0</v>
      </c>
      <c r="KU25" s="307">
        <f>JF16</f>
        <v>2</v>
      </c>
      <c r="KV25" s="177">
        <f>JH16</f>
        <v>2</v>
      </c>
      <c r="KX25" s="315">
        <v>7</v>
      </c>
      <c r="KY25" s="307" t="s">
        <v>184</v>
      </c>
      <c r="KZ25" s="307">
        <f>IF(LC25&gt;LD25,1,0)</f>
        <v>1</v>
      </c>
      <c r="LA25" s="136">
        <f>IF((NOT(ISBLANK(JH12)))*AND(JH12=JF12),1,0)</f>
        <v>0</v>
      </c>
      <c r="LB25" s="177">
        <f>IF(LC25&lt;LD25,1,0)</f>
        <v>0</v>
      </c>
      <c r="LC25" s="307">
        <f>JH12</f>
        <v>3</v>
      </c>
      <c r="LD25" s="177">
        <f>JF12</f>
        <v>0</v>
      </c>
      <c r="LF25" s="315">
        <v>7</v>
      </c>
      <c r="LG25" s="307" t="s">
        <v>270</v>
      </c>
      <c r="LH25" s="307">
        <f>IF(LK25&gt;LL25,1,0)</f>
        <v>0</v>
      </c>
      <c r="LI25" s="136">
        <f>IF((NOT(ISBLANK(JF11)))*AND(JF11=JH11),1,0)</f>
        <v>0</v>
      </c>
      <c r="LJ25" s="177">
        <f>IF(LK25&lt;LL25,1,0)</f>
        <v>1</v>
      </c>
      <c r="LK25" s="307">
        <f>JF11</f>
        <v>1</v>
      </c>
      <c r="LL25" s="177">
        <f>JH11</f>
        <v>2</v>
      </c>
      <c r="LQ25" s="2"/>
      <c r="LR25" s="2"/>
      <c r="LS25" s="4"/>
      <c r="LT25" s="4"/>
      <c r="LU25" s="4"/>
      <c r="LV25" s="4"/>
      <c r="LW25" s="4"/>
      <c r="LX25" s="4"/>
      <c r="LY25" s="4"/>
      <c r="LZ25" s="4"/>
      <c r="MA25" s="4"/>
      <c r="MB25" s="136"/>
      <c r="MC25" s="136"/>
      <c r="MD25" s="4"/>
      <c r="ME25" s="4"/>
      <c r="MF25" s="4"/>
      <c r="MG25" s="313" t="s">
        <v>275</v>
      </c>
      <c r="MH25" s="312">
        <f>MJ25*3+MK25</f>
        <v>15</v>
      </c>
      <c r="MI25" s="312">
        <f>MJ25+MK25+ML25</f>
        <v>11</v>
      </c>
      <c r="MJ25" s="311">
        <f>NR30</f>
        <v>5</v>
      </c>
      <c r="MK25" s="310">
        <f>NS30</f>
        <v>0</v>
      </c>
      <c r="ML25" s="309">
        <f>NT30</f>
        <v>6</v>
      </c>
      <c r="MM25" s="310">
        <f>NU30</f>
        <v>19</v>
      </c>
      <c r="MN25" s="309">
        <f>NV30</f>
        <v>19</v>
      </c>
      <c r="MO25" s="309">
        <f>MM25-MN25</f>
        <v>0</v>
      </c>
      <c r="MP25" s="4"/>
      <c r="NO25" s="4"/>
      <c r="NP25" s="315">
        <v>7</v>
      </c>
      <c r="NQ25" s="307" t="s">
        <v>283</v>
      </c>
      <c r="NR25" s="307">
        <f>IF(NU25&gt;NV25,1,0)</f>
        <v>1</v>
      </c>
      <c r="NS25" s="136">
        <f>IF((NOT(ISBLANK(NF15)))*AND(NF15=ND15),1,0)</f>
        <v>0</v>
      </c>
      <c r="NT25" s="177">
        <f>IF(NU25&lt;NV25,1,0)</f>
        <v>0</v>
      </c>
      <c r="NU25" s="307">
        <f>NF15</f>
        <v>4</v>
      </c>
      <c r="NV25" s="177">
        <f>ND15</f>
        <v>2</v>
      </c>
      <c r="NW25" s="4"/>
      <c r="NX25" s="315">
        <v>7</v>
      </c>
      <c r="NY25" s="307" t="s">
        <v>167</v>
      </c>
      <c r="NZ25" s="307">
        <f>IF(OC25&gt;OD25,1,0)</f>
        <v>1</v>
      </c>
      <c r="OA25" s="136">
        <f>IF((NOT(ISBLANK(NF16)))*AND(NF16=ND16),1,0)</f>
        <v>0</v>
      </c>
      <c r="OB25" s="177">
        <f>IF(OC25&lt;OD25,1,0)</f>
        <v>0</v>
      </c>
      <c r="OC25" s="307">
        <f>NF16</f>
        <v>1</v>
      </c>
      <c r="OD25" s="177">
        <f>ND16</f>
        <v>0</v>
      </c>
      <c r="OE25" s="4"/>
      <c r="OF25" s="315">
        <v>7</v>
      </c>
      <c r="OG25" s="307" t="s">
        <v>275</v>
      </c>
      <c r="OH25" s="307">
        <f>IF(OK25&gt;OL25,1,0)</f>
        <v>0</v>
      </c>
      <c r="OI25" s="136">
        <f>IF((NOT(ISBLANK(ND15)))*AND(ND15=NF15),1,0)</f>
        <v>0</v>
      </c>
      <c r="OJ25" s="177">
        <f>IF(OK25&lt;OL25,1,0)</f>
        <v>1</v>
      </c>
      <c r="OK25" s="307">
        <f>ND15</f>
        <v>2</v>
      </c>
      <c r="OL25" s="177">
        <f>NF15</f>
        <v>4</v>
      </c>
      <c r="OM25" s="4"/>
      <c r="ON25" s="315">
        <v>7</v>
      </c>
      <c r="OO25" s="307" t="s">
        <v>277</v>
      </c>
      <c r="OP25" s="307">
        <f>IF(OS25&gt;OT25,1,0)</f>
        <v>0</v>
      </c>
      <c r="OQ25" s="136">
        <f>IF((NOT(ISBLANK(ND16)))*AND(ND16=NF16),1,0)</f>
        <v>0</v>
      </c>
      <c r="OR25" s="177">
        <f>IF(OS25&lt;OT25,1,0)</f>
        <v>1</v>
      </c>
      <c r="OS25" s="307">
        <f>ND16</f>
        <v>0</v>
      </c>
      <c r="OT25" s="177">
        <f>NF16</f>
        <v>1</v>
      </c>
      <c r="OV25" s="315">
        <v>7</v>
      </c>
      <c r="OW25" s="307" t="s">
        <v>184</v>
      </c>
      <c r="OX25" s="307">
        <f>IF(PA25&gt;PB25,1,0)</f>
        <v>1</v>
      </c>
      <c r="OY25" s="136">
        <f>IF((NOT(ISBLANK(NF12)))*AND(NF12=ND12),1,0)</f>
        <v>0</v>
      </c>
      <c r="OZ25" s="177">
        <f>IF(PA25&lt;PB25,1,0)</f>
        <v>0</v>
      </c>
      <c r="PA25" s="307">
        <f>NF12</f>
        <v>1</v>
      </c>
      <c r="PB25" s="177">
        <f>ND12</f>
        <v>0</v>
      </c>
      <c r="PD25" s="315">
        <v>7</v>
      </c>
      <c r="PE25" s="307" t="s">
        <v>270</v>
      </c>
      <c r="PF25" s="307">
        <f>IF(PI25&gt;PJ25,1,0)</f>
        <v>0</v>
      </c>
      <c r="PG25" s="136">
        <f>IF((NOT(ISBLANK(ND11)))*AND(ND11=NF11),1,0)</f>
        <v>0</v>
      </c>
      <c r="PH25" s="177">
        <f>IF(PI25&lt;PJ25,1,0)</f>
        <v>1</v>
      </c>
      <c r="PI25" s="307">
        <f>ND11</f>
        <v>3</v>
      </c>
      <c r="PJ25" s="177">
        <f>NF11</f>
        <v>4</v>
      </c>
      <c r="PP25" s="2"/>
      <c r="PQ25" s="4"/>
      <c r="PR25" s="377">
        <f>PR24+1</f>
        <v>4</v>
      </c>
      <c r="PS25" s="4"/>
      <c r="PT25" s="178">
        <f>PT24+1</f>
        <v>44685</v>
      </c>
      <c r="PU25" s="380">
        <v>22</v>
      </c>
      <c r="PV25" s="380"/>
      <c r="PW25" s="136"/>
      <c r="PX25" s="136"/>
      <c r="PY25" s="136"/>
      <c r="PZ25" s="136"/>
      <c r="QA25" s="136"/>
      <c r="QB25" s="136">
        <f>COUNT(PU25:QA25)</f>
        <v>1</v>
      </c>
      <c r="QC25" s="4"/>
      <c r="QD25" s="4"/>
      <c r="QE25" s="4"/>
      <c r="QF25" s="313" t="s">
        <v>275</v>
      </c>
      <c r="QG25" s="312">
        <f>QI25*3+QJ25</f>
        <v>11</v>
      </c>
      <c r="QH25" s="312">
        <f>QI25+QJ25+QK25</f>
        <v>11</v>
      </c>
      <c r="QI25" s="311">
        <f>RQ30</f>
        <v>2</v>
      </c>
      <c r="QJ25" s="310">
        <f>RR30</f>
        <v>5</v>
      </c>
      <c r="QK25" s="309">
        <f>RS30</f>
        <v>4</v>
      </c>
      <c r="QL25" s="310">
        <f>RT30</f>
        <v>12</v>
      </c>
      <c r="QM25" s="309">
        <f>RU30</f>
        <v>12</v>
      </c>
      <c r="QN25" s="309">
        <f>QL25-QM25</f>
        <v>0</v>
      </c>
      <c r="QO25" s="4"/>
      <c r="RN25" s="4"/>
      <c r="RO25" s="315">
        <v>7</v>
      </c>
      <c r="RP25" s="307" t="s">
        <v>283</v>
      </c>
      <c r="RQ25" s="307">
        <f>IF(RT25&gt;RU25,1,0)</f>
        <v>0</v>
      </c>
      <c r="RR25" s="136">
        <f>IF((NOT(ISBLANK(RE15)))*AND(RE15=RC15),1,0)</f>
        <v>0</v>
      </c>
      <c r="RS25" s="177">
        <f>IF(RT25&lt;RU25,1,0)</f>
        <v>1</v>
      </c>
      <c r="RT25" s="307">
        <f>RE15</f>
        <v>0</v>
      </c>
      <c r="RU25" s="177">
        <f>RC15</f>
        <v>1</v>
      </c>
      <c r="RV25" s="4"/>
      <c r="RW25" s="315">
        <v>7</v>
      </c>
      <c r="RX25" s="307" t="s">
        <v>167</v>
      </c>
      <c r="RY25" s="307">
        <f>IF(SB25&gt;SC25,1,0)</f>
        <v>1</v>
      </c>
      <c r="RZ25" s="136">
        <f>IF((NOT(ISBLANK(RE16)))*AND(RE16=RC16),1,0)</f>
        <v>0</v>
      </c>
      <c r="SA25" s="177">
        <f>IF(SB25&lt;SC25,1,0)</f>
        <v>0</v>
      </c>
      <c r="SB25" s="307">
        <f>RE16</f>
        <v>2</v>
      </c>
      <c r="SC25" s="177">
        <f>RC16</f>
        <v>1</v>
      </c>
      <c r="SD25" s="4"/>
      <c r="SE25" s="315">
        <v>7</v>
      </c>
      <c r="SF25" s="307" t="s">
        <v>275</v>
      </c>
      <c r="SG25" s="307">
        <f>IF(SJ25&gt;SK25,1,0)</f>
        <v>1</v>
      </c>
      <c r="SH25" s="136">
        <f>IF((NOT(ISBLANK(RC15)))*AND(RC15=RE15),1,0)</f>
        <v>0</v>
      </c>
      <c r="SI25" s="177">
        <f>IF(SJ25&lt;SK25,1,0)</f>
        <v>0</v>
      </c>
      <c r="SJ25" s="307">
        <f>RC15</f>
        <v>1</v>
      </c>
      <c r="SK25" s="177">
        <f>RE15</f>
        <v>0</v>
      </c>
      <c r="SL25" s="4"/>
      <c r="SM25" s="315">
        <v>7</v>
      </c>
      <c r="SN25" s="307" t="s">
        <v>277</v>
      </c>
      <c r="SO25" s="307">
        <f>IF(SR25&gt;SS25,1,0)</f>
        <v>0</v>
      </c>
      <c r="SP25" s="136">
        <f>IF((NOT(ISBLANK(RC16)))*AND(RC16=RE16),1,0)</f>
        <v>0</v>
      </c>
      <c r="SQ25" s="177">
        <f>IF(SR25&lt;SS25,1,0)</f>
        <v>1</v>
      </c>
      <c r="SR25" s="307">
        <f>RC16</f>
        <v>1</v>
      </c>
      <c r="SS25" s="177">
        <f>RE16</f>
        <v>2</v>
      </c>
      <c r="SU25" s="315">
        <v>7</v>
      </c>
      <c r="SV25" s="307" t="s">
        <v>184</v>
      </c>
      <c r="SW25" s="307">
        <f>IF(SZ25&gt;TA25,1,0)</f>
        <v>0</v>
      </c>
      <c r="SX25" s="136">
        <f>IF((NOT(ISBLANK(RE12)))*AND(RE12=RC12),1,0)</f>
        <v>0</v>
      </c>
      <c r="SY25" s="177">
        <f>IF(SZ25&lt;TA25,1,0)</f>
        <v>1</v>
      </c>
      <c r="SZ25" s="307">
        <f>RE12</f>
        <v>1</v>
      </c>
      <c r="TA25" s="177">
        <f>RC12</f>
        <v>4</v>
      </c>
      <c r="TC25" s="315">
        <v>7</v>
      </c>
      <c r="TD25" s="307" t="s">
        <v>270</v>
      </c>
      <c r="TE25" s="307">
        <f>IF(TH25&gt;TI25,1,0)</f>
        <v>0</v>
      </c>
      <c r="TF25" s="136">
        <f>IF((NOT(ISBLANK(RC11)))*AND(RC11=RE11),1,0)</f>
        <v>0</v>
      </c>
      <c r="TG25" s="177">
        <f>IF(TH25&lt;TI25,1,0)</f>
        <v>1</v>
      </c>
      <c r="TH25" s="307">
        <f>RC11</f>
        <v>1</v>
      </c>
      <c r="TI25" s="177">
        <f>RE11</f>
        <v>4</v>
      </c>
      <c r="TO25" s="2"/>
      <c r="TP25" s="4"/>
      <c r="TQ25" s="377">
        <f>TQ24+1</f>
        <v>4</v>
      </c>
      <c r="TR25" s="4"/>
      <c r="TS25" s="178">
        <f>TS24+1</f>
        <v>44695</v>
      </c>
      <c r="TT25" s="380"/>
      <c r="TU25" s="380"/>
      <c r="TV25" s="136"/>
      <c r="TW25" s="136"/>
      <c r="TX25" s="136"/>
      <c r="TY25" s="136"/>
      <c r="TZ25" s="136"/>
      <c r="UA25" s="136">
        <f>COUNT(TT25:TZ25)</f>
        <v>0</v>
      </c>
      <c r="UB25" s="4"/>
      <c r="UC25" s="4"/>
      <c r="UD25" s="4"/>
      <c r="UE25" s="313" t="s">
        <v>275</v>
      </c>
      <c r="UF25" s="312">
        <f>UH25*3+UI25</f>
        <v>9</v>
      </c>
      <c r="UG25" s="312">
        <f>UH25+UI25+UJ25</f>
        <v>11</v>
      </c>
      <c r="UH25" s="311">
        <f>VP30</f>
        <v>2</v>
      </c>
      <c r="UI25" s="310">
        <f>VQ30</f>
        <v>3</v>
      </c>
      <c r="UJ25" s="309">
        <f>VR30</f>
        <v>6</v>
      </c>
      <c r="UK25" s="310">
        <f>VS30</f>
        <v>11</v>
      </c>
      <c r="UL25" s="309">
        <f>VT30</f>
        <v>17</v>
      </c>
      <c r="UM25" s="309">
        <f>UK25-UL25</f>
        <v>-6</v>
      </c>
      <c r="UN25" s="4"/>
      <c r="VM25" s="4"/>
      <c r="VN25" s="315">
        <v>7</v>
      </c>
      <c r="VO25" s="307" t="s">
        <v>283</v>
      </c>
      <c r="VP25" s="307">
        <f>IF(VS25&gt;VT25,1,0)</f>
        <v>1</v>
      </c>
      <c r="VQ25" s="136">
        <f>IF((NOT(ISBLANK(VD15)))*AND(VD15=VB15),1,0)</f>
        <v>0</v>
      </c>
      <c r="VR25" s="177">
        <f>IF(VS25&lt;VT25,1,0)</f>
        <v>0</v>
      </c>
      <c r="VS25" s="307">
        <f>VD15</f>
        <v>2</v>
      </c>
      <c r="VT25" s="177">
        <f>VB15</f>
        <v>1</v>
      </c>
      <c r="VU25" s="4"/>
      <c r="VV25" s="315">
        <v>7</v>
      </c>
      <c r="VW25" s="307" t="s">
        <v>167</v>
      </c>
      <c r="VX25" s="307">
        <f>IF(WA25&gt;WB25,1,0)</f>
        <v>0</v>
      </c>
      <c r="VY25" s="136">
        <f>IF((NOT(ISBLANK(VD16)))*AND(VD16=VB16),1,0)</f>
        <v>1</v>
      </c>
      <c r="VZ25" s="177">
        <f>IF(WA25&lt;WB25,1,0)</f>
        <v>0</v>
      </c>
      <c r="WA25" s="307">
        <f>VD16</f>
        <v>2</v>
      </c>
      <c r="WB25" s="177">
        <f>VB16</f>
        <v>2</v>
      </c>
      <c r="WC25" s="4"/>
      <c r="WD25" s="315">
        <v>7</v>
      </c>
      <c r="WE25" s="307" t="s">
        <v>275</v>
      </c>
      <c r="WF25" s="307">
        <f>IF(WI25&gt;WJ25,1,0)</f>
        <v>0</v>
      </c>
      <c r="WG25" s="136">
        <f>IF((NOT(ISBLANK(VB15)))*AND(VB15=VD15),1,0)</f>
        <v>0</v>
      </c>
      <c r="WH25" s="177">
        <f>IF(WI25&lt;WJ25,1,0)</f>
        <v>1</v>
      </c>
      <c r="WI25" s="307">
        <f>VB15</f>
        <v>1</v>
      </c>
      <c r="WJ25" s="177">
        <f>VD15</f>
        <v>2</v>
      </c>
      <c r="WK25" s="4"/>
      <c r="WL25" s="315">
        <v>7</v>
      </c>
      <c r="WM25" s="307" t="s">
        <v>277</v>
      </c>
      <c r="WN25" s="307">
        <f>IF(WQ25&gt;WR25,1,0)</f>
        <v>0</v>
      </c>
      <c r="WO25" s="136">
        <f>IF((NOT(ISBLANK(VB16)))*AND(VB16=VD16),1,0)</f>
        <v>1</v>
      </c>
      <c r="WP25" s="177">
        <f>IF(WQ25&lt;WR25,1,0)</f>
        <v>0</v>
      </c>
      <c r="WQ25" s="307">
        <f>VB16</f>
        <v>2</v>
      </c>
      <c r="WR25" s="177">
        <f>VD16</f>
        <v>2</v>
      </c>
      <c r="WT25" s="315">
        <v>7</v>
      </c>
      <c r="WU25" s="307" t="s">
        <v>184</v>
      </c>
      <c r="WV25" s="307">
        <f>IF(WY25&gt;WZ25,1,0)</f>
        <v>0</v>
      </c>
      <c r="WW25" s="136">
        <f>IF((NOT(ISBLANK(VD12)))*AND(VD12=VB12),1,0)</f>
        <v>0</v>
      </c>
      <c r="WX25" s="177">
        <f>IF(WY25&lt;WZ25,1,0)</f>
        <v>1</v>
      </c>
      <c r="WY25" s="307">
        <f>VD12</f>
        <v>0</v>
      </c>
      <c r="WZ25" s="177">
        <f>VB12</f>
        <v>1</v>
      </c>
      <c r="XB25" s="315">
        <v>7</v>
      </c>
      <c r="XC25" s="307" t="s">
        <v>270</v>
      </c>
      <c r="XD25" s="307">
        <f>IF(XG25&gt;XH25,1,0)</f>
        <v>1</v>
      </c>
      <c r="XE25" s="136">
        <f>IF((NOT(ISBLANK(VB11)))*AND(VB11=VD11),1,0)</f>
        <v>0</v>
      </c>
      <c r="XF25" s="177">
        <f>IF(XG25&lt;XH25,1,0)</f>
        <v>0</v>
      </c>
      <c r="XG25" s="307">
        <f>VB11</f>
        <v>2</v>
      </c>
      <c r="XH25" s="177">
        <f>VD11</f>
        <v>0</v>
      </c>
      <c r="XN25" s="2"/>
      <c r="XO25" s="4"/>
      <c r="XP25" s="4"/>
      <c r="XQ25" s="4"/>
      <c r="XR25" s="4"/>
      <c r="XS25" s="4"/>
      <c r="XT25" s="4"/>
      <c r="XU25" s="4"/>
      <c r="XV25" s="4"/>
      <c r="XW25" s="4"/>
      <c r="XX25" s="136"/>
      <c r="XY25" s="136"/>
      <c r="XZ25" s="4"/>
      <c r="YA25" s="4"/>
      <c r="YB25" s="4"/>
      <c r="YC25" s="313" t="s">
        <v>275</v>
      </c>
      <c r="YD25" s="312">
        <f>YF25*3+YG25</f>
        <v>0</v>
      </c>
      <c r="YE25" s="312">
        <f>YF25+YG25+YH25</f>
        <v>0</v>
      </c>
      <c r="YF25" s="311">
        <f>ZN30</f>
        <v>0</v>
      </c>
      <c r="YG25" s="310">
        <f>ZO30</f>
        <v>0</v>
      </c>
      <c r="YH25" s="309">
        <f>ZP30</f>
        <v>0</v>
      </c>
      <c r="YI25" s="310">
        <f>ZQ30</f>
        <v>0</v>
      </c>
      <c r="YJ25" s="309">
        <f>ZR30</f>
        <v>0</v>
      </c>
      <c r="YK25" s="309">
        <f>YI25-YJ25</f>
        <v>0</v>
      </c>
      <c r="YL25" s="4"/>
      <c r="ZK25" s="4"/>
      <c r="ZL25" s="315">
        <v>7</v>
      </c>
      <c r="ZM25" s="307" t="s">
        <v>283</v>
      </c>
      <c r="ZN25" s="307">
        <f>IF(ZQ25&gt;ZR25,1,0)</f>
        <v>0</v>
      </c>
      <c r="ZO25" s="136">
        <f>IF((NOT(ISBLANK(ZB15)))*AND(ZB15=YZ15),1,0)</f>
        <v>0</v>
      </c>
      <c r="ZP25" s="177">
        <f>IF(ZQ25&lt;ZR25,1,0)</f>
        <v>0</v>
      </c>
      <c r="ZQ25" s="307">
        <f>ZB15</f>
        <v>0</v>
      </c>
      <c r="ZR25" s="177">
        <f>YZ15</f>
        <v>0</v>
      </c>
      <c r="ZS25" s="4"/>
      <c r="ZT25" s="315">
        <v>7</v>
      </c>
      <c r="ZU25" s="307" t="s">
        <v>167</v>
      </c>
      <c r="ZV25" s="307">
        <f>IF(ZY25&gt;ZZ25,1,0)</f>
        <v>0</v>
      </c>
      <c r="ZW25" s="136">
        <f>IF((NOT(ISBLANK(ZB16)))*AND(ZB16=YZ16),1,0)</f>
        <v>0</v>
      </c>
      <c r="ZX25" s="177">
        <f>IF(ZY25&lt;ZZ25,1,0)</f>
        <v>0</v>
      </c>
      <c r="ZY25" s="307">
        <f>ZB16</f>
        <v>0</v>
      </c>
      <c r="ZZ25" s="177">
        <f>YZ16</f>
        <v>0</v>
      </c>
      <c r="AAA25" s="4"/>
      <c r="AAB25" s="315">
        <v>7</v>
      </c>
      <c r="AAC25" s="307" t="s">
        <v>275</v>
      </c>
      <c r="AAD25" s="307">
        <f>IF(AAG25&gt;AAH25,1,0)</f>
        <v>0</v>
      </c>
      <c r="AAE25" s="136">
        <f>IF((NOT(ISBLANK(YZ15)))*AND(YZ15=ZB15),1,0)</f>
        <v>0</v>
      </c>
      <c r="AAF25" s="177">
        <f>IF(AAG25&lt;AAH25,1,0)</f>
        <v>0</v>
      </c>
      <c r="AAG25" s="307">
        <f>YZ15</f>
        <v>0</v>
      </c>
      <c r="AAH25" s="177">
        <f>ZB15</f>
        <v>0</v>
      </c>
      <c r="AAI25" s="4"/>
      <c r="AAJ25" s="315">
        <v>7</v>
      </c>
      <c r="AAK25" s="307" t="s">
        <v>277</v>
      </c>
      <c r="AAL25" s="307">
        <f>IF(AAO25&gt;AAP25,1,0)</f>
        <v>0</v>
      </c>
      <c r="AAM25" s="136">
        <f>IF((NOT(ISBLANK(YZ16)))*AND(YZ16=ZB16),1,0)</f>
        <v>0</v>
      </c>
      <c r="AAN25" s="177">
        <f>IF(AAO25&lt;AAP25,1,0)</f>
        <v>0</v>
      </c>
      <c r="AAO25" s="307">
        <f>YZ16</f>
        <v>0</v>
      </c>
      <c r="AAP25" s="177">
        <f>ZB16</f>
        <v>0</v>
      </c>
      <c r="AAR25" s="315">
        <v>7</v>
      </c>
      <c r="AAS25" s="307" t="s">
        <v>184</v>
      </c>
      <c r="AAT25" s="307">
        <f>IF(AAW25&gt;AAX25,1,0)</f>
        <v>0</v>
      </c>
      <c r="AAU25" s="136">
        <f>IF((NOT(ISBLANK(ZB12)))*AND(ZB12=YZ12),1,0)</f>
        <v>0</v>
      </c>
      <c r="AAV25" s="177">
        <f>IF(AAW25&lt;AAX25,1,0)</f>
        <v>0</v>
      </c>
      <c r="AAW25" s="307">
        <f>ZB12</f>
        <v>0</v>
      </c>
      <c r="AAX25" s="177">
        <f>YZ12</f>
        <v>0</v>
      </c>
      <c r="AAZ25" s="315">
        <v>7</v>
      </c>
      <c r="ABA25" s="307" t="s">
        <v>270</v>
      </c>
      <c r="ABB25" s="307">
        <f>IF(ABE25&gt;ABF25,1,0)</f>
        <v>0</v>
      </c>
      <c r="ABC25" s="136">
        <f>IF((NOT(ISBLANK(YZ11)))*AND(YZ11=ZB11),1,0)</f>
        <v>0</v>
      </c>
      <c r="ABD25" s="177">
        <f>IF(ABE25&lt;ABF25,1,0)</f>
        <v>0</v>
      </c>
      <c r="ABE25" s="307">
        <f>YZ11</f>
        <v>0</v>
      </c>
      <c r="ABF25" s="177">
        <f>ZB11</f>
        <v>0</v>
      </c>
    </row>
    <row r="26" spans="1:737" x14ac:dyDescent="0.25">
      <c r="A26" s="2"/>
      <c r="B26" s="2"/>
      <c r="C26" s="4"/>
      <c r="D26" s="4"/>
      <c r="E26" s="4"/>
      <c r="F26" s="4"/>
      <c r="G26" s="4"/>
      <c r="H26" s="4"/>
      <c r="I26" s="4"/>
      <c r="J26" s="4"/>
      <c r="K26" s="4"/>
      <c r="L26" s="136"/>
      <c r="M26" s="136"/>
      <c r="N26" s="4"/>
      <c r="O26" s="4"/>
      <c r="P26" s="4"/>
      <c r="Q26" s="313" t="s">
        <v>277</v>
      </c>
      <c r="R26" s="312">
        <f>T26*3+U26</f>
        <v>0</v>
      </c>
      <c r="S26" s="312">
        <f>T26+U26+V26</f>
        <v>0</v>
      </c>
      <c r="T26" s="311">
        <f>BJ30</f>
        <v>0</v>
      </c>
      <c r="U26" s="310">
        <f>BK30</f>
        <v>0</v>
      </c>
      <c r="V26" s="309">
        <f>BL30</f>
        <v>0</v>
      </c>
      <c r="W26" s="310">
        <f>BM30</f>
        <v>0</v>
      </c>
      <c r="X26" s="309">
        <f>BN30</f>
        <v>0</v>
      </c>
      <c r="Y26" s="309">
        <f>W26-X26</f>
        <v>0</v>
      </c>
      <c r="Z26" s="4"/>
      <c r="AY26" s="4"/>
      <c r="AZ26" s="315">
        <v>8</v>
      </c>
      <c r="BA26" s="307" t="s">
        <v>184</v>
      </c>
      <c r="BB26" s="307">
        <f>IF(BE26&gt;BF26,1,0)</f>
        <v>0</v>
      </c>
      <c r="BC26" s="136">
        <f>IF((NOT(ISBLANK(AT15)))*AND(AT15=AV15),1,0)</f>
        <v>0</v>
      </c>
      <c r="BD26" s="177">
        <f>IF(BE26&lt;BF26,1,0)</f>
        <v>0</v>
      </c>
      <c r="BE26" s="307">
        <f>AT15</f>
        <v>0</v>
      </c>
      <c r="BF26" s="177">
        <f>AV15</f>
        <v>0</v>
      </c>
      <c r="BG26" s="4"/>
      <c r="BH26" s="315">
        <v>8</v>
      </c>
      <c r="BI26" s="307" t="s">
        <v>265</v>
      </c>
      <c r="BJ26" s="307">
        <f>IF(BM26&gt;BN26,1,0)</f>
        <v>0</v>
      </c>
      <c r="BK26" s="136">
        <f>IF((NOT(ISBLANK(AT16)))*AND(AT16=AV16),1,0)</f>
        <v>0</v>
      </c>
      <c r="BL26" s="177">
        <f>IF(BM26&lt;BN26,1,0)</f>
        <v>0</v>
      </c>
      <c r="BM26" s="307">
        <f>AT16</f>
        <v>0</v>
      </c>
      <c r="BN26" s="177">
        <f>AV16</f>
        <v>0</v>
      </c>
      <c r="BO26" s="4"/>
      <c r="BP26" s="315">
        <v>8</v>
      </c>
      <c r="BQ26" s="307" t="s">
        <v>168</v>
      </c>
      <c r="BR26" s="307">
        <f>IF(BU26&gt;BV26,1,0)</f>
        <v>0</v>
      </c>
      <c r="BS26" s="136">
        <f>IF((NOT(ISBLANK(AV11)))*AND(AV11=AT11),1,0)</f>
        <v>0</v>
      </c>
      <c r="BT26" s="177">
        <f>IF(BU26&lt;BV26,1,0)</f>
        <v>0</v>
      </c>
      <c r="BU26" s="307">
        <f>AV11</f>
        <v>0</v>
      </c>
      <c r="BV26" s="177">
        <f>AT11</f>
        <v>0</v>
      </c>
      <c r="BW26" s="4"/>
      <c r="BX26" s="315">
        <v>8</v>
      </c>
      <c r="BY26" s="307" t="s">
        <v>183</v>
      </c>
      <c r="BZ26" s="307">
        <f>IF(CC26&gt;CD26,1,0)</f>
        <v>0</v>
      </c>
      <c r="CA26" s="136">
        <f>IF((NOT(ISBLANK(AV12)))*AND(AV12=AT12),1,0)</f>
        <v>0</v>
      </c>
      <c r="CB26" s="177">
        <f>IF(CC26&lt;CD26,1,0)</f>
        <v>0</v>
      </c>
      <c r="CC26" s="307">
        <f>AV12</f>
        <v>0</v>
      </c>
      <c r="CD26" s="177">
        <f>AT12</f>
        <v>0</v>
      </c>
      <c r="CF26" s="315">
        <v>8</v>
      </c>
      <c r="CG26" s="307" t="s">
        <v>273</v>
      </c>
      <c r="CH26" s="307">
        <f>IF(CK26&gt;CL26,1,0)</f>
        <v>0</v>
      </c>
      <c r="CI26" s="136">
        <f>IF((NOT(ISBLANK(AT13)))*AND(AT13=AV13),1,0)</f>
        <v>0</v>
      </c>
      <c r="CJ26" s="177">
        <f>IF(CK26&lt;CL26,1,0)</f>
        <v>0</v>
      </c>
      <c r="CK26" s="307">
        <f>AT13</f>
        <v>0</v>
      </c>
      <c r="CL26" s="177">
        <f>AV13</f>
        <v>0</v>
      </c>
      <c r="CN26" s="315">
        <v>8</v>
      </c>
      <c r="CO26" s="307" t="s">
        <v>277</v>
      </c>
      <c r="CP26" s="307">
        <f>IF(CS26&gt;CT26,1,0)</f>
        <v>0</v>
      </c>
      <c r="CQ26" s="136">
        <f>IF((NOT(ISBLANK(AV16)))*AND(AV16=AT16),1,0)</f>
        <v>0</v>
      </c>
      <c r="CR26" s="177">
        <f>IF(CS26&lt;CT26,1,0)</f>
        <v>0</v>
      </c>
      <c r="CS26" s="307">
        <f>AV16</f>
        <v>0</v>
      </c>
      <c r="CT26" s="177">
        <f>AT16</f>
        <v>0</v>
      </c>
      <c r="CY26" s="2"/>
      <c r="DA26" s="373">
        <v>1</v>
      </c>
      <c r="DB26" s="373" t="s">
        <v>365</v>
      </c>
      <c r="DC26" s="374">
        <v>78</v>
      </c>
      <c r="DD26" s="4"/>
      <c r="DE26" s="4"/>
      <c r="DG26" s="4"/>
      <c r="DH26" s="136"/>
      <c r="DI26" s="4"/>
      <c r="DJ26" s="4"/>
      <c r="DK26" s="4"/>
      <c r="DL26" s="151" t="s">
        <v>347</v>
      </c>
      <c r="DM26" s="379">
        <v>70</v>
      </c>
      <c r="DP26" s="298"/>
      <c r="DQ26" s="4"/>
      <c r="DR26" s="4">
        <v>72</v>
      </c>
      <c r="DS26" s="378" t="s">
        <v>364</v>
      </c>
      <c r="DT26" s="136" t="s">
        <v>363</v>
      </c>
      <c r="DU26" s="136">
        <v>7</v>
      </c>
      <c r="DV26" s="4"/>
      <c r="DW26" s="4"/>
      <c r="DX26" s="4"/>
      <c r="DY26" s="313" t="s">
        <v>362</v>
      </c>
      <c r="DZ26" s="312">
        <f>EB26*3+EC26</f>
        <v>9</v>
      </c>
      <c r="EA26" s="312">
        <f>EB26+EC26+ED26</f>
        <v>11</v>
      </c>
      <c r="EB26" s="311">
        <f>GD30</f>
        <v>2</v>
      </c>
      <c r="EC26" s="310">
        <f>GE30</f>
        <v>3</v>
      </c>
      <c r="ED26" s="309">
        <f>GF30</f>
        <v>6</v>
      </c>
      <c r="EE26" s="310">
        <f>GG30</f>
        <v>9</v>
      </c>
      <c r="EF26" s="309">
        <f>GH30</f>
        <v>18</v>
      </c>
      <c r="EG26" s="309">
        <f>EE26-EF26</f>
        <v>-9</v>
      </c>
      <c r="EU26" s="151" t="s">
        <v>342</v>
      </c>
      <c r="EV26" s="379">
        <f>DM11*0.85</f>
        <v>49.852499999999999</v>
      </c>
      <c r="FL26" s="4"/>
      <c r="FM26" s="4"/>
      <c r="FN26" s="4"/>
      <c r="FO26" s="4"/>
      <c r="FP26" s="136"/>
      <c r="FQ26" s="136"/>
      <c r="FR26" s="4"/>
      <c r="FS26" s="4"/>
      <c r="FT26" s="315">
        <v>8</v>
      </c>
      <c r="FU26" s="307" t="s">
        <v>358</v>
      </c>
      <c r="FV26" s="307">
        <f>IF(FY26&gt;FZ26,1,0)</f>
        <v>0</v>
      </c>
      <c r="FW26" s="136">
        <f>IF((NOT(ISBLANK(EP15)))*AND(EP15=ER15),1,0)</f>
        <v>0</v>
      </c>
      <c r="FX26" s="177">
        <f>IF(FY26&lt;FZ26,1,0)</f>
        <v>1</v>
      </c>
      <c r="FY26" s="307">
        <f>EP15</f>
        <v>0</v>
      </c>
      <c r="FZ26" s="177">
        <f>ER15</f>
        <v>2</v>
      </c>
      <c r="GA26" s="4"/>
      <c r="GB26" s="315">
        <v>8</v>
      </c>
      <c r="GC26" s="307" t="s">
        <v>339</v>
      </c>
      <c r="GD26" s="307">
        <f>IF(GG26&gt;GH26,1,0)</f>
        <v>0</v>
      </c>
      <c r="GE26" s="136">
        <f>IF((NOT(ISBLANK(EP16)))*AND(EP16=ER16),1,0)</f>
        <v>1</v>
      </c>
      <c r="GF26" s="177">
        <f>IF(GG26&lt;GH26,1,0)</f>
        <v>0</v>
      </c>
      <c r="GG26" s="307">
        <f>EP16</f>
        <v>0</v>
      </c>
      <c r="GH26" s="177">
        <f>ER16</f>
        <v>0</v>
      </c>
      <c r="GI26" s="4"/>
      <c r="GJ26" s="315">
        <v>8</v>
      </c>
      <c r="GK26" s="307" t="s">
        <v>346</v>
      </c>
      <c r="GL26" s="307">
        <f>IF(GO26&gt;GP26,1,0)</f>
        <v>0</v>
      </c>
      <c r="GM26" s="136">
        <f>IF((NOT(ISBLANK(ER11)))*AND(ER11=EP11),1,0)</f>
        <v>1</v>
      </c>
      <c r="GN26" s="177">
        <f>IF(GO26&lt;GP26,1,0)</f>
        <v>0</v>
      </c>
      <c r="GO26" s="307">
        <f>ER11</f>
        <v>2</v>
      </c>
      <c r="GP26" s="177">
        <f>EP11</f>
        <v>2</v>
      </c>
      <c r="GQ26" s="4"/>
      <c r="GR26" s="315">
        <v>8</v>
      </c>
      <c r="GS26" s="307" t="s">
        <v>357</v>
      </c>
      <c r="GT26" s="307">
        <f>IF(GW26&gt;GX26,1,0)</f>
        <v>0</v>
      </c>
      <c r="GU26" s="136">
        <f>IF((NOT(ISBLANK(ER12)))*AND(ER12=EP12),1,0)</f>
        <v>0</v>
      </c>
      <c r="GV26" s="177">
        <f>IF(GW26&lt;GX26,1,0)</f>
        <v>1</v>
      </c>
      <c r="GW26" s="307">
        <f>ER12</f>
        <v>1</v>
      </c>
      <c r="GX26" s="177">
        <f>EP12</f>
        <v>3</v>
      </c>
      <c r="GZ26" s="315">
        <v>8</v>
      </c>
      <c r="HA26" s="307" t="s">
        <v>347</v>
      </c>
      <c r="HB26" s="307">
        <f>IF(HE26&gt;HF26,1,0)</f>
        <v>0</v>
      </c>
      <c r="HC26" s="136">
        <f>IF((NOT(ISBLANK(EP13)))*AND(EP13=ER13),1,0)</f>
        <v>1</v>
      </c>
      <c r="HD26" s="177">
        <f>IF(HE26&lt;HF26,1,0)</f>
        <v>0</v>
      </c>
      <c r="HE26" s="307">
        <f>EP13</f>
        <v>1</v>
      </c>
      <c r="HF26" s="177">
        <f>ER13</f>
        <v>1</v>
      </c>
      <c r="HH26" s="315">
        <v>8</v>
      </c>
      <c r="HI26" s="307" t="s">
        <v>362</v>
      </c>
      <c r="HJ26" s="307">
        <f>IF(HM26&gt;HN26,1,0)</f>
        <v>0</v>
      </c>
      <c r="HK26" s="136">
        <f>IF((NOT(ISBLANK(ER16)))*AND(ER16=EP16),1,0)</f>
        <v>1</v>
      </c>
      <c r="HL26" s="177">
        <f>IF(HM26&lt;HN26,1,0)</f>
        <v>0</v>
      </c>
      <c r="HM26" s="307">
        <f>ER16</f>
        <v>0</v>
      </c>
      <c r="HN26" s="177">
        <f>EP16</f>
        <v>0</v>
      </c>
      <c r="HS26" s="2"/>
      <c r="HT26" s="2"/>
      <c r="HU26" s="4"/>
      <c r="HV26" s="4"/>
      <c r="HW26" s="4"/>
      <c r="HX26" s="4"/>
      <c r="HY26" s="4"/>
      <c r="HZ26" s="4"/>
      <c r="IA26" s="4"/>
      <c r="IB26" s="4"/>
      <c r="IC26" s="4"/>
      <c r="ID26" s="136"/>
      <c r="IE26" s="136"/>
      <c r="IF26" s="4"/>
      <c r="IG26" s="4"/>
      <c r="IH26" s="4"/>
      <c r="II26" s="313" t="s">
        <v>277</v>
      </c>
      <c r="IJ26" s="312">
        <f>IL26*3+IM26</f>
        <v>11</v>
      </c>
      <c r="IK26" s="312">
        <f>IL26+IM26+IN26</f>
        <v>11</v>
      </c>
      <c r="IL26" s="311">
        <f>KB30</f>
        <v>3</v>
      </c>
      <c r="IM26" s="310">
        <f>KC30</f>
        <v>2</v>
      </c>
      <c r="IN26" s="309">
        <f>KD30</f>
        <v>6</v>
      </c>
      <c r="IO26" s="310">
        <f>KE30</f>
        <v>12</v>
      </c>
      <c r="IP26" s="309">
        <f>KF30</f>
        <v>14</v>
      </c>
      <c r="IQ26" s="309">
        <f>IO26-IP26</f>
        <v>-2</v>
      </c>
      <c r="IR26" s="4"/>
      <c r="JQ26" s="4"/>
      <c r="JR26" s="315">
        <v>8</v>
      </c>
      <c r="JS26" s="307" t="s">
        <v>184</v>
      </c>
      <c r="JT26" s="307">
        <f>IF(JW26&gt;JX26,1,0)</f>
        <v>1</v>
      </c>
      <c r="JU26" s="136">
        <f>IF((NOT(ISBLANK(JL15)))*AND(JL15=JN15),1,0)</f>
        <v>0</v>
      </c>
      <c r="JV26" s="177">
        <f>IF(JW26&lt;JX26,1,0)</f>
        <v>0</v>
      </c>
      <c r="JW26" s="307">
        <f>JL15</f>
        <v>2</v>
      </c>
      <c r="JX26" s="177">
        <f>JN15</f>
        <v>1</v>
      </c>
      <c r="JY26" s="4"/>
      <c r="JZ26" s="315">
        <v>8</v>
      </c>
      <c r="KA26" s="307" t="s">
        <v>265</v>
      </c>
      <c r="KB26" s="307">
        <f>IF(KE26&gt;KF26,1,0)</f>
        <v>0</v>
      </c>
      <c r="KC26" s="136">
        <f>IF((NOT(ISBLANK(JL16)))*AND(JL16=JN16),1,0)</f>
        <v>0</v>
      </c>
      <c r="KD26" s="177">
        <f>IF(KE26&lt;KF26,1,0)</f>
        <v>1</v>
      </c>
      <c r="KE26" s="307">
        <f>JL16</f>
        <v>1</v>
      </c>
      <c r="KF26" s="177">
        <f>JN16</f>
        <v>2</v>
      </c>
      <c r="KG26" s="4"/>
      <c r="KH26" s="315">
        <v>8</v>
      </c>
      <c r="KI26" s="307" t="s">
        <v>168</v>
      </c>
      <c r="KJ26" s="307">
        <f>IF(KM26&gt;KN26,1,0)</f>
        <v>0</v>
      </c>
      <c r="KK26" s="136">
        <f>IF((NOT(ISBLANK(JN11)))*AND(JN11=JL11),1,0)</f>
        <v>1</v>
      </c>
      <c r="KL26" s="177">
        <f>IF(KM26&lt;KN26,1,0)</f>
        <v>0</v>
      </c>
      <c r="KM26" s="307">
        <f>JN11</f>
        <v>1</v>
      </c>
      <c r="KN26" s="177">
        <f>JL11</f>
        <v>1</v>
      </c>
      <c r="KO26" s="4"/>
      <c r="KP26" s="315">
        <v>8</v>
      </c>
      <c r="KQ26" s="307" t="s">
        <v>183</v>
      </c>
      <c r="KR26" s="307">
        <f>IF(KU26&gt;KV26,1,0)</f>
        <v>1</v>
      </c>
      <c r="KS26" s="136">
        <f>IF((NOT(ISBLANK(JN12)))*AND(JN12=JL12),1,0)</f>
        <v>0</v>
      </c>
      <c r="KT26" s="177">
        <f>IF(KU26&lt;KV26,1,0)</f>
        <v>0</v>
      </c>
      <c r="KU26" s="307">
        <f>JN12</f>
        <v>2</v>
      </c>
      <c r="KV26" s="177">
        <f>JL12</f>
        <v>1</v>
      </c>
      <c r="KX26" s="315">
        <v>8</v>
      </c>
      <c r="KY26" s="307" t="s">
        <v>273</v>
      </c>
      <c r="KZ26" s="307">
        <f>IF(LC26&gt;LD26,1,0)</f>
        <v>0</v>
      </c>
      <c r="LA26" s="136">
        <f>IF((NOT(ISBLANK(JL13)))*AND(JL13=JN13),1,0)</f>
        <v>0</v>
      </c>
      <c r="LB26" s="177">
        <f>IF(LC26&lt;LD26,1,0)</f>
        <v>1</v>
      </c>
      <c r="LC26" s="307">
        <f>JL13</f>
        <v>1</v>
      </c>
      <c r="LD26" s="177">
        <f>JN13</f>
        <v>4</v>
      </c>
      <c r="LF26" s="315">
        <v>8</v>
      </c>
      <c r="LG26" s="307" t="s">
        <v>277</v>
      </c>
      <c r="LH26" s="307">
        <f>IF(LK26&gt;LL26,1,0)</f>
        <v>1</v>
      </c>
      <c r="LI26" s="136">
        <f>IF((NOT(ISBLANK(JN16)))*AND(JN16=JL16),1,0)</f>
        <v>0</v>
      </c>
      <c r="LJ26" s="177">
        <f>IF(LK26&lt;LL26,1,0)</f>
        <v>0</v>
      </c>
      <c r="LK26" s="307">
        <f>JN16</f>
        <v>2</v>
      </c>
      <c r="LL26" s="177">
        <f>JL16</f>
        <v>1</v>
      </c>
      <c r="LQ26" s="2"/>
      <c r="LR26" s="2"/>
      <c r="LS26" s="4"/>
      <c r="LT26" s="4"/>
      <c r="LU26" s="4"/>
      <c r="LV26" s="4"/>
      <c r="LW26" s="4"/>
      <c r="LX26" s="4"/>
      <c r="LY26" s="4"/>
      <c r="LZ26" s="4"/>
      <c r="MA26" s="4"/>
      <c r="MB26" s="136"/>
      <c r="MC26" s="136"/>
      <c r="MD26" s="4"/>
      <c r="ME26" s="4"/>
      <c r="MF26" s="4"/>
      <c r="MG26" s="313" t="s">
        <v>277</v>
      </c>
      <c r="MH26" s="312">
        <f>MJ26*3+MK26</f>
        <v>19</v>
      </c>
      <c r="MI26" s="312">
        <f>MJ26+MK26+ML26</f>
        <v>11</v>
      </c>
      <c r="MJ26" s="311">
        <f>NZ30</f>
        <v>6</v>
      </c>
      <c r="MK26" s="310">
        <f>OA30</f>
        <v>1</v>
      </c>
      <c r="ML26" s="309">
        <f>OB30</f>
        <v>4</v>
      </c>
      <c r="MM26" s="310">
        <f>OC30</f>
        <v>16</v>
      </c>
      <c r="MN26" s="309">
        <f>OD30</f>
        <v>16</v>
      </c>
      <c r="MO26" s="309">
        <f>MM26-MN26</f>
        <v>0</v>
      </c>
      <c r="MP26" s="4"/>
      <c r="NO26" s="4"/>
      <c r="NP26" s="315">
        <v>8</v>
      </c>
      <c r="NQ26" s="307" t="s">
        <v>184</v>
      </c>
      <c r="NR26" s="307">
        <f>IF(NU26&gt;NV26,1,0)</f>
        <v>1</v>
      </c>
      <c r="NS26" s="136">
        <f>IF((NOT(ISBLANK(NJ15)))*AND(NJ15=NL15),1,0)</f>
        <v>0</v>
      </c>
      <c r="NT26" s="177">
        <f>IF(NU26&lt;NV26,1,0)</f>
        <v>0</v>
      </c>
      <c r="NU26" s="307">
        <f>NJ15</f>
        <v>1</v>
      </c>
      <c r="NV26" s="177">
        <f>NL15</f>
        <v>0</v>
      </c>
      <c r="NW26" s="4"/>
      <c r="NX26" s="315">
        <v>8</v>
      </c>
      <c r="NY26" s="307" t="s">
        <v>265</v>
      </c>
      <c r="NZ26" s="307">
        <f>IF(OC26&gt;OD26,1,0)</f>
        <v>0</v>
      </c>
      <c r="OA26" s="136">
        <f>IF((NOT(ISBLANK(NJ16)))*AND(NJ16=NL16),1,0)</f>
        <v>1</v>
      </c>
      <c r="OB26" s="177">
        <f>IF(OC26&lt;OD26,1,0)</f>
        <v>0</v>
      </c>
      <c r="OC26" s="307">
        <f>NJ16</f>
        <v>3</v>
      </c>
      <c r="OD26" s="177">
        <f>NL16</f>
        <v>3</v>
      </c>
      <c r="OE26" s="4"/>
      <c r="OF26" s="315">
        <v>8</v>
      </c>
      <c r="OG26" s="307" t="s">
        <v>168</v>
      </c>
      <c r="OH26" s="307">
        <f>IF(OK26&gt;OL26,1,0)</f>
        <v>0</v>
      </c>
      <c r="OI26" s="136">
        <f>IF((NOT(ISBLANK(NL11)))*AND(NL11=NJ11),1,0)</f>
        <v>1</v>
      </c>
      <c r="OJ26" s="177">
        <f>IF(OK26&lt;OL26,1,0)</f>
        <v>0</v>
      </c>
      <c r="OK26" s="307">
        <f>NL11</f>
        <v>0</v>
      </c>
      <c r="OL26" s="177">
        <f>NJ11</f>
        <v>0</v>
      </c>
      <c r="OM26" s="4"/>
      <c r="ON26" s="315">
        <v>8</v>
      </c>
      <c r="OO26" s="307" t="s">
        <v>183</v>
      </c>
      <c r="OP26" s="307">
        <f>IF(OS26&gt;OT26,1,0)</f>
        <v>0</v>
      </c>
      <c r="OQ26" s="136">
        <f>IF((NOT(ISBLANK(NL12)))*AND(NL12=NJ12),1,0)</f>
        <v>0</v>
      </c>
      <c r="OR26" s="177">
        <f>IF(OS26&lt;OT26,1,0)</f>
        <v>1</v>
      </c>
      <c r="OS26" s="307">
        <f>NL12</f>
        <v>1</v>
      </c>
      <c r="OT26" s="177">
        <f>NJ12</f>
        <v>3</v>
      </c>
      <c r="OV26" s="315">
        <v>8</v>
      </c>
      <c r="OW26" s="307" t="s">
        <v>273</v>
      </c>
      <c r="OX26" s="307">
        <f>IF(PA26&gt;PB26,1,0)</f>
        <v>0</v>
      </c>
      <c r="OY26" s="136">
        <f>IF((NOT(ISBLANK(NJ13)))*AND(NJ13=NL13),1,0)</f>
        <v>0</v>
      </c>
      <c r="OZ26" s="177">
        <f>IF(PA26&lt;PB26,1,0)</f>
        <v>1</v>
      </c>
      <c r="PA26" s="307">
        <f>NJ13</f>
        <v>0</v>
      </c>
      <c r="PB26" s="177">
        <f>NL13</f>
        <v>3</v>
      </c>
      <c r="PD26" s="315">
        <v>8</v>
      </c>
      <c r="PE26" s="307" t="s">
        <v>277</v>
      </c>
      <c r="PF26" s="307">
        <f>IF(PI26&gt;PJ26,1,0)</f>
        <v>0</v>
      </c>
      <c r="PG26" s="136">
        <f>IF((NOT(ISBLANK(NL16)))*AND(NL16=NJ16),1,0)</f>
        <v>1</v>
      </c>
      <c r="PH26" s="177">
        <f>IF(PI26&lt;PJ26,1,0)</f>
        <v>0</v>
      </c>
      <c r="PI26" s="307">
        <f>NL16</f>
        <v>3</v>
      </c>
      <c r="PJ26" s="177">
        <f>NJ16</f>
        <v>3</v>
      </c>
      <c r="PP26" s="2"/>
      <c r="PQ26" s="4"/>
      <c r="PR26" s="377">
        <f>PR25+1</f>
        <v>5</v>
      </c>
      <c r="PS26" s="4"/>
      <c r="PT26" s="178">
        <f>PT25+1</f>
        <v>44686</v>
      </c>
      <c r="PU26" s="380">
        <v>1</v>
      </c>
      <c r="PV26" s="380">
        <v>2</v>
      </c>
      <c r="PW26" s="136">
        <v>3</v>
      </c>
      <c r="PX26" s="136"/>
      <c r="PY26" s="136"/>
      <c r="PZ26" s="136"/>
      <c r="QA26" s="136"/>
      <c r="QB26" s="136">
        <f>COUNT(PU26:QA26)</f>
        <v>3</v>
      </c>
      <c r="QC26" s="4"/>
      <c r="QD26" s="4"/>
      <c r="QE26" s="4"/>
      <c r="QF26" s="313" t="s">
        <v>277</v>
      </c>
      <c r="QG26" s="312">
        <f>QI26*3+QJ26</f>
        <v>14</v>
      </c>
      <c r="QH26" s="312">
        <f>QI26+QJ26+QK26</f>
        <v>11</v>
      </c>
      <c r="QI26" s="311">
        <f>RY30</f>
        <v>3</v>
      </c>
      <c r="QJ26" s="310">
        <f>RZ30</f>
        <v>5</v>
      </c>
      <c r="QK26" s="309">
        <f>SA30</f>
        <v>3</v>
      </c>
      <c r="QL26" s="310">
        <f>SB30</f>
        <v>16</v>
      </c>
      <c r="QM26" s="309">
        <f>SC30</f>
        <v>17</v>
      </c>
      <c r="QN26" s="309">
        <f>QL26-QM26</f>
        <v>-1</v>
      </c>
      <c r="QO26" s="4"/>
      <c r="RN26" s="4"/>
      <c r="RO26" s="315">
        <v>8</v>
      </c>
      <c r="RP26" s="307" t="s">
        <v>184</v>
      </c>
      <c r="RQ26" s="307">
        <f>IF(RT26&gt;RU26,1,0)</f>
        <v>0</v>
      </c>
      <c r="RR26" s="136">
        <f>IF((NOT(ISBLANK(RI15)))*AND(RI15=RK15),1,0)</f>
        <v>1</v>
      </c>
      <c r="RS26" s="177">
        <f>IF(RT26&lt;RU26,1,0)</f>
        <v>0</v>
      </c>
      <c r="RT26" s="307">
        <f>RI15</f>
        <v>1</v>
      </c>
      <c r="RU26" s="177">
        <f>RK15</f>
        <v>1</v>
      </c>
      <c r="RV26" s="4"/>
      <c r="RW26" s="315">
        <v>8</v>
      </c>
      <c r="RX26" s="307" t="s">
        <v>265</v>
      </c>
      <c r="RY26" s="307">
        <f>IF(SB26&gt;SC26,1,0)</f>
        <v>0</v>
      </c>
      <c r="RZ26" s="136">
        <f>IF((NOT(ISBLANK(RI16)))*AND(RI16=RK16),1,0)</f>
        <v>0</v>
      </c>
      <c r="SA26" s="177">
        <f>IF(SB26&lt;SC26,1,0)</f>
        <v>1</v>
      </c>
      <c r="SB26" s="307">
        <f>RI16</f>
        <v>1</v>
      </c>
      <c r="SC26" s="177">
        <f>RK16</f>
        <v>3</v>
      </c>
      <c r="SD26" s="4"/>
      <c r="SE26" s="315">
        <v>8</v>
      </c>
      <c r="SF26" s="307" t="s">
        <v>168</v>
      </c>
      <c r="SG26" s="307">
        <f>IF(SJ26&gt;SK26,1,0)</f>
        <v>0</v>
      </c>
      <c r="SH26" s="136">
        <f>IF((NOT(ISBLANK(RK11)))*AND(RK11=RI11),1,0)</f>
        <v>0</v>
      </c>
      <c r="SI26" s="177">
        <f>IF(SJ26&lt;SK26,1,0)</f>
        <v>1</v>
      </c>
      <c r="SJ26" s="307">
        <f>RK11</f>
        <v>1</v>
      </c>
      <c r="SK26" s="177">
        <f>RI11</f>
        <v>4</v>
      </c>
      <c r="SL26" s="4"/>
      <c r="SM26" s="315">
        <v>8</v>
      </c>
      <c r="SN26" s="307" t="s">
        <v>183</v>
      </c>
      <c r="SO26" s="307">
        <f>IF(SR26&gt;SS26,1,0)</f>
        <v>1</v>
      </c>
      <c r="SP26" s="136">
        <f>IF((NOT(ISBLANK(RK12)))*AND(RK12=RI12),1,0)</f>
        <v>0</v>
      </c>
      <c r="SQ26" s="177">
        <f>IF(SR26&lt;SS26,1,0)</f>
        <v>0</v>
      </c>
      <c r="SR26" s="307">
        <f>RK12</f>
        <v>2</v>
      </c>
      <c r="SS26" s="177">
        <f>RI12</f>
        <v>1</v>
      </c>
      <c r="SU26" s="315">
        <v>8</v>
      </c>
      <c r="SV26" s="307" t="s">
        <v>273</v>
      </c>
      <c r="SW26" s="307">
        <f>IF(SZ26&gt;TA26,1,0)</f>
        <v>0</v>
      </c>
      <c r="SX26" s="136">
        <f>IF((NOT(ISBLANK(RI13)))*AND(RI13=RK13),1,0)</f>
        <v>0</v>
      </c>
      <c r="SY26" s="177">
        <f>IF(SZ26&lt;TA26,1,0)</f>
        <v>1</v>
      </c>
      <c r="SZ26" s="307">
        <f>RI13</f>
        <v>2</v>
      </c>
      <c r="TA26" s="177">
        <f>RK13</f>
        <v>3</v>
      </c>
      <c r="TC26" s="315">
        <v>8</v>
      </c>
      <c r="TD26" s="307" t="s">
        <v>277</v>
      </c>
      <c r="TE26" s="307">
        <f>IF(TH26&gt;TI26,1,0)</f>
        <v>1</v>
      </c>
      <c r="TF26" s="136">
        <f>IF((NOT(ISBLANK(RK16)))*AND(RK16=RI16),1,0)</f>
        <v>0</v>
      </c>
      <c r="TG26" s="177">
        <f>IF(TH26&lt;TI26,1,0)</f>
        <v>0</v>
      </c>
      <c r="TH26" s="307">
        <f>RK16</f>
        <v>3</v>
      </c>
      <c r="TI26" s="177">
        <f>RI16</f>
        <v>1</v>
      </c>
      <c r="TO26" s="2"/>
      <c r="TP26" s="4"/>
      <c r="TQ26" s="377">
        <f>TQ25+1</f>
        <v>5</v>
      </c>
      <c r="TR26" s="4"/>
      <c r="TS26" s="178">
        <f>TS25+1</f>
        <v>44696</v>
      </c>
      <c r="TT26" s="380">
        <v>9</v>
      </c>
      <c r="TU26" s="380">
        <v>10</v>
      </c>
      <c r="TV26" s="136"/>
      <c r="TW26" s="136"/>
      <c r="TX26" s="136"/>
      <c r="TY26" s="136"/>
      <c r="TZ26" s="136"/>
      <c r="UA26" s="136">
        <f>COUNT(TT26:TZ26)</f>
        <v>2</v>
      </c>
      <c r="UB26" s="4"/>
      <c r="UC26" s="4"/>
      <c r="UD26" s="4"/>
      <c r="UE26" s="313" t="s">
        <v>277</v>
      </c>
      <c r="UF26" s="312">
        <f>UH26*3+UI26</f>
        <v>17</v>
      </c>
      <c r="UG26" s="312">
        <f>UH26+UI26+UJ26</f>
        <v>11</v>
      </c>
      <c r="UH26" s="311">
        <f>VX30</f>
        <v>5</v>
      </c>
      <c r="UI26" s="310">
        <f>VY30</f>
        <v>2</v>
      </c>
      <c r="UJ26" s="309">
        <f>VZ30</f>
        <v>4</v>
      </c>
      <c r="UK26" s="310">
        <f>WA30</f>
        <v>16</v>
      </c>
      <c r="UL26" s="309">
        <f>WB30</f>
        <v>17</v>
      </c>
      <c r="UM26" s="309">
        <f>UK26-UL26</f>
        <v>-1</v>
      </c>
      <c r="UN26" s="4"/>
      <c r="VM26" s="4"/>
      <c r="VN26" s="315">
        <v>8</v>
      </c>
      <c r="VO26" s="307" t="s">
        <v>184</v>
      </c>
      <c r="VP26" s="307">
        <f>IF(VS26&gt;VT26,1,0)</f>
        <v>0</v>
      </c>
      <c r="VQ26" s="136">
        <f>IF((NOT(ISBLANK(VH15)))*AND(VH15=VJ15),1,0)</f>
        <v>0</v>
      </c>
      <c r="VR26" s="177">
        <f>IF(VS26&lt;VT26,1,0)</f>
        <v>1</v>
      </c>
      <c r="VS26" s="307">
        <f>VH15</f>
        <v>0</v>
      </c>
      <c r="VT26" s="177">
        <f>VJ15</f>
        <v>2</v>
      </c>
      <c r="VU26" s="4"/>
      <c r="VV26" s="315">
        <v>8</v>
      </c>
      <c r="VW26" s="307" t="s">
        <v>265</v>
      </c>
      <c r="VX26" s="307">
        <f>IF(WA26&gt;WB26,1,0)</f>
        <v>0</v>
      </c>
      <c r="VY26" s="136">
        <f>IF((NOT(ISBLANK(VH16)))*AND(VH16=VJ16),1,0)</f>
        <v>0</v>
      </c>
      <c r="VZ26" s="177">
        <f>IF(WA26&lt;WB26,1,0)</f>
        <v>1</v>
      </c>
      <c r="WA26" s="307">
        <f>VH16</f>
        <v>0</v>
      </c>
      <c r="WB26" s="177">
        <f>VJ16</f>
        <v>2</v>
      </c>
      <c r="WC26" s="4"/>
      <c r="WD26" s="315">
        <v>8</v>
      </c>
      <c r="WE26" s="307" t="s">
        <v>168</v>
      </c>
      <c r="WF26" s="307">
        <f>IF(WI26&gt;WJ26,1,0)</f>
        <v>1</v>
      </c>
      <c r="WG26" s="136">
        <f>IF((NOT(ISBLANK(VJ11)))*AND(VJ11=VH11),1,0)</f>
        <v>0</v>
      </c>
      <c r="WH26" s="177">
        <f>IF(WI26&lt;WJ26,1,0)</f>
        <v>0</v>
      </c>
      <c r="WI26" s="307">
        <f>VJ11</f>
        <v>4</v>
      </c>
      <c r="WJ26" s="177">
        <f>VH11</f>
        <v>1</v>
      </c>
      <c r="WK26" s="4"/>
      <c r="WL26" s="315">
        <v>8</v>
      </c>
      <c r="WM26" s="307" t="s">
        <v>183</v>
      </c>
      <c r="WN26" s="307">
        <f>IF(WQ26&gt;WR26,1,0)</f>
        <v>0</v>
      </c>
      <c r="WO26" s="136">
        <f>IF((NOT(ISBLANK(VJ12)))*AND(VJ12=VH12),1,0)</f>
        <v>1</v>
      </c>
      <c r="WP26" s="177">
        <f>IF(WQ26&lt;WR26,1,0)</f>
        <v>0</v>
      </c>
      <c r="WQ26" s="307">
        <f>VJ12</f>
        <v>3</v>
      </c>
      <c r="WR26" s="177">
        <f>VH12</f>
        <v>3</v>
      </c>
      <c r="WT26" s="315">
        <v>8</v>
      </c>
      <c r="WU26" s="307" t="s">
        <v>273</v>
      </c>
      <c r="WV26" s="307">
        <f>IF(WY26&gt;WZ26,1,0)</f>
        <v>1</v>
      </c>
      <c r="WW26" s="136">
        <f>IF((NOT(ISBLANK(VH13)))*AND(VH13=VJ13),1,0)</f>
        <v>0</v>
      </c>
      <c r="WX26" s="177">
        <f>IF(WY26&lt;WZ26,1,0)</f>
        <v>0</v>
      </c>
      <c r="WY26" s="307">
        <f>VH13</f>
        <v>3</v>
      </c>
      <c r="WZ26" s="177">
        <f>VJ13</f>
        <v>1</v>
      </c>
      <c r="XB26" s="315">
        <v>8</v>
      </c>
      <c r="XC26" s="307" t="s">
        <v>277</v>
      </c>
      <c r="XD26" s="307">
        <f>IF(XG26&gt;XH26,1,0)</f>
        <v>1</v>
      </c>
      <c r="XE26" s="136">
        <f>IF((NOT(ISBLANK(VJ16)))*AND(VJ16=VH16),1,0)</f>
        <v>0</v>
      </c>
      <c r="XF26" s="177">
        <f>IF(XG26&lt;XH26,1,0)</f>
        <v>0</v>
      </c>
      <c r="XG26" s="307">
        <f>VJ16</f>
        <v>2</v>
      </c>
      <c r="XH26" s="177">
        <f>VH16</f>
        <v>0</v>
      </c>
      <c r="XN26" s="2"/>
      <c r="XO26" s="4"/>
      <c r="XP26" s="4"/>
      <c r="XQ26" s="4"/>
      <c r="XR26" s="4"/>
      <c r="XS26" s="4"/>
      <c r="XT26" s="4"/>
      <c r="XU26" s="4"/>
      <c r="XV26" s="4"/>
      <c r="XW26" s="4"/>
      <c r="XX26" s="136"/>
      <c r="XY26" s="136"/>
      <c r="XZ26" s="4"/>
      <c r="YA26" s="4"/>
      <c r="YB26" s="4"/>
      <c r="YC26" s="313" t="s">
        <v>277</v>
      </c>
      <c r="YD26" s="312">
        <f>YF26*3+YG26</f>
        <v>0</v>
      </c>
      <c r="YE26" s="312">
        <f>YF26+YG26+YH26</f>
        <v>0</v>
      </c>
      <c r="YF26" s="311">
        <f>ZV30</f>
        <v>0</v>
      </c>
      <c r="YG26" s="310">
        <f>ZW30</f>
        <v>0</v>
      </c>
      <c r="YH26" s="309">
        <f>ZX30</f>
        <v>0</v>
      </c>
      <c r="YI26" s="310">
        <f>ZY30</f>
        <v>0</v>
      </c>
      <c r="YJ26" s="309">
        <f>ZZ30</f>
        <v>0</v>
      </c>
      <c r="YK26" s="309">
        <f>YI26-YJ26</f>
        <v>0</v>
      </c>
      <c r="YL26" s="4"/>
      <c r="ZK26" s="4"/>
      <c r="ZL26" s="315">
        <v>8</v>
      </c>
      <c r="ZM26" s="307" t="s">
        <v>184</v>
      </c>
      <c r="ZN26" s="307">
        <f>IF(ZQ26&gt;ZR26,1,0)</f>
        <v>0</v>
      </c>
      <c r="ZO26" s="136">
        <f>IF((NOT(ISBLANK(ZF15)))*AND(ZF15=ZH15),1,0)</f>
        <v>0</v>
      </c>
      <c r="ZP26" s="177">
        <f>IF(ZQ26&lt;ZR26,1,0)</f>
        <v>0</v>
      </c>
      <c r="ZQ26" s="307">
        <f>ZF15</f>
        <v>0</v>
      </c>
      <c r="ZR26" s="177">
        <f>ZH15</f>
        <v>0</v>
      </c>
      <c r="ZS26" s="4"/>
      <c r="ZT26" s="315">
        <v>8</v>
      </c>
      <c r="ZU26" s="307" t="s">
        <v>265</v>
      </c>
      <c r="ZV26" s="307">
        <f>IF(ZY26&gt;ZZ26,1,0)</f>
        <v>0</v>
      </c>
      <c r="ZW26" s="136">
        <f>IF((NOT(ISBLANK(ZF16)))*AND(ZF16=ZH16),1,0)</f>
        <v>0</v>
      </c>
      <c r="ZX26" s="177">
        <f>IF(ZY26&lt;ZZ26,1,0)</f>
        <v>0</v>
      </c>
      <c r="ZY26" s="307">
        <f>ZF16</f>
        <v>0</v>
      </c>
      <c r="ZZ26" s="177">
        <f>ZH16</f>
        <v>0</v>
      </c>
      <c r="AAA26" s="4"/>
      <c r="AAB26" s="315">
        <v>8</v>
      </c>
      <c r="AAC26" s="307" t="s">
        <v>168</v>
      </c>
      <c r="AAD26" s="307">
        <f>IF(AAG26&gt;AAH26,1,0)</f>
        <v>0</v>
      </c>
      <c r="AAE26" s="136">
        <f>IF((NOT(ISBLANK(ZH11)))*AND(ZH11=ZF11),1,0)</f>
        <v>0</v>
      </c>
      <c r="AAF26" s="177">
        <f>IF(AAG26&lt;AAH26,1,0)</f>
        <v>0</v>
      </c>
      <c r="AAG26" s="307">
        <f>ZH11</f>
        <v>0</v>
      </c>
      <c r="AAH26" s="177">
        <f>ZF11</f>
        <v>0</v>
      </c>
      <c r="AAI26" s="4"/>
      <c r="AAJ26" s="315">
        <v>8</v>
      </c>
      <c r="AAK26" s="307" t="s">
        <v>183</v>
      </c>
      <c r="AAL26" s="307">
        <f>IF(AAO26&gt;AAP26,1,0)</f>
        <v>0</v>
      </c>
      <c r="AAM26" s="136">
        <f>IF((NOT(ISBLANK(ZH12)))*AND(ZH12=ZF12),1,0)</f>
        <v>0</v>
      </c>
      <c r="AAN26" s="177">
        <f>IF(AAO26&lt;AAP26,1,0)</f>
        <v>0</v>
      </c>
      <c r="AAO26" s="307">
        <f>ZH12</f>
        <v>0</v>
      </c>
      <c r="AAP26" s="177">
        <f>ZF12</f>
        <v>0</v>
      </c>
      <c r="AAR26" s="315">
        <v>8</v>
      </c>
      <c r="AAS26" s="307" t="s">
        <v>273</v>
      </c>
      <c r="AAT26" s="307">
        <f>IF(AAW26&gt;AAX26,1,0)</f>
        <v>0</v>
      </c>
      <c r="AAU26" s="136">
        <f>IF((NOT(ISBLANK(ZF13)))*AND(ZF13=ZH13),1,0)</f>
        <v>0</v>
      </c>
      <c r="AAV26" s="177">
        <f>IF(AAW26&lt;AAX26,1,0)</f>
        <v>0</v>
      </c>
      <c r="AAW26" s="307">
        <f>ZF13</f>
        <v>0</v>
      </c>
      <c r="AAX26" s="177">
        <f>ZH13</f>
        <v>0</v>
      </c>
      <c r="AAZ26" s="315">
        <v>8</v>
      </c>
      <c r="ABA26" s="307" t="s">
        <v>277</v>
      </c>
      <c r="ABB26" s="307">
        <f>IF(ABE26&gt;ABF26,1,0)</f>
        <v>0</v>
      </c>
      <c r="ABC26" s="136">
        <f>IF((NOT(ISBLANK(ZH16)))*AND(ZH16=ZF16),1,0)</f>
        <v>0</v>
      </c>
      <c r="ABD26" s="177">
        <f>IF(ABE26&lt;ABF26,1,0)</f>
        <v>0</v>
      </c>
      <c r="ABE26" s="307">
        <f>ZH16</f>
        <v>0</v>
      </c>
      <c r="ABF26" s="177">
        <f>ZF16</f>
        <v>0</v>
      </c>
    </row>
    <row r="27" spans="1:737" x14ac:dyDescent="0.25">
      <c r="A27" s="2"/>
      <c r="B27" s="2"/>
      <c r="C27" s="4"/>
      <c r="D27" s="4"/>
      <c r="E27" s="4"/>
      <c r="F27" s="4"/>
      <c r="G27" s="4"/>
      <c r="H27" s="4"/>
      <c r="I27" s="4"/>
      <c r="J27" s="4"/>
      <c r="K27" s="4"/>
      <c r="L27" s="136"/>
      <c r="M27" s="136"/>
      <c r="N27" s="4"/>
      <c r="O27" s="4"/>
      <c r="P27" s="4"/>
      <c r="Q27" s="313" t="s">
        <v>283</v>
      </c>
      <c r="R27" s="312">
        <f>T27*3+U27</f>
        <v>0</v>
      </c>
      <c r="S27" s="312">
        <f>T27+U27+V27</f>
        <v>0</v>
      </c>
      <c r="T27" s="311">
        <f>BR30</f>
        <v>0</v>
      </c>
      <c r="U27" s="310">
        <f>BS30</f>
        <v>0</v>
      </c>
      <c r="V27" s="309">
        <f>BT30</f>
        <v>0</v>
      </c>
      <c r="W27" s="310">
        <f>BU30</f>
        <v>0</v>
      </c>
      <c r="X27" s="309">
        <f>BV30</f>
        <v>0</v>
      </c>
      <c r="Y27" s="309">
        <f>W27-X27</f>
        <v>0</v>
      </c>
      <c r="Z27" s="4"/>
      <c r="AA27" s="4"/>
      <c r="AB27" s="4"/>
      <c r="AC27" s="4"/>
      <c r="AD27" s="4"/>
      <c r="AE27" s="4"/>
      <c r="AY27" s="4"/>
      <c r="AZ27" s="314">
        <v>9</v>
      </c>
      <c r="BA27" s="307" t="s">
        <v>273</v>
      </c>
      <c r="BB27" s="307">
        <f>IF(BE27&gt;BF27,1,0)</f>
        <v>0</v>
      </c>
      <c r="BC27" s="136">
        <f>IF((NOT(ISBLANK(AD23)))*AND(AD23=AB23),1,0)</f>
        <v>0</v>
      </c>
      <c r="BD27" s="177">
        <f>IF(BE27&lt;BF27,1,0)</f>
        <v>0</v>
      </c>
      <c r="BE27" s="307">
        <f>AD23</f>
        <v>0</v>
      </c>
      <c r="BF27" s="177">
        <f>AB23</f>
        <v>0</v>
      </c>
      <c r="BG27" s="4"/>
      <c r="BH27" s="314">
        <v>9</v>
      </c>
      <c r="BI27" s="307" t="s">
        <v>266</v>
      </c>
      <c r="BJ27" s="307">
        <f>IF(BM27&gt;BN27,1,0)</f>
        <v>0</v>
      </c>
      <c r="BK27" s="136">
        <f>IF((NOT(ISBLANK(AD21)))*AND(AD21=AB21),1,0)</f>
        <v>0</v>
      </c>
      <c r="BL27" s="177">
        <f>IF(BM27&lt;BN27,1,0)</f>
        <v>0</v>
      </c>
      <c r="BM27" s="307">
        <f>AD21</f>
        <v>0</v>
      </c>
      <c r="BN27" s="177">
        <f>AB21</f>
        <v>0</v>
      </c>
      <c r="BO27" s="4"/>
      <c r="BP27" s="314">
        <v>9</v>
      </c>
      <c r="BQ27" s="307" t="s">
        <v>184</v>
      </c>
      <c r="BR27" s="307">
        <f>IF(BU27&gt;BV27,1,0)</f>
        <v>0</v>
      </c>
      <c r="BS27" s="136">
        <f>IF((NOT(ISBLANK(AD20)))*AND(AD20=AB20),1,0)</f>
        <v>0</v>
      </c>
      <c r="BT27" s="177">
        <f>IF(BU27&lt;BV27,1,0)</f>
        <v>0</v>
      </c>
      <c r="BU27" s="307">
        <f>AD20</f>
        <v>0</v>
      </c>
      <c r="BV27" s="177">
        <f>AB20</f>
        <v>0</v>
      </c>
      <c r="BW27" s="4"/>
      <c r="BX27" s="314">
        <v>9</v>
      </c>
      <c r="BY27" s="307" t="s">
        <v>146</v>
      </c>
      <c r="BZ27" s="307">
        <f>IF(CC27&gt;CD27,1,0)</f>
        <v>0</v>
      </c>
      <c r="CA27" s="136">
        <f>IF((NOT(ISBLANK(AB24)))*AND(AB24=AD24),1,0)</f>
        <v>0</v>
      </c>
      <c r="CB27" s="177">
        <f>IF(CC27&lt;CD27,1,0)</f>
        <v>0</v>
      </c>
      <c r="CC27" s="307">
        <f>AB24</f>
        <v>0</v>
      </c>
      <c r="CD27" s="177">
        <f>AD24</f>
        <v>0</v>
      </c>
      <c r="CF27" s="314">
        <v>9</v>
      </c>
      <c r="CG27" s="307" t="s">
        <v>167</v>
      </c>
      <c r="CH27" s="307">
        <f>IF(CK27&gt;CL27,1,0)</f>
        <v>0</v>
      </c>
      <c r="CI27" s="136">
        <f>IF((NOT(ISBLANK(AD24)))*AND(AD24=AB24),1,0)</f>
        <v>0</v>
      </c>
      <c r="CJ27" s="177">
        <f>IF(CK27&lt;CL27,1,0)</f>
        <v>0</v>
      </c>
      <c r="CK27" s="307">
        <f>AD24</f>
        <v>0</v>
      </c>
      <c r="CL27" s="177">
        <f>AB24</f>
        <v>0</v>
      </c>
      <c r="CN27" s="314">
        <v>9</v>
      </c>
      <c r="CO27" s="307" t="s">
        <v>183</v>
      </c>
      <c r="CP27" s="307">
        <f>IF(CS27&gt;CT27,1,0)</f>
        <v>0</v>
      </c>
      <c r="CQ27" s="136">
        <f>IF((NOT(ISBLANK(AB19)))*AND(AB19=AD19),1,0)</f>
        <v>0</v>
      </c>
      <c r="CR27" s="177">
        <f>IF(CS27&lt;CT27,1,0)</f>
        <v>0</v>
      </c>
      <c r="CS27" s="307">
        <f>AB19</f>
        <v>0</v>
      </c>
      <c r="CT27" s="177">
        <f>AD19</f>
        <v>0</v>
      </c>
      <c r="CY27" s="2"/>
      <c r="DA27" s="373">
        <f>DA26+1</f>
        <v>2</v>
      </c>
      <c r="DB27" s="374" t="s">
        <v>361</v>
      </c>
      <c r="DC27" s="373">
        <v>141</v>
      </c>
      <c r="DD27" s="4"/>
      <c r="DE27" s="4"/>
      <c r="DG27" s="4"/>
      <c r="DH27" s="136"/>
      <c r="DI27" s="4"/>
      <c r="DJ27" s="4"/>
      <c r="DK27" s="4"/>
      <c r="DL27" s="270" t="s">
        <v>346</v>
      </c>
      <c r="DM27" s="382">
        <v>80</v>
      </c>
      <c r="DP27" s="298"/>
      <c r="DR27" s="4">
        <v>74</v>
      </c>
      <c r="DS27" s="378" t="s">
        <v>360</v>
      </c>
      <c r="DT27" s="136" t="s">
        <v>359</v>
      </c>
      <c r="DU27" s="136">
        <v>8</v>
      </c>
      <c r="DV27" s="4"/>
      <c r="DW27" s="4"/>
      <c r="DX27" s="4"/>
      <c r="DY27" s="353" t="s">
        <v>344</v>
      </c>
      <c r="DZ27" s="312">
        <f>EB27*3+EC27</f>
        <v>19</v>
      </c>
      <c r="EA27" s="312">
        <f>EB27+EC27+ED27</f>
        <v>11</v>
      </c>
      <c r="EB27" s="311">
        <f>GL30</f>
        <v>5</v>
      </c>
      <c r="EC27" s="310">
        <f>GM30</f>
        <v>4</v>
      </c>
      <c r="ED27" s="309">
        <f>GN30</f>
        <v>2</v>
      </c>
      <c r="EE27" s="310">
        <f>GO30</f>
        <v>20</v>
      </c>
      <c r="EF27" s="309">
        <f>GP30</f>
        <v>14</v>
      </c>
      <c r="EG27" s="309">
        <f>EE27-EF27</f>
        <v>6</v>
      </c>
      <c r="EU27" s="215" t="s">
        <v>344</v>
      </c>
      <c r="EV27" s="384">
        <f>DM12*0.85</f>
        <v>51.297499999999999</v>
      </c>
      <c r="FL27" s="4"/>
      <c r="FM27" s="4"/>
      <c r="FN27" s="4"/>
      <c r="FO27" s="4"/>
      <c r="FP27" s="136"/>
      <c r="FQ27" s="136"/>
      <c r="FR27" s="4"/>
      <c r="FS27" s="4"/>
      <c r="FT27" s="314">
        <v>9</v>
      </c>
      <c r="FU27" s="307" t="s">
        <v>347</v>
      </c>
      <c r="FV27" s="307">
        <f>IF(FY27&gt;FZ27,1,0)</f>
        <v>0</v>
      </c>
      <c r="FW27" s="136">
        <f>IF((NOT(ISBLANK(EX15)))*AND(EX15=EV15),1,0)</f>
        <v>1</v>
      </c>
      <c r="FX27" s="177">
        <f>IF(FY27&lt;FZ27,1,0)</f>
        <v>0</v>
      </c>
      <c r="FY27" s="307">
        <f>EX15</f>
        <v>1</v>
      </c>
      <c r="FZ27" s="177">
        <f>EV15</f>
        <v>1</v>
      </c>
      <c r="GA27" s="4"/>
      <c r="GB27" s="314">
        <v>9</v>
      </c>
      <c r="GC27" s="307" t="s">
        <v>343</v>
      </c>
      <c r="GD27" s="307">
        <f>IF(GG27&gt;GH27,1,0)</f>
        <v>0</v>
      </c>
      <c r="GE27" s="136">
        <f>IF((NOT(ISBLANK(EX13)))*AND(EX13=EV13),1,0)</f>
        <v>0</v>
      </c>
      <c r="GF27" s="177">
        <f>IF(GG27&lt;GH27,1,0)</f>
        <v>1</v>
      </c>
      <c r="GG27" s="307">
        <f>EX13</f>
        <v>0</v>
      </c>
      <c r="GH27" s="177">
        <f>EV13</f>
        <v>1</v>
      </c>
      <c r="GI27" s="4"/>
      <c r="GJ27" s="314">
        <v>9</v>
      </c>
      <c r="GK27" s="307" t="s">
        <v>358</v>
      </c>
      <c r="GL27" s="307">
        <f>IF(GO27&gt;GP27,1,0)</f>
        <v>1</v>
      </c>
      <c r="GM27" s="136">
        <f>IF((NOT(ISBLANK(EX12)))*AND(EX12=EV12),1,0)</f>
        <v>0</v>
      </c>
      <c r="GN27" s="177">
        <f>IF(GO27&lt;GP27,1,0)</f>
        <v>0</v>
      </c>
      <c r="GO27" s="307">
        <f>EX12</f>
        <v>3</v>
      </c>
      <c r="GP27" s="177">
        <f>EV12</f>
        <v>0</v>
      </c>
      <c r="GQ27" s="4"/>
      <c r="GR27" s="314">
        <v>9</v>
      </c>
      <c r="GS27" s="307" t="s">
        <v>348</v>
      </c>
      <c r="GT27" s="307">
        <f>IF(GW27&gt;GX27,1,0)</f>
        <v>0</v>
      </c>
      <c r="GU27" s="136">
        <f>IF((NOT(ISBLANK(EV16)))*AND(EV16=EX16),1,0)</f>
        <v>0</v>
      </c>
      <c r="GV27" s="177">
        <f>IF(GW27&lt;GX27,1,0)</f>
        <v>1</v>
      </c>
      <c r="GW27" s="307">
        <f>EV16</f>
        <v>0</v>
      </c>
      <c r="GX27" s="177">
        <f>EX16</f>
        <v>3</v>
      </c>
      <c r="GZ27" s="314">
        <v>9</v>
      </c>
      <c r="HA27" s="307" t="s">
        <v>345</v>
      </c>
      <c r="HB27" s="307">
        <f>IF(HE27&gt;HF27,1,0)</f>
        <v>1</v>
      </c>
      <c r="HC27" s="136">
        <f>IF((NOT(ISBLANK(EX16)))*AND(EX16=EV16),1,0)</f>
        <v>0</v>
      </c>
      <c r="HD27" s="177">
        <f>IF(HE27&lt;HF27,1,0)</f>
        <v>0</v>
      </c>
      <c r="HE27" s="307">
        <f>EX16</f>
        <v>3</v>
      </c>
      <c r="HF27" s="177">
        <f>EV16</f>
        <v>0</v>
      </c>
      <c r="HH27" s="314">
        <v>9</v>
      </c>
      <c r="HI27" s="307" t="s">
        <v>357</v>
      </c>
      <c r="HJ27" s="307">
        <f>IF(HM27&gt;HN27,1,0)</f>
        <v>1</v>
      </c>
      <c r="HK27" s="136">
        <f>IF((NOT(ISBLANK(EV11)))*AND(EV11=EX11),1,0)</f>
        <v>0</v>
      </c>
      <c r="HL27" s="177">
        <f>IF(HM27&lt;HN27,1,0)</f>
        <v>0</v>
      </c>
      <c r="HM27" s="307">
        <f>EV11</f>
        <v>2</v>
      </c>
      <c r="HN27" s="177">
        <f>EX11</f>
        <v>0</v>
      </c>
      <c r="HS27" s="2"/>
      <c r="HT27" s="2"/>
      <c r="HU27" s="4"/>
      <c r="HV27" s="4"/>
      <c r="HW27" s="4"/>
      <c r="HX27" s="4"/>
      <c r="HY27" s="4"/>
      <c r="HZ27" s="4"/>
      <c r="IA27" s="4"/>
      <c r="IB27" s="4"/>
      <c r="IC27" s="4"/>
      <c r="ID27" s="136"/>
      <c r="IE27" s="136"/>
      <c r="IF27" s="4"/>
      <c r="IG27" s="4"/>
      <c r="IH27" s="4"/>
      <c r="II27" s="313" t="s">
        <v>283</v>
      </c>
      <c r="IJ27" s="312">
        <f>IL27*3+IM27</f>
        <v>15</v>
      </c>
      <c r="IK27" s="312">
        <f>IL27+IM27+IN27</f>
        <v>11</v>
      </c>
      <c r="IL27" s="311">
        <f>KJ30</f>
        <v>4</v>
      </c>
      <c r="IM27" s="310">
        <f>KK30</f>
        <v>3</v>
      </c>
      <c r="IN27" s="309">
        <f>KL30</f>
        <v>4</v>
      </c>
      <c r="IO27" s="310">
        <f>KM30</f>
        <v>17</v>
      </c>
      <c r="IP27" s="309">
        <f>KN30</f>
        <v>16</v>
      </c>
      <c r="IQ27" s="309">
        <f>IO27-IP27</f>
        <v>1</v>
      </c>
      <c r="IR27" s="4"/>
      <c r="IS27" s="385" t="s">
        <v>356</v>
      </c>
      <c r="JQ27" s="4"/>
      <c r="JR27" s="314">
        <v>9</v>
      </c>
      <c r="JS27" s="307" t="s">
        <v>273</v>
      </c>
      <c r="JT27" s="307">
        <f>IF(JW27&gt;JX27,1,0)</f>
        <v>0</v>
      </c>
      <c r="JU27" s="136">
        <f>IF((NOT(ISBLANK(IV23)))*AND(IV23=IT23),1,0)</f>
        <v>0</v>
      </c>
      <c r="JV27" s="177">
        <f>IF(JW27&lt;JX27,1,0)</f>
        <v>1</v>
      </c>
      <c r="JW27" s="307">
        <f>IV23</f>
        <v>0</v>
      </c>
      <c r="JX27" s="177">
        <f>IT23</f>
        <v>2</v>
      </c>
      <c r="JY27" s="4"/>
      <c r="JZ27" s="314">
        <v>9</v>
      </c>
      <c r="KA27" s="307" t="s">
        <v>266</v>
      </c>
      <c r="KB27" s="307">
        <f>IF(KE27&gt;KF27,1,0)</f>
        <v>0</v>
      </c>
      <c r="KC27" s="136">
        <f>IF((NOT(ISBLANK(IV21)))*AND(IV21=IT21),1,0)</f>
        <v>1</v>
      </c>
      <c r="KD27" s="177">
        <f>IF(KE27&lt;KF27,1,0)</f>
        <v>0</v>
      </c>
      <c r="KE27" s="307">
        <f>IV21</f>
        <v>2</v>
      </c>
      <c r="KF27" s="177">
        <f>IT21</f>
        <v>2</v>
      </c>
      <c r="KG27" s="4"/>
      <c r="KH27" s="314">
        <v>9</v>
      </c>
      <c r="KI27" s="307" t="s">
        <v>184</v>
      </c>
      <c r="KJ27" s="307">
        <f>IF(KM27&gt;KN27,1,0)</f>
        <v>0</v>
      </c>
      <c r="KK27" s="136">
        <f>IF((NOT(ISBLANK(IV20)))*AND(IV20=IT20),1,0)</f>
        <v>1</v>
      </c>
      <c r="KL27" s="177">
        <f>IF(KM27&lt;KN27,1,0)</f>
        <v>0</v>
      </c>
      <c r="KM27" s="307">
        <f>IV20</f>
        <v>1</v>
      </c>
      <c r="KN27" s="177">
        <f>IT20</f>
        <v>1</v>
      </c>
      <c r="KO27" s="4"/>
      <c r="KP27" s="314">
        <v>9</v>
      </c>
      <c r="KQ27" s="307" t="s">
        <v>146</v>
      </c>
      <c r="KR27" s="307">
        <f>IF(KU27&gt;KV27,1,0)</f>
        <v>1</v>
      </c>
      <c r="KS27" s="136">
        <f>IF((NOT(ISBLANK(IT24)))*AND(IT24=IV24),1,0)</f>
        <v>0</v>
      </c>
      <c r="KT27" s="177">
        <f>IF(KU27&lt;KV27,1,0)</f>
        <v>0</v>
      </c>
      <c r="KU27" s="307">
        <f>IT24</f>
        <v>2</v>
      </c>
      <c r="KV27" s="177">
        <f>IV24</f>
        <v>1</v>
      </c>
      <c r="KX27" s="314">
        <v>9</v>
      </c>
      <c r="KY27" s="307" t="s">
        <v>167</v>
      </c>
      <c r="KZ27" s="307">
        <f>IF(LC27&gt;LD27,1,0)</f>
        <v>0</v>
      </c>
      <c r="LA27" s="136">
        <f>IF((NOT(ISBLANK(IV24)))*AND(IV24=IT24),1,0)</f>
        <v>0</v>
      </c>
      <c r="LB27" s="177">
        <f>IF(LC27&lt;LD27,1,0)</f>
        <v>1</v>
      </c>
      <c r="LC27" s="307">
        <f>IV24</f>
        <v>1</v>
      </c>
      <c r="LD27" s="177">
        <f>IT24</f>
        <v>2</v>
      </c>
      <c r="LF27" s="314">
        <v>9</v>
      </c>
      <c r="LG27" s="307" t="s">
        <v>183</v>
      </c>
      <c r="LH27" s="307">
        <f>IF(LK27&gt;LL27,1,0)</f>
        <v>1</v>
      </c>
      <c r="LI27" s="136">
        <f>IF((NOT(ISBLANK(IT19)))*AND(IT19=IV19),1,0)</f>
        <v>0</v>
      </c>
      <c r="LJ27" s="177">
        <f>IF(LK27&lt;LL27,1,0)</f>
        <v>0</v>
      </c>
      <c r="LK27" s="307">
        <f>IT19</f>
        <v>2</v>
      </c>
      <c r="LL27" s="177">
        <f>IV19</f>
        <v>0</v>
      </c>
      <c r="LQ27" s="2"/>
      <c r="LR27" s="2"/>
      <c r="LS27" s="4"/>
      <c r="LT27" s="4"/>
      <c r="LU27" s="4"/>
      <c r="LV27" s="4"/>
      <c r="LW27" s="4"/>
      <c r="LX27" s="4"/>
      <c r="LY27" s="4"/>
      <c r="LZ27" s="4"/>
      <c r="MA27" s="4"/>
      <c r="MB27" s="136"/>
      <c r="MC27" s="136"/>
      <c r="MD27" s="4"/>
      <c r="ME27" s="4"/>
      <c r="MF27" s="4"/>
      <c r="MG27" s="313" t="s">
        <v>283</v>
      </c>
      <c r="MH27" s="312">
        <f>MJ27*3+MK27</f>
        <v>16</v>
      </c>
      <c r="MI27" s="312">
        <f>MJ27+MK27+ML27</f>
        <v>11</v>
      </c>
      <c r="MJ27" s="311">
        <f>OH30</f>
        <v>5</v>
      </c>
      <c r="MK27" s="310">
        <f>OI30</f>
        <v>1</v>
      </c>
      <c r="ML27" s="309">
        <f>OJ30</f>
        <v>5</v>
      </c>
      <c r="MM27" s="310">
        <f>OK30</f>
        <v>17</v>
      </c>
      <c r="MN27" s="309">
        <f>OL30</f>
        <v>19</v>
      </c>
      <c r="MO27" s="309">
        <f>MM27-MN27</f>
        <v>-2</v>
      </c>
      <c r="MP27" s="4"/>
      <c r="MQ27" s="4"/>
      <c r="MR27" s="4"/>
      <c r="MS27" s="4"/>
      <c r="MT27" s="4"/>
      <c r="MU27" s="4"/>
      <c r="NO27" s="4"/>
      <c r="NP27" s="314">
        <v>9</v>
      </c>
      <c r="NQ27" s="307" t="s">
        <v>273</v>
      </c>
      <c r="NR27" s="307">
        <f>IF(NU27&gt;NV27,1,0)</f>
        <v>0</v>
      </c>
      <c r="NS27" s="136">
        <f>IF((NOT(ISBLANK(MT23)))*AND(MT23=MR23),1,0)</f>
        <v>0</v>
      </c>
      <c r="NT27" s="177">
        <f>IF(NU27&lt;NV27,1,0)</f>
        <v>1</v>
      </c>
      <c r="NU27" s="307">
        <f>MT23</f>
        <v>2</v>
      </c>
      <c r="NV27" s="177">
        <f>MR23</f>
        <v>3</v>
      </c>
      <c r="NW27" s="4"/>
      <c r="NX27" s="314">
        <v>9</v>
      </c>
      <c r="NY27" s="307" t="s">
        <v>266</v>
      </c>
      <c r="NZ27" s="307">
        <f>IF(OC27&gt;OD27,1,0)</f>
        <v>1</v>
      </c>
      <c r="OA27" s="136">
        <f>IF((NOT(ISBLANK(MT21)))*AND(MT21=MR21),1,0)</f>
        <v>0</v>
      </c>
      <c r="OB27" s="177">
        <f>IF(OC27&lt;OD27,1,0)</f>
        <v>0</v>
      </c>
      <c r="OC27" s="307">
        <f>MT21</f>
        <v>2</v>
      </c>
      <c r="OD27" s="177">
        <f>MR21</f>
        <v>1</v>
      </c>
      <c r="OE27" s="4"/>
      <c r="OF27" s="314">
        <v>9</v>
      </c>
      <c r="OG27" s="307" t="s">
        <v>184</v>
      </c>
      <c r="OH27" s="307">
        <f>IF(OK27&gt;OL27,1,0)</f>
        <v>0</v>
      </c>
      <c r="OI27" s="136">
        <f>IF((NOT(ISBLANK(MT20)))*AND(MT20=MR20),1,0)</f>
        <v>0</v>
      </c>
      <c r="OJ27" s="177">
        <f>IF(OK27&lt;OL27,1,0)</f>
        <v>1</v>
      </c>
      <c r="OK27" s="307">
        <f>MT20</f>
        <v>1</v>
      </c>
      <c r="OL27" s="177">
        <f>MR20</f>
        <v>3</v>
      </c>
      <c r="OM27" s="4"/>
      <c r="ON27" s="314">
        <v>9</v>
      </c>
      <c r="OO27" s="307" t="s">
        <v>146</v>
      </c>
      <c r="OP27" s="307">
        <f>IF(OS27&gt;OT27,1,0)</f>
        <v>0</v>
      </c>
      <c r="OQ27" s="136">
        <f>IF((NOT(ISBLANK(MR24)))*AND(MR24=MT24),1,0)</f>
        <v>0</v>
      </c>
      <c r="OR27" s="177">
        <f>IF(OS27&lt;OT27,1,0)</f>
        <v>1</v>
      </c>
      <c r="OS27" s="307">
        <f>MR24</f>
        <v>1</v>
      </c>
      <c r="OT27" s="177">
        <f>MT24</f>
        <v>2</v>
      </c>
      <c r="OV27" s="314">
        <v>9</v>
      </c>
      <c r="OW27" s="307" t="s">
        <v>167</v>
      </c>
      <c r="OX27" s="307">
        <f>IF(PA27&gt;PB27,1,0)</f>
        <v>1</v>
      </c>
      <c r="OY27" s="136">
        <f>IF((NOT(ISBLANK(MT24)))*AND(MT24=MR24),1,0)</f>
        <v>0</v>
      </c>
      <c r="OZ27" s="177">
        <f>IF(PA27&lt;PB27,1,0)</f>
        <v>0</v>
      </c>
      <c r="PA27" s="307">
        <f>MT24</f>
        <v>2</v>
      </c>
      <c r="PB27" s="177">
        <f>MR24</f>
        <v>1</v>
      </c>
      <c r="PD27" s="314">
        <v>9</v>
      </c>
      <c r="PE27" s="307" t="s">
        <v>183</v>
      </c>
      <c r="PF27" s="307">
        <f>IF(PI27&gt;PJ27,1,0)</f>
        <v>0</v>
      </c>
      <c r="PG27" s="136">
        <f>IF((NOT(ISBLANK(MR19)))*AND(MR19=MT19),1,0)</f>
        <v>1</v>
      </c>
      <c r="PH27" s="177">
        <f>IF(PI27&lt;PJ27,1,0)</f>
        <v>0</v>
      </c>
      <c r="PI27" s="307">
        <f>MR19</f>
        <v>2</v>
      </c>
      <c r="PJ27" s="177">
        <f>MT19</f>
        <v>2</v>
      </c>
      <c r="PP27" s="2"/>
      <c r="PQ27" s="4"/>
      <c r="PR27" s="377">
        <f>PR26+1</f>
        <v>6</v>
      </c>
      <c r="PS27" s="4"/>
      <c r="PT27" s="178">
        <f>PT26+1</f>
        <v>44687</v>
      </c>
      <c r="PU27" s="380"/>
      <c r="PV27" s="380"/>
      <c r="PW27" s="136"/>
      <c r="PX27" s="136"/>
      <c r="PY27" s="136"/>
      <c r="PZ27" s="136"/>
      <c r="QA27" s="136"/>
      <c r="QB27" s="136">
        <f>COUNT(PU27:QA27)</f>
        <v>0</v>
      </c>
      <c r="QC27" s="4"/>
      <c r="QD27" s="4"/>
      <c r="QE27" s="4"/>
      <c r="QF27" s="313" t="s">
        <v>283</v>
      </c>
      <c r="QG27" s="312">
        <f>QI27*3+QJ27</f>
        <v>15</v>
      </c>
      <c r="QH27" s="312">
        <f>QI27+QJ27+QK27</f>
        <v>11</v>
      </c>
      <c r="QI27" s="311">
        <f>SG30</f>
        <v>3</v>
      </c>
      <c r="QJ27" s="310">
        <f>SH30</f>
        <v>6</v>
      </c>
      <c r="QK27" s="309">
        <f>SI30</f>
        <v>2</v>
      </c>
      <c r="QL27" s="310">
        <f>SJ30</f>
        <v>12</v>
      </c>
      <c r="QM27" s="309">
        <f>SK30</f>
        <v>12</v>
      </c>
      <c r="QN27" s="309">
        <f>QL27-QM27</f>
        <v>0</v>
      </c>
      <c r="QO27" s="4"/>
      <c r="RN27" s="4"/>
      <c r="RO27" s="314">
        <v>9</v>
      </c>
      <c r="RP27" s="307" t="s">
        <v>273</v>
      </c>
      <c r="RQ27" s="307">
        <f>IF(RT27&gt;RU27,1,0)</f>
        <v>1</v>
      </c>
      <c r="RR27" s="136">
        <f>IF((NOT(ISBLANK(QS23)))*AND(QS23=QQ23),1,0)</f>
        <v>0</v>
      </c>
      <c r="RS27" s="177">
        <f>IF(RT27&lt;RU27,1,0)</f>
        <v>0</v>
      </c>
      <c r="RT27" s="307">
        <f>QS23</f>
        <v>2</v>
      </c>
      <c r="RU27" s="177">
        <f>QQ23</f>
        <v>1</v>
      </c>
      <c r="RV27" s="4"/>
      <c r="RW27" s="314">
        <v>9</v>
      </c>
      <c r="RX27" s="307" t="s">
        <v>266</v>
      </c>
      <c r="RY27" s="307">
        <f>IF(SB27&gt;SC27,1,0)</f>
        <v>0</v>
      </c>
      <c r="RZ27" s="136">
        <f>IF((NOT(ISBLANK(QS21)))*AND(QS21=QQ21),1,0)</f>
        <v>1</v>
      </c>
      <c r="SA27" s="177">
        <f>IF(SB27&lt;SC27,1,0)</f>
        <v>0</v>
      </c>
      <c r="SB27" s="307">
        <f>QS21</f>
        <v>2</v>
      </c>
      <c r="SC27" s="177">
        <f>QQ21</f>
        <v>2</v>
      </c>
      <c r="SD27" s="4"/>
      <c r="SE27" s="314">
        <v>9</v>
      </c>
      <c r="SF27" s="307" t="s">
        <v>184</v>
      </c>
      <c r="SG27" s="307">
        <f>IF(SJ27&gt;SK27,1,0)</f>
        <v>0</v>
      </c>
      <c r="SH27" s="136">
        <f>IF((NOT(ISBLANK(QS20)))*AND(QS20=QQ20),1,0)</f>
        <v>1</v>
      </c>
      <c r="SI27" s="177">
        <f>IF(SJ27&lt;SK27,1,0)</f>
        <v>0</v>
      </c>
      <c r="SJ27" s="307">
        <f>QS20</f>
        <v>0</v>
      </c>
      <c r="SK27" s="177">
        <f>QQ20</f>
        <v>0</v>
      </c>
      <c r="SL27" s="4"/>
      <c r="SM27" s="314">
        <v>9</v>
      </c>
      <c r="SN27" s="307" t="s">
        <v>146</v>
      </c>
      <c r="SO27" s="307">
        <f>IF(SR27&gt;SS27,1,0)</f>
        <v>1</v>
      </c>
      <c r="SP27" s="136">
        <f>IF((NOT(ISBLANK(QQ24)))*AND(QQ24=QS24),1,0)</f>
        <v>0</v>
      </c>
      <c r="SQ27" s="177">
        <f>IF(SR27&lt;SS27,1,0)</f>
        <v>0</v>
      </c>
      <c r="SR27" s="307">
        <f>QQ24</f>
        <v>2</v>
      </c>
      <c r="SS27" s="177">
        <f>QS24</f>
        <v>1</v>
      </c>
      <c r="SU27" s="314">
        <v>9</v>
      </c>
      <c r="SV27" s="307" t="s">
        <v>167</v>
      </c>
      <c r="SW27" s="307">
        <f>IF(SZ27&gt;TA27,1,0)</f>
        <v>0</v>
      </c>
      <c r="SX27" s="136">
        <f>IF((NOT(ISBLANK(QS24)))*AND(QS24=QQ24),1,0)</f>
        <v>0</v>
      </c>
      <c r="SY27" s="177">
        <f>IF(SZ27&lt;TA27,1,0)</f>
        <v>1</v>
      </c>
      <c r="SZ27" s="307">
        <f>QS24</f>
        <v>1</v>
      </c>
      <c r="TA27" s="177">
        <f>QQ24</f>
        <v>2</v>
      </c>
      <c r="TC27" s="314">
        <v>9</v>
      </c>
      <c r="TD27" s="307" t="s">
        <v>183</v>
      </c>
      <c r="TE27" s="307">
        <f>IF(TH27&gt;TI27,1,0)</f>
        <v>1</v>
      </c>
      <c r="TF27" s="136">
        <f>IF((NOT(ISBLANK(QQ19)))*AND(QQ19=QS19),1,0)</f>
        <v>0</v>
      </c>
      <c r="TG27" s="177">
        <f>IF(TH27&lt;TI27,1,0)</f>
        <v>0</v>
      </c>
      <c r="TH27" s="307">
        <f>QQ19</f>
        <v>2</v>
      </c>
      <c r="TI27" s="177">
        <f>QS19</f>
        <v>1</v>
      </c>
      <c r="TO27" s="2"/>
      <c r="TP27" s="4"/>
      <c r="TQ27" s="377">
        <f>TQ26+1</f>
        <v>6</v>
      </c>
      <c r="TR27" s="4"/>
      <c r="TS27" s="178">
        <f>TS26+1</f>
        <v>44697</v>
      </c>
      <c r="TT27" s="380"/>
      <c r="TU27" s="380"/>
      <c r="TV27" s="136"/>
      <c r="TW27" s="136"/>
      <c r="TX27" s="136"/>
      <c r="TY27" s="136"/>
      <c r="TZ27" s="136"/>
      <c r="UA27" s="136">
        <f>COUNT(TT27:TZ27)</f>
        <v>0</v>
      </c>
      <c r="UB27" s="4"/>
      <c r="UC27" s="4"/>
      <c r="UD27" s="4"/>
      <c r="UE27" s="313" t="s">
        <v>283</v>
      </c>
      <c r="UF27" s="312">
        <f>UH27*3+UI27</f>
        <v>20</v>
      </c>
      <c r="UG27" s="312">
        <f>UH27+UI27+UJ27</f>
        <v>11</v>
      </c>
      <c r="UH27" s="311">
        <f>WF30</f>
        <v>6</v>
      </c>
      <c r="UI27" s="310">
        <f>WG30</f>
        <v>2</v>
      </c>
      <c r="UJ27" s="309">
        <f>WH30</f>
        <v>3</v>
      </c>
      <c r="UK27" s="310">
        <f>WI30</f>
        <v>24</v>
      </c>
      <c r="UL27" s="309">
        <f>WJ30</f>
        <v>14</v>
      </c>
      <c r="UM27" s="309">
        <f>UK27-UL27</f>
        <v>10</v>
      </c>
      <c r="UN27" s="4"/>
      <c r="UO27" s="4"/>
      <c r="UP27" s="4"/>
      <c r="UQ27" s="4"/>
      <c r="UR27" s="4"/>
      <c r="US27" s="4"/>
      <c r="VM27" s="4"/>
      <c r="VN27" s="314">
        <v>9</v>
      </c>
      <c r="VO27" s="307" t="s">
        <v>273</v>
      </c>
      <c r="VP27" s="307">
        <f>IF(VS27&gt;VT27,1,0)</f>
        <v>0</v>
      </c>
      <c r="VQ27" s="136">
        <f>IF((NOT(ISBLANK(UR23)))*AND(UR23=UP23),1,0)</f>
        <v>0</v>
      </c>
      <c r="VR27" s="177">
        <f>IF(VS27&lt;VT27,1,0)</f>
        <v>1</v>
      </c>
      <c r="VS27" s="307">
        <f>UR23</f>
        <v>0</v>
      </c>
      <c r="VT27" s="177">
        <f>UP23</f>
        <v>3</v>
      </c>
      <c r="VU27" s="4"/>
      <c r="VV27" s="314">
        <v>9</v>
      </c>
      <c r="VW27" s="307" t="s">
        <v>266</v>
      </c>
      <c r="VX27" s="307">
        <f>IF(WA27&gt;WB27,1,0)</f>
        <v>1</v>
      </c>
      <c r="VY27" s="136">
        <f>IF((NOT(ISBLANK(UR21)))*AND(UR21=UP21),1,0)</f>
        <v>0</v>
      </c>
      <c r="VZ27" s="177">
        <f>IF(WA27&lt;WB27,1,0)</f>
        <v>0</v>
      </c>
      <c r="WA27" s="307">
        <f>UR21</f>
        <v>2</v>
      </c>
      <c r="WB27" s="177">
        <f>UP21</f>
        <v>1</v>
      </c>
      <c r="WC27" s="4"/>
      <c r="WD27" s="314">
        <v>9</v>
      </c>
      <c r="WE27" s="307" t="s">
        <v>184</v>
      </c>
      <c r="WF27" s="307">
        <f>IF(WI27&gt;WJ27,1,0)</f>
        <v>1</v>
      </c>
      <c r="WG27" s="136">
        <f>IF((NOT(ISBLANK(UR20)))*AND(UR20=UP20),1,0)</f>
        <v>0</v>
      </c>
      <c r="WH27" s="177">
        <f>IF(WI27&lt;WJ27,1,0)</f>
        <v>0</v>
      </c>
      <c r="WI27" s="307">
        <f>UR20</f>
        <v>2</v>
      </c>
      <c r="WJ27" s="177">
        <f>UP20</f>
        <v>1</v>
      </c>
      <c r="WK27" s="4"/>
      <c r="WL27" s="314">
        <v>9</v>
      </c>
      <c r="WM27" s="307" t="s">
        <v>146</v>
      </c>
      <c r="WN27" s="307">
        <f>IF(WQ27&gt;WR27,1,0)</f>
        <v>1</v>
      </c>
      <c r="WO27" s="136">
        <f>IF((NOT(ISBLANK(UP24)))*AND(UP24=UR24),1,0)</f>
        <v>0</v>
      </c>
      <c r="WP27" s="177">
        <f>IF(WQ27&lt;WR27,1,0)</f>
        <v>0</v>
      </c>
      <c r="WQ27" s="307">
        <f>UP24</f>
        <v>2</v>
      </c>
      <c r="WR27" s="177">
        <f>UR24</f>
        <v>0</v>
      </c>
      <c r="WT27" s="314">
        <v>9</v>
      </c>
      <c r="WU27" s="307" t="s">
        <v>167</v>
      </c>
      <c r="WV27" s="307">
        <f>IF(WY27&gt;WZ27,1,0)</f>
        <v>0</v>
      </c>
      <c r="WW27" s="136">
        <f>IF((NOT(ISBLANK(UR24)))*AND(UR24=UP24),1,0)</f>
        <v>0</v>
      </c>
      <c r="WX27" s="177">
        <f>IF(WY27&lt;WZ27,1,0)</f>
        <v>1</v>
      </c>
      <c r="WY27" s="307">
        <f>UR24</f>
        <v>0</v>
      </c>
      <c r="WZ27" s="177">
        <f>UP24</f>
        <v>2</v>
      </c>
      <c r="XB27" s="314">
        <v>9</v>
      </c>
      <c r="XC27" s="307" t="s">
        <v>183</v>
      </c>
      <c r="XD27" s="307">
        <f>IF(XG27&gt;XH27,1,0)</f>
        <v>0</v>
      </c>
      <c r="XE27" s="136">
        <f>IF((NOT(ISBLANK(UP19)))*AND(UP19=UR19),1,0)</f>
        <v>0</v>
      </c>
      <c r="XF27" s="177">
        <f>IF(XG27&lt;XH27,1,0)</f>
        <v>1</v>
      </c>
      <c r="XG27" s="307">
        <f>UP19</f>
        <v>1</v>
      </c>
      <c r="XH27" s="177">
        <f>UR19</f>
        <v>2</v>
      </c>
      <c r="XN27" s="2"/>
      <c r="XO27" s="4"/>
      <c r="XP27" s="4"/>
      <c r="XQ27" s="4"/>
      <c r="XR27" s="4"/>
      <c r="XS27" s="4"/>
      <c r="XT27" s="4"/>
      <c r="XU27" s="4"/>
      <c r="XV27" s="4"/>
      <c r="XW27" s="4"/>
      <c r="XX27" s="136"/>
      <c r="XY27" s="136"/>
      <c r="XZ27" s="4"/>
      <c r="YA27" s="4"/>
      <c r="YB27" s="4"/>
      <c r="YC27" s="313" t="s">
        <v>283</v>
      </c>
      <c r="YD27" s="312">
        <f>YF27*3+YG27</f>
        <v>0</v>
      </c>
      <c r="YE27" s="312">
        <f>YF27+YG27+YH27</f>
        <v>0</v>
      </c>
      <c r="YF27" s="311">
        <f>AAD30</f>
        <v>0</v>
      </c>
      <c r="YG27" s="310">
        <f>AAE30</f>
        <v>0</v>
      </c>
      <c r="YH27" s="309">
        <f>AAF30</f>
        <v>0</v>
      </c>
      <c r="YI27" s="310">
        <f>AAG30</f>
        <v>0</v>
      </c>
      <c r="YJ27" s="309">
        <f>AAH30</f>
        <v>0</v>
      </c>
      <c r="YK27" s="309">
        <f>YI27-YJ27</f>
        <v>0</v>
      </c>
      <c r="YL27" s="4"/>
      <c r="YM27" s="4"/>
      <c r="YN27" s="4"/>
      <c r="YO27" s="4"/>
      <c r="YP27" s="4"/>
      <c r="YQ27" s="4"/>
      <c r="ZK27" s="4"/>
      <c r="ZL27" s="314">
        <v>9</v>
      </c>
      <c r="ZM27" s="307" t="s">
        <v>273</v>
      </c>
      <c r="ZN27" s="307">
        <f>IF(ZQ27&gt;ZR27,1,0)</f>
        <v>0</v>
      </c>
      <c r="ZO27" s="136">
        <f>IF((NOT(ISBLANK(YP23)))*AND(YP23=YN23),1,0)</f>
        <v>0</v>
      </c>
      <c r="ZP27" s="177">
        <f>IF(ZQ27&lt;ZR27,1,0)</f>
        <v>0</v>
      </c>
      <c r="ZQ27" s="307">
        <f>YP23</f>
        <v>0</v>
      </c>
      <c r="ZR27" s="177">
        <f>YN23</f>
        <v>0</v>
      </c>
      <c r="ZS27" s="4"/>
      <c r="ZT27" s="314">
        <v>9</v>
      </c>
      <c r="ZU27" s="307" t="s">
        <v>266</v>
      </c>
      <c r="ZV27" s="307">
        <f>IF(ZY27&gt;ZZ27,1,0)</f>
        <v>0</v>
      </c>
      <c r="ZW27" s="136">
        <f>IF((NOT(ISBLANK(YP21)))*AND(YP21=YN21),1,0)</f>
        <v>0</v>
      </c>
      <c r="ZX27" s="177">
        <f>IF(ZY27&lt;ZZ27,1,0)</f>
        <v>0</v>
      </c>
      <c r="ZY27" s="307">
        <f>YP21</f>
        <v>0</v>
      </c>
      <c r="ZZ27" s="177">
        <f>YN21</f>
        <v>0</v>
      </c>
      <c r="AAA27" s="4"/>
      <c r="AAB27" s="314">
        <v>9</v>
      </c>
      <c r="AAC27" s="307" t="s">
        <v>184</v>
      </c>
      <c r="AAD27" s="307">
        <f>IF(AAG27&gt;AAH27,1,0)</f>
        <v>0</v>
      </c>
      <c r="AAE27" s="136">
        <f>IF((NOT(ISBLANK(YP20)))*AND(YP20=YN20),1,0)</f>
        <v>0</v>
      </c>
      <c r="AAF27" s="177">
        <f>IF(AAG27&lt;AAH27,1,0)</f>
        <v>0</v>
      </c>
      <c r="AAG27" s="307">
        <f>YP20</f>
        <v>0</v>
      </c>
      <c r="AAH27" s="177">
        <f>YN20</f>
        <v>0</v>
      </c>
      <c r="AAI27" s="4"/>
      <c r="AAJ27" s="314">
        <v>9</v>
      </c>
      <c r="AAK27" s="307" t="s">
        <v>146</v>
      </c>
      <c r="AAL27" s="307">
        <f>IF(AAO27&gt;AAP27,1,0)</f>
        <v>0</v>
      </c>
      <c r="AAM27" s="136">
        <f>IF((NOT(ISBLANK(YN24)))*AND(YN24=YP24),1,0)</f>
        <v>0</v>
      </c>
      <c r="AAN27" s="177">
        <f>IF(AAO27&lt;AAP27,1,0)</f>
        <v>0</v>
      </c>
      <c r="AAO27" s="307">
        <f>YN24</f>
        <v>0</v>
      </c>
      <c r="AAP27" s="177">
        <f>YP24</f>
        <v>0</v>
      </c>
      <c r="AAR27" s="314">
        <v>9</v>
      </c>
      <c r="AAS27" s="307" t="s">
        <v>167</v>
      </c>
      <c r="AAT27" s="307">
        <f>IF(AAW27&gt;AAX27,1,0)</f>
        <v>0</v>
      </c>
      <c r="AAU27" s="136">
        <f>IF((NOT(ISBLANK(YP24)))*AND(YP24=YN24),1,0)</f>
        <v>0</v>
      </c>
      <c r="AAV27" s="177">
        <f>IF(AAW27&lt;AAX27,1,0)</f>
        <v>0</v>
      </c>
      <c r="AAW27" s="307">
        <f>YP24</f>
        <v>0</v>
      </c>
      <c r="AAX27" s="177">
        <f>YN24</f>
        <v>0</v>
      </c>
      <c r="AAZ27" s="314">
        <v>9</v>
      </c>
      <c r="ABA27" s="307" t="s">
        <v>183</v>
      </c>
      <c r="ABB27" s="307">
        <f>IF(ABE27&gt;ABF27,1,0)</f>
        <v>0</v>
      </c>
      <c r="ABC27" s="136">
        <f>IF((NOT(ISBLANK(YN19)))*AND(YN19=YP19),1,0)</f>
        <v>0</v>
      </c>
      <c r="ABD27" s="177">
        <f>IF(ABE27&lt;ABF27,1,0)</f>
        <v>0</v>
      </c>
      <c r="ABE27" s="307">
        <f>YN19</f>
        <v>0</v>
      </c>
      <c r="ABF27" s="177">
        <f>YP19</f>
        <v>0</v>
      </c>
    </row>
    <row r="28" spans="1:737" x14ac:dyDescent="0.25">
      <c r="A28" s="2"/>
      <c r="B28" s="2"/>
      <c r="C28" s="4"/>
      <c r="D28" s="4"/>
      <c r="E28" s="4"/>
      <c r="F28" s="4"/>
      <c r="G28" s="4"/>
      <c r="H28" s="4"/>
      <c r="I28" s="4"/>
      <c r="J28" s="4"/>
      <c r="K28" s="4"/>
      <c r="L28" s="136"/>
      <c r="M28" s="136"/>
      <c r="N28" s="4"/>
      <c r="O28" s="4"/>
      <c r="P28" s="4"/>
      <c r="Q28" s="313" t="s">
        <v>167</v>
      </c>
      <c r="R28" s="312">
        <f>T28*3+U28</f>
        <v>0</v>
      </c>
      <c r="S28" s="312">
        <f>T28+U28+V28</f>
        <v>0</v>
      </c>
      <c r="T28" s="311">
        <f>BZ30</f>
        <v>0</v>
      </c>
      <c r="U28" s="310">
        <f>CA30</f>
        <v>0</v>
      </c>
      <c r="V28" s="309">
        <f>CB30</f>
        <v>0</v>
      </c>
      <c r="W28" s="310">
        <f>CC30</f>
        <v>0</v>
      </c>
      <c r="X28" s="309">
        <f>CD30</f>
        <v>0</v>
      </c>
      <c r="Y28" s="309">
        <f>W28-X28</f>
        <v>0</v>
      </c>
      <c r="Z28" s="4"/>
      <c r="AA28" s="4"/>
      <c r="AB28" s="4"/>
      <c r="AC28" s="4"/>
      <c r="AD28" s="4"/>
      <c r="AE28" s="4"/>
      <c r="AY28" s="4"/>
      <c r="AZ28" s="314">
        <v>10</v>
      </c>
      <c r="BA28" s="307" t="s">
        <v>167</v>
      </c>
      <c r="BB28" s="307">
        <f>IF(BE28&gt;BF28,1,0)</f>
        <v>0</v>
      </c>
      <c r="BC28" s="136">
        <f>IF((NOT(ISBLANK(AH22)))*AND(AH22=AJ22),1,0)</f>
        <v>0</v>
      </c>
      <c r="BD28" s="177">
        <f>IF(BE28&lt;BF28,1,0)</f>
        <v>0</v>
      </c>
      <c r="BE28" s="307">
        <f>AH22</f>
        <v>0</v>
      </c>
      <c r="BF28" s="177">
        <f>AJ22</f>
        <v>0</v>
      </c>
      <c r="BG28" s="4"/>
      <c r="BH28" s="314">
        <v>10</v>
      </c>
      <c r="BI28" s="307" t="s">
        <v>270</v>
      </c>
      <c r="BJ28" s="307">
        <f>IF(BM28&gt;BN28,1,0)</f>
        <v>0</v>
      </c>
      <c r="BK28" s="136">
        <f>IF((NOT(ISBLANK(AH23)))*AND(AH23=AJ23),1,0)</f>
        <v>0</v>
      </c>
      <c r="BL28" s="177">
        <f>IF(BM28&lt;BN28,1,0)</f>
        <v>0</v>
      </c>
      <c r="BM28" s="307">
        <f>AH23</f>
        <v>0</v>
      </c>
      <c r="BN28" s="177">
        <f>AJ23</f>
        <v>0</v>
      </c>
      <c r="BO28" s="4"/>
      <c r="BP28" s="314">
        <v>10</v>
      </c>
      <c r="BQ28" s="307" t="s">
        <v>273</v>
      </c>
      <c r="BR28" s="307">
        <f>IF(BU28&gt;BV28,1,0)</f>
        <v>0</v>
      </c>
      <c r="BS28" s="136">
        <f>IF((NOT(ISBLANK(AH24)))*AND(AH24=AJ24),1,0)</f>
        <v>0</v>
      </c>
      <c r="BT28" s="177">
        <f>IF(BU28&lt;BV28,1,0)</f>
        <v>0</v>
      </c>
      <c r="BU28" s="307">
        <f>AH24</f>
        <v>0</v>
      </c>
      <c r="BV28" s="177">
        <f>AJ24</f>
        <v>0</v>
      </c>
      <c r="BW28" s="4"/>
      <c r="BX28" s="314">
        <v>10</v>
      </c>
      <c r="BY28" s="307" t="s">
        <v>275</v>
      </c>
      <c r="BZ28" s="307">
        <f>IF(CC28&gt;CD28,1,0)</f>
        <v>0</v>
      </c>
      <c r="CA28" s="136">
        <f>IF((NOT(ISBLANK(AJ22)))*AND(AJ22=AH22),1,0)</f>
        <v>0</v>
      </c>
      <c r="CB28" s="177">
        <f>IF(CC28&lt;CD28,1,0)</f>
        <v>0</v>
      </c>
      <c r="CC28" s="307">
        <f>AJ22</f>
        <v>0</v>
      </c>
      <c r="CD28" s="177">
        <f>AH22</f>
        <v>0</v>
      </c>
      <c r="CF28" s="314">
        <v>10</v>
      </c>
      <c r="CG28" s="307" t="s">
        <v>265</v>
      </c>
      <c r="CH28" s="307">
        <f>IF(CK28&gt;CL28,1,0)</f>
        <v>0</v>
      </c>
      <c r="CI28" s="136">
        <f>IF((NOT(ISBLANK(AH20)))*AND(AH20=AJ20),1,0)</f>
        <v>0</v>
      </c>
      <c r="CJ28" s="177">
        <f>IF(CK28&lt;CL28,1,0)</f>
        <v>0</v>
      </c>
      <c r="CK28" s="307">
        <f>AH20</f>
        <v>0</v>
      </c>
      <c r="CL28" s="177">
        <f>AJ20</f>
        <v>0</v>
      </c>
      <c r="CN28" s="314">
        <v>10</v>
      </c>
      <c r="CO28" s="307" t="s">
        <v>146</v>
      </c>
      <c r="CP28" s="307">
        <f>IF(CS28&gt;CT28,1,0)</f>
        <v>0</v>
      </c>
      <c r="CQ28" s="136">
        <f>IF((NOT(ISBLANK(AJ20)))*AND(AJ20=AH20),1,0)</f>
        <v>0</v>
      </c>
      <c r="CR28" s="177">
        <f>IF(CS28&lt;CT28,1,0)</f>
        <v>0</v>
      </c>
      <c r="CS28" s="307">
        <f>AJ20</f>
        <v>0</v>
      </c>
      <c r="CT28" s="177">
        <f>AH20</f>
        <v>0</v>
      </c>
      <c r="CY28" s="2"/>
      <c r="DA28" s="373">
        <f>DA27+1</f>
        <v>3</v>
      </c>
      <c r="DB28" s="374" t="s">
        <v>355</v>
      </c>
      <c r="DC28" s="373">
        <v>152</v>
      </c>
      <c r="DD28" s="4"/>
      <c r="DE28" s="4"/>
      <c r="DG28" s="4"/>
      <c r="DH28" s="136"/>
      <c r="DI28" s="4"/>
      <c r="DJ28" s="4"/>
      <c r="DK28" s="4"/>
      <c r="DL28" s="215" t="s">
        <v>344</v>
      </c>
      <c r="DM28" s="384">
        <v>71</v>
      </c>
      <c r="DP28" s="298"/>
      <c r="DR28" s="4">
        <v>73</v>
      </c>
      <c r="DS28" s="383" t="s">
        <v>354</v>
      </c>
      <c r="DT28" s="136" t="s">
        <v>353</v>
      </c>
      <c r="DU28" s="136">
        <v>9</v>
      </c>
      <c r="DV28" s="4"/>
      <c r="DW28" s="4"/>
      <c r="DX28" s="4"/>
      <c r="DY28" s="313" t="s">
        <v>345</v>
      </c>
      <c r="DZ28" s="312">
        <f>EB28*3+EC28</f>
        <v>8</v>
      </c>
      <c r="EA28" s="312">
        <f>EB28+EC28+ED28</f>
        <v>11</v>
      </c>
      <c r="EB28" s="311">
        <f>GT30</f>
        <v>2</v>
      </c>
      <c r="EC28" s="310">
        <f>GU30</f>
        <v>2</v>
      </c>
      <c r="ED28" s="309">
        <f>GV30</f>
        <v>7</v>
      </c>
      <c r="EE28" s="310">
        <f>GW30</f>
        <v>10</v>
      </c>
      <c r="EF28" s="309">
        <f>GX30</f>
        <v>22</v>
      </c>
      <c r="EG28" s="309">
        <f>EE28-EF28</f>
        <v>-12</v>
      </c>
      <c r="EU28" s="270" t="s">
        <v>346</v>
      </c>
      <c r="EV28" s="382">
        <f>DM13*0.85</f>
        <v>57.8</v>
      </c>
      <c r="FL28" s="4"/>
      <c r="FM28" s="4"/>
      <c r="FN28" s="4"/>
      <c r="FO28" s="4"/>
      <c r="FP28" s="4"/>
      <c r="FQ28" s="4"/>
      <c r="FR28" s="4"/>
      <c r="FS28" s="4"/>
      <c r="FT28" s="314">
        <v>10</v>
      </c>
      <c r="FU28" s="307" t="s">
        <v>345</v>
      </c>
      <c r="FV28" s="307">
        <f>IF(FY28&gt;FZ28,1,0)</f>
        <v>0</v>
      </c>
      <c r="FW28" s="136">
        <f>IF((NOT(ISBLANK(FB14)))*AND(FB14=FD14),1,0)</f>
        <v>1</v>
      </c>
      <c r="FX28" s="177">
        <f>IF(FY28&lt;FZ28,1,0)</f>
        <v>0</v>
      </c>
      <c r="FY28" s="307">
        <f>FB14</f>
        <v>0</v>
      </c>
      <c r="FZ28" s="177">
        <f>FD14</f>
        <v>0</v>
      </c>
      <c r="GA28" s="4"/>
      <c r="GB28" s="314">
        <v>10</v>
      </c>
      <c r="GC28" s="307" t="s">
        <v>352</v>
      </c>
      <c r="GD28" s="307">
        <f>IF(GG28&gt;GH28,1,0)</f>
        <v>0</v>
      </c>
      <c r="GE28" s="136">
        <f>IF((NOT(ISBLANK(FB15)))*AND(FB15=FD15),1,0)</f>
        <v>0</v>
      </c>
      <c r="GF28" s="177">
        <f>IF(GG28&lt;GH28,1,0)</f>
        <v>1</v>
      </c>
      <c r="GG28" s="307">
        <f>FB15</f>
        <v>1</v>
      </c>
      <c r="GH28" s="177">
        <f>FD15</f>
        <v>2</v>
      </c>
      <c r="GI28" s="4"/>
      <c r="GJ28" s="314">
        <v>10</v>
      </c>
      <c r="GK28" s="307" t="s">
        <v>347</v>
      </c>
      <c r="GL28" s="307">
        <f>IF(GO28&gt;GP28,1,0)</f>
        <v>0</v>
      </c>
      <c r="GM28" s="136">
        <f>IF((NOT(ISBLANK(FB16)))*AND(FB16=FD16),1,0)</f>
        <v>1</v>
      </c>
      <c r="GN28" s="177">
        <f>IF(GO28&lt;GP28,1,0)</f>
        <v>0</v>
      </c>
      <c r="GO28" s="307">
        <f>FB16</f>
        <v>1</v>
      </c>
      <c r="GP28" s="177">
        <f>FD16</f>
        <v>1</v>
      </c>
      <c r="GQ28" s="4"/>
      <c r="GR28" s="314">
        <v>10</v>
      </c>
      <c r="GS28" s="307" t="s">
        <v>342</v>
      </c>
      <c r="GT28" s="307">
        <f>IF(GW28&gt;GX28,1,0)</f>
        <v>0</v>
      </c>
      <c r="GU28" s="136">
        <f>IF((NOT(ISBLANK(FD14)))*AND(FD14=FB14),1,0)</f>
        <v>1</v>
      </c>
      <c r="GV28" s="177">
        <f>IF(GW28&lt;GX28,1,0)</f>
        <v>0</v>
      </c>
      <c r="GW28" s="307">
        <f>FD14</f>
        <v>0</v>
      </c>
      <c r="GX28" s="177">
        <f>FB14</f>
        <v>0</v>
      </c>
      <c r="GZ28" s="314">
        <v>10</v>
      </c>
      <c r="HA28" s="307" t="s">
        <v>339</v>
      </c>
      <c r="HB28" s="307">
        <f>IF(HE28&gt;HF28,1,0)</f>
        <v>0</v>
      </c>
      <c r="HC28" s="136">
        <f>IF((NOT(ISBLANK(FB12)))*AND(FB12=FD12),1,0)</f>
        <v>1</v>
      </c>
      <c r="HD28" s="177">
        <f>IF(HE28&lt;HF28,1,0)</f>
        <v>0</v>
      </c>
      <c r="HE28" s="307">
        <f>FB12</f>
        <v>1</v>
      </c>
      <c r="HF28" s="177">
        <f>FD12</f>
        <v>1</v>
      </c>
      <c r="HH28" s="314">
        <v>10</v>
      </c>
      <c r="HI28" s="307" t="s">
        <v>348</v>
      </c>
      <c r="HJ28" s="307">
        <f>IF(HM28&gt;HN28,1,0)</f>
        <v>0</v>
      </c>
      <c r="HK28" s="136">
        <f>IF((NOT(ISBLANK(FD12)))*AND(FD12=FB12),1,0)</f>
        <v>1</v>
      </c>
      <c r="HL28" s="177">
        <f>IF(HM28&lt;HN28,1,0)</f>
        <v>0</v>
      </c>
      <c r="HM28" s="307">
        <f>FD12</f>
        <v>1</v>
      </c>
      <c r="HN28" s="177">
        <f>FB12</f>
        <v>1</v>
      </c>
      <c r="HS28" s="2"/>
      <c r="HT28" s="2"/>
      <c r="HU28" s="4"/>
      <c r="HV28" s="4"/>
      <c r="HW28" s="4"/>
      <c r="HX28" s="4"/>
      <c r="HY28" s="4"/>
      <c r="HZ28" s="4"/>
      <c r="IA28" s="4"/>
      <c r="IB28" s="4"/>
      <c r="IC28" s="4"/>
      <c r="ID28" s="136"/>
      <c r="IE28" s="136"/>
      <c r="IF28" s="4"/>
      <c r="IG28" s="4"/>
      <c r="IH28" s="4"/>
      <c r="II28" s="313" t="s">
        <v>167</v>
      </c>
      <c r="IJ28" s="312">
        <f>IL28*3+IM28</f>
        <v>14</v>
      </c>
      <c r="IK28" s="312">
        <f>IL28+IM28+IN28</f>
        <v>11</v>
      </c>
      <c r="IL28" s="311">
        <f>KR30</f>
        <v>4</v>
      </c>
      <c r="IM28" s="310">
        <f>KS30</f>
        <v>2</v>
      </c>
      <c r="IN28" s="309">
        <f>KT30</f>
        <v>5</v>
      </c>
      <c r="IO28" s="310">
        <f>KU30</f>
        <v>21</v>
      </c>
      <c r="IP28" s="309">
        <f>KV30</f>
        <v>23</v>
      </c>
      <c r="IQ28" s="309">
        <f>IO28-IP28</f>
        <v>-2</v>
      </c>
      <c r="IR28" s="4"/>
      <c r="IS28" s="381" t="s">
        <v>351</v>
      </c>
      <c r="JQ28" s="4"/>
      <c r="JR28" s="314">
        <v>10</v>
      </c>
      <c r="JS28" s="307" t="s">
        <v>167</v>
      </c>
      <c r="JT28" s="307">
        <f>IF(JW28&gt;JX28,1,0)</f>
        <v>1</v>
      </c>
      <c r="JU28" s="136">
        <f>IF((NOT(ISBLANK(IZ22)))*AND(IZ22=JB22),1,0)</f>
        <v>0</v>
      </c>
      <c r="JV28" s="177">
        <f>IF(JW28&lt;JX28,1,0)</f>
        <v>0</v>
      </c>
      <c r="JW28" s="307">
        <f>IZ22</f>
        <v>3</v>
      </c>
      <c r="JX28" s="177">
        <f>JB22</f>
        <v>2</v>
      </c>
      <c r="JY28" s="4"/>
      <c r="JZ28" s="314">
        <v>10</v>
      </c>
      <c r="KA28" s="307" t="s">
        <v>270</v>
      </c>
      <c r="KB28" s="307">
        <f>IF(KE28&gt;KF28,1,0)</f>
        <v>1</v>
      </c>
      <c r="KC28" s="136">
        <f>IF((NOT(ISBLANK(IZ23)))*AND(IZ23=JB23),1,0)</f>
        <v>0</v>
      </c>
      <c r="KD28" s="177">
        <f>IF(KE28&lt;KF28,1,0)</f>
        <v>0</v>
      </c>
      <c r="KE28" s="307">
        <f>IZ23</f>
        <v>3</v>
      </c>
      <c r="KF28" s="177">
        <f>JB23</f>
        <v>0</v>
      </c>
      <c r="KG28" s="4"/>
      <c r="KH28" s="314">
        <v>10</v>
      </c>
      <c r="KI28" s="307" t="s">
        <v>273</v>
      </c>
      <c r="KJ28" s="307">
        <f>IF(KM28&gt;KN28,1,0)</f>
        <v>1</v>
      </c>
      <c r="KK28" s="136">
        <f>IF((NOT(ISBLANK(IZ24)))*AND(IZ24=JB24),1,0)</f>
        <v>0</v>
      </c>
      <c r="KL28" s="177">
        <f>IF(KM28&lt;KN28,1,0)</f>
        <v>0</v>
      </c>
      <c r="KM28" s="307">
        <f>IZ24</f>
        <v>3</v>
      </c>
      <c r="KN28" s="177">
        <f>JB24</f>
        <v>0</v>
      </c>
      <c r="KO28" s="4"/>
      <c r="KP28" s="314">
        <v>10</v>
      </c>
      <c r="KQ28" s="307" t="s">
        <v>275</v>
      </c>
      <c r="KR28" s="307">
        <f>IF(KU28&gt;KV28,1,0)</f>
        <v>0</v>
      </c>
      <c r="KS28" s="136">
        <f>IF((NOT(ISBLANK(JB22)))*AND(JB22=IZ22),1,0)</f>
        <v>0</v>
      </c>
      <c r="KT28" s="177">
        <f>IF(KU28&lt;KV28,1,0)</f>
        <v>1</v>
      </c>
      <c r="KU28" s="307">
        <f>JB22</f>
        <v>2</v>
      </c>
      <c r="KV28" s="177">
        <f>IZ22</f>
        <v>3</v>
      </c>
      <c r="KX28" s="314">
        <v>10</v>
      </c>
      <c r="KY28" s="307" t="s">
        <v>265</v>
      </c>
      <c r="KZ28" s="307">
        <f>IF(LC28&gt;LD28,1,0)</f>
        <v>0</v>
      </c>
      <c r="LA28" s="136">
        <f>IF((NOT(ISBLANK(IZ20)))*AND(IZ20=JB20),1,0)</f>
        <v>1</v>
      </c>
      <c r="LB28" s="177">
        <f>IF(LC28&lt;LD28,1,0)</f>
        <v>0</v>
      </c>
      <c r="LC28" s="307">
        <f>IZ20</f>
        <v>1</v>
      </c>
      <c r="LD28" s="177">
        <f>JB20</f>
        <v>1</v>
      </c>
      <c r="LF28" s="314">
        <v>10</v>
      </c>
      <c r="LG28" s="307" t="s">
        <v>146</v>
      </c>
      <c r="LH28" s="307">
        <f>IF(LK28&gt;LL28,1,0)</f>
        <v>0</v>
      </c>
      <c r="LI28" s="136">
        <f>IF((NOT(ISBLANK(JB20)))*AND(JB20=IZ20),1,0)</f>
        <v>1</v>
      </c>
      <c r="LJ28" s="177">
        <f>IF(LK28&lt;LL28,1,0)</f>
        <v>0</v>
      </c>
      <c r="LK28" s="307">
        <f>JB20</f>
        <v>1</v>
      </c>
      <c r="LL28" s="177">
        <f>IZ20</f>
        <v>1</v>
      </c>
      <c r="LQ28" s="2"/>
      <c r="LR28" s="2"/>
      <c r="LS28" s="4"/>
      <c r="LT28" s="4"/>
      <c r="LU28" s="4"/>
      <c r="LV28" s="4"/>
      <c r="LW28" s="4"/>
      <c r="LX28" s="4"/>
      <c r="LY28" s="4"/>
      <c r="LZ28" s="4"/>
      <c r="MA28" s="4"/>
      <c r="MB28" s="136"/>
      <c r="MC28" s="136"/>
      <c r="MD28" s="4"/>
      <c r="ME28" s="4"/>
      <c r="MF28" s="4"/>
      <c r="MG28" s="313" t="s">
        <v>167</v>
      </c>
      <c r="MH28" s="312">
        <f>MJ28*3+MK28</f>
        <v>8</v>
      </c>
      <c r="MI28" s="312">
        <f>MJ28+MK28+ML28</f>
        <v>11</v>
      </c>
      <c r="MJ28" s="311">
        <f>OP30</f>
        <v>2</v>
      </c>
      <c r="MK28" s="310">
        <f>OQ30</f>
        <v>2</v>
      </c>
      <c r="ML28" s="309">
        <f>OR30</f>
        <v>7</v>
      </c>
      <c r="MM28" s="310">
        <f>OS30</f>
        <v>9</v>
      </c>
      <c r="MN28" s="309">
        <f>OT30</f>
        <v>17</v>
      </c>
      <c r="MO28" s="309">
        <f>MM28-MN28</f>
        <v>-8</v>
      </c>
      <c r="MP28" s="4"/>
      <c r="MQ28" s="4"/>
      <c r="MR28" s="4"/>
      <c r="MS28" s="4"/>
      <c r="MT28" s="4"/>
      <c r="MU28" s="4"/>
      <c r="NO28" s="4"/>
      <c r="NP28" s="314">
        <v>10</v>
      </c>
      <c r="NQ28" s="307" t="s">
        <v>167</v>
      </c>
      <c r="NR28" s="307">
        <f>IF(NU28&gt;NV28,1,0)</f>
        <v>0</v>
      </c>
      <c r="NS28" s="136">
        <f>IF((NOT(ISBLANK(MX22)))*AND(MX22=MZ22),1,0)</f>
        <v>0</v>
      </c>
      <c r="NT28" s="177">
        <f>IF(NU28&lt;NV28,1,0)</f>
        <v>1</v>
      </c>
      <c r="NU28" s="307">
        <f>MX22</f>
        <v>0</v>
      </c>
      <c r="NV28" s="177">
        <f>MZ22</f>
        <v>1</v>
      </c>
      <c r="NW28" s="4"/>
      <c r="NX28" s="314">
        <v>10</v>
      </c>
      <c r="NY28" s="307" t="s">
        <v>270</v>
      </c>
      <c r="NZ28" s="307">
        <f>IF(OC28&gt;OD28,1,0)</f>
        <v>1</v>
      </c>
      <c r="OA28" s="136">
        <f>IF((NOT(ISBLANK(MX23)))*AND(MX23=MZ23),1,0)</f>
        <v>0</v>
      </c>
      <c r="OB28" s="177">
        <f>IF(OC28&lt;OD28,1,0)</f>
        <v>0</v>
      </c>
      <c r="OC28" s="307">
        <f>MX23</f>
        <v>2</v>
      </c>
      <c r="OD28" s="177">
        <f>MZ23</f>
        <v>1</v>
      </c>
      <c r="OE28" s="4"/>
      <c r="OF28" s="314">
        <v>10</v>
      </c>
      <c r="OG28" s="307" t="s">
        <v>273</v>
      </c>
      <c r="OH28" s="307">
        <f>IF(OK28&gt;OL28,1,0)</f>
        <v>1</v>
      </c>
      <c r="OI28" s="136">
        <f>IF((NOT(ISBLANK(MX24)))*AND(MX24=MZ24),1,0)</f>
        <v>0</v>
      </c>
      <c r="OJ28" s="177">
        <f>IF(OK28&lt;OL28,1,0)</f>
        <v>0</v>
      </c>
      <c r="OK28" s="307">
        <f>MX24</f>
        <v>2</v>
      </c>
      <c r="OL28" s="177">
        <f>MZ24</f>
        <v>1</v>
      </c>
      <c r="OM28" s="4"/>
      <c r="ON28" s="314">
        <v>10</v>
      </c>
      <c r="OO28" s="307" t="s">
        <v>275</v>
      </c>
      <c r="OP28" s="307">
        <f>IF(OS28&gt;OT28,1,0)</f>
        <v>1</v>
      </c>
      <c r="OQ28" s="136">
        <f>IF((NOT(ISBLANK(MZ22)))*AND(MZ22=MX22),1,0)</f>
        <v>0</v>
      </c>
      <c r="OR28" s="177">
        <f>IF(OS28&lt;OT28,1,0)</f>
        <v>0</v>
      </c>
      <c r="OS28" s="307">
        <f>MZ22</f>
        <v>1</v>
      </c>
      <c r="OT28" s="177">
        <f>MX22</f>
        <v>0</v>
      </c>
      <c r="OV28" s="314">
        <v>10</v>
      </c>
      <c r="OW28" s="307" t="s">
        <v>265</v>
      </c>
      <c r="OX28" s="307">
        <f>IF(PA28&gt;PB28,1,0)</f>
        <v>0</v>
      </c>
      <c r="OY28" s="136">
        <f>IF((NOT(ISBLANK(MX20)))*AND(MX20=MZ20),1,0)</f>
        <v>0</v>
      </c>
      <c r="OZ28" s="177">
        <f>IF(PA28&lt;PB28,1,0)</f>
        <v>1</v>
      </c>
      <c r="PA28" s="307">
        <f>MX20</f>
        <v>3</v>
      </c>
      <c r="PB28" s="177">
        <f>MZ20</f>
        <v>5</v>
      </c>
      <c r="PD28" s="314">
        <v>10</v>
      </c>
      <c r="PE28" s="307" t="s">
        <v>146</v>
      </c>
      <c r="PF28" s="307">
        <f>IF(PI28&gt;PJ28,1,0)</f>
        <v>1</v>
      </c>
      <c r="PG28" s="136">
        <f>IF((NOT(ISBLANK(MZ20)))*AND(MZ20=MX20),1,0)</f>
        <v>0</v>
      </c>
      <c r="PH28" s="177">
        <f>IF(PI28&lt;PJ28,1,0)</f>
        <v>0</v>
      </c>
      <c r="PI28" s="307">
        <f>MZ20</f>
        <v>5</v>
      </c>
      <c r="PJ28" s="177">
        <f>MX20</f>
        <v>3</v>
      </c>
      <c r="PP28" s="2"/>
      <c r="PQ28" s="4"/>
      <c r="PR28" s="377">
        <f>PR27+1</f>
        <v>7</v>
      </c>
      <c r="PS28" s="4"/>
      <c r="PT28" s="178">
        <f>PT27+1</f>
        <v>44688</v>
      </c>
      <c r="PU28" s="380">
        <v>24</v>
      </c>
      <c r="PV28" s="380">
        <v>26</v>
      </c>
      <c r="PW28" s="380">
        <v>27</v>
      </c>
      <c r="PX28" s="380">
        <v>4</v>
      </c>
      <c r="PY28" s="136"/>
      <c r="PZ28" s="136"/>
      <c r="QA28" s="136"/>
      <c r="QB28" s="136">
        <f>COUNT(PU28:QA28)</f>
        <v>4</v>
      </c>
      <c r="QC28" s="4"/>
      <c r="QD28" s="4"/>
      <c r="QE28" s="4"/>
      <c r="QF28" s="313" t="s">
        <v>167</v>
      </c>
      <c r="QG28" s="312">
        <f>QI28*3+QJ28</f>
        <v>19</v>
      </c>
      <c r="QH28" s="312">
        <f>QI28+QJ28+QK28</f>
        <v>11</v>
      </c>
      <c r="QI28" s="311">
        <f>SO30</f>
        <v>5</v>
      </c>
      <c r="QJ28" s="310">
        <f>SP30</f>
        <v>4</v>
      </c>
      <c r="QK28" s="309">
        <f>SQ30</f>
        <v>2</v>
      </c>
      <c r="QL28" s="310">
        <f>SR30</f>
        <v>15</v>
      </c>
      <c r="QM28" s="309">
        <f>SS30</f>
        <v>12</v>
      </c>
      <c r="QN28" s="309">
        <f>QL28-QM28</f>
        <v>3</v>
      </c>
      <c r="QO28" s="4"/>
      <c r="RN28" s="4"/>
      <c r="RO28" s="314">
        <v>10</v>
      </c>
      <c r="RP28" s="307" t="s">
        <v>167</v>
      </c>
      <c r="RQ28" s="307">
        <f>IF(RT28&gt;RU28,1,0)</f>
        <v>0</v>
      </c>
      <c r="RR28" s="136">
        <f>IF((NOT(ISBLANK(QW22)))*AND(QW22=QY22),1,0)</f>
        <v>0</v>
      </c>
      <c r="RS28" s="177">
        <f>IF(RT28&lt;RU28,1,0)</f>
        <v>1</v>
      </c>
      <c r="RT28" s="307">
        <f>QW22</f>
        <v>2</v>
      </c>
      <c r="RU28" s="177">
        <f>QY22</f>
        <v>3</v>
      </c>
      <c r="RV28" s="4"/>
      <c r="RW28" s="314">
        <v>10</v>
      </c>
      <c r="RX28" s="307" t="s">
        <v>270</v>
      </c>
      <c r="RY28" s="307">
        <f>IF(SB28&gt;SC28,1,0)</f>
        <v>0</v>
      </c>
      <c r="RZ28" s="136">
        <f>IF((NOT(ISBLANK(QW23)))*AND(QW23=QY23),1,0)</f>
        <v>0</v>
      </c>
      <c r="SA28" s="177">
        <f>IF(SB28&lt;SC28,1,0)</f>
        <v>1</v>
      </c>
      <c r="SB28" s="307">
        <f>QW23</f>
        <v>0</v>
      </c>
      <c r="SC28" s="177">
        <f>QY23</f>
        <v>2</v>
      </c>
      <c r="SD28" s="4"/>
      <c r="SE28" s="314">
        <v>10</v>
      </c>
      <c r="SF28" s="307" t="s">
        <v>273</v>
      </c>
      <c r="SG28" s="307">
        <f>IF(SJ28&gt;SK28,1,0)</f>
        <v>0</v>
      </c>
      <c r="SH28" s="136">
        <f>IF((NOT(ISBLANK(QW24)))*AND(QW24=QY24),1,0)</f>
        <v>1</v>
      </c>
      <c r="SI28" s="177">
        <f>IF(SJ28&lt;SK28,1,0)</f>
        <v>0</v>
      </c>
      <c r="SJ28" s="307">
        <f>QW24</f>
        <v>1</v>
      </c>
      <c r="SK28" s="177">
        <f>QY24</f>
        <v>1</v>
      </c>
      <c r="SL28" s="4"/>
      <c r="SM28" s="314">
        <v>10</v>
      </c>
      <c r="SN28" s="307" t="s">
        <v>275</v>
      </c>
      <c r="SO28" s="307">
        <f>IF(SR28&gt;SS28,1,0)</f>
        <v>1</v>
      </c>
      <c r="SP28" s="136">
        <f>IF((NOT(ISBLANK(QY22)))*AND(QY22=QW22),1,0)</f>
        <v>0</v>
      </c>
      <c r="SQ28" s="177">
        <f>IF(SR28&lt;SS28,1,0)</f>
        <v>0</v>
      </c>
      <c r="SR28" s="307">
        <f>QY22</f>
        <v>3</v>
      </c>
      <c r="SS28" s="177">
        <f>QW22</f>
        <v>2</v>
      </c>
      <c r="SU28" s="314">
        <v>10</v>
      </c>
      <c r="SV28" s="307" t="s">
        <v>265</v>
      </c>
      <c r="SW28" s="307">
        <f>IF(SZ28&gt;TA28,1,0)</f>
        <v>1</v>
      </c>
      <c r="SX28" s="136">
        <f>IF((NOT(ISBLANK(QW20)))*AND(QW20=QY20),1,0)</f>
        <v>0</v>
      </c>
      <c r="SY28" s="177">
        <f>IF(SZ28&lt;TA28,1,0)</f>
        <v>0</v>
      </c>
      <c r="SZ28" s="307">
        <f>QW20</f>
        <v>3</v>
      </c>
      <c r="TA28" s="177">
        <f>QY20</f>
        <v>1</v>
      </c>
      <c r="TC28" s="314">
        <v>10</v>
      </c>
      <c r="TD28" s="307" t="s">
        <v>146</v>
      </c>
      <c r="TE28" s="307">
        <f>IF(TH28&gt;TI28,1,0)</f>
        <v>0</v>
      </c>
      <c r="TF28" s="136">
        <f>IF((NOT(ISBLANK(QY20)))*AND(QY20=QW20),1,0)</f>
        <v>0</v>
      </c>
      <c r="TG28" s="177">
        <f>IF(TH28&lt;TI28,1,0)</f>
        <v>1</v>
      </c>
      <c r="TH28" s="307">
        <f>QY20</f>
        <v>1</v>
      </c>
      <c r="TI28" s="177">
        <f>QW20</f>
        <v>3</v>
      </c>
      <c r="TO28" s="2"/>
      <c r="TP28" s="4"/>
      <c r="TQ28" s="377">
        <f>TQ27+1</f>
        <v>7</v>
      </c>
      <c r="TR28" s="4"/>
      <c r="TS28" s="178">
        <f>TS27+1</f>
        <v>44698</v>
      </c>
      <c r="TT28" s="380"/>
      <c r="TU28" s="380"/>
      <c r="TV28" s="380"/>
      <c r="TW28" s="380"/>
      <c r="TX28" s="136"/>
      <c r="TY28" s="136"/>
      <c r="TZ28" s="136"/>
      <c r="UA28" s="136">
        <f>COUNT(TT28:TZ28)</f>
        <v>0</v>
      </c>
      <c r="UB28" s="4"/>
      <c r="UC28" s="4"/>
      <c r="UD28" s="4"/>
      <c r="UE28" s="313" t="s">
        <v>167</v>
      </c>
      <c r="UF28" s="312">
        <f>UH28*3+UI28</f>
        <v>7</v>
      </c>
      <c r="UG28" s="312">
        <f>UH28+UI28+UJ28</f>
        <v>11</v>
      </c>
      <c r="UH28" s="311">
        <f>WN30</f>
        <v>1</v>
      </c>
      <c r="UI28" s="310">
        <f>WO30</f>
        <v>4</v>
      </c>
      <c r="UJ28" s="309">
        <f>WP30</f>
        <v>6</v>
      </c>
      <c r="UK28" s="310">
        <f>WQ30</f>
        <v>10</v>
      </c>
      <c r="UL28" s="309">
        <f>WR30</f>
        <v>18</v>
      </c>
      <c r="UM28" s="309">
        <f>UK28-UL28</f>
        <v>-8</v>
      </c>
      <c r="UN28" s="4"/>
      <c r="UO28" s="4"/>
      <c r="UP28" s="4"/>
      <c r="UQ28" s="4"/>
      <c r="UR28" s="4"/>
      <c r="US28" s="4"/>
      <c r="VM28" s="4"/>
      <c r="VN28" s="314">
        <v>10</v>
      </c>
      <c r="VO28" s="307" t="s">
        <v>167</v>
      </c>
      <c r="VP28" s="307">
        <f>IF(VS28&gt;VT28,1,0)</f>
        <v>0</v>
      </c>
      <c r="VQ28" s="136">
        <f>IF((NOT(ISBLANK(UV22)))*AND(UV22=UX22),1,0)</f>
        <v>1</v>
      </c>
      <c r="VR28" s="177">
        <f>IF(VS28&lt;VT28,1,0)</f>
        <v>0</v>
      </c>
      <c r="VS28" s="307">
        <f>UV22</f>
        <v>1</v>
      </c>
      <c r="VT28" s="177">
        <f>UX22</f>
        <v>1</v>
      </c>
      <c r="VU28" s="4"/>
      <c r="VV28" s="314">
        <v>10</v>
      </c>
      <c r="VW28" s="307" t="s">
        <v>270</v>
      </c>
      <c r="VX28" s="307">
        <f>IF(WA28&gt;WB28,1,0)</f>
        <v>0</v>
      </c>
      <c r="VY28" s="136">
        <f>IF((NOT(ISBLANK(UV23)))*AND(UV23=UX23),1,0)</f>
        <v>0</v>
      </c>
      <c r="VZ28" s="177">
        <f>IF(WA28&lt;WB28,1,0)</f>
        <v>1</v>
      </c>
      <c r="WA28" s="307">
        <f>UV23</f>
        <v>1</v>
      </c>
      <c r="WB28" s="177">
        <f>UX23</f>
        <v>3</v>
      </c>
      <c r="WC28" s="4"/>
      <c r="WD28" s="314">
        <v>10</v>
      </c>
      <c r="WE28" s="307" t="s">
        <v>273</v>
      </c>
      <c r="WF28" s="307">
        <f>IF(WI28&gt;WJ28,1,0)</f>
        <v>1</v>
      </c>
      <c r="WG28" s="136">
        <f>IF((NOT(ISBLANK(UV24)))*AND(UV24=UX24),1,0)</f>
        <v>0</v>
      </c>
      <c r="WH28" s="177">
        <f>IF(WI28&lt;WJ28,1,0)</f>
        <v>0</v>
      </c>
      <c r="WI28" s="307">
        <f>UV24</f>
        <v>2</v>
      </c>
      <c r="WJ28" s="177">
        <f>UX24</f>
        <v>1</v>
      </c>
      <c r="WK28" s="4"/>
      <c r="WL28" s="314">
        <v>10</v>
      </c>
      <c r="WM28" s="307" t="s">
        <v>275</v>
      </c>
      <c r="WN28" s="307">
        <f>IF(WQ28&gt;WR28,1,0)</f>
        <v>0</v>
      </c>
      <c r="WO28" s="136">
        <f>IF((NOT(ISBLANK(UX22)))*AND(UX22=UV22),1,0)</f>
        <v>1</v>
      </c>
      <c r="WP28" s="177">
        <f>IF(WQ28&lt;WR28,1,0)</f>
        <v>0</v>
      </c>
      <c r="WQ28" s="307">
        <f>UX22</f>
        <v>1</v>
      </c>
      <c r="WR28" s="177">
        <f>UV22</f>
        <v>1</v>
      </c>
      <c r="WT28" s="314">
        <v>10</v>
      </c>
      <c r="WU28" s="307" t="s">
        <v>265</v>
      </c>
      <c r="WV28" s="307">
        <f>IF(WY28&gt;WZ28,1,0)</f>
        <v>0</v>
      </c>
      <c r="WW28" s="136">
        <f>IF((NOT(ISBLANK(UV20)))*AND(UV20=UX20),1,0)</f>
        <v>1</v>
      </c>
      <c r="WX28" s="177">
        <f>IF(WY28&lt;WZ28,1,0)</f>
        <v>0</v>
      </c>
      <c r="WY28" s="307">
        <f>UV20</f>
        <v>1</v>
      </c>
      <c r="WZ28" s="177">
        <f>UX20</f>
        <v>1</v>
      </c>
      <c r="XB28" s="314">
        <v>10</v>
      </c>
      <c r="XC28" s="307" t="s">
        <v>146</v>
      </c>
      <c r="XD28" s="307">
        <f>IF(XG28&gt;XH28,1,0)</f>
        <v>0</v>
      </c>
      <c r="XE28" s="136">
        <f>IF((NOT(ISBLANK(UX20)))*AND(UX20=UV20),1,0)</f>
        <v>1</v>
      </c>
      <c r="XF28" s="177">
        <f>IF(XG28&lt;XH28,1,0)</f>
        <v>0</v>
      </c>
      <c r="XG28" s="307">
        <f>UX20</f>
        <v>1</v>
      </c>
      <c r="XH28" s="177">
        <f>UV20</f>
        <v>1</v>
      </c>
      <c r="XN28" s="2"/>
      <c r="XO28" s="4"/>
      <c r="XP28" s="4"/>
      <c r="XQ28" s="4"/>
      <c r="XR28" s="4"/>
      <c r="XS28" s="4"/>
      <c r="XT28" s="4"/>
      <c r="XU28" s="4"/>
      <c r="XV28" s="4"/>
      <c r="XW28" s="4"/>
      <c r="XX28" s="136"/>
      <c r="XY28" s="136"/>
      <c r="XZ28" s="4"/>
      <c r="YA28" s="4"/>
      <c r="YB28" s="4"/>
      <c r="YC28" s="313" t="s">
        <v>167</v>
      </c>
      <c r="YD28" s="312">
        <f>YF28*3+YG28</f>
        <v>0</v>
      </c>
      <c r="YE28" s="312">
        <f>YF28+YG28+YH28</f>
        <v>0</v>
      </c>
      <c r="YF28" s="311">
        <f>AAL30</f>
        <v>0</v>
      </c>
      <c r="YG28" s="310">
        <f>AAM30</f>
        <v>0</v>
      </c>
      <c r="YH28" s="309">
        <f>AAN30</f>
        <v>0</v>
      </c>
      <c r="YI28" s="310">
        <f>AAO30</f>
        <v>0</v>
      </c>
      <c r="YJ28" s="309">
        <f>AAP30</f>
        <v>0</v>
      </c>
      <c r="YK28" s="309">
        <f>YI28-YJ28</f>
        <v>0</v>
      </c>
      <c r="YL28" s="4"/>
      <c r="YM28" s="4"/>
      <c r="YN28" s="4"/>
      <c r="YO28" s="4"/>
      <c r="YP28" s="4"/>
      <c r="YQ28" s="4"/>
      <c r="ZK28" s="4"/>
      <c r="ZL28" s="314">
        <v>10</v>
      </c>
      <c r="ZM28" s="307" t="s">
        <v>167</v>
      </c>
      <c r="ZN28" s="307">
        <f>IF(ZQ28&gt;ZR28,1,0)</f>
        <v>0</v>
      </c>
      <c r="ZO28" s="136">
        <f>IF((NOT(ISBLANK(YT22)))*AND(YT22=YV22),1,0)</f>
        <v>0</v>
      </c>
      <c r="ZP28" s="177">
        <f>IF(ZQ28&lt;ZR28,1,0)</f>
        <v>0</v>
      </c>
      <c r="ZQ28" s="307">
        <f>YT22</f>
        <v>0</v>
      </c>
      <c r="ZR28" s="177">
        <f>YV22</f>
        <v>0</v>
      </c>
      <c r="ZS28" s="4"/>
      <c r="ZT28" s="314">
        <v>10</v>
      </c>
      <c r="ZU28" s="307" t="s">
        <v>270</v>
      </c>
      <c r="ZV28" s="307">
        <f>IF(ZY28&gt;ZZ28,1,0)</f>
        <v>0</v>
      </c>
      <c r="ZW28" s="136">
        <f>IF((NOT(ISBLANK(YT23)))*AND(YT23=YV23),1,0)</f>
        <v>0</v>
      </c>
      <c r="ZX28" s="177">
        <f>IF(ZY28&lt;ZZ28,1,0)</f>
        <v>0</v>
      </c>
      <c r="ZY28" s="307">
        <f>YT23</f>
        <v>0</v>
      </c>
      <c r="ZZ28" s="177">
        <f>YV23</f>
        <v>0</v>
      </c>
      <c r="AAA28" s="4"/>
      <c r="AAB28" s="314">
        <v>10</v>
      </c>
      <c r="AAC28" s="307" t="s">
        <v>273</v>
      </c>
      <c r="AAD28" s="307">
        <f>IF(AAG28&gt;AAH28,1,0)</f>
        <v>0</v>
      </c>
      <c r="AAE28" s="136">
        <f>IF((NOT(ISBLANK(YT24)))*AND(YT24=YV24),1,0)</f>
        <v>0</v>
      </c>
      <c r="AAF28" s="177">
        <f>IF(AAG28&lt;AAH28,1,0)</f>
        <v>0</v>
      </c>
      <c r="AAG28" s="307">
        <f>YT24</f>
        <v>0</v>
      </c>
      <c r="AAH28" s="177">
        <f>YV24</f>
        <v>0</v>
      </c>
      <c r="AAI28" s="4"/>
      <c r="AAJ28" s="314">
        <v>10</v>
      </c>
      <c r="AAK28" s="307" t="s">
        <v>275</v>
      </c>
      <c r="AAL28" s="307">
        <f>IF(AAO28&gt;AAP28,1,0)</f>
        <v>0</v>
      </c>
      <c r="AAM28" s="136">
        <f>IF((NOT(ISBLANK(YV22)))*AND(YV22=YT22),1,0)</f>
        <v>0</v>
      </c>
      <c r="AAN28" s="177">
        <f>IF(AAO28&lt;AAP28,1,0)</f>
        <v>0</v>
      </c>
      <c r="AAO28" s="307">
        <f>YV22</f>
        <v>0</v>
      </c>
      <c r="AAP28" s="177">
        <f>YT22</f>
        <v>0</v>
      </c>
      <c r="AAR28" s="314">
        <v>10</v>
      </c>
      <c r="AAS28" s="307" t="s">
        <v>265</v>
      </c>
      <c r="AAT28" s="307">
        <f>IF(AAW28&gt;AAX28,1,0)</f>
        <v>0</v>
      </c>
      <c r="AAU28" s="136">
        <f>IF((NOT(ISBLANK(YT20)))*AND(YT20=YV20),1,0)</f>
        <v>0</v>
      </c>
      <c r="AAV28" s="177">
        <f>IF(AAW28&lt;AAX28,1,0)</f>
        <v>0</v>
      </c>
      <c r="AAW28" s="307">
        <f>YT20</f>
        <v>0</v>
      </c>
      <c r="AAX28" s="177">
        <f>YV20</f>
        <v>0</v>
      </c>
      <c r="AAZ28" s="314">
        <v>10</v>
      </c>
      <c r="ABA28" s="307" t="s">
        <v>146</v>
      </c>
      <c r="ABB28" s="307">
        <f>IF(ABE28&gt;ABF28,1,0)</f>
        <v>0</v>
      </c>
      <c r="ABC28" s="136">
        <f>IF((NOT(ISBLANK(YV20)))*AND(YV20=YT20),1,0)</f>
        <v>0</v>
      </c>
      <c r="ABD28" s="177">
        <f>IF(ABE28&lt;ABF28,1,0)</f>
        <v>0</v>
      </c>
      <c r="ABE28" s="307">
        <f>YV20</f>
        <v>0</v>
      </c>
      <c r="ABF28" s="177">
        <f>YT20</f>
        <v>0</v>
      </c>
    </row>
    <row r="29" spans="1:737" x14ac:dyDescent="0.25">
      <c r="A29" s="2"/>
      <c r="B29" s="2"/>
      <c r="C29" s="4"/>
      <c r="D29" s="4"/>
      <c r="E29" s="4"/>
      <c r="F29" s="4"/>
      <c r="G29" s="4"/>
      <c r="H29" s="4"/>
      <c r="I29" s="4"/>
      <c r="J29" s="4"/>
      <c r="K29" s="4"/>
      <c r="L29" s="136"/>
      <c r="M29" s="136"/>
      <c r="N29" s="4"/>
      <c r="O29" s="4"/>
      <c r="P29" s="4"/>
      <c r="Q29" s="313" t="s">
        <v>146</v>
      </c>
      <c r="R29" s="312">
        <f>T29*3+U29</f>
        <v>0</v>
      </c>
      <c r="S29" s="312">
        <f>T29+U29+V29</f>
        <v>0</v>
      </c>
      <c r="T29" s="311">
        <f>CH30</f>
        <v>0</v>
      </c>
      <c r="U29" s="310">
        <f>CI30</f>
        <v>0</v>
      </c>
      <c r="V29" s="309">
        <f>CJ30</f>
        <v>0</v>
      </c>
      <c r="W29" s="310">
        <f>CK30</f>
        <v>0</v>
      </c>
      <c r="X29" s="309">
        <f>CL30</f>
        <v>0</v>
      </c>
      <c r="Y29" s="309">
        <f>W29-X29</f>
        <v>0</v>
      </c>
      <c r="Z29" s="4"/>
      <c r="AA29" s="4"/>
      <c r="AB29" s="4"/>
      <c r="AC29" s="4"/>
      <c r="AD29" s="4"/>
      <c r="AE29" s="4"/>
      <c r="AY29" s="4"/>
      <c r="AZ29" s="308">
        <v>11</v>
      </c>
      <c r="BA29" s="306" t="s">
        <v>265</v>
      </c>
      <c r="BB29" s="306">
        <f>IF(BE29&gt;BF29,1,0)</f>
        <v>0</v>
      </c>
      <c r="BC29" s="136">
        <f>IF((NOT(ISBLANK(AP20)))*AND(AP20=AN20),1,0)</f>
        <v>0</v>
      </c>
      <c r="BD29" s="197">
        <f>IF(BE29&lt;BF29,1,0)</f>
        <v>0</v>
      </c>
      <c r="BE29" s="306">
        <f>AP20</f>
        <v>0</v>
      </c>
      <c r="BF29" s="197">
        <f>AN20</f>
        <v>0</v>
      </c>
      <c r="BG29" s="4"/>
      <c r="BH29" s="308">
        <v>11</v>
      </c>
      <c r="BI29" s="306" t="s">
        <v>168</v>
      </c>
      <c r="BJ29" s="306">
        <f>IF(BM29&gt;BN29,1,0)</f>
        <v>0</v>
      </c>
      <c r="BK29" s="136">
        <f>IF((NOT(ISBLANK(AP19)))*AND(AP19=AN19),1,0)</f>
        <v>0</v>
      </c>
      <c r="BL29" s="197">
        <f>IF(BM29&lt;BN29,1,0)</f>
        <v>0</v>
      </c>
      <c r="BM29" s="306">
        <f>AP19</f>
        <v>0</v>
      </c>
      <c r="BN29" s="197">
        <f>AN19</f>
        <v>0</v>
      </c>
      <c r="BO29" s="4"/>
      <c r="BP29" s="308">
        <v>11</v>
      </c>
      <c r="BQ29" s="306" t="s">
        <v>167</v>
      </c>
      <c r="BR29" s="306">
        <f>IF(BU29&gt;BV29,1,0)</f>
        <v>0</v>
      </c>
      <c r="BS29" s="136">
        <f>IF((NOT(ISBLANK(AP24)))*AND(AP24=AN24),1,0)</f>
        <v>0</v>
      </c>
      <c r="BT29" s="197">
        <f>IF(BU29&lt;BV29,1,0)</f>
        <v>0</v>
      </c>
      <c r="BU29" s="306">
        <f>AP24</f>
        <v>0</v>
      </c>
      <c r="BV29" s="197">
        <f>AN24</f>
        <v>0</v>
      </c>
      <c r="BW29" s="4"/>
      <c r="BX29" s="308">
        <v>11</v>
      </c>
      <c r="BY29" s="307" t="s">
        <v>283</v>
      </c>
      <c r="BZ29" s="306">
        <f>IF(CC29&gt;CD29,1,0)</f>
        <v>0</v>
      </c>
      <c r="CA29" s="136">
        <f>IF((NOT(ISBLANK(AN24)))*AND(AN24=AP24),1,0)</f>
        <v>0</v>
      </c>
      <c r="CB29" s="197">
        <f>IF(CC29&lt;CD29,1,0)</f>
        <v>0</v>
      </c>
      <c r="CC29" s="306">
        <f>AN24</f>
        <v>0</v>
      </c>
      <c r="CD29" s="197">
        <f>AP24</f>
        <v>0</v>
      </c>
      <c r="CF29" s="308">
        <v>11</v>
      </c>
      <c r="CG29" s="306" t="s">
        <v>266</v>
      </c>
      <c r="CH29" s="306">
        <f>IF(CK29&gt;CL29,1,0)</f>
        <v>0</v>
      </c>
      <c r="CI29" s="136">
        <f>IF((NOT(ISBLANK(AP21)))*AND(AP21=AN21),1,0)</f>
        <v>0</v>
      </c>
      <c r="CJ29" s="197">
        <f>IF(CK29&lt;CL29,1,0)</f>
        <v>0</v>
      </c>
      <c r="CK29" s="306">
        <f>AP21</f>
        <v>0</v>
      </c>
      <c r="CL29" s="197">
        <f>AN21</f>
        <v>0</v>
      </c>
      <c r="CN29" s="308">
        <v>11</v>
      </c>
      <c r="CO29" s="307" t="s">
        <v>275</v>
      </c>
      <c r="CP29" s="306">
        <f>IF(CS29&gt;CT29,1,0)</f>
        <v>0</v>
      </c>
      <c r="CQ29" s="136">
        <f>IF((NOT(ISBLANK(AN20)))*AND(AN20=AP20),1,0)</f>
        <v>0</v>
      </c>
      <c r="CR29" s="197">
        <f>IF(CS29&lt;CT29,1,0)</f>
        <v>0</v>
      </c>
      <c r="CS29" s="306">
        <f>AN20</f>
        <v>0</v>
      </c>
      <c r="CT29" s="197">
        <f>AP20</f>
        <v>0</v>
      </c>
      <c r="CY29" s="2"/>
      <c r="DA29" s="373">
        <f>DA28+1</f>
        <v>4</v>
      </c>
      <c r="DB29" s="374" t="s">
        <v>350</v>
      </c>
      <c r="DC29" s="373">
        <v>0</v>
      </c>
      <c r="DD29" s="4"/>
      <c r="DE29" s="4"/>
      <c r="DG29" s="4"/>
      <c r="DH29" s="136"/>
      <c r="DI29" s="4"/>
      <c r="DJ29" s="4"/>
      <c r="DK29" s="4"/>
      <c r="DL29" s="4"/>
      <c r="DM29" s="4"/>
      <c r="DP29" s="298"/>
      <c r="DQ29" s="4"/>
      <c r="DR29" s="4">
        <v>72</v>
      </c>
      <c r="DS29" s="378" t="s">
        <v>349</v>
      </c>
      <c r="DT29" s="136"/>
      <c r="DU29" s="136">
        <v>10</v>
      </c>
      <c r="DV29" s="4"/>
      <c r="DW29" s="4"/>
      <c r="DX29" s="4"/>
      <c r="DY29" s="313" t="s">
        <v>348</v>
      </c>
      <c r="DZ29" s="312">
        <f>EB29*3+EC29</f>
        <v>13</v>
      </c>
      <c r="EA29" s="312">
        <f>EB29+EC29+ED29</f>
        <v>11</v>
      </c>
      <c r="EB29" s="311">
        <f>HB30</f>
        <v>3</v>
      </c>
      <c r="EC29" s="310">
        <f>HC30</f>
        <v>4</v>
      </c>
      <c r="ED29" s="309">
        <f>HD30</f>
        <v>4</v>
      </c>
      <c r="EE29" s="310">
        <f>HE30</f>
        <v>12</v>
      </c>
      <c r="EF29" s="309">
        <f>HF30</f>
        <v>12</v>
      </c>
      <c r="EG29" s="309">
        <f>EE29-EF29</f>
        <v>0</v>
      </c>
      <c r="EU29" s="151" t="s">
        <v>347</v>
      </c>
      <c r="EV29" s="379">
        <f>DM14*0.85</f>
        <v>50.574999999999996</v>
      </c>
      <c r="FL29" s="4"/>
      <c r="FM29" s="4"/>
      <c r="FN29" s="4"/>
      <c r="FO29" s="4"/>
      <c r="FP29" s="4"/>
      <c r="FQ29" s="4"/>
      <c r="FR29" s="4"/>
      <c r="FS29" s="4"/>
      <c r="FT29" s="308">
        <v>11</v>
      </c>
      <c r="FU29" s="306" t="s">
        <v>339</v>
      </c>
      <c r="FV29" s="306">
        <f>IF(FY29&gt;FZ29,1,0)</f>
        <v>0</v>
      </c>
      <c r="FW29" s="136">
        <f>IF((NOT(ISBLANK(FJ12)))*AND(FJ12=FH12),1,0)</f>
        <v>0</v>
      </c>
      <c r="FX29" s="197">
        <f>IF(FY29&lt;FZ29,1,0)</f>
        <v>1</v>
      </c>
      <c r="FY29" s="306">
        <f>FJ12</f>
        <v>1</v>
      </c>
      <c r="FZ29" s="197">
        <f>FH12</f>
        <v>2</v>
      </c>
      <c r="GA29" s="4"/>
      <c r="GB29" s="308">
        <v>11</v>
      </c>
      <c r="GC29" s="306" t="s">
        <v>346</v>
      </c>
      <c r="GD29" s="306">
        <f>IF(GG29&gt;GH29,1,0)</f>
        <v>0</v>
      </c>
      <c r="GE29" s="136">
        <f>IF((NOT(ISBLANK(FJ11)))*AND(FJ11=FH11),1,0)</f>
        <v>0</v>
      </c>
      <c r="GF29" s="197">
        <f>IF(GG29&lt;GH29,1,0)</f>
        <v>1</v>
      </c>
      <c r="GG29" s="306">
        <f>FJ11</f>
        <v>1</v>
      </c>
      <c r="GH29" s="197">
        <f>FH11</f>
        <v>7</v>
      </c>
      <c r="GI29" s="4"/>
      <c r="GJ29" s="308">
        <v>11</v>
      </c>
      <c r="GK29" s="306" t="s">
        <v>345</v>
      </c>
      <c r="GL29" s="306">
        <f>IF(GO29&gt;GP29,1,0)</f>
        <v>1</v>
      </c>
      <c r="GM29" s="136">
        <f>IF((NOT(ISBLANK(FJ16)))*AND(FJ16=FH16),1,0)</f>
        <v>0</v>
      </c>
      <c r="GN29" s="197">
        <f>IF(GO29&lt;GP29,1,0)</f>
        <v>0</v>
      </c>
      <c r="GO29" s="306">
        <f>FJ16</f>
        <v>3</v>
      </c>
      <c r="GP29" s="197">
        <f>FH16</f>
        <v>2</v>
      </c>
      <c r="GQ29" s="4"/>
      <c r="GR29" s="308">
        <v>11</v>
      </c>
      <c r="GS29" s="307" t="s">
        <v>344</v>
      </c>
      <c r="GT29" s="306">
        <f>IF(GW29&gt;GX29,1,0)</f>
        <v>0</v>
      </c>
      <c r="GU29" s="136">
        <f>IF((NOT(ISBLANK(FH16)))*AND(FH16=FJ16),1,0)</f>
        <v>0</v>
      </c>
      <c r="GV29" s="197">
        <f>IF(GW29&lt;GX29,1,0)</f>
        <v>1</v>
      </c>
      <c r="GW29" s="306">
        <f>FH16</f>
        <v>2</v>
      </c>
      <c r="GX29" s="197">
        <f>FJ16</f>
        <v>3</v>
      </c>
      <c r="GZ29" s="308">
        <v>11</v>
      </c>
      <c r="HA29" s="306" t="s">
        <v>343</v>
      </c>
      <c r="HB29" s="306">
        <f>IF(HE29&gt;HF29,1,0)</f>
        <v>0</v>
      </c>
      <c r="HC29" s="136">
        <f>IF((NOT(ISBLANK(FJ13)))*AND(FJ13=FH13),1,0)</f>
        <v>1</v>
      </c>
      <c r="HD29" s="197">
        <f>IF(HE29&lt;HF29,1,0)</f>
        <v>0</v>
      </c>
      <c r="HE29" s="306">
        <f>FJ13</f>
        <v>1</v>
      </c>
      <c r="HF29" s="197">
        <f>FH13</f>
        <v>1</v>
      </c>
      <c r="HH29" s="308">
        <v>11</v>
      </c>
      <c r="HI29" s="307" t="s">
        <v>342</v>
      </c>
      <c r="HJ29" s="306">
        <f>IF(HM29&gt;HN29,1,0)</f>
        <v>1</v>
      </c>
      <c r="HK29" s="136">
        <f>IF((NOT(ISBLANK(FH12)))*AND(FH12=FJ12),1,0)</f>
        <v>0</v>
      </c>
      <c r="HL29" s="197">
        <f>IF(HM29&lt;HN29,1,0)</f>
        <v>0</v>
      </c>
      <c r="HM29" s="306">
        <f>FH12</f>
        <v>2</v>
      </c>
      <c r="HN29" s="197">
        <f>FJ12</f>
        <v>1</v>
      </c>
      <c r="HS29" s="2"/>
      <c r="HT29" s="2"/>
      <c r="HU29" s="4"/>
      <c r="HV29" s="4"/>
      <c r="HW29" s="4"/>
      <c r="HX29" s="4"/>
      <c r="HY29" s="4"/>
      <c r="HZ29" s="4"/>
      <c r="IA29" s="4"/>
      <c r="IB29" s="4"/>
      <c r="IC29" s="4"/>
      <c r="ID29" s="136"/>
      <c r="IE29" s="136"/>
      <c r="IF29" s="4"/>
      <c r="IG29" s="4"/>
      <c r="IH29" s="4"/>
      <c r="II29" s="313" t="s">
        <v>146</v>
      </c>
      <c r="IJ29" s="312">
        <f>IL29*3+IM29</f>
        <v>11</v>
      </c>
      <c r="IK29" s="312">
        <f>IL29+IM29+IN29</f>
        <v>11</v>
      </c>
      <c r="IL29" s="311">
        <f>KZ30</f>
        <v>2</v>
      </c>
      <c r="IM29" s="310">
        <f>LA30</f>
        <v>5</v>
      </c>
      <c r="IN29" s="309">
        <f>LB30</f>
        <v>4</v>
      </c>
      <c r="IO29" s="310">
        <f>LC30</f>
        <v>16</v>
      </c>
      <c r="IP29" s="309">
        <f>LD30</f>
        <v>18</v>
      </c>
      <c r="IQ29" s="309">
        <f>IO29-IP29</f>
        <v>-2</v>
      </c>
      <c r="IR29" s="4"/>
      <c r="IS29" s="2" t="s">
        <v>341</v>
      </c>
      <c r="JQ29" s="4"/>
      <c r="JR29" s="308">
        <v>11</v>
      </c>
      <c r="JS29" s="306" t="s">
        <v>265</v>
      </c>
      <c r="JT29" s="306">
        <f>IF(JW29&gt;JX29,1,0)</f>
        <v>0</v>
      </c>
      <c r="JU29" s="136">
        <f>IF((NOT(ISBLANK(JH20)))*AND(JH20=JF20),1,0)</f>
        <v>0</v>
      </c>
      <c r="JV29" s="197">
        <f>IF(JW29&lt;JX29,1,0)</f>
        <v>1</v>
      </c>
      <c r="JW29" s="306">
        <f>JH20</f>
        <v>1</v>
      </c>
      <c r="JX29" s="197">
        <f>JF20</f>
        <v>3</v>
      </c>
      <c r="JY29" s="4"/>
      <c r="JZ29" s="308">
        <v>11</v>
      </c>
      <c r="KA29" s="306" t="s">
        <v>168</v>
      </c>
      <c r="KB29" s="306">
        <f>IF(KE29&gt;KF29,1,0)</f>
        <v>0</v>
      </c>
      <c r="KC29" s="136">
        <f>IF((NOT(ISBLANK(JH19)))*AND(JH19=JF19),1,0)</f>
        <v>0</v>
      </c>
      <c r="KD29" s="197">
        <f>IF(KE29&lt;KF29,1,0)</f>
        <v>1</v>
      </c>
      <c r="KE29" s="306">
        <f>JH19</f>
        <v>0</v>
      </c>
      <c r="KF29" s="197">
        <f>JF19</f>
        <v>1</v>
      </c>
      <c r="KG29" s="4"/>
      <c r="KH29" s="308">
        <v>11</v>
      </c>
      <c r="KI29" s="306" t="s">
        <v>167</v>
      </c>
      <c r="KJ29" s="306">
        <f>IF(KM29&gt;KN29,1,0)</f>
        <v>0</v>
      </c>
      <c r="KK29" s="136">
        <f>IF((NOT(ISBLANK(JH24)))*AND(JH24=JF24),1,0)</f>
        <v>0</v>
      </c>
      <c r="KL29" s="197">
        <f>IF(KM29&lt;KN29,1,0)</f>
        <v>1</v>
      </c>
      <c r="KM29" s="306">
        <f>JH24</f>
        <v>1</v>
      </c>
      <c r="KN29" s="197">
        <f>JF24</f>
        <v>3</v>
      </c>
      <c r="KO29" s="4"/>
      <c r="KP29" s="308">
        <v>11</v>
      </c>
      <c r="KQ29" s="307" t="s">
        <v>283</v>
      </c>
      <c r="KR29" s="306">
        <f>IF(KU29&gt;KV29,1,0)</f>
        <v>1</v>
      </c>
      <c r="KS29" s="136">
        <f>IF((NOT(ISBLANK(JF24)))*AND(JF24=JH24),1,0)</f>
        <v>0</v>
      </c>
      <c r="KT29" s="197">
        <f>IF(KU29&lt;KV29,1,0)</f>
        <v>0</v>
      </c>
      <c r="KU29" s="306">
        <f>JF24</f>
        <v>3</v>
      </c>
      <c r="KV29" s="197">
        <f>JH24</f>
        <v>1</v>
      </c>
      <c r="KX29" s="308">
        <v>11</v>
      </c>
      <c r="KY29" s="306" t="s">
        <v>266</v>
      </c>
      <c r="KZ29" s="306">
        <f>IF(LC29&gt;LD29,1,0)</f>
        <v>0</v>
      </c>
      <c r="LA29" s="136">
        <f>IF((NOT(ISBLANK(JH21)))*AND(JH21=JF21),1,0)</f>
        <v>1</v>
      </c>
      <c r="LB29" s="197">
        <f>IF(LC29&lt;LD29,1,0)</f>
        <v>0</v>
      </c>
      <c r="LC29" s="306">
        <f>JH21</f>
        <v>1</v>
      </c>
      <c r="LD29" s="197">
        <f>JF21</f>
        <v>1</v>
      </c>
      <c r="LF29" s="308">
        <v>11</v>
      </c>
      <c r="LG29" s="307" t="s">
        <v>275</v>
      </c>
      <c r="LH29" s="306">
        <f>IF(LK29&gt;LL29,1,0)</f>
        <v>1</v>
      </c>
      <c r="LI29" s="136">
        <f>IF((NOT(ISBLANK(JF20)))*AND(JF20=JH20),1,0)</f>
        <v>0</v>
      </c>
      <c r="LJ29" s="197">
        <f>IF(LK29&lt;LL29,1,0)</f>
        <v>0</v>
      </c>
      <c r="LK29" s="306">
        <f>JF20</f>
        <v>3</v>
      </c>
      <c r="LL29" s="197">
        <f>JH20</f>
        <v>1</v>
      </c>
      <c r="LQ29" s="2"/>
      <c r="LR29" s="2"/>
      <c r="LS29" s="4"/>
      <c r="LT29" s="4"/>
      <c r="LU29" s="4"/>
      <c r="LV29" s="4"/>
      <c r="LW29" s="4"/>
      <c r="LX29" s="4"/>
      <c r="LY29" s="4"/>
      <c r="LZ29" s="4"/>
      <c r="MA29" s="4"/>
      <c r="MB29" s="136"/>
      <c r="MC29" s="136"/>
      <c r="MD29" s="4"/>
      <c r="ME29" s="4"/>
      <c r="MF29" s="4"/>
      <c r="MG29" s="313" t="s">
        <v>146</v>
      </c>
      <c r="MH29" s="312">
        <f>MJ29*3+MK29</f>
        <v>21</v>
      </c>
      <c r="MI29" s="312">
        <f>MJ29+MK29+ML29</f>
        <v>11</v>
      </c>
      <c r="MJ29" s="311">
        <f>OX30</f>
        <v>7</v>
      </c>
      <c r="MK29" s="310">
        <f>OY30</f>
        <v>0</v>
      </c>
      <c r="ML29" s="309">
        <f>OZ30</f>
        <v>4</v>
      </c>
      <c r="MM29" s="310">
        <f>PA30</f>
        <v>18</v>
      </c>
      <c r="MN29" s="309">
        <f>PB30</f>
        <v>17</v>
      </c>
      <c r="MO29" s="309">
        <f>MM29-MN29</f>
        <v>1</v>
      </c>
      <c r="MP29" s="4"/>
      <c r="MQ29" s="4"/>
      <c r="MR29" s="4"/>
      <c r="MS29" s="4"/>
      <c r="MT29" s="4"/>
      <c r="MU29" s="4"/>
      <c r="NO29" s="4"/>
      <c r="NP29" s="308">
        <v>11</v>
      </c>
      <c r="NQ29" s="306" t="s">
        <v>265</v>
      </c>
      <c r="NR29" s="306">
        <f>IF(NU29&gt;NV29,1,0)</f>
        <v>0</v>
      </c>
      <c r="NS29" s="136">
        <f>IF((NOT(ISBLANK(NF20)))*AND(NF20=ND20),1,0)</f>
        <v>0</v>
      </c>
      <c r="NT29" s="197">
        <f>IF(NU29&lt;NV29,1,0)</f>
        <v>1</v>
      </c>
      <c r="NU29" s="306">
        <f>NF20</f>
        <v>1</v>
      </c>
      <c r="NV29" s="197">
        <f>ND20</f>
        <v>3</v>
      </c>
      <c r="NW29" s="4"/>
      <c r="NX29" s="308">
        <v>11</v>
      </c>
      <c r="NY29" s="306" t="s">
        <v>168</v>
      </c>
      <c r="NZ29" s="306">
        <f>IF(OC29&gt;OD29,1,0)</f>
        <v>0</v>
      </c>
      <c r="OA29" s="136">
        <f>IF((NOT(ISBLANK(NF19)))*AND(NF19=ND19),1,0)</f>
        <v>0</v>
      </c>
      <c r="OB29" s="197">
        <f>IF(OC29&lt;OD29,1,0)</f>
        <v>1</v>
      </c>
      <c r="OC29" s="306">
        <f>NF19</f>
        <v>1</v>
      </c>
      <c r="OD29" s="197">
        <f>ND19</f>
        <v>3</v>
      </c>
      <c r="OE29" s="4"/>
      <c r="OF29" s="308">
        <v>11</v>
      </c>
      <c r="OG29" s="306" t="s">
        <v>167</v>
      </c>
      <c r="OH29" s="306">
        <f>IF(OK29&gt;OL29,1,0)</f>
        <v>1</v>
      </c>
      <c r="OI29" s="136">
        <f>IF((NOT(ISBLANK(NF24)))*AND(NF24=ND24),1,0)</f>
        <v>0</v>
      </c>
      <c r="OJ29" s="197">
        <f>IF(OK29&lt;OL29,1,0)</f>
        <v>0</v>
      </c>
      <c r="OK29" s="306">
        <f>NF24</f>
        <v>2</v>
      </c>
      <c r="OL29" s="197">
        <f>ND24</f>
        <v>1</v>
      </c>
      <c r="OM29" s="4"/>
      <c r="ON29" s="308">
        <v>11</v>
      </c>
      <c r="OO29" s="307" t="s">
        <v>283</v>
      </c>
      <c r="OP29" s="306">
        <f>IF(OS29&gt;OT29,1,0)</f>
        <v>0</v>
      </c>
      <c r="OQ29" s="136">
        <f>IF((NOT(ISBLANK(ND24)))*AND(ND24=NF24),1,0)</f>
        <v>0</v>
      </c>
      <c r="OR29" s="197">
        <f>IF(OS29&lt;OT29,1,0)</f>
        <v>1</v>
      </c>
      <c r="OS29" s="306">
        <f>ND24</f>
        <v>1</v>
      </c>
      <c r="OT29" s="197">
        <f>NF24</f>
        <v>2</v>
      </c>
      <c r="OV29" s="308">
        <v>11</v>
      </c>
      <c r="OW29" s="306" t="s">
        <v>266</v>
      </c>
      <c r="OX29" s="306">
        <f>IF(PA29&gt;PB29,1,0)</f>
        <v>1</v>
      </c>
      <c r="OY29" s="136">
        <f>IF((NOT(ISBLANK(NF21)))*AND(NF21=ND21),1,0)</f>
        <v>0</v>
      </c>
      <c r="OZ29" s="197">
        <f>IF(PA29&lt;PB29,1,0)</f>
        <v>0</v>
      </c>
      <c r="PA29" s="306">
        <f>NF21</f>
        <v>2</v>
      </c>
      <c r="PB29" s="197">
        <f>ND21</f>
        <v>1</v>
      </c>
      <c r="PD29" s="308">
        <v>11</v>
      </c>
      <c r="PE29" s="307" t="s">
        <v>275</v>
      </c>
      <c r="PF29" s="306">
        <f>IF(PI29&gt;PJ29,1,0)</f>
        <v>1</v>
      </c>
      <c r="PG29" s="136">
        <f>IF((NOT(ISBLANK(ND20)))*AND(ND20=NF20),1,0)</f>
        <v>0</v>
      </c>
      <c r="PH29" s="197">
        <f>IF(PI29&lt;PJ29,1,0)</f>
        <v>0</v>
      </c>
      <c r="PI29" s="306">
        <f>ND20</f>
        <v>3</v>
      </c>
      <c r="PJ29" s="197">
        <f>NF20</f>
        <v>1</v>
      </c>
      <c r="PP29" s="2"/>
      <c r="PQ29" s="4"/>
      <c r="PR29" s="377">
        <f>PR28+1</f>
        <v>8</v>
      </c>
      <c r="PS29" s="4"/>
      <c r="PT29" s="178">
        <f>PT28+1</f>
        <v>44689</v>
      </c>
      <c r="PU29" s="136"/>
      <c r="PV29" s="136"/>
      <c r="PW29" s="136"/>
      <c r="PX29" s="136"/>
      <c r="PY29" s="136"/>
      <c r="PZ29" s="136"/>
      <c r="QA29" s="136"/>
      <c r="QB29" s="136">
        <f>COUNT(PU29:QA29)</f>
        <v>0</v>
      </c>
      <c r="QC29" s="4"/>
      <c r="QD29" s="4"/>
      <c r="QE29" s="4"/>
      <c r="QF29" s="313" t="s">
        <v>146</v>
      </c>
      <c r="QG29" s="312">
        <f>QI29*3+QJ29</f>
        <v>18</v>
      </c>
      <c r="QH29" s="312">
        <f>QI29+QJ29+QK29</f>
        <v>11</v>
      </c>
      <c r="QI29" s="311">
        <f>SW30</f>
        <v>5</v>
      </c>
      <c r="QJ29" s="310">
        <f>SX30</f>
        <v>3</v>
      </c>
      <c r="QK29" s="309">
        <f>SY30</f>
        <v>3</v>
      </c>
      <c r="QL29" s="310">
        <f>SZ30</f>
        <v>15</v>
      </c>
      <c r="QM29" s="309">
        <f>TA30</f>
        <v>13</v>
      </c>
      <c r="QN29" s="309">
        <f>QL29-QM29</f>
        <v>2</v>
      </c>
      <c r="QO29" s="4"/>
      <c r="RN29" s="4"/>
      <c r="RO29" s="308">
        <v>11</v>
      </c>
      <c r="RP29" s="306" t="s">
        <v>265</v>
      </c>
      <c r="RQ29" s="306">
        <f>IF(RT29&gt;RU29,1,0)</f>
        <v>1</v>
      </c>
      <c r="RR29" s="136">
        <f>IF((NOT(ISBLANK(RE20)))*AND(RE20=RC20),1,0)</f>
        <v>0</v>
      </c>
      <c r="RS29" s="197">
        <f>IF(RT29&lt;RU29,1,0)</f>
        <v>0</v>
      </c>
      <c r="RT29" s="306">
        <f>RE20</f>
        <v>3</v>
      </c>
      <c r="RU29" s="197">
        <f>RC20</f>
        <v>0</v>
      </c>
      <c r="RV29" s="4"/>
      <c r="RW29" s="308">
        <v>11</v>
      </c>
      <c r="RX29" s="306" t="s">
        <v>168</v>
      </c>
      <c r="RY29" s="306">
        <f>IF(SB29&gt;SC29,1,0)</f>
        <v>0</v>
      </c>
      <c r="RZ29" s="136">
        <f>IF((NOT(ISBLANK(RE19)))*AND(RE19=RC19),1,0)</f>
        <v>1</v>
      </c>
      <c r="SA29" s="197">
        <f>IF(SB29&lt;SC29,1,0)</f>
        <v>0</v>
      </c>
      <c r="SB29" s="306">
        <f>RE19</f>
        <v>1</v>
      </c>
      <c r="SC29" s="197">
        <f>RC19</f>
        <v>1</v>
      </c>
      <c r="SD29" s="4"/>
      <c r="SE29" s="308">
        <v>11</v>
      </c>
      <c r="SF29" s="306" t="s">
        <v>167</v>
      </c>
      <c r="SG29" s="306">
        <f>IF(SJ29&gt;SK29,1,0)</f>
        <v>0</v>
      </c>
      <c r="SH29" s="136">
        <f>IF((NOT(ISBLANK(RE24)))*AND(RE24=RC24),1,0)</f>
        <v>1</v>
      </c>
      <c r="SI29" s="197">
        <f>IF(SJ29&lt;SK29,1,0)</f>
        <v>0</v>
      </c>
      <c r="SJ29" s="306">
        <f>RE24</f>
        <v>0</v>
      </c>
      <c r="SK29" s="197">
        <f>RC24</f>
        <v>0</v>
      </c>
      <c r="SL29" s="4"/>
      <c r="SM29" s="308">
        <v>11</v>
      </c>
      <c r="SN29" s="307" t="s">
        <v>283</v>
      </c>
      <c r="SO29" s="306">
        <f>IF(SR29&gt;SS29,1,0)</f>
        <v>0</v>
      </c>
      <c r="SP29" s="136">
        <f>IF((NOT(ISBLANK(RC24)))*AND(RC24=RE24),1,0)</f>
        <v>1</v>
      </c>
      <c r="SQ29" s="197">
        <f>IF(SR29&lt;SS29,1,0)</f>
        <v>0</v>
      </c>
      <c r="SR29" s="306">
        <f>RC24</f>
        <v>0</v>
      </c>
      <c r="SS29" s="197">
        <f>RE24</f>
        <v>0</v>
      </c>
      <c r="SU29" s="308">
        <v>11</v>
      </c>
      <c r="SV29" s="306" t="s">
        <v>266</v>
      </c>
      <c r="SW29" s="306">
        <f>IF(SZ29&gt;TA29,1,0)</f>
        <v>1</v>
      </c>
      <c r="SX29" s="136">
        <f>IF((NOT(ISBLANK(RE21)))*AND(RE21=RC21),1,0)</f>
        <v>0</v>
      </c>
      <c r="SY29" s="197">
        <f>IF(SZ29&lt;TA29,1,0)</f>
        <v>0</v>
      </c>
      <c r="SZ29" s="306">
        <f>RE21</f>
        <v>2</v>
      </c>
      <c r="TA29" s="197">
        <f>RC21</f>
        <v>0</v>
      </c>
      <c r="TC29" s="308">
        <v>11</v>
      </c>
      <c r="TD29" s="307" t="s">
        <v>275</v>
      </c>
      <c r="TE29" s="306">
        <f>IF(TH29&gt;TI29,1,0)</f>
        <v>0</v>
      </c>
      <c r="TF29" s="136">
        <f>IF((NOT(ISBLANK(RC20)))*AND(RC20=RE20),1,0)</f>
        <v>0</v>
      </c>
      <c r="TG29" s="197">
        <f>IF(TH29&lt;TI29,1,0)</f>
        <v>1</v>
      </c>
      <c r="TH29" s="306">
        <f>RC20</f>
        <v>0</v>
      </c>
      <c r="TI29" s="197">
        <f>RE20</f>
        <v>3</v>
      </c>
      <c r="TO29" s="2"/>
      <c r="TP29" s="4"/>
      <c r="TQ29" s="377">
        <f>TQ28+1</f>
        <v>8</v>
      </c>
      <c r="TR29" s="4"/>
      <c r="TS29" s="178">
        <f>TS28+1</f>
        <v>44699</v>
      </c>
      <c r="TT29" s="136">
        <v>19</v>
      </c>
      <c r="TU29" s="136">
        <v>20</v>
      </c>
      <c r="TV29" s="136"/>
      <c r="TW29" s="136"/>
      <c r="TX29" s="136"/>
      <c r="TY29" s="136"/>
      <c r="TZ29" s="136"/>
      <c r="UA29" s="136">
        <f>COUNT(TT29:TZ29)</f>
        <v>2</v>
      </c>
      <c r="UB29" s="4"/>
      <c r="UC29" s="4"/>
      <c r="UD29" s="4"/>
      <c r="UE29" s="313" t="s">
        <v>146</v>
      </c>
      <c r="UF29" s="312">
        <f>UH29*3+UI29</f>
        <v>16</v>
      </c>
      <c r="UG29" s="312">
        <f>UH29+UI29+UJ29</f>
        <v>11</v>
      </c>
      <c r="UH29" s="311">
        <f>WV30</f>
        <v>4</v>
      </c>
      <c r="UI29" s="310">
        <f>WW30</f>
        <v>4</v>
      </c>
      <c r="UJ29" s="309">
        <f>WX30</f>
        <v>3</v>
      </c>
      <c r="UK29" s="310">
        <f>WY30</f>
        <v>13</v>
      </c>
      <c r="UL29" s="309">
        <f>WZ30</f>
        <v>11</v>
      </c>
      <c r="UM29" s="309">
        <f>UK29-UL29</f>
        <v>2</v>
      </c>
      <c r="UN29" s="4"/>
      <c r="UO29" s="4"/>
      <c r="UP29" s="4"/>
      <c r="UQ29" s="4"/>
      <c r="UR29" s="4"/>
      <c r="US29" s="4"/>
      <c r="VM29" s="4"/>
      <c r="VN29" s="308">
        <v>11</v>
      </c>
      <c r="VO29" s="306" t="s">
        <v>265</v>
      </c>
      <c r="VP29" s="306">
        <f>IF(VS29&gt;VT29,1,0)</f>
        <v>1</v>
      </c>
      <c r="VQ29" s="136">
        <f>IF((NOT(ISBLANK(VD20)))*AND(VD20=VB20),1,0)</f>
        <v>0</v>
      </c>
      <c r="VR29" s="197">
        <f>IF(VS29&lt;VT29,1,0)</f>
        <v>0</v>
      </c>
      <c r="VS29" s="306">
        <f>VD20</f>
        <v>3</v>
      </c>
      <c r="VT29" s="197">
        <f>VB20</f>
        <v>0</v>
      </c>
      <c r="VU29" s="4"/>
      <c r="VV29" s="308">
        <v>11</v>
      </c>
      <c r="VW29" s="306" t="s">
        <v>168</v>
      </c>
      <c r="VX29" s="306">
        <f>IF(WA29&gt;WB29,1,0)</f>
        <v>1</v>
      </c>
      <c r="VY29" s="136">
        <f>IF((NOT(ISBLANK(VD19)))*AND(VD19=VB19),1,0)</f>
        <v>0</v>
      </c>
      <c r="VZ29" s="197">
        <f>IF(WA29&lt;WB29,1,0)</f>
        <v>0</v>
      </c>
      <c r="WA29" s="306">
        <f>VD19</f>
        <v>2</v>
      </c>
      <c r="WB29" s="197">
        <f>VB19</f>
        <v>1</v>
      </c>
      <c r="WC29" s="4"/>
      <c r="WD29" s="308">
        <v>11</v>
      </c>
      <c r="WE29" s="306" t="s">
        <v>167</v>
      </c>
      <c r="WF29" s="306">
        <f>IF(WI29&gt;WJ29,1,0)</f>
        <v>1</v>
      </c>
      <c r="WG29" s="136">
        <f>IF((NOT(ISBLANK(VD24)))*AND(VD24=VB24),1,0)</f>
        <v>0</v>
      </c>
      <c r="WH29" s="197">
        <f>IF(WI29&lt;WJ29,1,0)</f>
        <v>0</v>
      </c>
      <c r="WI29" s="306">
        <f>VD24</f>
        <v>2</v>
      </c>
      <c r="WJ29" s="197">
        <f>VB24</f>
        <v>0</v>
      </c>
      <c r="WK29" s="4"/>
      <c r="WL29" s="308">
        <v>11</v>
      </c>
      <c r="WM29" s="307" t="s">
        <v>283</v>
      </c>
      <c r="WN29" s="306">
        <f>IF(WQ29&gt;WR29,1,0)</f>
        <v>0</v>
      </c>
      <c r="WO29" s="136">
        <f>IF((NOT(ISBLANK(VB24)))*AND(VB24=VD24),1,0)</f>
        <v>0</v>
      </c>
      <c r="WP29" s="197">
        <f>IF(WQ29&lt;WR29,1,0)</f>
        <v>1</v>
      </c>
      <c r="WQ29" s="306">
        <f>VB24</f>
        <v>0</v>
      </c>
      <c r="WR29" s="197">
        <f>VD24</f>
        <v>2</v>
      </c>
      <c r="WT29" s="308">
        <v>11</v>
      </c>
      <c r="WU29" s="306" t="s">
        <v>266</v>
      </c>
      <c r="WV29" s="306">
        <f>IF(WY29&gt;WZ29,1,0)</f>
        <v>0</v>
      </c>
      <c r="WW29" s="136">
        <f>IF((NOT(ISBLANK(VD21)))*AND(VD21=VB21),1,0)</f>
        <v>1</v>
      </c>
      <c r="WX29" s="197">
        <f>IF(WY29&lt;WZ29,1,0)</f>
        <v>0</v>
      </c>
      <c r="WY29" s="306">
        <f>VD21</f>
        <v>1</v>
      </c>
      <c r="WZ29" s="197">
        <f>VB21</f>
        <v>1</v>
      </c>
      <c r="XB29" s="308">
        <v>11</v>
      </c>
      <c r="XC29" s="307" t="s">
        <v>275</v>
      </c>
      <c r="XD29" s="306">
        <f>IF(XG29&gt;XH29,1,0)</f>
        <v>0</v>
      </c>
      <c r="XE29" s="136">
        <f>IF((NOT(ISBLANK(VB20)))*AND(VB20=VD20),1,0)</f>
        <v>0</v>
      </c>
      <c r="XF29" s="197">
        <f>IF(XG29&lt;XH29,1,0)</f>
        <v>1</v>
      </c>
      <c r="XG29" s="306">
        <f>VB20</f>
        <v>0</v>
      </c>
      <c r="XH29" s="197">
        <f>VD20</f>
        <v>3</v>
      </c>
      <c r="XN29" s="2"/>
      <c r="XO29" s="4"/>
      <c r="XP29" s="4"/>
      <c r="XQ29" s="4"/>
      <c r="XR29" s="4"/>
      <c r="XS29" s="4"/>
      <c r="XT29" s="4"/>
      <c r="XU29" s="4"/>
      <c r="XV29" s="4"/>
      <c r="XW29" s="4"/>
      <c r="XX29" s="136"/>
      <c r="XY29" s="136"/>
      <c r="XZ29" s="4"/>
      <c r="YA29" s="4"/>
      <c r="YB29" s="4"/>
      <c r="YC29" s="313" t="s">
        <v>146</v>
      </c>
      <c r="YD29" s="312">
        <f>YF29*3+YG29</f>
        <v>0</v>
      </c>
      <c r="YE29" s="312">
        <f>YF29+YG29+YH29</f>
        <v>0</v>
      </c>
      <c r="YF29" s="311">
        <f>AAT30</f>
        <v>0</v>
      </c>
      <c r="YG29" s="310">
        <f>AAU30</f>
        <v>0</v>
      </c>
      <c r="YH29" s="309">
        <f>AAV30</f>
        <v>0</v>
      </c>
      <c r="YI29" s="310">
        <f>AAW30</f>
        <v>0</v>
      </c>
      <c r="YJ29" s="309">
        <f>AAX30</f>
        <v>0</v>
      </c>
      <c r="YK29" s="309">
        <f>YI29-YJ29</f>
        <v>0</v>
      </c>
      <c r="YL29" s="4"/>
      <c r="YM29" s="4"/>
      <c r="YN29" s="4"/>
      <c r="YO29" s="4"/>
      <c r="YP29" s="4"/>
      <c r="YQ29" s="4"/>
      <c r="ZK29" s="4"/>
      <c r="ZL29" s="308">
        <v>11</v>
      </c>
      <c r="ZM29" s="306" t="s">
        <v>265</v>
      </c>
      <c r="ZN29" s="306">
        <f>IF(ZQ29&gt;ZR29,1,0)</f>
        <v>0</v>
      </c>
      <c r="ZO29" s="136">
        <f>IF((NOT(ISBLANK(ZB20)))*AND(ZB20=YZ20),1,0)</f>
        <v>0</v>
      </c>
      <c r="ZP29" s="197">
        <f>IF(ZQ29&lt;ZR29,1,0)</f>
        <v>0</v>
      </c>
      <c r="ZQ29" s="306">
        <f>ZB20</f>
        <v>0</v>
      </c>
      <c r="ZR29" s="197">
        <f>YZ20</f>
        <v>0</v>
      </c>
      <c r="ZS29" s="4"/>
      <c r="ZT29" s="308">
        <v>11</v>
      </c>
      <c r="ZU29" s="306" t="s">
        <v>168</v>
      </c>
      <c r="ZV29" s="306">
        <f>IF(ZY29&gt;ZZ29,1,0)</f>
        <v>0</v>
      </c>
      <c r="ZW29" s="136">
        <f>IF((NOT(ISBLANK(ZB19)))*AND(ZB19=YZ19),1,0)</f>
        <v>0</v>
      </c>
      <c r="ZX29" s="197">
        <f>IF(ZY29&lt;ZZ29,1,0)</f>
        <v>0</v>
      </c>
      <c r="ZY29" s="306">
        <f>ZB19</f>
        <v>0</v>
      </c>
      <c r="ZZ29" s="197">
        <f>YZ19</f>
        <v>0</v>
      </c>
      <c r="AAA29" s="4"/>
      <c r="AAB29" s="308">
        <v>11</v>
      </c>
      <c r="AAC29" s="306" t="s">
        <v>167</v>
      </c>
      <c r="AAD29" s="306">
        <f>IF(AAG29&gt;AAH29,1,0)</f>
        <v>0</v>
      </c>
      <c r="AAE29" s="136">
        <f>IF((NOT(ISBLANK(ZB24)))*AND(ZB24=YZ24),1,0)</f>
        <v>0</v>
      </c>
      <c r="AAF29" s="197">
        <f>IF(AAG29&lt;AAH29,1,0)</f>
        <v>0</v>
      </c>
      <c r="AAG29" s="306">
        <f>ZB24</f>
        <v>0</v>
      </c>
      <c r="AAH29" s="197">
        <f>YZ24</f>
        <v>0</v>
      </c>
      <c r="AAI29" s="4"/>
      <c r="AAJ29" s="308">
        <v>11</v>
      </c>
      <c r="AAK29" s="307" t="s">
        <v>283</v>
      </c>
      <c r="AAL29" s="306">
        <f>IF(AAO29&gt;AAP29,1,0)</f>
        <v>0</v>
      </c>
      <c r="AAM29" s="136">
        <f>IF((NOT(ISBLANK(YZ24)))*AND(YZ24=ZB24),1,0)</f>
        <v>0</v>
      </c>
      <c r="AAN29" s="197">
        <f>IF(AAO29&lt;AAP29,1,0)</f>
        <v>0</v>
      </c>
      <c r="AAO29" s="306">
        <f>YZ24</f>
        <v>0</v>
      </c>
      <c r="AAP29" s="197">
        <f>ZB24</f>
        <v>0</v>
      </c>
      <c r="AAR29" s="308">
        <v>11</v>
      </c>
      <c r="AAS29" s="306" t="s">
        <v>266</v>
      </c>
      <c r="AAT29" s="306">
        <f>IF(AAW29&gt;AAX29,1,0)</f>
        <v>0</v>
      </c>
      <c r="AAU29" s="136">
        <f>IF((NOT(ISBLANK(ZB21)))*AND(ZB21=YZ21),1,0)</f>
        <v>0</v>
      </c>
      <c r="AAV29" s="197">
        <f>IF(AAW29&lt;AAX29,1,0)</f>
        <v>0</v>
      </c>
      <c r="AAW29" s="306">
        <f>ZB21</f>
        <v>0</v>
      </c>
      <c r="AAX29" s="197">
        <f>YZ21</f>
        <v>0</v>
      </c>
      <c r="AAZ29" s="308">
        <v>11</v>
      </c>
      <c r="ABA29" s="307" t="s">
        <v>275</v>
      </c>
      <c r="ABB29" s="306">
        <f>IF(ABE29&gt;ABF29,1,0)</f>
        <v>0</v>
      </c>
      <c r="ABC29" s="136">
        <f>IF((NOT(ISBLANK(YZ20)))*AND(YZ20=ZB20),1,0)</f>
        <v>0</v>
      </c>
      <c r="ABD29" s="197">
        <f>IF(ABE29&lt;ABF29,1,0)</f>
        <v>0</v>
      </c>
      <c r="ABE29" s="306">
        <f>YZ20</f>
        <v>0</v>
      </c>
      <c r="ABF29" s="197">
        <f>ZB20</f>
        <v>0</v>
      </c>
    </row>
    <row r="30" spans="1:737" x14ac:dyDescent="0.25">
      <c r="C30" s="4"/>
      <c r="D30" s="4"/>
      <c r="E30" s="4"/>
      <c r="F30" s="4"/>
      <c r="G30" s="4"/>
      <c r="H30" s="4"/>
      <c r="I30" s="4"/>
      <c r="J30" s="4"/>
      <c r="K30" s="4"/>
      <c r="L30" s="136"/>
      <c r="M30" s="136"/>
      <c r="N30" s="4"/>
      <c r="O30" s="136"/>
      <c r="P30" s="136"/>
      <c r="Q30" s="305" t="s">
        <v>265</v>
      </c>
      <c r="R30" s="304">
        <f>T30*3+U30</f>
        <v>0</v>
      </c>
      <c r="S30" s="304">
        <f>T30+U30+V30</f>
        <v>0</v>
      </c>
      <c r="T30" s="303">
        <f>CP30</f>
        <v>0</v>
      </c>
      <c r="U30" s="302">
        <f>CQ30</f>
        <v>0</v>
      </c>
      <c r="V30" s="301">
        <f>CR30</f>
        <v>0</v>
      </c>
      <c r="W30" s="302">
        <f>CS30</f>
        <v>0</v>
      </c>
      <c r="X30" s="301">
        <f>CT30</f>
        <v>0</v>
      </c>
      <c r="Y30" s="301">
        <f>W30-X30</f>
        <v>0</v>
      </c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300" t="s">
        <v>123</v>
      </c>
      <c r="BA30" s="299"/>
      <c r="BB30" s="299">
        <f>SUM(BB19:BB29)</f>
        <v>0</v>
      </c>
      <c r="BC30" s="299">
        <f>SUM(BC19:BC29)</f>
        <v>0</v>
      </c>
      <c r="BD30" s="299">
        <f>SUM(BD19:BD29)</f>
        <v>0</v>
      </c>
      <c r="BE30" s="299">
        <f>SUM(BE19:BE29)</f>
        <v>0</v>
      </c>
      <c r="BF30" s="299">
        <f>SUM(BF19:BF29)</f>
        <v>0</v>
      </c>
      <c r="BG30" s="4"/>
      <c r="BH30" s="300" t="s">
        <v>123</v>
      </c>
      <c r="BI30" s="299"/>
      <c r="BJ30" s="299">
        <f>SUM(BJ19:BJ29)</f>
        <v>0</v>
      </c>
      <c r="BK30" s="299">
        <f>SUM(BK19:BK29)</f>
        <v>0</v>
      </c>
      <c r="BL30" s="299">
        <f>SUM(BL19:BL29)</f>
        <v>0</v>
      </c>
      <c r="BM30" s="299">
        <f>SUM(BM19:BM29)</f>
        <v>0</v>
      </c>
      <c r="BN30" s="299">
        <f>SUM(BN19:BN29)</f>
        <v>0</v>
      </c>
      <c r="BO30" s="4"/>
      <c r="BP30" s="300" t="s">
        <v>123</v>
      </c>
      <c r="BQ30" s="299"/>
      <c r="BR30" s="299">
        <f>SUM(BR19:BR29)</f>
        <v>0</v>
      </c>
      <c r="BS30" s="299">
        <f>SUM(BS19:BS29)</f>
        <v>0</v>
      </c>
      <c r="BT30" s="299">
        <f>SUM(BT19:BT29)</f>
        <v>0</v>
      </c>
      <c r="BU30" s="299">
        <f>SUM(BU19:BU29)</f>
        <v>0</v>
      </c>
      <c r="BV30" s="299">
        <f>SUM(BV19:BV29)</f>
        <v>0</v>
      </c>
      <c r="BW30" s="4"/>
      <c r="BX30" s="300" t="s">
        <v>123</v>
      </c>
      <c r="BY30" s="299"/>
      <c r="BZ30" s="299">
        <f>SUM(BZ19:BZ29)</f>
        <v>0</v>
      </c>
      <c r="CA30" s="299">
        <f>SUM(CA19:CA29)</f>
        <v>0</v>
      </c>
      <c r="CB30" s="299">
        <f>SUM(CB19:CB29)</f>
        <v>0</v>
      </c>
      <c r="CC30" s="299">
        <f>SUM(CC19:CC29)</f>
        <v>0</v>
      </c>
      <c r="CD30" s="299">
        <f>SUM(CD19:CD29)</f>
        <v>0</v>
      </c>
      <c r="CF30" s="300" t="s">
        <v>123</v>
      </c>
      <c r="CG30" s="299"/>
      <c r="CH30" s="299">
        <f>SUM(CH19:CH29)</f>
        <v>0</v>
      </c>
      <c r="CI30" s="299">
        <f>SUM(CI19:CI29)</f>
        <v>0</v>
      </c>
      <c r="CJ30" s="299">
        <f>SUM(CJ19:CJ29)</f>
        <v>0</v>
      </c>
      <c r="CK30" s="299">
        <f>SUM(CK19:CK29)</f>
        <v>0</v>
      </c>
      <c r="CL30" s="299">
        <f>SUM(CL19:CL29)</f>
        <v>0</v>
      </c>
      <c r="CN30" s="300" t="s">
        <v>123</v>
      </c>
      <c r="CO30" s="299"/>
      <c r="CP30" s="299">
        <f>SUM(CP19:CP29)</f>
        <v>0</v>
      </c>
      <c r="CQ30" s="299">
        <f>SUM(CQ19:CQ29)</f>
        <v>0</v>
      </c>
      <c r="CR30" s="299">
        <f>SUM(CR19:CR29)</f>
        <v>0</v>
      </c>
      <c r="CS30" s="299">
        <f>SUM(CS19:CS29)</f>
        <v>0</v>
      </c>
      <c r="CT30" s="299">
        <f>SUM(CT19:CT29)</f>
        <v>0</v>
      </c>
      <c r="DA30" s="373">
        <f>DA29+1</f>
        <v>5</v>
      </c>
      <c r="DB30" s="374"/>
      <c r="DC30" s="373"/>
      <c r="DG30" s="4"/>
      <c r="DH30" s="136"/>
      <c r="DI30" s="4"/>
      <c r="DJ30" s="4"/>
      <c r="DK30" s="4"/>
      <c r="DL30" s="4"/>
      <c r="DM30" s="4"/>
      <c r="DP30" s="298"/>
      <c r="DQ30" s="4"/>
      <c r="DR30" s="4">
        <v>77</v>
      </c>
      <c r="DS30" s="378" t="s">
        <v>340</v>
      </c>
      <c r="DT30" s="136"/>
      <c r="DU30" s="136">
        <v>11</v>
      </c>
      <c r="DV30" s="4"/>
      <c r="DW30" s="136"/>
      <c r="DX30" s="136"/>
      <c r="DY30" s="305" t="s">
        <v>339</v>
      </c>
      <c r="DZ30" s="304">
        <f>EB30*3+EC30</f>
        <v>13</v>
      </c>
      <c r="EA30" s="304">
        <f>EB30+EC30+ED30</f>
        <v>11</v>
      </c>
      <c r="EB30" s="303">
        <f>HJ30</f>
        <v>3</v>
      </c>
      <c r="EC30" s="302">
        <f>HK30</f>
        <v>4</v>
      </c>
      <c r="ED30" s="301">
        <f>HL30</f>
        <v>4</v>
      </c>
      <c r="EE30" s="302">
        <f>HM30</f>
        <v>14</v>
      </c>
      <c r="EF30" s="301">
        <f>HN30</f>
        <v>17</v>
      </c>
      <c r="EG30" s="301">
        <f>EE30-EF30</f>
        <v>-3</v>
      </c>
      <c r="EJ30" s="4"/>
      <c r="EK30" s="4"/>
      <c r="EL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300" t="s">
        <v>123</v>
      </c>
      <c r="FU30" s="299"/>
      <c r="FV30" s="299">
        <f>SUM(FV19:FV29)</f>
        <v>2</v>
      </c>
      <c r="FW30" s="299">
        <f>SUM(FW19:FW29)</f>
        <v>5</v>
      </c>
      <c r="FX30" s="299">
        <f>SUM(FX19:FX29)</f>
        <v>4</v>
      </c>
      <c r="FY30" s="299">
        <f>SUM(FY19:FY29)</f>
        <v>12</v>
      </c>
      <c r="FZ30" s="299">
        <f>SUM(FZ19:FZ29)</f>
        <v>13</v>
      </c>
      <c r="GA30" s="4"/>
      <c r="GB30" s="300" t="s">
        <v>123</v>
      </c>
      <c r="GC30" s="299"/>
      <c r="GD30" s="299">
        <f>SUM(GD19:GD29)</f>
        <v>2</v>
      </c>
      <c r="GE30" s="299">
        <f>SUM(GE19:GE29)</f>
        <v>3</v>
      </c>
      <c r="GF30" s="299">
        <f>SUM(GF19:GF29)</f>
        <v>6</v>
      </c>
      <c r="GG30" s="299">
        <f>SUM(GG19:GG29)</f>
        <v>9</v>
      </c>
      <c r="GH30" s="299">
        <f>SUM(GH19:GH29)</f>
        <v>18</v>
      </c>
      <c r="GI30" s="4"/>
      <c r="GJ30" s="300" t="s">
        <v>123</v>
      </c>
      <c r="GK30" s="299"/>
      <c r="GL30" s="299">
        <f>SUM(GL19:GL29)</f>
        <v>5</v>
      </c>
      <c r="GM30" s="299">
        <f>SUM(GM19:GM29)</f>
        <v>4</v>
      </c>
      <c r="GN30" s="299">
        <f>SUM(GN19:GN29)</f>
        <v>2</v>
      </c>
      <c r="GO30" s="299">
        <f>SUM(GO19:GO29)</f>
        <v>20</v>
      </c>
      <c r="GP30" s="299">
        <f>SUM(GP19:GP29)</f>
        <v>14</v>
      </c>
      <c r="GQ30" s="4"/>
      <c r="GR30" s="300" t="s">
        <v>123</v>
      </c>
      <c r="GS30" s="299"/>
      <c r="GT30" s="299">
        <f>SUM(GT19:GT29)</f>
        <v>2</v>
      </c>
      <c r="GU30" s="299">
        <f>SUM(GU19:GU29)</f>
        <v>2</v>
      </c>
      <c r="GV30" s="299">
        <f>SUM(GV19:GV29)</f>
        <v>7</v>
      </c>
      <c r="GW30" s="299">
        <f>SUM(GW19:GW29)</f>
        <v>10</v>
      </c>
      <c r="GX30" s="299">
        <f>SUM(GX19:GX29)</f>
        <v>22</v>
      </c>
      <c r="GZ30" s="300" t="s">
        <v>123</v>
      </c>
      <c r="HA30" s="299"/>
      <c r="HB30" s="299">
        <f>SUM(HB19:HB29)</f>
        <v>3</v>
      </c>
      <c r="HC30" s="299">
        <f>SUM(HC19:HC29)</f>
        <v>4</v>
      </c>
      <c r="HD30" s="299">
        <f>SUM(HD19:HD29)</f>
        <v>4</v>
      </c>
      <c r="HE30" s="299">
        <f>SUM(HE19:HE29)</f>
        <v>12</v>
      </c>
      <c r="HF30" s="299">
        <f>SUM(HF19:HF29)</f>
        <v>12</v>
      </c>
      <c r="HH30" s="300" t="s">
        <v>123</v>
      </c>
      <c r="HI30" s="299"/>
      <c r="HJ30" s="299">
        <f>SUM(HJ19:HJ29)</f>
        <v>3</v>
      </c>
      <c r="HK30" s="299">
        <f>SUM(HK19:HK29)</f>
        <v>4</v>
      </c>
      <c r="HL30" s="299">
        <f>SUM(HL19:HL29)</f>
        <v>4</v>
      </c>
      <c r="HM30" s="299">
        <f>SUM(HM19:HM29)</f>
        <v>14</v>
      </c>
      <c r="HN30" s="299">
        <f>SUM(HN19:HN29)</f>
        <v>17</v>
      </c>
      <c r="HU30" s="4"/>
      <c r="HV30" s="4"/>
      <c r="HW30" s="4"/>
      <c r="HX30" s="4"/>
      <c r="HY30" s="4"/>
      <c r="HZ30" s="4"/>
      <c r="IA30" s="4"/>
      <c r="IB30" s="4"/>
      <c r="IC30" s="4"/>
      <c r="ID30" s="136"/>
      <c r="IE30" s="136"/>
      <c r="IF30" s="4"/>
      <c r="IG30" s="136"/>
      <c r="IH30" s="136"/>
      <c r="II30" s="305" t="s">
        <v>265</v>
      </c>
      <c r="IJ30" s="304">
        <f>IL30*3+IM30</f>
        <v>19</v>
      </c>
      <c r="IK30" s="304">
        <f>IL30+IM30+IN30</f>
        <v>11</v>
      </c>
      <c r="IL30" s="303">
        <f>LH30</f>
        <v>6</v>
      </c>
      <c r="IM30" s="302">
        <f>LI30</f>
        <v>1</v>
      </c>
      <c r="IN30" s="301">
        <f>LJ30</f>
        <v>4</v>
      </c>
      <c r="IO30" s="302">
        <f>LK30</f>
        <v>20</v>
      </c>
      <c r="IP30" s="301">
        <f>LL30</f>
        <v>15</v>
      </c>
      <c r="IQ30" s="301">
        <f>IO30-IP30</f>
        <v>5</v>
      </c>
      <c r="IR30" s="4"/>
      <c r="IU30" s="4"/>
      <c r="IV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300" t="s">
        <v>123</v>
      </c>
      <c r="JS30" s="299"/>
      <c r="JT30" s="299">
        <f>SUM(JT19:JT29)</f>
        <v>4</v>
      </c>
      <c r="JU30" s="299">
        <f>SUM(JU19:JU29)</f>
        <v>3</v>
      </c>
      <c r="JV30" s="299">
        <f>SUM(JV19:JV29)</f>
        <v>4</v>
      </c>
      <c r="JW30" s="299">
        <f>SUM(JW19:JW29)</f>
        <v>14</v>
      </c>
      <c r="JX30" s="299">
        <f>SUM(JX19:JX29)</f>
        <v>17</v>
      </c>
      <c r="JY30" s="4"/>
      <c r="JZ30" s="300" t="s">
        <v>123</v>
      </c>
      <c r="KA30" s="299"/>
      <c r="KB30" s="299">
        <f>SUM(KB19:KB29)</f>
        <v>3</v>
      </c>
      <c r="KC30" s="299">
        <f>SUM(KC19:KC29)</f>
        <v>2</v>
      </c>
      <c r="KD30" s="299">
        <f>SUM(KD19:KD29)</f>
        <v>6</v>
      </c>
      <c r="KE30" s="299">
        <f>SUM(KE19:KE29)</f>
        <v>12</v>
      </c>
      <c r="KF30" s="299">
        <f>SUM(KF19:KF29)</f>
        <v>14</v>
      </c>
      <c r="KG30" s="4"/>
      <c r="KH30" s="300" t="s">
        <v>123</v>
      </c>
      <c r="KI30" s="299"/>
      <c r="KJ30" s="299">
        <f>SUM(KJ19:KJ29)</f>
        <v>4</v>
      </c>
      <c r="KK30" s="299">
        <f>SUM(KK19:KK29)</f>
        <v>3</v>
      </c>
      <c r="KL30" s="299">
        <f>SUM(KL19:KL29)</f>
        <v>4</v>
      </c>
      <c r="KM30" s="299">
        <f>SUM(KM19:KM29)</f>
        <v>17</v>
      </c>
      <c r="KN30" s="299">
        <f>SUM(KN19:KN29)</f>
        <v>16</v>
      </c>
      <c r="KO30" s="4"/>
      <c r="KP30" s="300" t="s">
        <v>123</v>
      </c>
      <c r="KQ30" s="299"/>
      <c r="KR30" s="299">
        <f>SUM(KR19:KR29)</f>
        <v>4</v>
      </c>
      <c r="KS30" s="299">
        <f>SUM(KS19:KS29)</f>
        <v>2</v>
      </c>
      <c r="KT30" s="299">
        <f>SUM(KT19:KT29)</f>
        <v>5</v>
      </c>
      <c r="KU30" s="299">
        <f>SUM(KU19:KU29)</f>
        <v>21</v>
      </c>
      <c r="KV30" s="299">
        <f>SUM(KV19:KV29)</f>
        <v>23</v>
      </c>
      <c r="KX30" s="300" t="s">
        <v>123</v>
      </c>
      <c r="KY30" s="299"/>
      <c r="KZ30" s="299">
        <f>SUM(KZ19:KZ29)</f>
        <v>2</v>
      </c>
      <c r="LA30" s="299">
        <f>SUM(LA19:LA29)</f>
        <v>5</v>
      </c>
      <c r="LB30" s="299">
        <f>SUM(LB19:LB29)</f>
        <v>4</v>
      </c>
      <c r="LC30" s="299">
        <f>SUM(LC19:LC29)</f>
        <v>16</v>
      </c>
      <c r="LD30" s="299">
        <f>SUM(LD19:LD29)</f>
        <v>18</v>
      </c>
      <c r="LF30" s="300" t="s">
        <v>123</v>
      </c>
      <c r="LG30" s="299"/>
      <c r="LH30" s="299">
        <f>SUM(LH19:LH29)</f>
        <v>6</v>
      </c>
      <c r="LI30" s="299">
        <f>SUM(LI19:LI29)</f>
        <v>1</v>
      </c>
      <c r="LJ30" s="299">
        <f>SUM(LJ19:LJ29)</f>
        <v>4</v>
      </c>
      <c r="LK30" s="299">
        <f>SUM(LK19:LK29)</f>
        <v>20</v>
      </c>
      <c r="LL30" s="299">
        <f>SUM(LL19:LL29)</f>
        <v>15</v>
      </c>
      <c r="LS30" s="4"/>
      <c r="LT30" s="4"/>
      <c r="LU30" s="4"/>
      <c r="LV30" s="4"/>
      <c r="LW30" s="4"/>
      <c r="LX30" s="4"/>
      <c r="LY30" s="4"/>
      <c r="LZ30" s="4"/>
      <c r="MA30" s="4"/>
      <c r="MB30" s="136"/>
      <c r="MC30" s="136"/>
      <c r="MD30" s="4"/>
      <c r="ME30" s="136"/>
      <c r="MF30" s="136"/>
      <c r="MG30" s="305" t="s">
        <v>265</v>
      </c>
      <c r="MH30" s="304">
        <f>MJ30*3+MK30</f>
        <v>14</v>
      </c>
      <c r="MI30" s="304">
        <f>MJ30+MK30+ML30</f>
        <v>11</v>
      </c>
      <c r="MJ30" s="303">
        <f>PF30</f>
        <v>3</v>
      </c>
      <c r="MK30" s="302">
        <f>PG30</f>
        <v>5</v>
      </c>
      <c r="ML30" s="301">
        <f>PH30</f>
        <v>3</v>
      </c>
      <c r="MM30" s="302">
        <f>PI30</f>
        <v>23</v>
      </c>
      <c r="MN30" s="301">
        <f>PJ30</f>
        <v>20</v>
      </c>
      <c r="MO30" s="301">
        <f>MM30-MN30</f>
        <v>3</v>
      </c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300" t="s">
        <v>123</v>
      </c>
      <c r="NQ30" s="299"/>
      <c r="NR30" s="299">
        <f>SUM(NR19:NR29)</f>
        <v>5</v>
      </c>
      <c r="NS30" s="299">
        <f>SUM(NS19:NS29)</f>
        <v>0</v>
      </c>
      <c r="NT30" s="299">
        <f>SUM(NT19:NT29)</f>
        <v>6</v>
      </c>
      <c r="NU30" s="299">
        <f>SUM(NU19:NU29)</f>
        <v>19</v>
      </c>
      <c r="NV30" s="299">
        <f>SUM(NV19:NV29)</f>
        <v>19</v>
      </c>
      <c r="NW30" s="4"/>
      <c r="NX30" s="300" t="s">
        <v>123</v>
      </c>
      <c r="NY30" s="299"/>
      <c r="NZ30" s="299">
        <f>SUM(NZ19:NZ29)</f>
        <v>6</v>
      </c>
      <c r="OA30" s="299">
        <f>SUM(OA19:OA29)</f>
        <v>1</v>
      </c>
      <c r="OB30" s="299">
        <f>SUM(OB19:OB29)</f>
        <v>4</v>
      </c>
      <c r="OC30" s="299">
        <f>SUM(OC19:OC29)</f>
        <v>16</v>
      </c>
      <c r="OD30" s="299">
        <f>SUM(OD19:OD29)</f>
        <v>16</v>
      </c>
      <c r="OE30" s="4"/>
      <c r="OF30" s="300" t="s">
        <v>123</v>
      </c>
      <c r="OG30" s="299"/>
      <c r="OH30" s="299">
        <f>SUM(OH19:OH29)</f>
        <v>5</v>
      </c>
      <c r="OI30" s="299">
        <f>SUM(OI19:OI29)</f>
        <v>1</v>
      </c>
      <c r="OJ30" s="299">
        <f>SUM(OJ19:OJ29)</f>
        <v>5</v>
      </c>
      <c r="OK30" s="299">
        <f>SUM(OK19:OK29)</f>
        <v>17</v>
      </c>
      <c r="OL30" s="299">
        <f>SUM(OL19:OL29)</f>
        <v>19</v>
      </c>
      <c r="OM30" s="4"/>
      <c r="ON30" s="300" t="s">
        <v>123</v>
      </c>
      <c r="OO30" s="299"/>
      <c r="OP30" s="299">
        <f>SUM(OP19:OP29)</f>
        <v>2</v>
      </c>
      <c r="OQ30" s="299">
        <f>SUM(OQ19:OQ29)</f>
        <v>2</v>
      </c>
      <c r="OR30" s="299">
        <f>SUM(OR19:OR29)</f>
        <v>7</v>
      </c>
      <c r="OS30" s="299">
        <f>SUM(OS19:OS29)</f>
        <v>9</v>
      </c>
      <c r="OT30" s="299">
        <f>SUM(OT19:OT29)</f>
        <v>17</v>
      </c>
      <c r="OV30" s="300" t="s">
        <v>123</v>
      </c>
      <c r="OW30" s="299"/>
      <c r="OX30" s="299">
        <f>SUM(OX19:OX29)</f>
        <v>7</v>
      </c>
      <c r="OY30" s="299">
        <f>SUM(OY19:OY29)</f>
        <v>0</v>
      </c>
      <c r="OZ30" s="299">
        <f>SUM(OZ19:OZ29)</f>
        <v>4</v>
      </c>
      <c r="PA30" s="299">
        <f>SUM(PA19:PA29)</f>
        <v>18</v>
      </c>
      <c r="PB30" s="299">
        <f>SUM(PB19:PB29)</f>
        <v>17</v>
      </c>
      <c r="PD30" s="300" t="s">
        <v>123</v>
      </c>
      <c r="PE30" s="299"/>
      <c r="PF30" s="299">
        <f>SUM(PF19:PF29)</f>
        <v>3</v>
      </c>
      <c r="PG30" s="299">
        <f>SUM(PG19:PG29)</f>
        <v>5</v>
      </c>
      <c r="PH30" s="299">
        <f>SUM(PH19:PH29)</f>
        <v>3</v>
      </c>
      <c r="PI30" s="299">
        <f>SUM(PI19:PI29)</f>
        <v>23</v>
      </c>
      <c r="PJ30" s="299">
        <f>SUM(PJ19:PJ29)</f>
        <v>20</v>
      </c>
      <c r="PQ30" s="4"/>
      <c r="PR30" s="377">
        <f>PR29+1</f>
        <v>9</v>
      </c>
      <c r="PS30" s="4"/>
      <c r="PT30" s="178">
        <f>PT29+1</f>
        <v>44690</v>
      </c>
      <c r="PU30" s="136">
        <v>5</v>
      </c>
      <c r="PV30" s="136">
        <v>6</v>
      </c>
      <c r="PW30" s="136"/>
      <c r="PX30" s="136"/>
      <c r="PY30" s="136"/>
      <c r="PZ30" s="136"/>
      <c r="QA30" s="136"/>
      <c r="QB30" s="136">
        <f>COUNT(PU30:QA30)</f>
        <v>2</v>
      </c>
      <c r="QC30" s="4"/>
      <c r="QD30" s="136"/>
      <c r="QE30" s="136"/>
      <c r="QF30" s="305" t="s">
        <v>265</v>
      </c>
      <c r="QG30" s="304">
        <f>QI30*3+QJ30</f>
        <v>19</v>
      </c>
      <c r="QH30" s="304">
        <f>QI30+QJ30+QK30</f>
        <v>11</v>
      </c>
      <c r="QI30" s="303">
        <f>TE30</f>
        <v>6</v>
      </c>
      <c r="QJ30" s="302">
        <f>TF30</f>
        <v>1</v>
      </c>
      <c r="QK30" s="301">
        <f>TG30</f>
        <v>4</v>
      </c>
      <c r="QL30" s="302">
        <f>TH30</f>
        <v>20</v>
      </c>
      <c r="QM30" s="301">
        <f>TI30</f>
        <v>20</v>
      </c>
      <c r="QN30" s="301">
        <f>QL30-QM30</f>
        <v>0</v>
      </c>
      <c r="QO30" s="4"/>
      <c r="QR30" s="4"/>
      <c r="QS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300" t="s">
        <v>123</v>
      </c>
      <c r="RP30" s="299"/>
      <c r="RQ30" s="299">
        <f>SUM(RQ19:RQ29)</f>
        <v>2</v>
      </c>
      <c r="RR30" s="299">
        <f>SUM(RR19:RR29)</f>
        <v>5</v>
      </c>
      <c r="RS30" s="299">
        <f>SUM(RS19:RS29)</f>
        <v>4</v>
      </c>
      <c r="RT30" s="299">
        <f>SUM(RT19:RT29)</f>
        <v>12</v>
      </c>
      <c r="RU30" s="299">
        <f>SUM(RU19:RU29)</f>
        <v>12</v>
      </c>
      <c r="RV30" s="4"/>
      <c r="RW30" s="300" t="s">
        <v>123</v>
      </c>
      <c r="RX30" s="299"/>
      <c r="RY30" s="299">
        <f>SUM(RY19:RY29)</f>
        <v>3</v>
      </c>
      <c r="RZ30" s="299">
        <f>SUM(RZ19:RZ29)</f>
        <v>5</v>
      </c>
      <c r="SA30" s="299">
        <f>SUM(SA19:SA29)</f>
        <v>3</v>
      </c>
      <c r="SB30" s="299">
        <f>SUM(SB19:SB29)</f>
        <v>16</v>
      </c>
      <c r="SC30" s="299">
        <f>SUM(SC19:SC29)</f>
        <v>17</v>
      </c>
      <c r="SD30" s="4"/>
      <c r="SE30" s="300" t="s">
        <v>123</v>
      </c>
      <c r="SF30" s="299"/>
      <c r="SG30" s="299">
        <f>SUM(SG19:SG29)</f>
        <v>3</v>
      </c>
      <c r="SH30" s="299">
        <f>SUM(SH19:SH29)</f>
        <v>6</v>
      </c>
      <c r="SI30" s="299">
        <f>SUM(SI19:SI29)</f>
        <v>2</v>
      </c>
      <c r="SJ30" s="299">
        <f>SUM(SJ19:SJ29)</f>
        <v>12</v>
      </c>
      <c r="SK30" s="299">
        <f>SUM(SK19:SK29)</f>
        <v>12</v>
      </c>
      <c r="SL30" s="4"/>
      <c r="SM30" s="300" t="s">
        <v>123</v>
      </c>
      <c r="SN30" s="299"/>
      <c r="SO30" s="299">
        <f>SUM(SO19:SO29)</f>
        <v>5</v>
      </c>
      <c r="SP30" s="299">
        <f>SUM(SP19:SP29)</f>
        <v>4</v>
      </c>
      <c r="SQ30" s="299">
        <f>SUM(SQ19:SQ29)</f>
        <v>2</v>
      </c>
      <c r="SR30" s="299">
        <f>SUM(SR19:SR29)</f>
        <v>15</v>
      </c>
      <c r="SS30" s="299">
        <f>SUM(SS19:SS29)</f>
        <v>12</v>
      </c>
      <c r="SU30" s="300" t="s">
        <v>123</v>
      </c>
      <c r="SV30" s="299"/>
      <c r="SW30" s="299">
        <f>SUM(SW19:SW29)</f>
        <v>5</v>
      </c>
      <c r="SX30" s="299">
        <f>SUM(SX19:SX29)</f>
        <v>3</v>
      </c>
      <c r="SY30" s="299">
        <f>SUM(SY19:SY29)</f>
        <v>3</v>
      </c>
      <c r="SZ30" s="299">
        <f>SUM(SZ19:SZ29)</f>
        <v>15</v>
      </c>
      <c r="TA30" s="299">
        <f>SUM(TA19:TA29)</f>
        <v>13</v>
      </c>
      <c r="TC30" s="300" t="s">
        <v>123</v>
      </c>
      <c r="TD30" s="299"/>
      <c r="TE30" s="299">
        <f>SUM(TE19:TE29)</f>
        <v>6</v>
      </c>
      <c r="TF30" s="299">
        <f>SUM(TF19:TF29)</f>
        <v>1</v>
      </c>
      <c r="TG30" s="299">
        <f>SUM(TG19:TG29)</f>
        <v>4</v>
      </c>
      <c r="TH30" s="299">
        <f>SUM(TH19:TH29)</f>
        <v>20</v>
      </c>
      <c r="TI30" s="299">
        <f>SUM(TI19:TI29)</f>
        <v>20</v>
      </c>
      <c r="TP30" s="4"/>
      <c r="TQ30" s="377">
        <f>TQ29+1</f>
        <v>9</v>
      </c>
      <c r="TR30" s="4"/>
      <c r="TS30" s="178">
        <f>TS29+1</f>
        <v>44700</v>
      </c>
      <c r="TT30" s="136"/>
      <c r="TU30" s="136"/>
      <c r="TV30" s="136"/>
      <c r="TW30" s="136"/>
      <c r="TX30" s="136"/>
      <c r="TY30" s="136"/>
      <c r="TZ30" s="136"/>
      <c r="UA30" s="136">
        <f>COUNT(TT30:TZ30)</f>
        <v>0</v>
      </c>
      <c r="UB30" s="4"/>
      <c r="UC30" s="136"/>
      <c r="UD30" s="136"/>
      <c r="UE30" s="305" t="s">
        <v>265</v>
      </c>
      <c r="UF30" s="304">
        <f>UH30*3+UI30</f>
        <v>17</v>
      </c>
      <c r="UG30" s="304">
        <f>UH30+UI30+UJ30</f>
        <v>11</v>
      </c>
      <c r="UH30" s="303">
        <f>XD30</f>
        <v>5</v>
      </c>
      <c r="UI30" s="302">
        <f>XE30</f>
        <v>2</v>
      </c>
      <c r="UJ30" s="301">
        <f>XF30</f>
        <v>4</v>
      </c>
      <c r="UK30" s="302">
        <f>XG30</f>
        <v>17</v>
      </c>
      <c r="UL30" s="301">
        <f>XH30</f>
        <v>17</v>
      </c>
      <c r="UM30" s="301">
        <f>UK30-UL30</f>
        <v>0</v>
      </c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300" t="s">
        <v>123</v>
      </c>
      <c r="VO30" s="299"/>
      <c r="VP30" s="299">
        <f>SUM(VP19:VP29)</f>
        <v>2</v>
      </c>
      <c r="VQ30" s="299">
        <f>SUM(VQ19:VQ29)</f>
        <v>3</v>
      </c>
      <c r="VR30" s="299">
        <f>SUM(VR19:VR29)</f>
        <v>6</v>
      </c>
      <c r="VS30" s="299">
        <f>SUM(VS19:VS29)</f>
        <v>11</v>
      </c>
      <c r="VT30" s="299">
        <f>SUM(VT19:VT29)</f>
        <v>17</v>
      </c>
      <c r="VU30" s="4"/>
      <c r="VV30" s="300" t="s">
        <v>123</v>
      </c>
      <c r="VW30" s="299"/>
      <c r="VX30" s="299">
        <f>SUM(VX19:VX29)</f>
        <v>5</v>
      </c>
      <c r="VY30" s="299">
        <f>SUM(VY19:VY29)</f>
        <v>2</v>
      </c>
      <c r="VZ30" s="299">
        <f>SUM(VZ19:VZ29)</f>
        <v>4</v>
      </c>
      <c r="WA30" s="299">
        <f>SUM(WA19:WA29)</f>
        <v>16</v>
      </c>
      <c r="WB30" s="299">
        <f>SUM(WB19:WB29)</f>
        <v>17</v>
      </c>
      <c r="WC30" s="4"/>
      <c r="WD30" s="300" t="s">
        <v>123</v>
      </c>
      <c r="WE30" s="299"/>
      <c r="WF30" s="299">
        <f>SUM(WF19:WF29)</f>
        <v>6</v>
      </c>
      <c r="WG30" s="299">
        <f>SUM(WG19:WG29)</f>
        <v>2</v>
      </c>
      <c r="WH30" s="299">
        <f>SUM(WH19:WH29)</f>
        <v>3</v>
      </c>
      <c r="WI30" s="299">
        <f>SUM(WI19:WI29)</f>
        <v>24</v>
      </c>
      <c r="WJ30" s="299">
        <f>SUM(WJ19:WJ29)</f>
        <v>14</v>
      </c>
      <c r="WK30" s="4"/>
      <c r="WL30" s="300" t="s">
        <v>123</v>
      </c>
      <c r="WM30" s="299"/>
      <c r="WN30" s="299">
        <f>SUM(WN19:WN29)</f>
        <v>1</v>
      </c>
      <c r="WO30" s="299">
        <f>SUM(WO19:WO29)</f>
        <v>4</v>
      </c>
      <c r="WP30" s="299">
        <f>SUM(WP19:WP29)</f>
        <v>6</v>
      </c>
      <c r="WQ30" s="299">
        <f>SUM(WQ19:WQ29)</f>
        <v>10</v>
      </c>
      <c r="WR30" s="299">
        <f>SUM(WR19:WR29)</f>
        <v>18</v>
      </c>
      <c r="WT30" s="300" t="s">
        <v>123</v>
      </c>
      <c r="WU30" s="299"/>
      <c r="WV30" s="299">
        <f>SUM(WV19:WV29)</f>
        <v>4</v>
      </c>
      <c r="WW30" s="299">
        <f>SUM(WW19:WW29)</f>
        <v>4</v>
      </c>
      <c r="WX30" s="299">
        <f>SUM(WX19:WX29)</f>
        <v>3</v>
      </c>
      <c r="WY30" s="299">
        <f>SUM(WY19:WY29)</f>
        <v>13</v>
      </c>
      <c r="WZ30" s="299">
        <f>SUM(WZ19:WZ29)</f>
        <v>11</v>
      </c>
      <c r="XB30" s="300" t="s">
        <v>123</v>
      </c>
      <c r="XC30" s="299"/>
      <c r="XD30" s="299">
        <f>SUM(XD19:XD29)</f>
        <v>5</v>
      </c>
      <c r="XE30" s="299">
        <f>SUM(XE19:XE29)</f>
        <v>2</v>
      </c>
      <c r="XF30" s="299">
        <f>SUM(XF19:XF29)</f>
        <v>4</v>
      </c>
      <c r="XG30" s="299">
        <f>SUM(XG19:XG29)</f>
        <v>17</v>
      </c>
      <c r="XH30" s="299">
        <f>SUM(XH19:XH29)</f>
        <v>17</v>
      </c>
      <c r="XO30" s="4"/>
      <c r="XP30" s="4"/>
      <c r="XQ30" s="4"/>
      <c r="XR30" s="4"/>
      <c r="XS30" s="4"/>
      <c r="XT30" s="4"/>
      <c r="XU30" s="4"/>
      <c r="XV30" s="4"/>
      <c r="XW30" s="4"/>
      <c r="XX30" s="136"/>
      <c r="XY30" s="136"/>
      <c r="XZ30" s="4"/>
      <c r="YA30" s="136"/>
      <c r="YB30" s="136"/>
      <c r="YC30" s="305" t="s">
        <v>265</v>
      </c>
      <c r="YD30" s="304">
        <f>YF30*3+YG30</f>
        <v>0</v>
      </c>
      <c r="YE30" s="304">
        <f>YF30+YG30+YH30</f>
        <v>0</v>
      </c>
      <c r="YF30" s="303">
        <f>ABB30</f>
        <v>0</v>
      </c>
      <c r="YG30" s="302">
        <f>ABC30</f>
        <v>0</v>
      </c>
      <c r="YH30" s="301">
        <f>ABD30</f>
        <v>0</v>
      </c>
      <c r="YI30" s="302">
        <f>ABE30</f>
        <v>0</v>
      </c>
      <c r="YJ30" s="301">
        <f>ABF30</f>
        <v>0</v>
      </c>
      <c r="YK30" s="301">
        <f>YI30-YJ30</f>
        <v>0</v>
      </c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300" t="s">
        <v>123</v>
      </c>
      <c r="ZM30" s="299"/>
      <c r="ZN30" s="299">
        <f>SUM(ZN19:ZN29)</f>
        <v>0</v>
      </c>
      <c r="ZO30" s="299">
        <f>SUM(ZO19:ZO29)</f>
        <v>0</v>
      </c>
      <c r="ZP30" s="299">
        <f>SUM(ZP19:ZP29)</f>
        <v>0</v>
      </c>
      <c r="ZQ30" s="299">
        <f>SUM(ZQ19:ZQ29)</f>
        <v>0</v>
      </c>
      <c r="ZR30" s="299">
        <f>SUM(ZR19:ZR29)</f>
        <v>0</v>
      </c>
      <c r="ZS30" s="4"/>
      <c r="ZT30" s="300" t="s">
        <v>123</v>
      </c>
      <c r="ZU30" s="299"/>
      <c r="ZV30" s="299">
        <f>SUM(ZV19:ZV29)</f>
        <v>0</v>
      </c>
      <c r="ZW30" s="299">
        <f>SUM(ZW19:ZW29)</f>
        <v>0</v>
      </c>
      <c r="ZX30" s="299">
        <f>SUM(ZX19:ZX29)</f>
        <v>0</v>
      </c>
      <c r="ZY30" s="299">
        <f>SUM(ZY19:ZY29)</f>
        <v>0</v>
      </c>
      <c r="ZZ30" s="299">
        <f>SUM(ZZ19:ZZ29)</f>
        <v>0</v>
      </c>
      <c r="AAA30" s="4"/>
      <c r="AAB30" s="300" t="s">
        <v>123</v>
      </c>
      <c r="AAC30" s="299"/>
      <c r="AAD30" s="299">
        <f>SUM(AAD19:AAD29)</f>
        <v>0</v>
      </c>
      <c r="AAE30" s="299">
        <f>SUM(AAE19:AAE29)</f>
        <v>0</v>
      </c>
      <c r="AAF30" s="299">
        <f>SUM(AAF19:AAF29)</f>
        <v>0</v>
      </c>
      <c r="AAG30" s="299">
        <f>SUM(AAG19:AAG29)</f>
        <v>0</v>
      </c>
      <c r="AAH30" s="299">
        <f>SUM(AAH19:AAH29)</f>
        <v>0</v>
      </c>
      <c r="AAI30" s="4"/>
      <c r="AAJ30" s="300" t="s">
        <v>123</v>
      </c>
      <c r="AAK30" s="299"/>
      <c r="AAL30" s="299">
        <f>SUM(AAL19:AAL29)</f>
        <v>0</v>
      </c>
      <c r="AAM30" s="299">
        <f>SUM(AAM19:AAM29)</f>
        <v>0</v>
      </c>
      <c r="AAN30" s="299">
        <f>SUM(AAN19:AAN29)</f>
        <v>0</v>
      </c>
      <c r="AAO30" s="299">
        <f>SUM(AAO19:AAO29)</f>
        <v>0</v>
      </c>
      <c r="AAP30" s="299">
        <f>SUM(AAP19:AAP29)</f>
        <v>0</v>
      </c>
      <c r="AAR30" s="300" t="s">
        <v>123</v>
      </c>
      <c r="AAS30" s="299"/>
      <c r="AAT30" s="299">
        <f>SUM(AAT19:AAT29)</f>
        <v>0</v>
      </c>
      <c r="AAU30" s="299">
        <f>SUM(AAU19:AAU29)</f>
        <v>0</v>
      </c>
      <c r="AAV30" s="299">
        <f>SUM(AAV19:AAV29)</f>
        <v>0</v>
      </c>
      <c r="AAW30" s="299">
        <f>SUM(AAW19:AAW29)</f>
        <v>0</v>
      </c>
      <c r="AAX30" s="299">
        <f>SUM(AAX19:AAX29)</f>
        <v>0</v>
      </c>
      <c r="AAZ30" s="300" t="s">
        <v>123</v>
      </c>
      <c r="ABA30" s="299"/>
      <c r="ABB30" s="299">
        <f>SUM(ABB19:ABB29)</f>
        <v>0</v>
      </c>
      <c r="ABC30" s="299">
        <f>SUM(ABC19:ABC29)</f>
        <v>0</v>
      </c>
      <c r="ABD30" s="299">
        <f>SUM(ABD19:ABD29)</f>
        <v>0</v>
      </c>
      <c r="ABE30" s="299">
        <f>SUM(ABE19:ABE29)</f>
        <v>0</v>
      </c>
      <c r="ABF30" s="299">
        <f>SUM(ABF19:ABF29)</f>
        <v>0</v>
      </c>
    </row>
    <row r="31" spans="1:737" x14ac:dyDescent="0.25">
      <c r="C31" s="4"/>
      <c r="D31" s="4"/>
      <c r="E31" s="4"/>
      <c r="F31" s="4"/>
      <c r="G31" s="4"/>
      <c r="H31" s="4"/>
      <c r="I31" s="4"/>
      <c r="J31" s="4"/>
      <c r="K31" s="4"/>
      <c r="L31" s="298"/>
      <c r="M31" s="298"/>
      <c r="N31" s="4"/>
      <c r="O31" s="136"/>
      <c r="P31" s="136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136"/>
      <c r="BA31" s="136"/>
      <c r="BB31" s="136"/>
      <c r="BC31" s="136"/>
      <c r="BD31" s="136"/>
      <c r="BE31" s="136"/>
      <c r="BF31" s="136"/>
      <c r="BG31" s="4"/>
      <c r="BH31" s="136"/>
      <c r="BI31" s="136"/>
      <c r="BJ31" s="136"/>
      <c r="BK31" s="136"/>
      <c r="BL31" s="136"/>
      <c r="BM31" s="136"/>
      <c r="BN31" s="136"/>
      <c r="BO31" s="4"/>
      <c r="DA31" s="373">
        <f>DA30+1</f>
        <v>6</v>
      </c>
      <c r="DB31" s="374"/>
      <c r="DC31" s="373"/>
      <c r="DG31" s="4"/>
      <c r="DH31" s="136"/>
      <c r="DI31" s="4"/>
      <c r="DJ31" s="4"/>
      <c r="DK31" s="4"/>
      <c r="DL31" s="4"/>
      <c r="DM31" s="4"/>
      <c r="DN31" s="4"/>
      <c r="DO31" s="4"/>
      <c r="DP31" s="298"/>
      <c r="DQ31" s="4"/>
      <c r="DR31" s="4">
        <v>73</v>
      </c>
      <c r="DS31" s="376" t="s">
        <v>338</v>
      </c>
      <c r="DT31" s="298"/>
      <c r="DU31" s="298">
        <v>12</v>
      </c>
      <c r="DV31" s="4"/>
      <c r="DW31" s="136"/>
      <c r="DX31" s="136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136"/>
      <c r="FU31" s="136"/>
      <c r="FV31" s="136"/>
      <c r="FW31" s="136"/>
      <c r="FX31" s="136"/>
      <c r="FY31" s="136"/>
      <c r="FZ31" s="136"/>
      <c r="GA31" s="4"/>
      <c r="GB31" s="136"/>
      <c r="GC31" s="136"/>
      <c r="GD31" s="136"/>
      <c r="GE31" s="136"/>
      <c r="GF31" s="136"/>
      <c r="GG31" s="136"/>
      <c r="GH31" s="136"/>
      <c r="GI31" s="4"/>
      <c r="HU31" s="4"/>
      <c r="HV31" s="4"/>
      <c r="HW31" s="4"/>
      <c r="HX31" s="4"/>
      <c r="HY31" s="4"/>
      <c r="HZ31" s="4"/>
      <c r="IA31" s="4"/>
      <c r="IB31" s="4"/>
      <c r="IC31" s="4"/>
      <c r="ID31" s="298"/>
      <c r="IE31" s="298"/>
      <c r="IF31" s="4"/>
      <c r="IG31" s="136"/>
      <c r="IH31" s="136"/>
      <c r="IR31" s="4"/>
      <c r="IS31" s="372" t="s">
        <v>270</v>
      </c>
      <c r="IT31" s="4">
        <v>1</v>
      </c>
      <c r="IU31" s="4"/>
      <c r="IV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136"/>
      <c r="JS31" s="136"/>
      <c r="JT31" s="136"/>
      <c r="JU31" s="136"/>
      <c r="JV31" s="136"/>
      <c r="JW31" s="136"/>
      <c r="JX31" s="136"/>
      <c r="JY31" s="4"/>
      <c r="JZ31" s="136"/>
      <c r="KA31" s="136"/>
      <c r="KB31" s="136"/>
      <c r="KC31" s="136"/>
      <c r="KD31" s="136"/>
      <c r="KE31" s="136"/>
      <c r="KF31" s="136"/>
      <c r="KG31" s="4"/>
      <c r="LS31" s="4"/>
      <c r="LT31" s="4"/>
      <c r="LU31" s="4"/>
      <c r="LV31" s="4"/>
      <c r="LW31" s="4"/>
      <c r="LX31" s="4"/>
      <c r="LY31" s="4"/>
      <c r="LZ31" s="4"/>
      <c r="MA31" s="4"/>
      <c r="MB31" s="298"/>
      <c r="MC31" s="298"/>
      <c r="MD31" s="4"/>
      <c r="ME31" s="136"/>
      <c r="MF31" s="136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136"/>
      <c r="NQ31" s="136"/>
      <c r="NR31" s="136"/>
      <c r="NS31" s="136"/>
      <c r="NT31" s="136"/>
      <c r="NU31" s="136"/>
      <c r="NV31" s="136"/>
      <c r="NW31" s="4"/>
      <c r="NX31" s="136"/>
      <c r="NY31" s="136"/>
      <c r="NZ31" s="136"/>
      <c r="OA31" s="136"/>
      <c r="OB31" s="136"/>
      <c r="OC31" s="136"/>
      <c r="OD31" s="136"/>
      <c r="OE31" s="4"/>
      <c r="PQ31" s="4"/>
      <c r="PR31" s="375">
        <f>PR30+1</f>
        <v>10</v>
      </c>
      <c r="PS31" s="4"/>
      <c r="PT31" s="203">
        <f>PT30+1</f>
        <v>44691</v>
      </c>
      <c r="PU31" s="136"/>
      <c r="PV31" s="136"/>
      <c r="PW31" s="136"/>
      <c r="PX31" s="136"/>
      <c r="PY31" s="136"/>
      <c r="PZ31" s="298"/>
      <c r="QA31" s="298"/>
      <c r="QB31" s="136">
        <f>COUNT(PU31:QA31)</f>
        <v>0</v>
      </c>
      <c r="QC31" s="4"/>
      <c r="QD31" s="136"/>
      <c r="QE31" s="136"/>
      <c r="QO31" s="4"/>
      <c r="QR31" s="4"/>
      <c r="QS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136"/>
      <c r="RP31" s="136"/>
      <c r="RQ31" s="136"/>
      <c r="RR31" s="136"/>
      <c r="RS31" s="136"/>
      <c r="RT31" s="136"/>
      <c r="RU31" s="136"/>
      <c r="RV31" s="4"/>
      <c r="RW31" s="136"/>
      <c r="RX31" s="136"/>
      <c r="RY31" s="136"/>
      <c r="RZ31" s="136"/>
      <c r="SA31" s="136"/>
      <c r="SB31" s="136"/>
      <c r="SC31" s="136"/>
      <c r="SD31" s="4"/>
      <c r="TP31" s="4"/>
      <c r="TQ31" s="375">
        <f>TQ30+1</f>
        <v>10</v>
      </c>
      <c r="TR31" s="4"/>
      <c r="TS31" s="203">
        <f>TS30+1</f>
        <v>44701</v>
      </c>
      <c r="TT31" s="136"/>
      <c r="TU31" s="136"/>
      <c r="TV31" s="136"/>
      <c r="TW31" s="136"/>
      <c r="TX31" s="136"/>
      <c r="TY31" s="298"/>
      <c r="TZ31" s="298"/>
      <c r="UA31" s="136">
        <f>COUNT(TT31:TZ31)</f>
        <v>0</v>
      </c>
      <c r="UB31" s="4"/>
      <c r="UC31" s="136"/>
      <c r="UD31" s="136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136"/>
      <c r="VO31" s="136"/>
      <c r="VP31" s="136"/>
      <c r="VQ31" s="136"/>
      <c r="VR31" s="136"/>
      <c r="VS31" s="136"/>
      <c r="VT31" s="136"/>
      <c r="VU31" s="4"/>
      <c r="VV31" s="136"/>
      <c r="VW31" s="136"/>
      <c r="VX31" s="136"/>
      <c r="VY31" s="136"/>
      <c r="VZ31" s="136"/>
      <c r="WA31" s="136"/>
      <c r="WB31" s="136"/>
      <c r="WC31" s="4"/>
      <c r="XO31" s="4"/>
      <c r="XP31" s="4"/>
      <c r="XQ31" s="4"/>
      <c r="XR31" s="4"/>
      <c r="XS31" s="4"/>
      <c r="XT31" s="4"/>
      <c r="XU31" s="4"/>
      <c r="XV31" s="4"/>
      <c r="XW31" s="4"/>
      <c r="XX31" s="298"/>
      <c r="XY31" s="298"/>
      <c r="XZ31" s="4"/>
      <c r="YA31" s="136"/>
      <c r="YB31" s="136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136"/>
      <c r="ZM31" s="136"/>
      <c r="ZN31" s="136"/>
      <c r="ZO31" s="136"/>
      <c r="ZP31" s="136"/>
      <c r="ZQ31" s="136"/>
      <c r="ZR31" s="136"/>
      <c r="ZS31" s="4"/>
      <c r="ZT31" s="136"/>
      <c r="ZU31" s="136"/>
      <c r="ZV31" s="136"/>
      <c r="ZW31" s="136"/>
      <c r="ZX31" s="136"/>
      <c r="ZY31" s="136"/>
      <c r="ZZ31" s="136"/>
      <c r="AAA31" s="4"/>
    </row>
    <row r="32" spans="1:737" x14ac:dyDescent="0.25">
      <c r="C32" s="4"/>
      <c r="D32" s="4"/>
      <c r="E32" s="4"/>
      <c r="F32" s="4"/>
      <c r="G32" s="4"/>
      <c r="H32" s="4"/>
      <c r="I32" s="4"/>
      <c r="J32" s="4"/>
      <c r="K32" s="136"/>
      <c r="L32" s="4"/>
      <c r="M32" s="4"/>
      <c r="N32" s="4"/>
      <c r="O32" s="136"/>
      <c r="P32" s="136"/>
      <c r="R32" s="4"/>
      <c r="S32" s="4"/>
      <c r="T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80"/>
      <c r="BA32" s="136"/>
      <c r="BB32" s="136"/>
      <c r="BC32" s="136"/>
      <c r="BD32" s="136"/>
      <c r="BE32" s="136"/>
      <c r="BF32" s="136"/>
      <c r="BG32" s="4"/>
      <c r="BH32" s="136"/>
      <c r="BI32" s="136"/>
      <c r="BJ32" s="136"/>
      <c r="BK32" s="136"/>
      <c r="BL32" s="136"/>
      <c r="BM32" s="136"/>
      <c r="BN32" s="136"/>
      <c r="BO32" s="4"/>
      <c r="DA32" s="373">
        <f>DA31+1</f>
        <v>7</v>
      </c>
      <c r="DB32" s="374"/>
      <c r="DC32" s="373"/>
      <c r="DD32" s="136"/>
      <c r="DE32" s="136"/>
      <c r="DF32" s="136"/>
      <c r="DG32" s="4"/>
      <c r="DH32" s="136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136"/>
      <c r="DT32" s="4"/>
      <c r="DU32" s="4"/>
      <c r="DV32" s="4"/>
      <c r="DW32" s="136"/>
      <c r="DX32" s="136"/>
      <c r="DZ32" s="4"/>
      <c r="EA32" s="4"/>
      <c r="EB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80"/>
      <c r="FU32" s="136"/>
      <c r="FV32" s="136"/>
      <c r="FW32" s="136"/>
      <c r="FX32" s="136"/>
      <c r="FY32" s="136"/>
      <c r="FZ32" s="136"/>
      <c r="GA32" s="4"/>
      <c r="GB32" s="136"/>
      <c r="GC32" s="136"/>
      <c r="GD32" s="136"/>
      <c r="GE32" s="136"/>
      <c r="GF32" s="136"/>
      <c r="GG32" s="136"/>
      <c r="GH32" s="136"/>
      <c r="GI32" s="4"/>
      <c r="HU32" s="4"/>
      <c r="HV32" s="4"/>
      <c r="HW32" s="4"/>
      <c r="HX32" s="4"/>
      <c r="HY32" s="4"/>
      <c r="HZ32" s="4"/>
      <c r="IA32" s="4"/>
      <c r="IB32" s="4"/>
      <c r="IC32" s="136"/>
      <c r="ID32" s="4"/>
      <c r="IE32" s="4"/>
      <c r="IF32" s="4"/>
      <c r="IG32" s="136"/>
      <c r="IH32" s="136"/>
      <c r="IJ32" s="4"/>
      <c r="IK32" s="4"/>
      <c r="IL32" s="4"/>
      <c r="IR32" s="4"/>
      <c r="IS32" s="372" t="s">
        <v>265</v>
      </c>
      <c r="IT32" s="4">
        <v>2</v>
      </c>
      <c r="IU32" s="4"/>
      <c r="IV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80"/>
      <c r="JS32" s="136"/>
      <c r="JT32" s="136"/>
      <c r="JU32" s="136"/>
      <c r="JV32" s="136"/>
      <c r="JW32" s="136"/>
      <c r="JX32" s="136"/>
      <c r="JY32" s="4"/>
      <c r="JZ32" s="136"/>
      <c r="KA32" s="136"/>
      <c r="KB32" s="136"/>
      <c r="KC32" s="136"/>
      <c r="KD32" s="136"/>
      <c r="KE32" s="136"/>
      <c r="KF32" s="136"/>
      <c r="KG32" s="4"/>
      <c r="LS32" s="4"/>
      <c r="LT32" s="4"/>
      <c r="LU32" s="4"/>
      <c r="LV32" s="4"/>
      <c r="LW32" s="4"/>
      <c r="LX32" s="4"/>
      <c r="LY32" s="4"/>
      <c r="LZ32" s="4"/>
      <c r="MA32" s="136"/>
      <c r="MB32" s="4"/>
      <c r="MC32" s="4"/>
      <c r="MD32" s="4"/>
      <c r="ME32" s="136"/>
      <c r="MF32" s="136"/>
      <c r="MH32" s="4"/>
      <c r="MI32" s="4"/>
      <c r="MJ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80"/>
      <c r="NQ32" s="136"/>
      <c r="NR32" s="136"/>
      <c r="NS32" s="136"/>
      <c r="NT32" s="136"/>
      <c r="NU32" s="136"/>
      <c r="NV32" s="136"/>
      <c r="NW32" s="4"/>
      <c r="NX32" s="136"/>
      <c r="NY32" s="136"/>
      <c r="NZ32" s="136"/>
      <c r="OA32" s="136"/>
      <c r="OB32" s="136"/>
      <c r="OC32" s="136"/>
      <c r="OD32" s="136"/>
      <c r="OE32" s="4"/>
      <c r="PQ32" s="4"/>
      <c r="PR32" s="4"/>
      <c r="PS32" s="4"/>
      <c r="PT32" s="4"/>
      <c r="PU32" s="4"/>
      <c r="PV32" s="4"/>
      <c r="PW32" s="4"/>
      <c r="PX32" s="4"/>
      <c r="PY32" s="136"/>
      <c r="PZ32" s="4"/>
      <c r="QA32" s="4"/>
      <c r="QB32" s="4"/>
      <c r="QC32" s="4"/>
      <c r="QD32" s="136"/>
      <c r="QE32" s="136"/>
      <c r="QG32" s="4"/>
      <c r="QH32" s="4"/>
      <c r="QI32" s="4"/>
      <c r="QO32" s="4"/>
      <c r="QR32" s="4"/>
      <c r="QS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80"/>
      <c r="RP32" s="136"/>
      <c r="RQ32" s="136"/>
      <c r="RR32" s="136"/>
      <c r="RS32" s="136"/>
      <c r="RT32" s="136"/>
      <c r="RU32" s="136"/>
      <c r="RV32" s="4"/>
      <c r="RW32" s="136"/>
      <c r="RX32" s="136"/>
      <c r="RY32" s="136"/>
      <c r="RZ32" s="136"/>
      <c r="SA32" s="136"/>
      <c r="SB32" s="136"/>
      <c r="SC32" s="136"/>
      <c r="SD32" s="4"/>
      <c r="TP32" s="4"/>
      <c r="TQ32" s="4"/>
      <c r="TR32" s="4"/>
      <c r="TS32" s="4"/>
      <c r="TT32" s="4"/>
      <c r="TU32" s="4"/>
      <c r="TV32" s="4"/>
      <c r="TW32" s="4"/>
      <c r="TX32" s="136"/>
      <c r="TY32" s="4"/>
      <c r="TZ32" s="4"/>
      <c r="UA32" s="4"/>
      <c r="UB32" s="4"/>
      <c r="UC32" s="136"/>
      <c r="UD32" s="136"/>
      <c r="UF32" s="4"/>
      <c r="UG32" s="4"/>
      <c r="UH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80"/>
      <c r="VO32" s="136"/>
      <c r="VP32" s="136"/>
      <c r="VQ32" s="136"/>
      <c r="VR32" s="136"/>
      <c r="VS32" s="136"/>
      <c r="VT32" s="136"/>
      <c r="VU32" s="4"/>
      <c r="VV32" s="136"/>
      <c r="VW32" s="136"/>
      <c r="VX32" s="136"/>
      <c r="VY32" s="136"/>
      <c r="VZ32" s="136"/>
      <c r="WA32" s="136"/>
      <c r="WB32" s="136"/>
      <c r="WC32" s="4"/>
      <c r="XO32" s="4"/>
      <c r="XP32" s="4"/>
      <c r="XQ32" s="4"/>
      <c r="XR32" s="4"/>
      <c r="XS32" s="4"/>
      <c r="XT32" s="4"/>
      <c r="XU32" s="4"/>
      <c r="XV32" s="4"/>
      <c r="XW32" s="136"/>
      <c r="XX32" s="4"/>
      <c r="XY32" s="4"/>
      <c r="XZ32" s="4"/>
      <c r="YA32" s="136"/>
      <c r="YB32" s="136"/>
      <c r="YD32" s="4"/>
      <c r="YE32" s="4"/>
      <c r="YF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80"/>
      <c r="ZM32" s="136"/>
      <c r="ZN32" s="136"/>
      <c r="ZO32" s="136"/>
      <c r="ZP32" s="136"/>
      <c r="ZQ32" s="136"/>
      <c r="ZR32" s="136"/>
      <c r="ZS32" s="4"/>
      <c r="ZT32" s="136"/>
      <c r="ZU32" s="136"/>
      <c r="ZV32" s="136"/>
      <c r="ZW32" s="136"/>
      <c r="ZX32" s="136"/>
      <c r="ZY32" s="136"/>
      <c r="ZZ32" s="136"/>
      <c r="AAA32" s="4"/>
    </row>
    <row r="33" spans="1:737" x14ac:dyDescent="0.25">
      <c r="C33" s="4"/>
      <c r="D33" s="4"/>
      <c r="E33" s="4"/>
      <c r="F33" s="4"/>
      <c r="G33" s="4"/>
      <c r="H33" s="4"/>
      <c r="I33" s="4"/>
      <c r="J33" s="4"/>
      <c r="K33" s="136"/>
      <c r="L33" s="4"/>
      <c r="M33" s="4"/>
      <c r="N33" s="4"/>
      <c r="O33" s="136"/>
      <c r="P33" s="136"/>
      <c r="R33" s="4"/>
      <c r="S33" s="4"/>
      <c r="T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136"/>
      <c r="BA33" s="136"/>
      <c r="BB33" s="136"/>
      <c r="BC33" s="136"/>
      <c r="BD33" s="136"/>
      <c r="BE33" s="136"/>
      <c r="BF33" s="136"/>
      <c r="BG33" s="4"/>
      <c r="BH33" s="136"/>
      <c r="BI33" s="136"/>
      <c r="BJ33" s="136"/>
      <c r="BK33" s="136"/>
      <c r="BL33" s="136"/>
      <c r="BM33" s="136"/>
      <c r="BN33" s="136"/>
      <c r="BO33" s="4"/>
      <c r="DC33" s="136"/>
      <c r="DD33" s="136"/>
      <c r="DE33" s="136"/>
      <c r="DF33" s="136"/>
      <c r="DG33" s="4"/>
      <c r="DH33" s="136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136"/>
      <c r="DT33" s="4"/>
      <c r="DU33" s="4"/>
      <c r="DV33" s="4"/>
      <c r="DW33" s="136"/>
      <c r="DX33" s="136"/>
      <c r="DZ33" s="4"/>
      <c r="EA33" s="4"/>
      <c r="EB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136"/>
      <c r="FU33" s="136"/>
      <c r="FV33" s="136"/>
      <c r="FW33" s="136"/>
      <c r="FX33" s="136"/>
      <c r="FY33" s="136"/>
      <c r="FZ33" s="136"/>
      <c r="GA33" s="4"/>
      <c r="GB33" s="136"/>
      <c r="GC33" s="136"/>
      <c r="GD33" s="136"/>
      <c r="GE33" s="136"/>
      <c r="GF33" s="136"/>
      <c r="GG33" s="136"/>
      <c r="GH33" s="136"/>
      <c r="GI33" s="4"/>
      <c r="HU33" s="4"/>
      <c r="HV33" s="4"/>
      <c r="HW33" s="4"/>
      <c r="HX33" s="4"/>
      <c r="HY33" s="4"/>
      <c r="HZ33" s="4"/>
      <c r="IA33" s="4"/>
      <c r="IB33" s="4"/>
      <c r="IC33" s="136"/>
      <c r="ID33" s="4"/>
      <c r="IE33" s="4"/>
      <c r="IF33" s="4"/>
      <c r="IG33" s="136"/>
      <c r="IH33" s="136"/>
      <c r="IJ33" s="4"/>
      <c r="IK33" s="4"/>
      <c r="IL33" s="4"/>
      <c r="IR33" s="4"/>
      <c r="IS33" s="356" t="s">
        <v>266</v>
      </c>
      <c r="IT33" s="4">
        <v>3</v>
      </c>
      <c r="IU33" s="4"/>
      <c r="IV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136"/>
      <c r="JS33" s="136"/>
      <c r="JT33" s="136"/>
      <c r="JU33" s="136"/>
      <c r="JV33" s="136"/>
      <c r="JW33" s="136"/>
      <c r="JX33" s="136"/>
      <c r="JY33" s="4"/>
      <c r="JZ33" s="136"/>
      <c r="KA33" s="136"/>
      <c r="KB33" s="136"/>
      <c r="KC33" s="136"/>
      <c r="KD33" s="136"/>
      <c r="KE33" s="136"/>
      <c r="KF33" s="136"/>
      <c r="KG33" s="4"/>
      <c r="LS33" s="4"/>
      <c r="LT33" s="4"/>
      <c r="LU33" s="4"/>
      <c r="LV33" s="4"/>
      <c r="LW33" s="4"/>
      <c r="LX33" s="4"/>
      <c r="LY33" s="4"/>
      <c r="LZ33" s="4"/>
      <c r="MA33" s="136"/>
      <c r="MB33" s="4"/>
      <c r="MC33" s="4"/>
      <c r="MD33" s="4"/>
      <c r="ME33" s="136"/>
      <c r="MF33" s="136"/>
      <c r="MH33" s="4"/>
      <c r="MI33" s="4"/>
      <c r="MJ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136"/>
      <c r="NQ33" s="136"/>
      <c r="NR33" s="136"/>
      <c r="NS33" s="136"/>
      <c r="NT33" s="136"/>
      <c r="NU33" s="136"/>
      <c r="NV33" s="136"/>
      <c r="NW33" s="4"/>
      <c r="NX33" s="136"/>
      <c r="NY33" s="136"/>
      <c r="NZ33" s="136"/>
      <c r="OA33" s="136"/>
      <c r="OB33" s="136"/>
      <c r="OC33" s="136"/>
      <c r="OD33" s="136"/>
      <c r="OE33" s="4"/>
      <c r="PQ33" s="4"/>
      <c r="PR33" s="4"/>
      <c r="PS33" s="4"/>
      <c r="PT33" s="4"/>
      <c r="PU33" s="4"/>
      <c r="PV33" s="4"/>
      <c r="PW33" s="4"/>
      <c r="PX33" s="4"/>
      <c r="PY33" s="136"/>
      <c r="PZ33" s="4"/>
      <c r="QA33" s="4"/>
      <c r="QB33" s="4"/>
      <c r="QC33" s="4"/>
      <c r="QD33" s="136"/>
      <c r="QE33" s="136"/>
      <c r="QG33" s="4"/>
      <c r="QH33" s="4"/>
      <c r="QI33" s="4"/>
      <c r="QO33" s="4"/>
      <c r="QR33" s="4"/>
      <c r="QS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136"/>
      <c r="RP33" s="136"/>
      <c r="RQ33" s="136"/>
      <c r="RR33" s="136"/>
      <c r="RS33" s="136"/>
      <c r="RT33" s="136"/>
      <c r="RU33" s="136"/>
      <c r="RV33" s="4"/>
      <c r="RW33" s="136"/>
      <c r="RX33" s="136"/>
      <c r="RY33" s="136"/>
      <c r="RZ33" s="136"/>
      <c r="SA33" s="136"/>
      <c r="SB33" s="136"/>
      <c r="SC33" s="136"/>
      <c r="SD33" s="4"/>
      <c r="TP33" s="4"/>
      <c r="TQ33" s="4"/>
      <c r="TR33" s="4"/>
      <c r="TS33" s="4"/>
      <c r="TT33" s="4"/>
      <c r="TU33" s="4"/>
      <c r="TV33" s="4"/>
      <c r="TW33" s="4"/>
      <c r="TX33" s="136"/>
      <c r="TY33" s="4"/>
      <c r="TZ33" s="4"/>
      <c r="UA33" s="4"/>
      <c r="UB33" s="4"/>
      <c r="UC33" s="136"/>
      <c r="UD33" s="136"/>
      <c r="UF33" s="4"/>
      <c r="UG33" s="4"/>
      <c r="UH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136"/>
      <c r="VO33" s="136"/>
      <c r="VP33" s="136"/>
      <c r="VQ33" s="136"/>
      <c r="VR33" s="136"/>
      <c r="VS33" s="136"/>
      <c r="VT33" s="136"/>
      <c r="VU33" s="4"/>
      <c r="VV33" s="136"/>
      <c r="VW33" s="136"/>
      <c r="VX33" s="136"/>
      <c r="VY33" s="136"/>
      <c r="VZ33" s="136"/>
      <c r="WA33" s="136"/>
      <c r="WB33" s="136"/>
      <c r="WC33" s="4"/>
      <c r="XN33" s="371" t="s">
        <v>337</v>
      </c>
      <c r="XO33" s="4"/>
      <c r="XP33" s="4"/>
      <c r="XQ33" s="4"/>
      <c r="XR33" s="4"/>
      <c r="XS33" s="4"/>
      <c r="XT33" s="4"/>
      <c r="XU33" s="4"/>
      <c r="XV33" s="4"/>
      <c r="XW33" s="136"/>
      <c r="XX33" s="4"/>
      <c r="XY33" s="4"/>
      <c r="XZ33" s="4"/>
      <c r="YA33" s="370"/>
      <c r="YB33" s="367"/>
      <c r="YC33" s="369"/>
      <c r="YD33" s="368" t="s">
        <v>336</v>
      </c>
      <c r="YE33" s="367"/>
      <c r="YF33" s="367"/>
      <c r="YG33" s="367"/>
      <c r="YH33" s="367"/>
      <c r="YI33" s="367"/>
      <c r="YJ33" s="366"/>
      <c r="YK33" s="365"/>
      <c r="YL33" s="4"/>
      <c r="YM33" s="143" t="s">
        <v>335</v>
      </c>
      <c r="YN33" s="334"/>
      <c r="YO33" s="334"/>
      <c r="YP33" s="334"/>
      <c r="YQ33" s="333"/>
      <c r="YR33" s="4"/>
      <c r="YS33" s="143" t="s">
        <v>334</v>
      </c>
      <c r="YT33" s="334"/>
      <c r="YU33" s="334"/>
      <c r="YV33" s="334"/>
      <c r="YW33" s="333"/>
      <c r="YX33" s="4"/>
      <c r="YY33" s="143" t="s">
        <v>333</v>
      </c>
      <c r="YZ33" s="334"/>
      <c r="ZA33" s="334"/>
      <c r="ZB33" s="334"/>
      <c r="ZC33" s="333"/>
      <c r="ZD33" s="4"/>
      <c r="ZE33" s="143" t="s">
        <v>332</v>
      </c>
      <c r="ZF33" s="334"/>
      <c r="ZG33" s="334"/>
      <c r="ZH33" s="334"/>
      <c r="ZI33" s="333"/>
      <c r="ZJ33" s="4"/>
      <c r="ZK33" s="4"/>
      <c r="ZL33" s="338" t="s">
        <v>168</v>
      </c>
      <c r="ZM33" s="337"/>
      <c r="ZN33" s="337"/>
      <c r="ZO33" s="337"/>
      <c r="ZP33" s="337"/>
      <c r="ZQ33" s="337"/>
      <c r="ZR33" s="337"/>
      <c r="ZS33" s="4"/>
      <c r="ZT33" s="338" t="s">
        <v>183</v>
      </c>
      <c r="ZU33" s="337"/>
      <c r="ZV33" s="337"/>
      <c r="ZW33" s="337"/>
      <c r="ZX33" s="337"/>
      <c r="ZY33" s="337"/>
      <c r="ZZ33" s="337"/>
      <c r="AAA33" s="4"/>
      <c r="AAB33" s="338" t="s">
        <v>184</v>
      </c>
      <c r="AAC33" s="337"/>
      <c r="AAD33" s="337"/>
      <c r="AAE33" s="337"/>
      <c r="AAF33" s="337"/>
      <c r="AAG33" s="337"/>
      <c r="AAH33" s="337"/>
      <c r="AAI33" s="4"/>
      <c r="AAJ33" s="338" t="s">
        <v>266</v>
      </c>
      <c r="AAK33" s="337"/>
      <c r="AAL33" s="337"/>
      <c r="AAM33" s="337"/>
      <c r="AAN33" s="337"/>
      <c r="AAO33" s="337"/>
      <c r="AAP33" s="337"/>
      <c r="AAQ33" s="4"/>
      <c r="AAR33" s="338" t="s">
        <v>270</v>
      </c>
      <c r="AAS33" s="337"/>
      <c r="AAT33" s="337"/>
      <c r="AAU33" s="337"/>
      <c r="AAV33" s="337"/>
      <c r="AAW33" s="337"/>
      <c r="AAX33" s="337"/>
      <c r="AAY33" s="4"/>
      <c r="AAZ33" s="338" t="s">
        <v>273</v>
      </c>
      <c r="ABA33" s="337"/>
      <c r="ABB33" s="337"/>
      <c r="ABC33" s="337"/>
      <c r="ABD33" s="337"/>
      <c r="ABE33" s="337"/>
      <c r="ABF33" s="337"/>
      <c r="ABG33" s="4"/>
      <c r="ABI33" s="4"/>
    </row>
    <row r="34" spans="1:737" x14ac:dyDescent="0.25">
      <c r="C34" s="4"/>
      <c r="D34" s="4"/>
      <c r="E34" s="4"/>
      <c r="F34" s="4"/>
      <c r="G34" s="4"/>
      <c r="H34" s="4"/>
      <c r="I34" s="4"/>
      <c r="J34" s="4"/>
      <c r="K34" s="136"/>
      <c r="L34" s="4"/>
      <c r="M34" s="4"/>
      <c r="N34" s="4"/>
      <c r="O34" s="136"/>
      <c r="P34" s="136"/>
      <c r="R34" s="4"/>
      <c r="S34" s="4"/>
      <c r="T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136"/>
      <c r="BA34" s="136"/>
      <c r="BB34" s="136"/>
      <c r="BC34" s="136"/>
      <c r="BD34" s="136"/>
      <c r="BE34" s="136"/>
      <c r="BF34" s="136"/>
      <c r="BG34" s="4"/>
      <c r="BH34" s="136"/>
      <c r="BI34" s="136"/>
      <c r="BJ34" s="136"/>
      <c r="BK34" s="136"/>
      <c r="BL34" s="136"/>
      <c r="BM34" s="136"/>
      <c r="BN34" s="136"/>
      <c r="BO34" s="4"/>
      <c r="DC34" s="136"/>
      <c r="DD34" s="136"/>
      <c r="DE34" s="136"/>
      <c r="DF34" s="136"/>
      <c r="DG34" s="4"/>
      <c r="DH34" s="136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136"/>
      <c r="DT34" s="4"/>
      <c r="DU34" s="4"/>
      <c r="DV34" s="4"/>
      <c r="DW34" s="136"/>
      <c r="DX34" s="136"/>
      <c r="DZ34" s="4"/>
      <c r="EA34" s="4"/>
      <c r="EB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136"/>
      <c r="FU34" s="136"/>
      <c r="FV34" s="136"/>
      <c r="FW34" s="136"/>
      <c r="FX34" s="136"/>
      <c r="FY34" s="136"/>
      <c r="FZ34" s="136"/>
      <c r="GA34" s="4"/>
      <c r="GB34" s="136"/>
      <c r="GC34" s="136"/>
      <c r="GD34" s="136"/>
      <c r="GE34" s="136"/>
      <c r="GF34" s="136"/>
      <c r="GG34" s="136"/>
      <c r="GH34" s="136"/>
      <c r="GI34" s="4"/>
      <c r="HU34" s="4"/>
      <c r="HV34" s="4"/>
      <c r="HW34" s="4"/>
      <c r="HX34" s="4"/>
      <c r="HY34" s="4"/>
      <c r="HZ34" s="4"/>
      <c r="IA34" s="4"/>
      <c r="IB34" s="4"/>
      <c r="IC34" s="136"/>
      <c r="ID34" s="4"/>
      <c r="IE34" s="4"/>
      <c r="IF34" s="4"/>
      <c r="IG34" s="136"/>
      <c r="IH34" s="136"/>
      <c r="IJ34" s="4"/>
      <c r="IK34" s="4"/>
      <c r="IL34" s="4"/>
      <c r="IR34" s="4"/>
      <c r="IS34" s="356" t="s">
        <v>277</v>
      </c>
      <c r="IT34" s="4">
        <v>4</v>
      </c>
      <c r="IU34" s="4"/>
      <c r="IV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136"/>
      <c r="JS34" s="136"/>
      <c r="JT34" s="136"/>
      <c r="JU34" s="136"/>
      <c r="JV34" s="136"/>
      <c r="JW34" s="136"/>
      <c r="JX34" s="136"/>
      <c r="JY34" s="4"/>
      <c r="JZ34" s="136"/>
      <c r="KA34" s="136"/>
      <c r="KB34" s="136"/>
      <c r="KC34" s="136"/>
      <c r="KD34" s="136"/>
      <c r="KE34" s="136"/>
      <c r="KF34" s="136"/>
      <c r="KG34" s="4"/>
      <c r="LS34" s="4"/>
      <c r="LT34" s="4"/>
      <c r="LU34" s="4"/>
      <c r="LV34" s="4"/>
      <c r="LW34" s="4"/>
      <c r="LX34" s="4"/>
      <c r="LY34" s="4"/>
      <c r="LZ34" s="4"/>
      <c r="MA34" s="136"/>
      <c r="MB34" s="4"/>
      <c r="MC34" s="4"/>
      <c r="MD34" s="4"/>
      <c r="ME34" s="136"/>
      <c r="MF34" s="136"/>
      <c r="MH34" s="4"/>
      <c r="MI34" s="4"/>
      <c r="MJ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136"/>
      <c r="NQ34" s="136"/>
      <c r="NR34" s="136"/>
      <c r="NS34" s="136"/>
      <c r="NT34" s="136"/>
      <c r="NU34" s="136"/>
      <c r="NV34" s="136"/>
      <c r="NW34" s="4"/>
      <c r="NX34" s="136"/>
      <c r="NY34" s="136"/>
      <c r="NZ34" s="136"/>
      <c r="OA34" s="136"/>
      <c r="OB34" s="136"/>
      <c r="OC34" s="136"/>
      <c r="OD34" s="136"/>
      <c r="OE34" s="4"/>
      <c r="PQ34" s="4"/>
      <c r="PR34" s="4"/>
      <c r="PS34" s="4"/>
      <c r="PT34" s="4"/>
      <c r="PU34" s="4"/>
      <c r="PV34" s="4"/>
      <c r="PW34" s="4"/>
      <c r="PX34" s="4"/>
      <c r="PY34" s="136"/>
      <c r="PZ34" s="4"/>
      <c r="QA34" s="4"/>
      <c r="QB34" s="4"/>
      <c r="QC34" s="4"/>
      <c r="QD34" s="136"/>
      <c r="QE34" s="136"/>
      <c r="QG34" s="4"/>
      <c r="QH34" s="4"/>
      <c r="QI34" s="4"/>
      <c r="QO34" s="4"/>
      <c r="QR34" s="4"/>
      <c r="QS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136"/>
      <c r="RP34" s="136"/>
      <c r="RQ34" s="136"/>
      <c r="RR34" s="136"/>
      <c r="RS34" s="136"/>
      <c r="RT34" s="136"/>
      <c r="RU34" s="136"/>
      <c r="RV34" s="4"/>
      <c r="RW34" s="136"/>
      <c r="RX34" s="136"/>
      <c r="RY34" s="136"/>
      <c r="RZ34" s="136"/>
      <c r="SA34" s="136"/>
      <c r="SB34" s="136"/>
      <c r="SC34" s="136"/>
      <c r="SD34" s="4"/>
      <c r="TP34" s="4"/>
      <c r="TQ34" s="4"/>
      <c r="TR34" s="4"/>
      <c r="TS34" s="4"/>
      <c r="TT34" s="4"/>
      <c r="TU34" s="4"/>
      <c r="TV34" s="4"/>
      <c r="TW34" s="4"/>
      <c r="TX34" s="136"/>
      <c r="TY34" s="4"/>
      <c r="TZ34" s="4"/>
      <c r="UA34" s="4"/>
      <c r="UB34" s="4"/>
      <c r="UC34" s="136"/>
      <c r="UD34" s="136"/>
      <c r="UF34" s="4"/>
      <c r="UG34" s="4"/>
      <c r="UH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136"/>
      <c r="VO34" s="136"/>
      <c r="VP34" s="136"/>
      <c r="VQ34" s="136"/>
      <c r="VR34" s="136"/>
      <c r="VS34" s="136"/>
      <c r="VT34" s="136"/>
      <c r="VU34" s="4"/>
      <c r="VV34" s="136"/>
      <c r="VW34" s="136"/>
      <c r="VX34" s="136"/>
      <c r="VY34" s="136"/>
      <c r="VZ34" s="136"/>
      <c r="WA34" s="136"/>
      <c r="WB34" s="136"/>
      <c r="WC34" s="4"/>
      <c r="XO34" s="4"/>
      <c r="XP34" s="137" t="s">
        <v>94</v>
      </c>
      <c r="XQ34" s="4"/>
      <c r="XR34" s="137" t="s">
        <v>116</v>
      </c>
      <c r="XS34" s="139"/>
      <c r="XT34" s="139" t="s">
        <v>121</v>
      </c>
      <c r="XU34" s="142"/>
      <c r="XV34" s="142" t="s">
        <v>331</v>
      </c>
      <c r="XW34" s="137" t="s">
        <v>92</v>
      </c>
      <c r="XX34" s="140" t="s">
        <v>253</v>
      </c>
      <c r="XY34" s="364" t="s">
        <v>254</v>
      </c>
      <c r="XZ34" s="4"/>
      <c r="YA34" s="363" t="s">
        <v>101</v>
      </c>
      <c r="YB34" s="362"/>
      <c r="YC34" s="335" t="s">
        <v>129</v>
      </c>
      <c r="YD34" s="335" t="s">
        <v>130</v>
      </c>
      <c r="YE34" s="335" t="s">
        <v>131</v>
      </c>
      <c r="YF34" s="335" t="s">
        <v>317</v>
      </c>
      <c r="YG34" s="335" t="s">
        <v>316</v>
      </c>
      <c r="YH34" s="335" t="s">
        <v>101</v>
      </c>
      <c r="YI34" s="335" t="s">
        <v>219</v>
      </c>
      <c r="YJ34" s="336" t="s">
        <v>220</v>
      </c>
      <c r="YK34" s="335" t="s">
        <v>322</v>
      </c>
      <c r="YL34" s="4"/>
      <c r="YM34" s="324" t="s">
        <v>183</v>
      </c>
      <c r="YN34" s="237"/>
      <c r="YO34" s="237" t="s">
        <v>136</v>
      </c>
      <c r="YP34" s="237"/>
      <c r="YQ34" s="323" t="s">
        <v>277</v>
      </c>
      <c r="YR34" s="4"/>
      <c r="YS34" s="324" t="s">
        <v>168</v>
      </c>
      <c r="YT34" s="237"/>
      <c r="YU34" s="237" t="s">
        <v>136</v>
      </c>
      <c r="YV34" s="237"/>
      <c r="YW34" s="323" t="s">
        <v>183</v>
      </c>
      <c r="YX34" s="4"/>
      <c r="YY34" s="324" t="s">
        <v>146</v>
      </c>
      <c r="YZ34" s="237"/>
      <c r="ZA34" s="237" t="s">
        <v>136</v>
      </c>
      <c r="ZB34" s="237"/>
      <c r="ZC34" s="323" t="s">
        <v>183</v>
      </c>
      <c r="ZD34" s="4"/>
      <c r="ZE34" s="324" t="s">
        <v>168</v>
      </c>
      <c r="ZF34" s="237"/>
      <c r="ZG34" s="237" t="s">
        <v>136</v>
      </c>
      <c r="ZH34" s="237"/>
      <c r="ZI34" s="323" t="s">
        <v>146</v>
      </c>
      <c r="ZJ34" s="136"/>
      <c r="ZK34" s="361"/>
      <c r="ZL34" s="332" t="s">
        <v>92</v>
      </c>
      <c r="ZM34" s="330" t="s">
        <v>116</v>
      </c>
      <c r="ZN34" s="330" t="s">
        <v>317</v>
      </c>
      <c r="ZO34" s="331" t="s">
        <v>316</v>
      </c>
      <c r="ZP34" s="329" t="s">
        <v>101</v>
      </c>
      <c r="ZQ34" s="330" t="s">
        <v>219</v>
      </c>
      <c r="ZR34" s="329" t="s">
        <v>220</v>
      </c>
      <c r="ZS34" s="4"/>
      <c r="ZT34" s="332" t="s">
        <v>92</v>
      </c>
      <c r="ZU34" s="330" t="s">
        <v>116</v>
      </c>
      <c r="ZV34" s="330" t="s">
        <v>317</v>
      </c>
      <c r="ZW34" s="331" t="s">
        <v>316</v>
      </c>
      <c r="ZX34" s="329" t="s">
        <v>101</v>
      </c>
      <c r="ZY34" s="330" t="s">
        <v>219</v>
      </c>
      <c r="ZZ34" s="329" t="s">
        <v>220</v>
      </c>
      <c r="AAA34" s="4"/>
      <c r="AAB34" s="332" t="s">
        <v>92</v>
      </c>
      <c r="AAC34" s="330" t="s">
        <v>116</v>
      </c>
      <c r="AAD34" s="330" t="s">
        <v>317</v>
      </c>
      <c r="AAE34" s="331" t="s">
        <v>316</v>
      </c>
      <c r="AAF34" s="329" t="s">
        <v>101</v>
      </c>
      <c r="AAG34" s="330" t="s">
        <v>219</v>
      </c>
      <c r="AAH34" s="329" t="s">
        <v>220</v>
      </c>
      <c r="AAI34" s="4"/>
      <c r="AAJ34" s="332" t="s">
        <v>92</v>
      </c>
      <c r="AAK34" s="330" t="s">
        <v>116</v>
      </c>
      <c r="AAL34" s="330" t="s">
        <v>317</v>
      </c>
      <c r="AAM34" s="331" t="s">
        <v>316</v>
      </c>
      <c r="AAN34" s="329" t="s">
        <v>101</v>
      </c>
      <c r="AAO34" s="330" t="s">
        <v>219</v>
      </c>
      <c r="AAP34" s="329" t="s">
        <v>220</v>
      </c>
      <c r="AAQ34" s="4"/>
      <c r="AAR34" s="332" t="s">
        <v>92</v>
      </c>
      <c r="AAS34" s="330" t="s">
        <v>116</v>
      </c>
      <c r="AAT34" s="330" t="s">
        <v>317</v>
      </c>
      <c r="AAU34" s="331" t="s">
        <v>316</v>
      </c>
      <c r="AAV34" s="329" t="s">
        <v>101</v>
      </c>
      <c r="AAW34" s="330" t="s">
        <v>219</v>
      </c>
      <c r="AAX34" s="329" t="s">
        <v>220</v>
      </c>
      <c r="AAY34" s="4"/>
      <c r="AAZ34" s="332" t="s">
        <v>92</v>
      </c>
      <c r="ABA34" s="330" t="s">
        <v>116</v>
      </c>
      <c r="ABB34" s="330" t="s">
        <v>317</v>
      </c>
      <c r="ABC34" s="331" t="s">
        <v>316</v>
      </c>
      <c r="ABD34" s="329" t="s">
        <v>101</v>
      </c>
      <c r="ABE34" s="330" t="s">
        <v>219</v>
      </c>
      <c r="ABF34" s="329" t="s">
        <v>220</v>
      </c>
      <c r="ABG34" s="4"/>
      <c r="ABH34" s="327" t="s">
        <v>168</v>
      </c>
      <c r="ABI34" s="361"/>
    </row>
    <row r="35" spans="1:737" x14ac:dyDescent="0.25">
      <c r="A35" s="130"/>
      <c r="B35" s="130"/>
      <c r="C35" s="4"/>
      <c r="D35" s="4"/>
      <c r="E35" s="4"/>
      <c r="F35" s="4"/>
      <c r="G35" s="4"/>
      <c r="H35" s="4"/>
      <c r="I35" s="4"/>
      <c r="J35" s="4"/>
      <c r="K35" s="136"/>
      <c r="L35" s="4"/>
      <c r="M35" s="4"/>
      <c r="N35" s="4"/>
      <c r="O35" s="136"/>
      <c r="P35" s="136"/>
      <c r="R35" s="4"/>
      <c r="S35" s="4"/>
      <c r="T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6"/>
      <c r="CY35" s="130"/>
      <c r="DC35" s="136"/>
      <c r="DD35" s="136"/>
      <c r="DE35" s="136"/>
      <c r="DF35" s="136"/>
      <c r="DG35" s="4"/>
      <c r="DH35" s="136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136"/>
      <c r="DT35" s="4"/>
      <c r="DU35" s="4"/>
      <c r="DV35" s="4"/>
      <c r="DW35" s="136"/>
      <c r="DX35" s="136"/>
      <c r="DZ35" s="4"/>
      <c r="EA35" s="4"/>
      <c r="EB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136"/>
      <c r="FS35" s="136"/>
      <c r="FT35" s="136"/>
      <c r="FU35" s="136"/>
      <c r="FV35" s="136"/>
      <c r="FW35" s="136"/>
      <c r="FX35" s="136"/>
      <c r="FY35" s="136"/>
      <c r="FZ35" s="136"/>
      <c r="GA35" s="136"/>
      <c r="GB35" s="136"/>
      <c r="GC35" s="136"/>
      <c r="GD35" s="136"/>
      <c r="GE35" s="136"/>
      <c r="GF35" s="136"/>
      <c r="GG35" s="136"/>
      <c r="GH35" s="136"/>
      <c r="GI35" s="136"/>
      <c r="HR35" s="136"/>
      <c r="HS35" s="130"/>
      <c r="HT35" s="130"/>
      <c r="HU35" s="4"/>
      <c r="HV35" s="4"/>
      <c r="HW35" s="4"/>
      <c r="HX35" s="4"/>
      <c r="HY35" s="4"/>
      <c r="HZ35" s="4"/>
      <c r="IA35" s="4"/>
      <c r="IB35" s="4"/>
      <c r="IC35" s="136"/>
      <c r="ID35" s="4"/>
      <c r="IE35" s="4"/>
      <c r="IF35" s="4"/>
      <c r="IG35" s="136"/>
      <c r="IH35" s="136"/>
      <c r="IJ35" s="4"/>
      <c r="IK35" s="4"/>
      <c r="IL35" s="4"/>
      <c r="IR35" s="4"/>
      <c r="IS35" s="356" t="s">
        <v>283</v>
      </c>
      <c r="IT35" s="4">
        <v>5</v>
      </c>
      <c r="IU35" s="4"/>
      <c r="IV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136"/>
      <c r="JR35" s="136"/>
      <c r="JS35" s="136"/>
      <c r="JT35" s="136"/>
      <c r="JU35" s="136"/>
      <c r="JV35" s="136"/>
      <c r="JW35" s="136"/>
      <c r="JX35" s="136"/>
      <c r="JY35" s="136"/>
      <c r="JZ35" s="136"/>
      <c r="KA35" s="136"/>
      <c r="KB35" s="136"/>
      <c r="KC35" s="136"/>
      <c r="KD35" s="136"/>
      <c r="KE35" s="136"/>
      <c r="KF35" s="136"/>
      <c r="KG35" s="136"/>
      <c r="LQ35" s="130"/>
      <c r="LR35" s="130"/>
      <c r="LS35" s="4"/>
      <c r="LT35" s="4"/>
      <c r="LU35" s="4"/>
      <c r="LV35" s="4"/>
      <c r="LW35" s="4"/>
      <c r="LX35" s="4"/>
      <c r="LY35" s="4"/>
      <c r="LZ35" s="4"/>
      <c r="MA35" s="136"/>
      <c r="MB35" s="4"/>
      <c r="MC35" s="4"/>
      <c r="MD35" s="4"/>
      <c r="ME35" s="136"/>
      <c r="MF35" s="136"/>
      <c r="MH35" s="4"/>
      <c r="MI35" s="4"/>
      <c r="MJ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136"/>
      <c r="NP35" s="136"/>
      <c r="NQ35" s="136"/>
      <c r="NR35" s="136"/>
      <c r="NS35" s="136"/>
      <c r="NT35" s="136"/>
      <c r="NU35" s="136"/>
      <c r="NV35" s="136"/>
      <c r="NW35" s="136"/>
      <c r="NX35" s="136"/>
      <c r="NY35" s="136"/>
      <c r="NZ35" s="136"/>
      <c r="OA35" s="136"/>
      <c r="OB35" s="136"/>
      <c r="OC35" s="136"/>
      <c r="OD35" s="136"/>
      <c r="OE35" s="136"/>
      <c r="PP35" s="130"/>
      <c r="PQ35" s="4"/>
      <c r="PR35" s="4"/>
      <c r="PS35" s="4"/>
      <c r="PT35" s="4"/>
      <c r="PU35" s="4"/>
      <c r="PV35" s="4"/>
      <c r="PW35" s="4"/>
      <c r="PX35" s="4"/>
      <c r="PY35" s="136"/>
      <c r="PZ35" s="4"/>
      <c r="QA35" s="4"/>
      <c r="QB35" s="4"/>
      <c r="QC35" s="4"/>
      <c r="QD35" s="136"/>
      <c r="QE35" s="136"/>
      <c r="QG35" s="4"/>
      <c r="QH35" s="4"/>
      <c r="QI35" s="4"/>
      <c r="QO35" s="4"/>
      <c r="QR35" s="4"/>
      <c r="QS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136"/>
      <c r="RO35" s="136"/>
      <c r="RP35" s="136"/>
      <c r="RQ35" s="136"/>
      <c r="RR35" s="136"/>
      <c r="RS35" s="136"/>
      <c r="RT35" s="136"/>
      <c r="RU35" s="136"/>
      <c r="RV35" s="136"/>
      <c r="RW35" s="136"/>
      <c r="RX35" s="136"/>
      <c r="RY35" s="136"/>
      <c r="RZ35" s="136"/>
      <c r="SA35" s="136"/>
      <c r="SB35" s="136"/>
      <c r="SC35" s="136"/>
      <c r="SD35" s="136"/>
      <c r="TO35" s="130"/>
      <c r="TP35" s="4"/>
      <c r="TQ35" s="4"/>
      <c r="TR35" s="4"/>
      <c r="TS35" s="4"/>
      <c r="TT35" s="4"/>
      <c r="TU35" s="4"/>
      <c r="TV35" s="4"/>
      <c r="TW35" s="4"/>
      <c r="TX35" s="136"/>
      <c r="TY35" s="4"/>
      <c r="TZ35" s="4"/>
      <c r="UA35" s="4"/>
      <c r="UB35" s="4"/>
      <c r="UC35" s="136"/>
      <c r="UD35" s="136"/>
      <c r="UF35" s="4"/>
      <c r="UG35" s="4"/>
      <c r="UH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136"/>
      <c r="VN35" s="136"/>
      <c r="VO35" s="136"/>
      <c r="VP35" s="136"/>
      <c r="VQ35" s="136"/>
      <c r="VR35" s="136"/>
      <c r="VS35" s="136"/>
      <c r="VT35" s="136"/>
      <c r="VU35" s="136"/>
      <c r="VV35" s="136"/>
      <c r="VW35" s="136"/>
      <c r="VX35" s="136"/>
      <c r="VY35" s="136"/>
      <c r="VZ35" s="136"/>
      <c r="WA35" s="136"/>
      <c r="WB35" s="136"/>
      <c r="WC35" s="136"/>
      <c r="XN35" s="130"/>
      <c r="XO35" s="4"/>
      <c r="XP35" s="353">
        <v>1</v>
      </c>
      <c r="XQ35" s="4"/>
      <c r="XR35" s="151" t="s">
        <v>146</v>
      </c>
      <c r="XS35" s="249">
        <v>1</v>
      </c>
      <c r="XT35" s="136" t="s">
        <v>136</v>
      </c>
      <c r="XU35" s="155">
        <f>AAX35</f>
        <v>0</v>
      </c>
      <c r="XV35" s="155"/>
      <c r="XW35" s="156">
        <v>44733</v>
      </c>
      <c r="XX35" s="360">
        <v>42</v>
      </c>
      <c r="XY35" s="359">
        <f>XX35</f>
        <v>42</v>
      </c>
      <c r="XZ35" s="4"/>
      <c r="YA35" s="358">
        <v>1</v>
      </c>
      <c r="YB35" s="354"/>
      <c r="YC35" s="346" t="s">
        <v>168</v>
      </c>
      <c r="YD35" s="312">
        <v>0</v>
      </c>
      <c r="YE35" s="312">
        <v>0</v>
      </c>
      <c r="YF35" s="326">
        <v>0</v>
      </c>
      <c r="YG35" s="325">
        <v>0</v>
      </c>
      <c r="YH35" s="309">
        <v>0</v>
      </c>
      <c r="YI35" s="325">
        <v>0</v>
      </c>
      <c r="YJ35" s="309">
        <v>0</v>
      </c>
      <c r="YK35" s="309">
        <v>0</v>
      </c>
      <c r="YL35" s="4"/>
      <c r="YM35" s="324" t="s">
        <v>146</v>
      </c>
      <c r="YN35" s="237"/>
      <c r="YO35" s="237" t="s">
        <v>136</v>
      </c>
      <c r="YP35" s="237"/>
      <c r="YQ35" s="323" t="s">
        <v>270</v>
      </c>
      <c r="YR35" s="136"/>
      <c r="YS35" s="324" t="s">
        <v>265</v>
      </c>
      <c r="YT35" s="237"/>
      <c r="YU35" s="237" t="s">
        <v>136</v>
      </c>
      <c r="YV35" s="237"/>
      <c r="YW35" s="323" t="s">
        <v>184</v>
      </c>
      <c r="YX35" s="136"/>
      <c r="YY35" s="324" t="s">
        <v>184</v>
      </c>
      <c r="YZ35" s="237"/>
      <c r="ZA35" s="237" t="s">
        <v>136</v>
      </c>
      <c r="ZB35" s="237"/>
      <c r="ZC35" s="323" t="s">
        <v>266</v>
      </c>
      <c r="ZD35" s="136"/>
      <c r="ZE35" s="324" t="s">
        <v>183</v>
      </c>
      <c r="ZF35" s="237"/>
      <c r="ZG35" s="237" t="s">
        <v>136</v>
      </c>
      <c r="ZH35" s="237"/>
      <c r="ZI35" s="323" t="s">
        <v>275</v>
      </c>
      <c r="ZJ35" s="136"/>
      <c r="ZK35" s="4"/>
      <c r="ZL35" s="315">
        <v>1</v>
      </c>
      <c r="ZM35" s="307" t="s">
        <v>273</v>
      </c>
      <c r="ZN35" s="307">
        <f>IF(ZQ35&gt;ZR35,1,0)</f>
        <v>0</v>
      </c>
      <c r="ZO35" s="136">
        <f>IF((NOT(ISBLANK(YP36)))*AND(YP36=YN36),1,0)</f>
        <v>0</v>
      </c>
      <c r="ZP35" s="177">
        <f>IF(ZQ35&lt;ZR35,1,0)</f>
        <v>0</v>
      </c>
      <c r="ZQ35" s="307">
        <f>YP36</f>
        <v>0</v>
      </c>
      <c r="ZR35" s="177">
        <f>YN36</f>
        <v>0</v>
      </c>
      <c r="ZS35" s="4"/>
      <c r="ZT35" s="315">
        <v>1</v>
      </c>
      <c r="ZU35" s="307" t="s">
        <v>277</v>
      </c>
      <c r="ZV35" s="307">
        <f>IF(ZY35&gt;ZZ35,1,0)</f>
        <v>0</v>
      </c>
      <c r="ZW35" s="344">
        <f>IF((NOT(ISBLANK(YN34)))*AND(YN34=YP34),1,0)</f>
        <v>0</v>
      </c>
      <c r="ZX35" s="177">
        <f>IF(ZY35&lt;ZZ35,1,0)</f>
        <v>0</v>
      </c>
      <c r="ZY35" s="307">
        <f>YN34</f>
        <v>0</v>
      </c>
      <c r="ZZ35" s="177">
        <f>YP34</f>
        <v>0</v>
      </c>
      <c r="AAA35" s="4"/>
      <c r="AAB35" s="315">
        <v>1</v>
      </c>
      <c r="AAC35" s="307" t="s">
        <v>167</v>
      </c>
      <c r="AAD35" s="307">
        <f>IF(AAG35&gt;AAH35,1,0)</f>
        <v>0</v>
      </c>
      <c r="AAE35" s="136">
        <f>IF((NOT(ISBLANK(YN37)))*AND(YN37=YP37),1,0)</f>
        <v>0</v>
      </c>
      <c r="AAF35" s="177">
        <f>IF(AAG35&lt;AAH35,1,0)</f>
        <v>0</v>
      </c>
      <c r="AAG35" s="307">
        <f>YN37</f>
        <v>0</v>
      </c>
      <c r="AAH35" s="177">
        <f>YP37</f>
        <v>0</v>
      </c>
      <c r="AAI35" s="4"/>
      <c r="AAJ35" s="315">
        <v>1</v>
      </c>
      <c r="AAK35" s="307" t="s">
        <v>275</v>
      </c>
      <c r="AAL35" s="307">
        <f>IF(AAO35&gt;AAP35,1,0)</f>
        <v>0</v>
      </c>
      <c r="AAM35" s="136">
        <f>IF((NOT(ISBLANK(YP38)))*AND(YP38=YN38),1,0)</f>
        <v>0</v>
      </c>
      <c r="AAN35" s="177">
        <f>IF(AAO35&lt;AAP35,1,0)</f>
        <v>0</v>
      </c>
      <c r="AAO35" s="307">
        <f>YP38</f>
        <v>0</v>
      </c>
      <c r="AAP35" s="177">
        <f>YN38</f>
        <v>0</v>
      </c>
      <c r="AAQ35" s="4"/>
      <c r="AAR35" s="315">
        <v>1</v>
      </c>
      <c r="AAS35" s="307" t="s">
        <v>146</v>
      </c>
      <c r="AAT35" s="307">
        <f>IF(AAW35&gt;AAX35,1,0)</f>
        <v>0</v>
      </c>
      <c r="AAU35" s="136">
        <f>IF((NOT(ISBLANK(YP35)))*AND(YP35=YN35),1,0)</f>
        <v>0</v>
      </c>
      <c r="AAV35" s="177">
        <f>IF(AAW35&lt;AAX35,1,0)</f>
        <v>0</v>
      </c>
      <c r="AAW35" s="307">
        <f>YP35</f>
        <v>0</v>
      </c>
      <c r="AAX35" s="177">
        <f>YN35</f>
        <v>0</v>
      </c>
      <c r="AAY35" s="4"/>
      <c r="AAZ35" s="315">
        <v>1</v>
      </c>
      <c r="ABA35" s="307" t="s">
        <v>168</v>
      </c>
      <c r="ABB35" s="307">
        <f>IF(ABE35&gt;ABF35,1,0)</f>
        <v>0</v>
      </c>
      <c r="ABC35" s="136">
        <f>IF((NOT(ISBLANK(YN36)))*AND(YN36=YP36),1,0)</f>
        <v>0</v>
      </c>
      <c r="ABD35" s="177">
        <f>IF(ABE35&lt;ABF35,1,0)</f>
        <v>0</v>
      </c>
      <c r="ABE35" s="307">
        <f>YN36</f>
        <v>0</v>
      </c>
      <c r="ABF35" s="177">
        <f>YP36</f>
        <v>0</v>
      </c>
      <c r="ABG35" s="4"/>
      <c r="ABH35" s="313" t="s">
        <v>183</v>
      </c>
      <c r="ABI35" s="4"/>
    </row>
    <row r="36" spans="1:737" x14ac:dyDescent="0.25">
      <c r="C36" s="4"/>
      <c r="D36" s="4"/>
      <c r="E36" s="4"/>
      <c r="F36" s="4"/>
      <c r="G36" s="4"/>
      <c r="H36" s="4"/>
      <c r="I36" s="4"/>
      <c r="J36" s="4"/>
      <c r="K36" s="136"/>
      <c r="L36" s="4"/>
      <c r="M36" s="4"/>
      <c r="N36" s="4"/>
      <c r="O36" s="136"/>
      <c r="P36" s="136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6"/>
      <c r="DC36" s="136"/>
      <c r="DD36" s="136"/>
      <c r="DE36" s="136"/>
      <c r="DF36" s="136"/>
      <c r="DG36" s="4"/>
      <c r="DH36" s="136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136"/>
      <c r="DT36" s="4"/>
      <c r="DU36" s="4"/>
      <c r="DV36" s="4"/>
      <c r="DW36" s="136"/>
      <c r="DX36" s="136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136"/>
      <c r="FS36" s="136"/>
      <c r="FT36" s="136"/>
      <c r="FU36" s="136"/>
      <c r="FV36" s="136"/>
      <c r="FW36" s="136"/>
      <c r="FX36" s="136"/>
      <c r="FY36" s="136"/>
      <c r="FZ36" s="136"/>
      <c r="GA36" s="136"/>
      <c r="GB36" s="136"/>
      <c r="GC36" s="136"/>
      <c r="GD36" s="136"/>
      <c r="GE36" s="136"/>
      <c r="GF36" s="136"/>
      <c r="GG36" s="136"/>
      <c r="GH36" s="136"/>
      <c r="GI36" s="136"/>
      <c r="HR36" s="136"/>
      <c r="HU36" s="4"/>
      <c r="HV36" s="4"/>
      <c r="HW36" s="4"/>
      <c r="HX36" s="4"/>
      <c r="HY36" s="4"/>
      <c r="HZ36" s="4"/>
      <c r="IA36" s="4"/>
      <c r="IB36" s="4"/>
      <c r="IC36" s="136"/>
      <c r="ID36" s="4"/>
      <c r="IE36" s="4"/>
      <c r="IF36" s="4"/>
      <c r="IG36" s="136"/>
      <c r="IH36" s="136"/>
      <c r="IR36" s="4"/>
      <c r="IS36" s="356" t="s">
        <v>330</v>
      </c>
      <c r="IT36" s="4">
        <v>6</v>
      </c>
      <c r="IU36" s="4"/>
      <c r="IV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136"/>
      <c r="JR36" s="136"/>
      <c r="JS36" s="136"/>
      <c r="JT36" s="136"/>
      <c r="JU36" s="136"/>
      <c r="JV36" s="136"/>
      <c r="JW36" s="136"/>
      <c r="JX36" s="136"/>
      <c r="JY36" s="136"/>
      <c r="JZ36" s="136"/>
      <c r="KA36" s="136"/>
      <c r="KB36" s="136"/>
      <c r="KC36" s="136"/>
      <c r="KD36" s="136"/>
      <c r="KE36" s="136"/>
      <c r="KF36" s="136"/>
      <c r="KG36" s="136"/>
      <c r="LS36" s="4"/>
      <c r="LT36" s="4"/>
      <c r="LU36" s="4"/>
      <c r="LV36" s="4"/>
      <c r="LW36" s="4"/>
      <c r="LX36" s="4"/>
      <c r="LY36" s="4"/>
      <c r="LZ36" s="4"/>
      <c r="MA36" s="136"/>
      <c r="MB36" s="4"/>
      <c r="MC36" s="4"/>
      <c r="MD36" s="4"/>
      <c r="ME36" s="136"/>
      <c r="MF36" s="136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136"/>
      <c r="NP36" s="136"/>
      <c r="NQ36" s="136"/>
      <c r="NR36" s="136"/>
      <c r="NS36" s="136"/>
      <c r="NT36" s="136"/>
      <c r="NU36" s="136"/>
      <c r="NV36" s="136"/>
      <c r="NW36" s="136"/>
      <c r="NX36" s="136"/>
      <c r="NY36" s="136"/>
      <c r="NZ36" s="136"/>
      <c r="OA36" s="136"/>
      <c r="OB36" s="136"/>
      <c r="OC36" s="136"/>
      <c r="OD36" s="136"/>
      <c r="OE36" s="136"/>
      <c r="PQ36" s="4"/>
      <c r="PR36" s="4"/>
      <c r="PS36" s="4"/>
      <c r="PT36" s="4"/>
      <c r="PU36" s="4"/>
      <c r="PV36" s="4"/>
      <c r="PW36" s="4"/>
      <c r="PX36" s="4"/>
      <c r="PY36" s="136"/>
      <c r="PZ36" s="4"/>
      <c r="QA36" s="4"/>
      <c r="QB36" s="4"/>
      <c r="QC36" s="4"/>
      <c r="QD36" s="136"/>
      <c r="QE36" s="136"/>
      <c r="QO36" s="4"/>
      <c r="QR36" s="4"/>
      <c r="QS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136"/>
      <c r="RO36" s="136"/>
      <c r="RP36" s="136"/>
      <c r="RQ36" s="136"/>
      <c r="RR36" s="136"/>
      <c r="RS36" s="136"/>
      <c r="RT36" s="136"/>
      <c r="RU36" s="136"/>
      <c r="RV36" s="136"/>
      <c r="RW36" s="136"/>
      <c r="RX36" s="136"/>
      <c r="RY36" s="136"/>
      <c r="RZ36" s="136"/>
      <c r="SA36" s="136"/>
      <c r="SB36" s="136"/>
      <c r="SC36" s="136"/>
      <c r="SD36" s="136"/>
      <c r="TP36" s="4"/>
      <c r="TQ36" s="4"/>
      <c r="TR36" s="4"/>
      <c r="TS36" s="4"/>
      <c r="TT36" s="4"/>
      <c r="TU36" s="4"/>
      <c r="TV36" s="4"/>
      <c r="TW36" s="4"/>
      <c r="TX36" s="136"/>
      <c r="TY36" s="4"/>
      <c r="TZ36" s="4"/>
      <c r="UA36" s="4"/>
      <c r="UB36" s="4"/>
      <c r="UC36" s="136"/>
      <c r="UD36" s="136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136"/>
      <c r="VN36" s="136"/>
      <c r="VO36" s="136"/>
      <c r="VP36" s="136"/>
      <c r="VQ36" s="136"/>
      <c r="VR36" s="136"/>
      <c r="VS36" s="136"/>
      <c r="VT36" s="136"/>
      <c r="VU36" s="136"/>
      <c r="VV36" s="136"/>
      <c r="VW36" s="136"/>
      <c r="VX36" s="136"/>
      <c r="VY36" s="136"/>
      <c r="VZ36" s="136"/>
      <c r="WA36" s="136"/>
      <c r="WB36" s="136"/>
      <c r="WC36" s="136"/>
      <c r="XO36" s="4"/>
      <c r="XP36" s="353">
        <f>XP35+1</f>
        <v>2</v>
      </c>
      <c r="XQ36" s="4"/>
      <c r="XR36" s="215" t="s">
        <v>275</v>
      </c>
      <c r="XS36" s="249"/>
      <c r="XT36" s="136" t="s">
        <v>136</v>
      </c>
      <c r="XU36" s="177">
        <f>AAX36</f>
        <v>0</v>
      </c>
      <c r="XV36" s="315"/>
      <c r="XW36" s="178">
        <f>XW35+1</f>
        <v>44734</v>
      </c>
      <c r="XX36" s="352"/>
      <c r="XY36" s="158">
        <f>XX36+XY35</f>
        <v>42</v>
      </c>
      <c r="XZ36" s="4"/>
      <c r="YA36" s="348">
        <v>2</v>
      </c>
      <c r="YB36" s="354"/>
      <c r="YC36" s="357" t="s">
        <v>183</v>
      </c>
      <c r="YD36" s="312">
        <v>0</v>
      </c>
      <c r="YE36" s="312">
        <v>0</v>
      </c>
      <c r="YF36" s="311">
        <v>0</v>
      </c>
      <c r="YG36" s="345">
        <v>0</v>
      </c>
      <c r="YH36" s="309">
        <v>0</v>
      </c>
      <c r="YI36" s="345">
        <v>0</v>
      </c>
      <c r="YJ36" s="309">
        <v>0</v>
      </c>
      <c r="YK36" s="309">
        <v>0</v>
      </c>
      <c r="YL36" s="4"/>
      <c r="YM36" s="324" t="s">
        <v>273</v>
      </c>
      <c r="YN36" s="237"/>
      <c r="YO36" s="237" t="s">
        <v>136</v>
      </c>
      <c r="YP36" s="237"/>
      <c r="YQ36" s="323" t="s">
        <v>168</v>
      </c>
      <c r="YR36" s="4"/>
      <c r="YS36" s="324" t="s">
        <v>266</v>
      </c>
      <c r="YT36" s="237"/>
      <c r="YU36" s="237" t="s">
        <v>136</v>
      </c>
      <c r="YV36" s="237"/>
      <c r="YW36" s="323" t="s">
        <v>283</v>
      </c>
      <c r="YX36" s="4"/>
      <c r="YY36" s="324" t="s">
        <v>273</v>
      </c>
      <c r="YZ36" s="237"/>
      <c r="ZA36" s="237" t="s">
        <v>136</v>
      </c>
      <c r="ZB36" s="237"/>
      <c r="ZC36" s="323" t="s">
        <v>265</v>
      </c>
      <c r="ZD36" s="4"/>
      <c r="ZE36" s="324" t="s">
        <v>265</v>
      </c>
      <c r="ZF36" s="237"/>
      <c r="ZG36" s="237" t="s">
        <v>136</v>
      </c>
      <c r="ZH36" s="237"/>
      <c r="ZI36" s="323" t="s">
        <v>167</v>
      </c>
      <c r="ZJ36" s="136"/>
      <c r="ZK36" s="4"/>
      <c r="ZL36" s="315">
        <v>2</v>
      </c>
      <c r="ZM36" s="307" t="s">
        <v>183</v>
      </c>
      <c r="ZN36" s="307">
        <f>IF(ZQ36&gt;ZR36,1,0)</f>
        <v>0</v>
      </c>
      <c r="ZO36" s="136">
        <f>IF((NOT(ISBLANK(YT34)))*AND(YT34=YV34),1,0)</f>
        <v>0</v>
      </c>
      <c r="ZP36" s="177">
        <f>IF(ZQ36&lt;ZR36,1,0)</f>
        <v>0</v>
      </c>
      <c r="ZQ36" s="307">
        <f>YT34</f>
        <v>0</v>
      </c>
      <c r="ZR36" s="177">
        <f>YV34</f>
        <v>0</v>
      </c>
      <c r="ZS36" s="4"/>
      <c r="ZT36" s="315">
        <v>2</v>
      </c>
      <c r="ZU36" s="307" t="s">
        <v>168</v>
      </c>
      <c r="ZV36" s="307">
        <f>IF(ZY36&gt;ZZ36,1,0)</f>
        <v>0</v>
      </c>
      <c r="ZW36" s="344">
        <f>IF((NOT(ISBLANK(YV34)))*AND(YV34=YT34),1,0)</f>
        <v>0</v>
      </c>
      <c r="ZX36" s="177">
        <f>IF(ZY36&lt;ZZ36,1,0)</f>
        <v>0</v>
      </c>
      <c r="ZY36" s="307">
        <f>YV34</f>
        <v>0</v>
      </c>
      <c r="ZZ36" s="177">
        <f>YT34</f>
        <v>0</v>
      </c>
      <c r="AAA36" s="4"/>
      <c r="AAB36" s="315">
        <v>2</v>
      </c>
      <c r="AAC36" s="307" t="s">
        <v>265</v>
      </c>
      <c r="AAD36" s="307">
        <f>IF(AAG36&gt;AAH36,1,0)</f>
        <v>0</v>
      </c>
      <c r="AAE36" s="136">
        <f>IF((NOT(ISBLANK(YV35)))*AND(YV35=YT35),1,0)</f>
        <v>0</v>
      </c>
      <c r="AAF36" s="177">
        <f>IF(AAG36&lt;AAH36,1,0)</f>
        <v>0</v>
      </c>
      <c r="AAG36" s="307">
        <f>YV35</f>
        <v>0</v>
      </c>
      <c r="AAH36" s="177">
        <f>YT35</f>
        <v>0</v>
      </c>
      <c r="AAI36" s="4"/>
      <c r="AAJ36" s="315">
        <v>2</v>
      </c>
      <c r="AAK36" s="307" t="s">
        <v>283</v>
      </c>
      <c r="AAL36" s="307">
        <f>IF(AAO36&gt;AAP36,1,0)</f>
        <v>0</v>
      </c>
      <c r="AAM36" s="136">
        <f>IF((NOT(ISBLANK(YT36)))*AND(YT36=YV36),1,0)</f>
        <v>0</v>
      </c>
      <c r="AAN36" s="177">
        <f>IF(AAO36&lt;AAP36,1,0)</f>
        <v>0</v>
      </c>
      <c r="AAO36" s="307">
        <f>YT36</f>
        <v>0</v>
      </c>
      <c r="AAP36" s="177">
        <f>YV36</f>
        <v>0</v>
      </c>
      <c r="AAQ36" s="4"/>
      <c r="AAR36" s="315">
        <v>2</v>
      </c>
      <c r="AAS36" s="307" t="s">
        <v>275</v>
      </c>
      <c r="AAT36" s="307">
        <f>IF(AAW36&gt;AAX36,1,0)</f>
        <v>0</v>
      </c>
      <c r="AAU36" s="136">
        <f>IF((NOT(ISBLANK(YT37)))*AND(YT37=YV37),1,0)</f>
        <v>0</v>
      </c>
      <c r="AAV36" s="177">
        <f>IF(AAW36&lt;AAX36,1,0)</f>
        <v>0</v>
      </c>
      <c r="AAW36" s="307">
        <f>YT37</f>
        <v>0</v>
      </c>
      <c r="AAX36" s="177">
        <f>YV37</f>
        <v>0</v>
      </c>
      <c r="AAY36" s="4"/>
      <c r="AAZ36" s="315">
        <v>2</v>
      </c>
      <c r="ABA36" s="307" t="s">
        <v>167</v>
      </c>
      <c r="ABB36" s="307">
        <f>IF(ABE36&gt;ABF36,1,0)</f>
        <v>0</v>
      </c>
      <c r="ABC36" s="136">
        <f>IF((NOT(ISBLANK(YV39)))*AND(YV39=YT39),1,0)</f>
        <v>0</v>
      </c>
      <c r="ABD36" s="177">
        <f>IF(ABE36&lt;ABF36,1,0)</f>
        <v>0</v>
      </c>
      <c r="ABE36" s="307">
        <f>YV39</f>
        <v>0</v>
      </c>
      <c r="ABF36" s="177">
        <f>YT39</f>
        <v>0</v>
      </c>
      <c r="ABG36" s="4"/>
      <c r="ABH36" s="313" t="s">
        <v>184</v>
      </c>
      <c r="ABI36" s="4"/>
    </row>
    <row r="37" spans="1:737" x14ac:dyDescent="0.25">
      <c r="A37" s="136"/>
      <c r="B37" s="136"/>
      <c r="C37" s="4"/>
      <c r="D37" s="4"/>
      <c r="E37" s="4"/>
      <c r="G37" s="4"/>
      <c r="H37" s="4"/>
      <c r="I37" s="4"/>
      <c r="J37" s="4"/>
      <c r="K37" s="136"/>
      <c r="L37" s="4"/>
      <c r="M37" s="4"/>
      <c r="N37" s="4"/>
      <c r="O37" s="136"/>
      <c r="P37" s="136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6"/>
      <c r="CY37" s="136"/>
      <c r="DC37" s="136"/>
      <c r="DD37" s="136"/>
      <c r="DE37" s="136"/>
      <c r="DF37" s="136"/>
      <c r="DG37" s="4"/>
      <c r="DH37" s="136"/>
      <c r="DI37" s="4"/>
      <c r="DJ37" s="4"/>
      <c r="DK37" s="4"/>
      <c r="DN37" s="4"/>
      <c r="DO37" s="4"/>
      <c r="DP37" s="4"/>
      <c r="DQ37" s="4"/>
      <c r="DR37" s="4"/>
      <c r="DS37" s="136"/>
      <c r="DT37" s="4"/>
      <c r="DU37" s="4"/>
      <c r="DV37" s="4"/>
      <c r="DW37" s="136"/>
      <c r="DX37" s="136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136"/>
      <c r="FS37" s="136"/>
      <c r="FT37" s="136"/>
      <c r="FU37" s="136"/>
      <c r="FV37" s="136"/>
      <c r="FW37" s="136"/>
      <c r="FX37" s="136"/>
      <c r="FY37" s="136"/>
      <c r="FZ37" s="136"/>
      <c r="GA37" s="136"/>
      <c r="GB37" s="136"/>
      <c r="GC37" s="136"/>
      <c r="GD37" s="136"/>
      <c r="GE37" s="136"/>
      <c r="GF37" s="136"/>
      <c r="GG37" s="136"/>
      <c r="GH37" s="136"/>
      <c r="GI37" s="136"/>
      <c r="HR37" s="136"/>
      <c r="HS37" s="136"/>
      <c r="HT37" s="136"/>
      <c r="HU37" s="4"/>
      <c r="HV37" s="4"/>
      <c r="HW37" s="4"/>
      <c r="HY37" s="4"/>
      <c r="HZ37" s="4"/>
      <c r="IA37" s="4"/>
      <c r="IB37" s="4"/>
      <c r="IC37" s="136"/>
      <c r="ID37" s="4"/>
      <c r="IE37" s="4"/>
      <c r="IF37" s="4"/>
      <c r="IG37" s="136"/>
      <c r="IH37" s="136"/>
      <c r="IR37" s="4"/>
      <c r="IS37" s="356" t="s">
        <v>275</v>
      </c>
      <c r="IT37" s="4">
        <v>7</v>
      </c>
      <c r="IU37" s="4"/>
      <c r="IV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136"/>
      <c r="JR37" s="136"/>
      <c r="JS37" s="136"/>
      <c r="JT37" s="136"/>
      <c r="JU37" s="136"/>
      <c r="JV37" s="136"/>
      <c r="JW37" s="136"/>
      <c r="JX37" s="136"/>
      <c r="JY37" s="136"/>
      <c r="JZ37" s="136"/>
      <c r="KA37" s="136"/>
      <c r="KB37" s="136"/>
      <c r="KC37" s="136"/>
      <c r="KD37" s="136"/>
      <c r="KE37" s="136"/>
      <c r="KF37" s="136"/>
      <c r="KG37" s="136"/>
      <c r="LQ37" s="136"/>
      <c r="LR37" s="136"/>
      <c r="LS37" s="4"/>
      <c r="LT37" s="4"/>
      <c r="LU37" s="4"/>
      <c r="LW37" s="4"/>
      <c r="LX37" s="4"/>
      <c r="LY37" s="4"/>
      <c r="LZ37" s="4"/>
      <c r="MA37" s="136"/>
      <c r="MB37" s="4"/>
      <c r="MC37" s="4"/>
      <c r="MD37" s="4"/>
      <c r="ME37" s="136"/>
      <c r="MF37" s="136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136"/>
      <c r="NP37" s="136"/>
      <c r="NQ37" s="136"/>
      <c r="NR37" s="136"/>
      <c r="NS37" s="136"/>
      <c r="NT37" s="136"/>
      <c r="NU37" s="136"/>
      <c r="NV37" s="136"/>
      <c r="NW37" s="136"/>
      <c r="NX37" s="136"/>
      <c r="NY37" s="136"/>
      <c r="NZ37" s="136"/>
      <c r="OA37" s="136"/>
      <c r="OB37" s="136"/>
      <c r="OC37" s="136"/>
      <c r="OD37" s="136"/>
      <c r="OE37" s="136"/>
      <c r="PP37" s="136"/>
      <c r="PQ37" s="4"/>
      <c r="PR37" s="4"/>
      <c r="PS37" s="4"/>
      <c r="PU37" s="4"/>
      <c r="PV37" s="4"/>
      <c r="PW37" s="4"/>
      <c r="PX37" s="4"/>
      <c r="PY37" s="136"/>
      <c r="PZ37" s="4"/>
      <c r="QA37" s="4"/>
      <c r="QB37" s="4"/>
      <c r="QC37" s="4"/>
      <c r="QD37" s="136"/>
      <c r="QE37" s="136"/>
      <c r="QO37" s="4"/>
      <c r="QR37" s="4"/>
      <c r="QS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136"/>
      <c r="RO37" s="136"/>
      <c r="RP37" s="136"/>
      <c r="RQ37" s="136"/>
      <c r="RR37" s="136"/>
      <c r="RS37" s="136"/>
      <c r="RT37" s="136"/>
      <c r="RU37" s="136"/>
      <c r="RV37" s="136"/>
      <c r="RW37" s="136"/>
      <c r="RX37" s="136"/>
      <c r="RY37" s="136"/>
      <c r="RZ37" s="136"/>
      <c r="SA37" s="136"/>
      <c r="SB37" s="136"/>
      <c r="SC37" s="136"/>
      <c r="SD37" s="136"/>
      <c r="TO37" s="136"/>
      <c r="TP37" s="4"/>
      <c r="TQ37" s="4"/>
      <c r="TR37" s="4"/>
      <c r="TT37" s="4"/>
      <c r="TU37" s="4"/>
      <c r="TV37" s="4"/>
      <c r="TW37" s="4"/>
      <c r="TX37" s="136"/>
      <c r="TY37" s="4"/>
      <c r="TZ37" s="4"/>
      <c r="UA37" s="4"/>
      <c r="UB37" s="4"/>
      <c r="UC37" s="136"/>
      <c r="UD37" s="136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136"/>
      <c r="VN37" s="136"/>
      <c r="VO37" s="136"/>
      <c r="VP37" s="136"/>
      <c r="VQ37" s="136"/>
      <c r="VR37" s="136"/>
      <c r="VS37" s="136"/>
      <c r="VT37" s="136"/>
      <c r="VU37" s="136"/>
      <c r="VV37" s="136"/>
      <c r="VW37" s="136"/>
      <c r="VX37" s="136"/>
      <c r="VY37" s="136"/>
      <c r="VZ37" s="136"/>
      <c r="WA37" s="136"/>
      <c r="WB37" s="136"/>
      <c r="WC37" s="136"/>
      <c r="XN37" s="136"/>
      <c r="XO37" s="4"/>
      <c r="XP37" s="353">
        <f>XP36+1</f>
        <v>3</v>
      </c>
      <c r="XQ37" s="4"/>
      <c r="XR37" s="215" t="s">
        <v>283</v>
      </c>
      <c r="XS37" s="249"/>
      <c r="XT37" s="136" t="s">
        <v>136</v>
      </c>
      <c r="XU37" s="177">
        <f>AAX37</f>
        <v>0</v>
      </c>
      <c r="XV37" s="177"/>
      <c r="XW37" s="178">
        <f>XW36+1</f>
        <v>44735</v>
      </c>
      <c r="XX37" s="352"/>
      <c r="XY37" s="158">
        <f>XX37+XY36</f>
        <v>42</v>
      </c>
      <c r="XZ37" s="4"/>
      <c r="YA37" s="348">
        <v>3</v>
      </c>
      <c r="YB37" s="354"/>
      <c r="YC37" s="346" t="s">
        <v>184</v>
      </c>
      <c r="YD37" s="312">
        <v>0</v>
      </c>
      <c r="YE37" s="312">
        <v>0</v>
      </c>
      <c r="YF37" s="311">
        <v>0</v>
      </c>
      <c r="YG37" s="345">
        <v>0</v>
      </c>
      <c r="YH37" s="309">
        <v>0</v>
      </c>
      <c r="YI37" s="345">
        <v>0</v>
      </c>
      <c r="YJ37" s="309">
        <v>0</v>
      </c>
      <c r="YK37" s="309">
        <v>0</v>
      </c>
      <c r="YL37" s="4"/>
      <c r="YM37" s="324" t="s">
        <v>184</v>
      </c>
      <c r="YN37" s="237"/>
      <c r="YO37" s="237" t="s">
        <v>136</v>
      </c>
      <c r="YP37" s="237"/>
      <c r="YQ37" s="323" t="s">
        <v>167</v>
      </c>
      <c r="YR37" s="4"/>
      <c r="YS37" s="324" t="s">
        <v>270</v>
      </c>
      <c r="YT37" s="237"/>
      <c r="YU37" s="237" t="s">
        <v>136</v>
      </c>
      <c r="YV37" s="237"/>
      <c r="YW37" s="323" t="s">
        <v>275</v>
      </c>
      <c r="YX37" s="4"/>
      <c r="YY37" s="324" t="s">
        <v>275</v>
      </c>
      <c r="YZ37" s="237"/>
      <c r="ZA37" s="237" t="s">
        <v>136</v>
      </c>
      <c r="ZB37" s="237"/>
      <c r="ZC37" s="323" t="s">
        <v>277</v>
      </c>
      <c r="ZD37" s="4"/>
      <c r="ZE37" s="324" t="s">
        <v>266</v>
      </c>
      <c r="ZF37" s="237"/>
      <c r="ZG37" s="237" t="s">
        <v>136</v>
      </c>
      <c r="ZH37" s="237"/>
      <c r="ZI37" s="323" t="s">
        <v>273</v>
      </c>
      <c r="ZJ37" s="136"/>
      <c r="ZK37" s="4"/>
      <c r="ZL37" s="315">
        <v>3</v>
      </c>
      <c r="ZM37" s="307" t="s">
        <v>167</v>
      </c>
      <c r="ZN37" s="307">
        <f>IF(ZQ37&gt;ZR37,1,0)</f>
        <v>0</v>
      </c>
      <c r="ZO37" s="136">
        <f>IF((NOT(ISBLANK(ZB39)))*AND(ZB39=YZ39),1,0)</f>
        <v>0</v>
      </c>
      <c r="ZP37" s="177">
        <f>IF(ZQ37&lt;ZR37,1,0)</f>
        <v>0</v>
      </c>
      <c r="ZQ37" s="307">
        <f>ZB39</f>
        <v>0</v>
      </c>
      <c r="ZR37" s="177">
        <f>YZ39</f>
        <v>0</v>
      </c>
      <c r="ZS37" s="4"/>
      <c r="ZT37" s="315">
        <v>3</v>
      </c>
      <c r="ZU37" s="307" t="s">
        <v>146</v>
      </c>
      <c r="ZV37" s="307">
        <f>IF(ZY37&gt;ZZ37,1,0)</f>
        <v>0</v>
      </c>
      <c r="ZW37" s="344">
        <f>IF((NOT(ISBLANK(ZB34)))*AND(ZB34=YZ34),1,0)</f>
        <v>0</v>
      </c>
      <c r="ZX37" s="177">
        <f>IF(ZY37&lt;ZZ37,1,0)</f>
        <v>0</v>
      </c>
      <c r="ZY37" s="307">
        <f>ZB34</f>
        <v>0</v>
      </c>
      <c r="ZZ37" s="177">
        <f>YZ34</f>
        <v>0</v>
      </c>
      <c r="AAA37" s="4"/>
      <c r="AAB37" s="315">
        <v>3</v>
      </c>
      <c r="AAC37" s="307" t="s">
        <v>266</v>
      </c>
      <c r="AAD37" s="307">
        <f>IF(AAG37&gt;AAH37,1,0)</f>
        <v>0</v>
      </c>
      <c r="AAE37" s="136">
        <f>IF((NOT(ISBLANK(YZ35)))*AND(YZ35=ZB35),1,0)</f>
        <v>0</v>
      </c>
      <c r="AAF37" s="177">
        <f>IF(AAG37&lt;AAH37,1,0)</f>
        <v>0</v>
      </c>
      <c r="AAG37" s="307">
        <f>YZ35</f>
        <v>0</v>
      </c>
      <c r="AAH37" s="177">
        <f>ZB35</f>
        <v>0</v>
      </c>
      <c r="AAI37" s="4"/>
      <c r="AAJ37" s="315">
        <v>3</v>
      </c>
      <c r="AAK37" s="307" t="s">
        <v>184</v>
      </c>
      <c r="AAL37" s="307">
        <f>IF(AAO37&gt;AAP37,1,0)</f>
        <v>0</v>
      </c>
      <c r="AAM37" s="136">
        <f>IF((NOT(ISBLANK(ZB35)))*AND(ZB35=YZ35),1,0)</f>
        <v>0</v>
      </c>
      <c r="AAN37" s="177">
        <f>IF(AAO37&lt;AAP37,1,0)</f>
        <v>0</v>
      </c>
      <c r="AAO37" s="307">
        <f>ZB35</f>
        <v>0</v>
      </c>
      <c r="AAP37" s="177">
        <f>YZ35</f>
        <v>0</v>
      </c>
      <c r="AAQ37" s="4"/>
      <c r="AAR37" s="315">
        <v>3</v>
      </c>
      <c r="AAS37" s="307" t="s">
        <v>283</v>
      </c>
      <c r="AAT37" s="307">
        <f>IF(AAW37&gt;AAX37,1,0)</f>
        <v>0</v>
      </c>
      <c r="AAU37" s="136">
        <f>IF((NOT(ISBLANK(ZB38)))*AND(ZB38=YZ38),1,0)</f>
        <v>0</v>
      </c>
      <c r="AAV37" s="177">
        <f>IF(AAW37&lt;AAX37,1,0)</f>
        <v>0</v>
      </c>
      <c r="AAW37" s="307">
        <f>ZB38</f>
        <v>0</v>
      </c>
      <c r="AAX37" s="177">
        <f>YZ38</f>
        <v>0</v>
      </c>
      <c r="AAY37" s="4"/>
      <c r="AAZ37" s="315">
        <v>3</v>
      </c>
      <c r="ABA37" s="307" t="s">
        <v>265</v>
      </c>
      <c r="ABB37" s="307">
        <f>IF(ABE37&gt;ABF37,1,0)</f>
        <v>0</v>
      </c>
      <c r="ABC37" s="136">
        <f>IF((NOT(ISBLANK(YZ36)))*AND(YZ36=ZB36),1,0)</f>
        <v>0</v>
      </c>
      <c r="ABD37" s="177">
        <f>IF(ABE37&lt;ABF37,1,0)</f>
        <v>0</v>
      </c>
      <c r="ABE37" s="307">
        <f>YZ36</f>
        <v>0</v>
      </c>
      <c r="ABF37" s="177">
        <f>ZB36</f>
        <v>0</v>
      </c>
      <c r="ABG37" s="4"/>
      <c r="ABH37" s="313" t="s">
        <v>266</v>
      </c>
      <c r="ABI37" s="4"/>
    </row>
    <row r="38" spans="1:737" x14ac:dyDescent="0.25">
      <c r="C38" s="4"/>
      <c r="D38" s="4"/>
      <c r="E38" s="4"/>
      <c r="G38" s="4"/>
      <c r="H38" s="4"/>
      <c r="I38" s="4"/>
      <c r="J38" s="4"/>
      <c r="K38" s="136"/>
      <c r="L38" s="4"/>
      <c r="M38" s="4"/>
      <c r="N38" s="4"/>
      <c r="O38" s="136"/>
      <c r="P38" s="136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6"/>
      <c r="DC38" s="136"/>
      <c r="DD38" s="136"/>
      <c r="DE38" s="136"/>
      <c r="DF38" s="136"/>
      <c r="DG38" s="4"/>
      <c r="DH38" s="136"/>
      <c r="DI38" s="4"/>
      <c r="DJ38" s="4"/>
      <c r="DK38" s="4"/>
      <c r="DN38" s="4"/>
      <c r="DO38" s="4"/>
      <c r="DP38" s="4"/>
      <c r="DQ38" s="4"/>
      <c r="DR38" s="4"/>
      <c r="DS38" s="136"/>
      <c r="DT38" s="4"/>
      <c r="DU38" s="4"/>
      <c r="DV38" s="4"/>
      <c r="DW38" s="136"/>
      <c r="DX38" s="136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136"/>
      <c r="FS38" s="136"/>
      <c r="FT38" s="136"/>
      <c r="FU38" s="136"/>
      <c r="FV38" s="136"/>
      <c r="FW38" s="136"/>
      <c r="FX38" s="136"/>
      <c r="FY38" s="136"/>
      <c r="FZ38" s="136"/>
      <c r="GA38" s="136"/>
      <c r="GB38" s="136"/>
      <c r="GC38" s="136"/>
      <c r="GD38" s="136"/>
      <c r="GE38" s="136"/>
      <c r="GF38" s="136"/>
      <c r="GG38" s="136"/>
      <c r="GH38" s="136"/>
      <c r="GI38" s="136"/>
      <c r="HR38" s="136"/>
      <c r="HU38" s="4"/>
      <c r="HV38" s="4"/>
      <c r="HW38" s="4"/>
      <c r="HY38" s="4"/>
      <c r="HZ38" s="4"/>
      <c r="IA38" s="4"/>
      <c r="IB38" s="4"/>
      <c r="IC38" s="136"/>
      <c r="ID38" s="4"/>
      <c r="IE38" s="4"/>
      <c r="IF38" s="4"/>
      <c r="IG38" s="136"/>
      <c r="IH38" s="136"/>
      <c r="IR38" s="4"/>
      <c r="IS38" s="356" t="s">
        <v>184</v>
      </c>
      <c r="IT38" s="4">
        <v>8</v>
      </c>
      <c r="IU38" s="4"/>
      <c r="IV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136"/>
      <c r="JR38" s="136"/>
      <c r="JS38" s="136"/>
      <c r="JT38" s="136"/>
      <c r="JU38" s="136"/>
      <c r="JV38" s="136"/>
      <c r="JW38" s="136"/>
      <c r="JX38" s="136"/>
      <c r="JY38" s="136"/>
      <c r="JZ38" s="136"/>
      <c r="KA38" s="136"/>
      <c r="KB38" s="136"/>
      <c r="KC38" s="136"/>
      <c r="KD38" s="136"/>
      <c r="KE38" s="136"/>
      <c r="KF38" s="136"/>
      <c r="KG38" s="136"/>
      <c r="LS38" s="4"/>
      <c r="LT38" s="4"/>
      <c r="LU38" s="4"/>
      <c r="LW38" s="4"/>
      <c r="LX38" s="4"/>
      <c r="LY38" s="4"/>
      <c r="LZ38" s="4"/>
      <c r="MA38" s="136"/>
      <c r="MB38" s="4"/>
      <c r="MC38" s="4"/>
      <c r="MD38" s="4"/>
      <c r="ME38" s="136"/>
      <c r="MF38" s="136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136"/>
      <c r="NP38" s="136"/>
      <c r="NQ38" s="136"/>
      <c r="NR38" s="136"/>
      <c r="NS38" s="136"/>
      <c r="NT38" s="136"/>
      <c r="NU38" s="136"/>
      <c r="NV38" s="136"/>
      <c r="NW38" s="136"/>
      <c r="NX38" s="136"/>
      <c r="NY38" s="136"/>
      <c r="NZ38" s="136"/>
      <c r="OA38" s="136"/>
      <c r="OB38" s="136"/>
      <c r="OC38" s="136"/>
      <c r="OD38" s="136"/>
      <c r="OE38" s="136"/>
      <c r="PQ38" s="4"/>
      <c r="PR38" s="4"/>
      <c r="PS38" s="4"/>
      <c r="PU38" s="4"/>
      <c r="PV38" s="4"/>
      <c r="PW38" s="4"/>
      <c r="PX38" s="4"/>
      <c r="PY38" s="136"/>
      <c r="PZ38" s="4"/>
      <c r="QA38" s="4"/>
      <c r="QB38" s="4"/>
      <c r="QC38" s="4"/>
      <c r="QD38" s="136"/>
      <c r="QE38" s="136"/>
      <c r="QO38" s="4"/>
      <c r="QR38" s="4"/>
      <c r="QS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136"/>
      <c r="RO38" s="136"/>
      <c r="RP38" s="136"/>
      <c r="RQ38" s="136"/>
      <c r="RR38" s="136"/>
      <c r="RS38" s="136"/>
      <c r="RT38" s="136"/>
      <c r="RU38" s="136"/>
      <c r="RV38" s="136"/>
      <c r="RW38" s="136"/>
      <c r="RX38" s="136"/>
      <c r="RY38" s="136"/>
      <c r="RZ38" s="136"/>
      <c r="SA38" s="136"/>
      <c r="SB38" s="136"/>
      <c r="SC38" s="136"/>
      <c r="SD38" s="136"/>
      <c r="TP38" s="4"/>
      <c r="TQ38" s="4"/>
      <c r="TR38" s="4"/>
      <c r="TT38" s="4"/>
      <c r="TU38" s="4"/>
      <c r="TV38" s="4"/>
      <c r="TW38" s="4"/>
      <c r="TX38" s="136"/>
      <c r="TY38" s="4"/>
      <c r="TZ38" s="4"/>
      <c r="UA38" s="4"/>
      <c r="UB38" s="4"/>
      <c r="UC38" s="136"/>
      <c r="UD38" s="136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136"/>
      <c r="VN38" s="136"/>
      <c r="VO38" s="136"/>
      <c r="VP38" s="136"/>
      <c r="VQ38" s="136"/>
      <c r="VR38" s="136"/>
      <c r="VS38" s="136"/>
      <c r="VT38" s="136"/>
      <c r="VU38" s="136"/>
      <c r="VV38" s="136"/>
      <c r="VW38" s="136"/>
      <c r="VX38" s="136"/>
      <c r="VY38" s="136"/>
      <c r="VZ38" s="136"/>
      <c r="WA38" s="136"/>
      <c r="WB38" s="136"/>
      <c r="WC38" s="136"/>
      <c r="XO38" s="4"/>
      <c r="XP38" s="353">
        <f>XP37+1</f>
        <v>4</v>
      </c>
      <c r="XQ38" s="4"/>
      <c r="XR38" s="355" t="s">
        <v>184</v>
      </c>
      <c r="XS38" s="249"/>
      <c r="XT38" s="136" t="s">
        <v>136</v>
      </c>
      <c r="XU38" s="177">
        <f>AAX38</f>
        <v>0</v>
      </c>
      <c r="XV38" s="177"/>
      <c r="XW38" s="178">
        <f>XW37+1</f>
        <v>44736</v>
      </c>
      <c r="XX38" s="352"/>
      <c r="XY38" s="158">
        <f>XX38+XY37</f>
        <v>42</v>
      </c>
      <c r="XZ38" s="4"/>
      <c r="YA38" s="348">
        <v>4</v>
      </c>
      <c r="YB38" s="354"/>
      <c r="YC38" s="346" t="s">
        <v>266</v>
      </c>
      <c r="YD38" s="312">
        <v>0</v>
      </c>
      <c r="YE38" s="312">
        <v>0</v>
      </c>
      <c r="YF38" s="311">
        <v>0</v>
      </c>
      <c r="YG38" s="345">
        <v>0</v>
      </c>
      <c r="YH38" s="309">
        <v>0</v>
      </c>
      <c r="YI38" s="345">
        <v>0</v>
      </c>
      <c r="YJ38" s="309">
        <v>0</v>
      </c>
      <c r="YK38" s="309">
        <v>0</v>
      </c>
      <c r="YL38" s="4"/>
      <c r="YM38" s="324" t="s">
        <v>275</v>
      </c>
      <c r="YN38" s="237"/>
      <c r="YO38" s="237" t="s">
        <v>136</v>
      </c>
      <c r="YP38" s="237"/>
      <c r="YQ38" s="323" t="s">
        <v>266</v>
      </c>
      <c r="YR38" s="4"/>
      <c r="YS38" s="324" t="s">
        <v>277</v>
      </c>
      <c r="YT38" s="237"/>
      <c r="YU38" s="237" t="s">
        <v>136</v>
      </c>
      <c r="YV38" s="237"/>
      <c r="YW38" s="323" t="s">
        <v>146</v>
      </c>
      <c r="YX38" s="4"/>
      <c r="YY38" s="324" t="s">
        <v>283</v>
      </c>
      <c r="YZ38" s="237"/>
      <c r="ZA38" s="237" t="s">
        <v>136</v>
      </c>
      <c r="ZB38" s="237"/>
      <c r="ZC38" s="323" t="s">
        <v>270</v>
      </c>
      <c r="ZD38" s="4"/>
      <c r="ZE38" s="324" t="s">
        <v>270</v>
      </c>
      <c r="ZF38" s="237"/>
      <c r="ZG38" s="237" t="s">
        <v>136</v>
      </c>
      <c r="ZH38" s="237"/>
      <c r="ZI38" s="323" t="s">
        <v>184</v>
      </c>
      <c r="ZJ38" s="136"/>
      <c r="ZK38" s="4"/>
      <c r="ZL38" s="315">
        <v>4</v>
      </c>
      <c r="ZM38" s="307" t="s">
        <v>146</v>
      </c>
      <c r="ZN38" s="307">
        <f>IF(ZQ38&gt;ZR38,1,0)</f>
        <v>0</v>
      </c>
      <c r="ZO38" s="136">
        <f>IF((NOT(ISBLANK(ZF34)))*AND(ZF34=ZH34),1,0)</f>
        <v>0</v>
      </c>
      <c r="ZP38" s="177">
        <f>IF(ZQ38&lt;ZR38,1,0)</f>
        <v>0</v>
      </c>
      <c r="ZQ38" s="307">
        <f>ZF34</f>
        <v>0</v>
      </c>
      <c r="ZR38" s="177">
        <f>ZH34</f>
        <v>0</v>
      </c>
      <c r="ZS38" s="4"/>
      <c r="ZT38" s="315">
        <v>4</v>
      </c>
      <c r="ZU38" s="307" t="s">
        <v>275</v>
      </c>
      <c r="ZV38" s="307">
        <f>IF(ZY38&gt;ZZ38,1,0)</f>
        <v>0</v>
      </c>
      <c r="ZW38" s="344">
        <f>IF((NOT(ISBLANK(ZF35)))*AND(ZF35=ZH35),1,0)</f>
        <v>0</v>
      </c>
      <c r="ZX38" s="177">
        <f>IF(ZY38&lt;ZZ38,1,0)</f>
        <v>0</v>
      </c>
      <c r="ZY38" s="307">
        <f>ZF35</f>
        <v>0</v>
      </c>
      <c r="ZZ38" s="177">
        <f>ZH35</f>
        <v>0</v>
      </c>
      <c r="AAA38" s="4"/>
      <c r="AAB38" s="315">
        <v>4</v>
      </c>
      <c r="AAC38" s="307" t="s">
        <v>270</v>
      </c>
      <c r="AAD38" s="307">
        <f>IF(AAG38&gt;AAH38,1,0)</f>
        <v>0</v>
      </c>
      <c r="AAE38" s="136">
        <f>IF((NOT(ISBLANK(ZH38)))*AND(ZH38=ZF38),1,0)</f>
        <v>0</v>
      </c>
      <c r="AAF38" s="177">
        <f>IF(AAG38&lt;AAH38,1,0)</f>
        <v>0</v>
      </c>
      <c r="AAG38" s="307">
        <f>ZH38</f>
        <v>0</v>
      </c>
      <c r="AAH38" s="177">
        <f>ZF38</f>
        <v>0</v>
      </c>
      <c r="AAI38" s="4"/>
      <c r="AAJ38" s="315">
        <v>4</v>
      </c>
      <c r="AAK38" s="307" t="s">
        <v>273</v>
      </c>
      <c r="AAL38" s="307">
        <f>IF(AAO38&gt;AAP38,1,0)</f>
        <v>0</v>
      </c>
      <c r="AAM38" s="136">
        <f>IF((NOT(ISBLANK(ZF37)))*AND(ZF37=ZH37),1,0)</f>
        <v>0</v>
      </c>
      <c r="AAN38" s="177">
        <f>IF(AAO38&lt;AAP38,1,0)</f>
        <v>0</v>
      </c>
      <c r="AAO38" s="307">
        <f>ZF37</f>
        <v>0</v>
      </c>
      <c r="AAP38" s="177">
        <f>ZH37</f>
        <v>0</v>
      </c>
      <c r="AAQ38" s="4"/>
      <c r="AAR38" s="315">
        <v>4</v>
      </c>
      <c r="AAS38" s="307" t="s">
        <v>184</v>
      </c>
      <c r="AAT38" s="307">
        <f>IF(AAW38&gt;AAX38,1,0)</f>
        <v>0</v>
      </c>
      <c r="AAU38" s="136">
        <f>IF((NOT(ISBLANK(ZF38)))*AND(ZF38=ZH38),1,0)</f>
        <v>0</v>
      </c>
      <c r="AAV38" s="177">
        <f>IF(AAW38&lt;AAX38,1,0)</f>
        <v>0</v>
      </c>
      <c r="AAW38" s="307">
        <f>ZF38</f>
        <v>0</v>
      </c>
      <c r="AAX38" s="177">
        <f>ZH38</f>
        <v>0</v>
      </c>
      <c r="AAY38" s="4"/>
      <c r="AAZ38" s="315">
        <v>4</v>
      </c>
      <c r="ABA38" s="307" t="s">
        <v>266</v>
      </c>
      <c r="ABB38" s="307">
        <f>IF(ABE38&gt;ABF38,1,0)</f>
        <v>0</v>
      </c>
      <c r="ABC38" s="136">
        <f>IF((NOT(ISBLANK(ZH37)))*AND(ZH37=ZF37),1,0)</f>
        <v>0</v>
      </c>
      <c r="ABD38" s="177">
        <f>IF(ABE38&lt;ABF38,1,0)</f>
        <v>0</v>
      </c>
      <c r="ABE38" s="307">
        <f>ZH37</f>
        <v>0</v>
      </c>
      <c r="ABF38" s="177">
        <f>ZF37</f>
        <v>0</v>
      </c>
      <c r="ABG38" s="4"/>
      <c r="ABH38" s="313" t="s">
        <v>270</v>
      </c>
      <c r="ABI38" s="4"/>
    </row>
    <row r="39" spans="1:737" x14ac:dyDescent="0.25">
      <c r="C39" s="4"/>
      <c r="D39" s="4"/>
      <c r="E39" s="4"/>
      <c r="G39" s="4"/>
      <c r="H39" s="4"/>
      <c r="I39" s="4"/>
      <c r="J39" s="4"/>
      <c r="K39" s="136"/>
      <c r="L39" s="4"/>
      <c r="M39" s="4"/>
      <c r="N39" s="4"/>
      <c r="O39" s="136"/>
      <c r="P39" s="136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6"/>
      <c r="DC39" s="136"/>
      <c r="DD39" s="136"/>
      <c r="DE39" s="136"/>
      <c r="DF39" s="136"/>
      <c r="DG39" s="4"/>
      <c r="DH39" s="136"/>
      <c r="DI39" s="4"/>
      <c r="DJ39" s="4"/>
      <c r="DK39" s="4"/>
      <c r="DN39" s="4"/>
      <c r="DO39" s="4"/>
      <c r="DP39" s="4"/>
      <c r="DQ39" s="4"/>
      <c r="DR39" s="4"/>
      <c r="DS39" s="136"/>
      <c r="DT39" s="4"/>
      <c r="DU39" s="4"/>
      <c r="DV39" s="4"/>
      <c r="DW39" s="136"/>
      <c r="DX39" s="136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136"/>
      <c r="FS39" s="136"/>
      <c r="FT39" s="136"/>
      <c r="FU39" s="136"/>
      <c r="FV39" s="136"/>
      <c r="FW39" s="136"/>
      <c r="FX39" s="136"/>
      <c r="FY39" s="136"/>
      <c r="FZ39" s="136"/>
      <c r="GA39" s="136"/>
      <c r="GB39" s="136"/>
      <c r="GC39" s="136"/>
      <c r="GD39" s="136"/>
      <c r="GE39" s="136"/>
      <c r="GF39" s="136"/>
      <c r="GG39" s="136"/>
      <c r="GH39" s="136"/>
      <c r="GI39" s="136"/>
      <c r="HR39" s="136"/>
      <c r="HU39" s="4"/>
      <c r="HV39" s="4"/>
      <c r="HW39" s="4"/>
      <c r="HY39" s="4"/>
      <c r="HZ39" s="4"/>
      <c r="IA39" s="4"/>
      <c r="IB39" s="4"/>
      <c r="IC39" s="136"/>
      <c r="ID39" s="4"/>
      <c r="IE39" s="4"/>
      <c r="IF39" s="4"/>
      <c r="IG39" s="136"/>
      <c r="IH39" s="136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339" t="s">
        <v>183</v>
      </c>
      <c r="IT39" s="4">
        <v>9</v>
      </c>
      <c r="IU39" s="4"/>
      <c r="IV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136"/>
      <c r="JR39" s="136"/>
      <c r="JS39" s="136"/>
      <c r="JT39" s="136"/>
      <c r="JU39" s="136"/>
      <c r="JV39" s="136"/>
      <c r="JW39" s="136"/>
      <c r="JX39" s="136"/>
      <c r="JY39" s="136"/>
      <c r="JZ39" s="136"/>
      <c r="KA39" s="136"/>
      <c r="KB39" s="136"/>
      <c r="KC39" s="136"/>
      <c r="KD39" s="136"/>
      <c r="KE39" s="136"/>
      <c r="KF39" s="136"/>
      <c r="KG39" s="136"/>
      <c r="LS39" s="4"/>
      <c r="LT39" s="4"/>
      <c r="LU39" s="4"/>
      <c r="LW39" s="4"/>
      <c r="LX39" s="4"/>
      <c r="LY39" s="4"/>
      <c r="LZ39" s="4"/>
      <c r="MA39" s="136"/>
      <c r="MB39" s="4"/>
      <c r="MC39" s="4"/>
      <c r="MD39" s="4"/>
      <c r="ME39" s="136"/>
      <c r="MF39" s="136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136"/>
      <c r="NP39" s="136"/>
      <c r="NQ39" s="136"/>
      <c r="NR39" s="136"/>
      <c r="NS39" s="136"/>
      <c r="NT39" s="136"/>
      <c r="NU39" s="136"/>
      <c r="NV39" s="136"/>
      <c r="NW39" s="136"/>
      <c r="NX39" s="136"/>
      <c r="NY39" s="136"/>
      <c r="NZ39" s="136"/>
      <c r="OA39" s="136"/>
      <c r="OB39" s="136"/>
      <c r="OC39" s="136"/>
      <c r="OD39" s="136"/>
      <c r="OE39" s="136"/>
      <c r="PQ39" s="4"/>
      <c r="PR39" s="4"/>
      <c r="PS39" s="4"/>
      <c r="PU39" s="4"/>
      <c r="PV39" s="4"/>
      <c r="PW39" s="4"/>
      <c r="PX39" s="4"/>
      <c r="PY39" s="136"/>
      <c r="PZ39" s="4"/>
      <c r="QA39" s="4"/>
      <c r="QB39" s="4"/>
      <c r="QC39" s="4"/>
      <c r="QD39" s="136"/>
      <c r="QE39" s="136"/>
      <c r="QF39" s="4"/>
      <c r="QG39" s="4"/>
      <c r="QH39" s="4"/>
      <c r="QI39" s="4"/>
      <c r="QJ39" s="4"/>
      <c r="QK39" s="4"/>
      <c r="QL39" s="4"/>
      <c r="QM39" s="4"/>
      <c r="QN39" s="4"/>
      <c r="QO39" s="4"/>
      <c r="QR39" s="4"/>
      <c r="QS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136"/>
      <c r="RO39" s="136"/>
      <c r="RP39" s="136"/>
      <c r="RQ39" s="136"/>
      <c r="RR39" s="136"/>
      <c r="RS39" s="136"/>
      <c r="RT39" s="136"/>
      <c r="RU39" s="136"/>
      <c r="RV39" s="136"/>
      <c r="RW39" s="136"/>
      <c r="RX39" s="136"/>
      <c r="RY39" s="136"/>
      <c r="RZ39" s="136"/>
      <c r="SA39" s="136"/>
      <c r="SB39" s="136"/>
      <c r="SC39" s="136"/>
      <c r="SD39" s="136"/>
      <c r="TP39" s="4"/>
      <c r="TQ39" s="4"/>
      <c r="TR39" s="4"/>
      <c r="TT39" s="4"/>
      <c r="TU39" s="4"/>
      <c r="TV39" s="4"/>
      <c r="TW39" s="4"/>
      <c r="TX39" s="136"/>
      <c r="TY39" s="4"/>
      <c r="TZ39" s="4"/>
      <c r="UA39" s="4"/>
      <c r="UB39" s="4"/>
      <c r="UC39" s="136"/>
      <c r="UD39" s="136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136"/>
      <c r="VN39" s="136"/>
      <c r="VO39" s="136"/>
      <c r="VP39" s="136"/>
      <c r="VQ39" s="136"/>
      <c r="VR39" s="136"/>
      <c r="VS39" s="136"/>
      <c r="VT39" s="136"/>
      <c r="VU39" s="136"/>
      <c r="VV39" s="136"/>
      <c r="VW39" s="136"/>
      <c r="VX39" s="136"/>
      <c r="VY39" s="136"/>
      <c r="VZ39" s="136"/>
      <c r="WA39" s="136"/>
      <c r="WB39" s="136"/>
      <c r="WC39" s="136"/>
      <c r="XO39" s="4"/>
      <c r="XP39" s="353">
        <f>XP38+1</f>
        <v>5</v>
      </c>
      <c r="XQ39" s="4"/>
      <c r="XR39" s="215" t="s">
        <v>273</v>
      </c>
      <c r="XS39" s="249"/>
      <c r="XT39" s="136" t="s">
        <v>136</v>
      </c>
      <c r="XU39" s="177">
        <f>AAX39</f>
        <v>0</v>
      </c>
      <c r="XV39" s="177"/>
      <c r="XW39" s="178">
        <f>XW38+1</f>
        <v>44737</v>
      </c>
      <c r="XX39" s="352"/>
      <c r="XY39" s="158">
        <f>XX39+XY38</f>
        <v>42</v>
      </c>
      <c r="XZ39" s="4"/>
      <c r="YA39" s="348">
        <v>5</v>
      </c>
      <c r="YB39" s="347"/>
      <c r="YC39" s="346" t="s">
        <v>270</v>
      </c>
      <c r="YD39" s="312">
        <v>0</v>
      </c>
      <c r="YE39" s="312">
        <v>0</v>
      </c>
      <c r="YF39" s="311">
        <v>0</v>
      </c>
      <c r="YG39" s="310">
        <v>0</v>
      </c>
      <c r="YH39" s="309">
        <v>0</v>
      </c>
      <c r="YI39" s="310">
        <v>0</v>
      </c>
      <c r="YJ39" s="309">
        <v>0</v>
      </c>
      <c r="YK39" s="309">
        <v>0</v>
      </c>
      <c r="YL39" s="4"/>
      <c r="YM39" s="319" t="s">
        <v>283</v>
      </c>
      <c r="YN39" s="196"/>
      <c r="YO39" s="196" t="s">
        <v>136</v>
      </c>
      <c r="YP39" s="196"/>
      <c r="YQ39" s="318" t="s">
        <v>265</v>
      </c>
      <c r="YR39" s="4"/>
      <c r="YS39" s="319" t="s">
        <v>167</v>
      </c>
      <c r="YT39" s="196"/>
      <c r="YU39" s="196" t="s">
        <v>136</v>
      </c>
      <c r="YV39" s="196"/>
      <c r="YW39" s="318" t="s">
        <v>273</v>
      </c>
      <c r="YX39" s="4"/>
      <c r="YY39" s="319" t="s">
        <v>167</v>
      </c>
      <c r="YZ39" s="196"/>
      <c r="ZA39" s="196" t="s">
        <v>136</v>
      </c>
      <c r="ZB39" s="196"/>
      <c r="ZC39" s="318" t="s">
        <v>168</v>
      </c>
      <c r="ZD39" s="4"/>
      <c r="ZE39" s="319" t="s">
        <v>277</v>
      </c>
      <c r="ZF39" s="196"/>
      <c r="ZG39" s="196" t="s">
        <v>136</v>
      </c>
      <c r="ZH39" s="196"/>
      <c r="ZI39" s="318" t="s">
        <v>283</v>
      </c>
      <c r="ZJ39" s="136"/>
      <c r="ZK39" s="4"/>
      <c r="ZL39" s="315">
        <v>5</v>
      </c>
      <c r="ZM39" s="307" t="s">
        <v>265</v>
      </c>
      <c r="ZN39" s="307">
        <f>IF(ZQ39&gt;ZR39,1,0)</f>
        <v>0</v>
      </c>
      <c r="ZO39" s="136">
        <f>IF((NOT(ISBLANK(YP42)))*AND(YP42=YN42),1,0)</f>
        <v>0</v>
      </c>
      <c r="ZP39" s="177">
        <f>IF(ZQ39&lt;ZR39,1,0)</f>
        <v>0</v>
      </c>
      <c r="ZQ39" s="307">
        <f>YP42</f>
        <v>0</v>
      </c>
      <c r="ZR39" s="177">
        <f>YN42</f>
        <v>0</v>
      </c>
      <c r="ZS39" s="4"/>
      <c r="ZT39" s="315">
        <v>5</v>
      </c>
      <c r="ZU39" s="307" t="s">
        <v>283</v>
      </c>
      <c r="ZV39" s="307">
        <f>IF(ZY39&gt;ZZ39,1,0)</f>
        <v>0</v>
      </c>
      <c r="ZW39" s="344">
        <f>IF((NOT(ISBLANK(YP46)))*AND(YP46=YN46),1,0)</f>
        <v>0</v>
      </c>
      <c r="ZX39" s="177">
        <f>IF(ZY39&lt;ZZ39,1,0)</f>
        <v>0</v>
      </c>
      <c r="ZY39" s="307">
        <f>YP46</f>
        <v>0</v>
      </c>
      <c r="ZZ39" s="177">
        <f>YN46</f>
        <v>0</v>
      </c>
      <c r="AAA39" s="4"/>
      <c r="AAB39" s="315">
        <v>5</v>
      </c>
      <c r="AAC39" s="307" t="s">
        <v>277</v>
      </c>
      <c r="AAD39" s="307">
        <f>IF(AAG39&gt;AAH39,1,0)</f>
        <v>0</v>
      </c>
      <c r="AAE39" s="136">
        <f>IF((NOT(ISBLANK(YN43)))*AND(YN43=YP43),1,0)</f>
        <v>0</v>
      </c>
      <c r="AAF39" s="177">
        <f>IF(AAG39&lt;AAH39,1,0)</f>
        <v>0</v>
      </c>
      <c r="AAG39" s="307">
        <f>YN43</f>
        <v>0</v>
      </c>
      <c r="AAH39" s="177">
        <f>YP43</f>
        <v>0</v>
      </c>
      <c r="AAI39" s="4"/>
      <c r="AAJ39" s="315">
        <v>5</v>
      </c>
      <c r="AAK39" s="307" t="s">
        <v>167</v>
      </c>
      <c r="AAL39" s="307">
        <f>IF(AAO39&gt;AAP39,1,0)</f>
        <v>0</v>
      </c>
      <c r="AAM39" s="136">
        <f>IF((NOT(ISBLANK(YP47)))*AND(YP47=YN47),1,0)</f>
        <v>0</v>
      </c>
      <c r="AAN39" s="177">
        <f>IF(AAO39&lt;AAP39,1,0)</f>
        <v>0</v>
      </c>
      <c r="AAO39" s="307">
        <f>YP47</f>
        <v>0</v>
      </c>
      <c r="AAP39" s="177">
        <f>YN47</f>
        <v>0</v>
      </c>
      <c r="AAQ39" s="4"/>
      <c r="AAR39" s="315">
        <v>5</v>
      </c>
      <c r="AAS39" s="307" t="s">
        <v>273</v>
      </c>
      <c r="AAT39" s="307">
        <f>IF(AAW39&gt;AAX39,1,0)</f>
        <v>0</v>
      </c>
      <c r="AAU39" s="136">
        <f>IF((NOT(ISBLANK(YP44)))*AND(YP44=YN44),1,0)</f>
        <v>0</v>
      </c>
      <c r="AAV39" s="177">
        <f>IF(AAW39&lt;AAX39,1,0)</f>
        <v>0</v>
      </c>
      <c r="AAW39" s="307">
        <f>YP44</f>
        <v>0</v>
      </c>
      <c r="AAX39" s="177">
        <f>YN44</f>
        <v>0</v>
      </c>
      <c r="AAY39" s="4"/>
      <c r="AAZ39" s="315">
        <v>5</v>
      </c>
      <c r="ABA39" s="307" t="s">
        <v>270</v>
      </c>
      <c r="ABB39" s="307">
        <f>IF(ABE39&gt;ABF39,1,0)</f>
        <v>0</v>
      </c>
      <c r="ABC39" s="136">
        <f>IF((NOT(ISBLANK(YN44)))*AND(YN44=YP44),1,0)</f>
        <v>0</v>
      </c>
      <c r="ABD39" s="177">
        <f>IF(ABE39&lt;ABF39,1,0)</f>
        <v>0</v>
      </c>
      <c r="ABE39" s="307">
        <f>YN44</f>
        <v>0</v>
      </c>
      <c r="ABF39" s="177">
        <f>YP44</f>
        <v>0</v>
      </c>
      <c r="ABG39" s="4"/>
      <c r="ABH39" s="313" t="s">
        <v>273</v>
      </c>
      <c r="ABI39" s="4"/>
    </row>
    <row r="40" spans="1:737" x14ac:dyDescent="0.25">
      <c r="C40" s="4"/>
      <c r="D40" s="4"/>
      <c r="E40" s="4"/>
      <c r="G40" s="4"/>
      <c r="H40" s="4"/>
      <c r="I40" s="4"/>
      <c r="J40" s="4"/>
      <c r="K40" s="136"/>
      <c r="L40" s="4"/>
      <c r="M40" s="4"/>
      <c r="N40" s="4"/>
      <c r="O40" s="136"/>
      <c r="P40" s="136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36"/>
      <c r="DC40" s="136"/>
      <c r="DD40" s="136"/>
      <c r="DE40" s="136"/>
      <c r="DF40" s="136"/>
      <c r="DG40" s="4"/>
      <c r="DH40" s="136"/>
      <c r="DI40" s="4"/>
      <c r="DJ40" s="4"/>
      <c r="DK40" s="4"/>
      <c r="DN40" s="4"/>
      <c r="DO40" s="4"/>
      <c r="DP40" s="4"/>
      <c r="DQ40" s="4"/>
      <c r="DR40" s="4"/>
      <c r="DS40" s="136"/>
      <c r="DT40" s="4"/>
      <c r="DU40" s="4"/>
      <c r="DV40" s="4"/>
      <c r="DW40" s="136"/>
      <c r="DX40" s="136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136"/>
      <c r="FS40" s="136"/>
      <c r="FT40" s="136"/>
      <c r="FU40" s="136"/>
      <c r="FV40" s="136"/>
      <c r="FW40" s="136"/>
      <c r="FX40" s="136"/>
      <c r="FY40" s="136"/>
      <c r="FZ40" s="136"/>
      <c r="GA40" s="136"/>
      <c r="GB40" s="136"/>
      <c r="GC40" s="136"/>
      <c r="GD40" s="136"/>
      <c r="GE40" s="136"/>
      <c r="GF40" s="136"/>
      <c r="GG40" s="136"/>
      <c r="GH40" s="136"/>
      <c r="GI40" s="136"/>
      <c r="HR40" s="136"/>
      <c r="HU40" s="4"/>
      <c r="HV40" s="4"/>
      <c r="HW40" s="4"/>
      <c r="HY40" s="4"/>
      <c r="HZ40" s="4"/>
      <c r="IA40" s="4"/>
      <c r="IB40" s="4"/>
      <c r="IC40" s="136"/>
      <c r="ID40" s="4"/>
      <c r="IE40" s="4"/>
      <c r="IF40" s="4"/>
      <c r="IG40" s="136"/>
      <c r="IH40" s="136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339" t="s">
        <v>167</v>
      </c>
      <c r="IT40" s="4">
        <v>10</v>
      </c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136"/>
      <c r="JR40" s="136"/>
      <c r="JS40" s="136"/>
      <c r="JT40" s="136"/>
      <c r="JU40" s="136"/>
      <c r="JV40" s="136"/>
      <c r="JW40" s="136"/>
      <c r="JX40" s="136"/>
      <c r="JY40" s="136"/>
      <c r="JZ40" s="136"/>
      <c r="KA40" s="136"/>
      <c r="KB40" s="136"/>
      <c r="KC40" s="136"/>
      <c r="KD40" s="136"/>
      <c r="KE40" s="136"/>
      <c r="KF40" s="136"/>
      <c r="KG40" s="136"/>
      <c r="LS40" s="4"/>
      <c r="LT40" s="4"/>
      <c r="LU40" s="4"/>
      <c r="LW40" s="4"/>
      <c r="LX40" s="4"/>
      <c r="LY40" s="4"/>
      <c r="LZ40" s="4"/>
      <c r="MA40" s="136"/>
      <c r="MB40" s="4"/>
      <c r="MC40" s="4"/>
      <c r="MD40" s="4"/>
      <c r="ME40" s="136"/>
      <c r="MF40" s="136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136"/>
      <c r="NP40" s="136"/>
      <c r="NQ40" s="136"/>
      <c r="NR40" s="136"/>
      <c r="NS40" s="136"/>
      <c r="NT40" s="136"/>
      <c r="NU40" s="136"/>
      <c r="NV40" s="136"/>
      <c r="NW40" s="136"/>
      <c r="NX40" s="136"/>
      <c r="NY40" s="136"/>
      <c r="NZ40" s="136"/>
      <c r="OA40" s="136"/>
      <c r="OB40" s="136"/>
      <c r="OC40" s="136"/>
      <c r="OD40" s="136"/>
      <c r="OE40" s="136"/>
      <c r="PQ40" s="4"/>
      <c r="PR40" s="4"/>
      <c r="PS40" s="4"/>
      <c r="PU40" s="4"/>
      <c r="PV40" s="4"/>
      <c r="PW40" s="4"/>
      <c r="PX40" s="4"/>
      <c r="PY40" s="136"/>
      <c r="PZ40" s="4"/>
      <c r="QA40" s="4"/>
      <c r="QB40" s="4"/>
      <c r="QC40" s="4"/>
      <c r="QD40" s="136"/>
      <c r="QE40" s="136"/>
      <c r="QF40" s="4"/>
      <c r="QG40" s="4"/>
      <c r="QH40" s="4"/>
      <c r="QI40" s="4"/>
      <c r="QJ40" s="4"/>
      <c r="QK40" s="4"/>
      <c r="QL40" s="4"/>
      <c r="QM40" s="4"/>
      <c r="QN40" s="4"/>
      <c r="QO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136"/>
      <c r="RO40" s="136"/>
      <c r="RP40" s="136"/>
      <c r="RQ40" s="136"/>
      <c r="RR40" s="136"/>
      <c r="RS40" s="136"/>
      <c r="RT40" s="136"/>
      <c r="RU40" s="136"/>
      <c r="RV40" s="136"/>
      <c r="RW40" s="136"/>
      <c r="RX40" s="136"/>
      <c r="RY40" s="136"/>
      <c r="RZ40" s="136"/>
      <c r="SA40" s="136"/>
      <c r="SB40" s="136"/>
      <c r="SC40" s="136"/>
      <c r="SD40" s="136"/>
      <c r="TP40" s="4"/>
      <c r="TQ40" s="4"/>
      <c r="TR40" s="4"/>
      <c r="TT40" s="4"/>
      <c r="TU40" s="4"/>
      <c r="TV40" s="4"/>
      <c r="TW40" s="4"/>
      <c r="TX40" s="136"/>
      <c r="TY40" s="4"/>
      <c r="TZ40" s="4"/>
      <c r="UA40" s="4"/>
      <c r="UB40" s="4"/>
      <c r="UC40" s="136"/>
      <c r="UD40" s="136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136"/>
      <c r="VN40" s="136"/>
      <c r="VO40" s="136"/>
      <c r="VP40" s="136"/>
      <c r="VQ40" s="136"/>
      <c r="VR40" s="136"/>
      <c r="VS40" s="136"/>
      <c r="VT40" s="136"/>
      <c r="VU40" s="136"/>
      <c r="VV40" s="136"/>
      <c r="VW40" s="136"/>
      <c r="VX40" s="136"/>
      <c r="VY40" s="136"/>
      <c r="VZ40" s="136"/>
      <c r="WA40" s="136"/>
      <c r="WB40" s="136"/>
      <c r="WC40" s="136"/>
      <c r="XO40" s="4"/>
      <c r="XP40" s="353">
        <f>XP39+1</f>
        <v>6</v>
      </c>
      <c r="XQ40" s="4"/>
      <c r="XR40" s="151" t="s">
        <v>167</v>
      </c>
      <c r="XS40" s="249"/>
      <c r="XT40" s="136" t="s">
        <v>136</v>
      </c>
      <c r="XU40" s="177">
        <f>AAX40</f>
        <v>0</v>
      </c>
      <c r="XV40" s="315"/>
      <c r="XW40" s="178">
        <f>XW39+1</f>
        <v>44738</v>
      </c>
      <c r="XX40" s="352"/>
      <c r="XY40" s="158">
        <f>XX40+XY39</f>
        <v>42</v>
      </c>
      <c r="XZ40" s="4"/>
      <c r="YA40" s="348">
        <v>6</v>
      </c>
      <c r="YB40" s="347"/>
      <c r="YC40" s="346" t="s">
        <v>273</v>
      </c>
      <c r="YD40" s="312">
        <v>0</v>
      </c>
      <c r="YE40" s="312">
        <v>0</v>
      </c>
      <c r="YF40" s="311">
        <v>0</v>
      </c>
      <c r="YG40" s="310">
        <v>0</v>
      </c>
      <c r="YH40" s="309">
        <v>0</v>
      </c>
      <c r="YI40" s="310">
        <v>0</v>
      </c>
      <c r="YJ40" s="309">
        <v>0</v>
      </c>
      <c r="YK40" s="309">
        <v>0</v>
      </c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136"/>
      <c r="ZK40" s="4"/>
      <c r="ZL40" s="315">
        <v>6</v>
      </c>
      <c r="ZM40" s="307" t="s">
        <v>275</v>
      </c>
      <c r="ZN40" s="307">
        <f>IF(ZQ40&gt;ZR40,1,0)</f>
        <v>0</v>
      </c>
      <c r="ZO40" s="136">
        <f>IF((NOT(ISBLANK(YT42)))*AND(YT42=YV42),1,0)</f>
        <v>0</v>
      </c>
      <c r="ZP40" s="177">
        <f>IF(ZQ40&lt;ZR40,1,0)</f>
        <v>0</v>
      </c>
      <c r="ZQ40" s="307">
        <f>YT42</f>
        <v>0</v>
      </c>
      <c r="ZR40" s="177">
        <f>YV42</f>
        <v>0</v>
      </c>
      <c r="ZS40" s="4"/>
      <c r="ZT40" s="315">
        <v>6</v>
      </c>
      <c r="ZU40" s="307" t="s">
        <v>184</v>
      </c>
      <c r="ZV40" s="307">
        <f>IF(ZY40&gt;ZZ40,1,0)</f>
        <v>0</v>
      </c>
      <c r="ZW40" s="344">
        <f>IF((NOT(ISBLANK(YT43)))*AND(YT43=YV43),1,0)</f>
        <v>0</v>
      </c>
      <c r="ZX40" s="177">
        <f>IF(ZY40&lt;ZZ40,1,0)</f>
        <v>0</v>
      </c>
      <c r="ZY40" s="307">
        <f>YT43</f>
        <v>0</v>
      </c>
      <c r="ZZ40" s="177">
        <f>YV43</f>
        <v>0</v>
      </c>
      <c r="AAA40" s="4"/>
      <c r="AAB40" s="315">
        <v>6</v>
      </c>
      <c r="AAC40" s="307" t="s">
        <v>183</v>
      </c>
      <c r="AAD40" s="307">
        <f>IF(AAG40&gt;AAH40,1,0)</f>
        <v>0</v>
      </c>
      <c r="AAE40" s="136">
        <f>IF((NOT(ISBLANK(YV43)))*AND(YV43=YT43),1,0)</f>
        <v>0</v>
      </c>
      <c r="AAF40" s="177">
        <f>IF(AAG40&lt;AAH40,1,0)</f>
        <v>0</v>
      </c>
      <c r="AAG40" s="307">
        <f>YV43</f>
        <v>0</v>
      </c>
      <c r="AAH40" s="177">
        <f>YT43</f>
        <v>0</v>
      </c>
      <c r="AAI40" s="4"/>
      <c r="AAJ40" s="315">
        <v>6</v>
      </c>
      <c r="AAK40" s="307" t="s">
        <v>265</v>
      </c>
      <c r="AAL40" s="307">
        <f>IF(AAO40&gt;AAP40,1,0)</f>
        <v>0</v>
      </c>
      <c r="AAM40" s="136">
        <f>IF((NOT(ISBLANK(YT45)))*AND(YT45=YV45),1,0)</f>
        <v>0</v>
      </c>
      <c r="AAN40" s="177">
        <f>IF(AAO40&lt;AAP40,1,0)</f>
        <v>0</v>
      </c>
      <c r="AAO40" s="307">
        <f>YT45</f>
        <v>0</v>
      </c>
      <c r="AAP40" s="177">
        <f>YV45</f>
        <v>0</v>
      </c>
      <c r="AAQ40" s="4"/>
      <c r="AAR40" s="315">
        <v>6</v>
      </c>
      <c r="AAS40" s="307" t="s">
        <v>167</v>
      </c>
      <c r="AAT40" s="307">
        <f>IF(AAW40&gt;AAX40,1,0)</f>
        <v>0</v>
      </c>
      <c r="AAU40" s="136">
        <f>IF((NOT(ISBLANK(YT46)))*AND(YT46=YV46),1,0)</f>
        <v>0</v>
      </c>
      <c r="AAV40" s="177">
        <f>IF(AAW40&lt;AAX40,1,0)</f>
        <v>0</v>
      </c>
      <c r="AAW40" s="307">
        <f>YT46</f>
        <v>0</v>
      </c>
      <c r="AAX40" s="177">
        <f>YV46</f>
        <v>0</v>
      </c>
      <c r="AAY40" s="4"/>
      <c r="AAZ40" s="315">
        <v>6</v>
      </c>
      <c r="ABA40" s="307" t="s">
        <v>277</v>
      </c>
      <c r="ABB40" s="307">
        <f>IF(ABE40&gt;ABF40,1,0)</f>
        <v>0</v>
      </c>
      <c r="ABC40" s="136">
        <f>IF((NOT(ISBLANK(YV47)))*AND(YV47=YT47),1,0)</f>
        <v>0</v>
      </c>
      <c r="ABD40" s="177">
        <f>IF(ABE40&lt;ABF40,1,0)</f>
        <v>0</v>
      </c>
      <c r="ABE40" s="307">
        <f>YV47</f>
        <v>0</v>
      </c>
      <c r="ABF40" s="177">
        <f>YT47</f>
        <v>0</v>
      </c>
      <c r="ABG40" s="4"/>
      <c r="ABH40" s="313" t="s">
        <v>275</v>
      </c>
      <c r="ABI40" s="4"/>
    </row>
    <row r="41" spans="1:737" x14ac:dyDescent="0.25">
      <c r="C41" s="4"/>
      <c r="D41" s="4"/>
      <c r="E41" s="4"/>
      <c r="G41" s="4"/>
      <c r="H41" s="4"/>
      <c r="I41" s="4"/>
      <c r="J41" s="4"/>
      <c r="K41" s="136"/>
      <c r="L41" s="4"/>
      <c r="M41" s="4"/>
      <c r="N41" s="4"/>
      <c r="O41" s="136"/>
      <c r="P41" s="136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136"/>
      <c r="AZ41" s="136"/>
      <c r="BA41" s="136"/>
      <c r="BB41" s="136"/>
      <c r="BC41" s="136"/>
      <c r="BD41" s="136"/>
      <c r="BE41" s="136"/>
      <c r="BF41" s="136"/>
      <c r="BG41" s="136"/>
      <c r="BH41" s="136"/>
      <c r="BI41" s="136"/>
      <c r="BJ41" s="136"/>
      <c r="BK41" s="136"/>
      <c r="BL41" s="136"/>
      <c r="BM41" s="136"/>
      <c r="BN41" s="136"/>
      <c r="BO41" s="136"/>
      <c r="DC41" s="136"/>
      <c r="DD41" s="136"/>
      <c r="DE41" s="136"/>
      <c r="DF41" s="136"/>
      <c r="DG41" s="4"/>
      <c r="DH41" s="136"/>
      <c r="DI41" s="4"/>
      <c r="DJ41" s="4"/>
      <c r="DK41" s="4"/>
      <c r="DN41" s="4"/>
      <c r="DO41" s="4"/>
      <c r="DP41" s="4"/>
      <c r="DQ41" s="4"/>
      <c r="DR41" s="4"/>
      <c r="DS41" s="136"/>
      <c r="DT41" s="4"/>
      <c r="DU41" s="4"/>
      <c r="DV41" s="4"/>
      <c r="DW41" s="136"/>
      <c r="DX41" s="136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136"/>
      <c r="FS41" s="136"/>
      <c r="FT41" s="136"/>
      <c r="FU41" s="136"/>
      <c r="FV41" s="136"/>
      <c r="FW41" s="136"/>
      <c r="FX41" s="136"/>
      <c r="FY41" s="136"/>
      <c r="FZ41" s="136"/>
      <c r="GA41" s="136"/>
      <c r="GB41" s="136"/>
      <c r="GC41" s="136"/>
      <c r="GD41" s="136"/>
      <c r="GE41" s="136"/>
      <c r="GF41" s="136"/>
      <c r="GG41" s="136"/>
      <c r="GH41" s="136"/>
      <c r="GI41" s="136"/>
      <c r="HR41" s="136"/>
      <c r="HU41" s="4"/>
      <c r="HV41" s="4"/>
      <c r="HW41" s="4"/>
      <c r="HY41" s="4"/>
      <c r="HZ41" s="4"/>
      <c r="IA41" s="4"/>
      <c r="IB41" s="4"/>
      <c r="IC41" s="136"/>
      <c r="ID41" s="4"/>
      <c r="IE41" s="4"/>
      <c r="IF41" s="4"/>
      <c r="IG41" s="136"/>
      <c r="IH41" s="136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339" t="s">
        <v>276</v>
      </c>
      <c r="IT41" s="4">
        <v>11</v>
      </c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136"/>
      <c r="JR41" s="136"/>
      <c r="JS41" s="136"/>
      <c r="JT41" s="136"/>
      <c r="JU41" s="136"/>
      <c r="JV41" s="136"/>
      <c r="JW41" s="136"/>
      <c r="JX41" s="136"/>
      <c r="JY41" s="136"/>
      <c r="JZ41" s="136"/>
      <c r="KA41" s="136"/>
      <c r="KB41" s="136"/>
      <c r="KC41" s="136"/>
      <c r="KD41" s="136"/>
      <c r="KE41" s="136"/>
      <c r="KF41" s="136"/>
      <c r="KG41" s="136"/>
      <c r="LS41" s="4"/>
      <c r="LT41" s="4"/>
      <c r="LU41" s="4"/>
      <c r="LW41" s="4"/>
      <c r="LX41" s="4"/>
      <c r="LY41" s="4"/>
      <c r="LZ41" s="4"/>
      <c r="MA41" s="136"/>
      <c r="MB41" s="4"/>
      <c r="MC41" s="4"/>
      <c r="MD41" s="4"/>
      <c r="ME41" s="136"/>
      <c r="MF41" s="136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136"/>
      <c r="NP41" s="136"/>
      <c r="NQ41" s="136"/>
      <c r="NR41" s="136"/>
      <c r="NS41" s="136"/>
      <c r="NT41" s="136"/>
      <c r="NU41" s="136"/>
      <c r="NV41" s="136"/>
      <c r="NW41" s="136"/>
      <c r="NX41" s="136"/>
      <c r="NY41" s="136"/>
      <c r="NZ41" s="136"/>
      <c r="OA41" s="136"/>
      <c r="OB41" s="136"/>
      <c r="OC41" s="136"/>
      <c r="OD41" s="136"/>
      <c r="OE41" s="136"/>
      <c r="PQ41" s="4"/>
      <c r="PR41" s="4"/>
      <c r="PS41" s="4"/>
      <c r="PU41" s="4"/>
      <c r="PV41" s="4"/>
      <c r="PW41" s="4"/>
      <c r="PX41" s="4"/>
      <c r="PY41" s="136"/>
      <c r="PZ41" s="4"/>
      <c r="QA41" s="4"/>
      <c r="QB41" s="4"/>
      <c r="QC41" s="4"/>
      <c r="QD41" s="136"/>
      <c r="QE41" s="136"/>
      <c r="QF41" s="4"/>
      <c r="QG41" s="4"/>
      <c r="QH41" s="4"/>
      <c r="QI41" s="4"/>
      <c r="QJ41" s="4"/>
      <c r="QK41" s="4"/>
      <c r="QL41" s="4"/>
      <c r="QM41" s="4"/>
      <c r="QN41" s="4"/>
      <c r="QO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136"/>
      <c r="RO41" s="136"/>
      <c r="RP41" s="136"/>
      <c r="RQ41" s="136"/>
      <c r="RR41" s="136"/>
      <c r="RS41" s="136"/>
      <c r="RT41" s="136"/>
      <c r="RU41" s="136"/>
      <c r="RV41" s="136"/>
      <c r="RW41" s="136"/>
      <c r="RX41" s="136"/>
      <c r="RY41" s="136"/>
      <c r="RZ41" s="136"/>
      <c r="SA41" s="136"/>
      <c r="SB41" s="136"/>
      <c r="SC41" s="136"/>
      <c r="SD41" s="136"/>
      <c r="TP41" s="4"/>
      <c r="TQ41" s="4"/>
      <c r="TR41" s="4"/>
      <c r="TT41" s="4"/>
      <c r="TU41" s="4"/>
      <c r="TV41" s="4"/>
      <c r="TW41" s="4"/>
      <c r="TX41" s="136"/>
      <c r="TY41" s="4"/>
      <c r="TZ41" s="4"/>
      <c r="UA41" s="4"/>
      <c r="UB41" s="4"/>
      <c r="UC41" s="136"/>
      <c r="UD41" s="136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136"/>
      <c r="VN41" s="136"/>
      <c r="VO41" s="136"/>
      <c r="VP41" s="136"/>
      <c r="VQ41" s="136"/>
      <c r="VR41" s="136"/>
      <c r="VS41" s="136"/>
      <c r="VT41" s="136"/>
      <c r="VU41" s="136"/>
      <c r="VV41" s="136"/>
      <c r="VW41" s="136"/>
      <c r="VX41" s="136"/>
      <c r="VY41" s="136"/>
      <c r="VZ41" s="136"/>
      <c r="WA41" s="136"/>
      <c r="WB41" s="136"/>
      <c r="WC41" s="136"/>
      <c r="XO41" s="4"/>
      <c r="XP41" s="353">
        <f>XP40+1</f>
        <v>7</v>
      </c>
      <c r="XQ41" s="4"/>
      <c r="XR41" s="270" t="s">
        <v>265</v>
      </c>
      <c r="XS41" s="249"/>
      <c r="XT41" s="136" t="s">
        <v>136</v>
      </c>
      <c r="XU41" s="177">
        <f>AAX41</f>
        <v>0</v>
      </c>
      <c r="XV41" s="315"/>
      <c r="XW41" s="178">
        <f>XW40+1</f>
        <v>44739</v>
      </c>
      <c r="XX41" s="352"/>
      <c r="XY41" s="158">
        <f>XX41+XY40</f>
        <v>42</v>
      </c>
      <c r="XZ41" s="4"/>
      <c r="YA41" s="348">
        <v>7</v>
      </c>
      <c r="YB41" s="347"/>
      <c r="YC41" s="346" t="s">
        <v>275</v>
      </c>
      <c r="YD41" s="312">
        <v>0</v>
      </c>
      <c r="YE41" s="312">
        <v>0</v>
      </c>
      <c r="YF41" s="311">
        <v>0</v>
      </c>
      <c r="YG41" s="345">
        <v>0</v>
      </c>
      <c r="YH41" s="309">
        <v>0</v>
      </c>
      <c r="YI41" s="345">
        <v>0</v>
      </c>
      <c r="YJ41" s="309">
        <v>0</v>
      </c>
      <c r="YK41" s="309">
        <v>0</v>
      </c>
      <c r="YL41" s="4"/>
      <c r="YM41" s="143" t="s">
        <v>329</v>
      </c>
      <c r="YN41" s="334"/>
      <c r="YO41" s="334"/>
      <c r="YP41" s="334"/>
      <c r="YQ41" s="333"/>
      <c r="YR41" s="4"/>
      <c r="YS41" s="143" t="s">
        <v>328</v>
      </c>
      <c r="YT41" s="334"/>
      <c r="YU41" s="334"/>
      <c r="YV41" s="334"/>
      <c r="YW41" s="333"/>
      <c r="YX41" s="4"/>
      <c r="YY41" s="143" t="s">
        <v>327</v>
      </c>
      <c r="YZ41" s="334"/>
      <c r="ZA41" s="334"/>
      <c r="ZB41" s="334"/>
      <c r="ZC41" s="333"/>
      <c r="ZD41" s="4"/>
      <c r="ZE41" s="143" t="s">
        <v>326</v>
      </c>
      <c r="ZF41" s="334"/>
      <c r="ZG41" s="334"/>
      <c r="ZH41" s="334"/>
      <c r="ZI41" s="333"/>
      <c r="ZK41" s="4"/>
      <c r="ZL41" s="315">
        <v>7</v>
      </c>
      <c r="ZM41" s="307" t="s">
        <v>266</v>
      </c>
      <c r="ZN41" s="307">
        <f>IF(ZQ41&gt;ZR41,1,0)</f>
        <v>0</v>
      </c>
      <c r="ZO41" s="136">
        <f>IF((NOT(ISBLANK(ZB44)))*AND(ZB44=YZ44),1,0)</f>
        <v>0</v>
      </c>
      <c r="ZP41" s="177">
        <f>IF(ZQ41&lt;ZR41,1,0)</f>
        <v>0</v>
      </c>
      <c r="ZQ41" s="307">
        <f>ZB44</f>
        <v>0</v>
      </c>
      <c r="ZR41" s="177">
        <f>YZ44</f>
        <v>0</v>
      </c>
      <c r="ZS41" s="4"/>
      <c r="ZT41" s="315">
        <v>7</v>
      </c>
      <c r="ZU41" s="307" t="s">
        <v>273</v>
      </c>
      <c r="ZV41" s="307">
        <f>IF(ZY41&gt;ZZ41,1,0)</f>
        <v>0</v>
      </c>
      <c r="ZW41" s="344">
        <f>IF((NOT(ISBLANK(ZB45)))*AND(ZB45=YZ45),1,0)</f>
        <v>0</v>
      </c>
      <c r="ZX41" s="177">
        <f>IF(ZY41&lt;ZZ41,1,0)</f>
        <v>0</v>
      </c>
      <c r="ZY41" s="307">
        <f>ZB45</f>
        <v>0</v>
      </c>
      <c r="ZZ41" s="177">
        <f>YZ45</f>
        <v>0</v>
      </c>
      <c r="AAA41" s="4"/>
      <c r="AAB41" s="315">
        <v>7</v>
      </c>
      <c r="AAC41" s="307" t="s">
        <v>146</v>
      </c>
      <c r="AAD41" s="307">
        <f>IF(AAG41&gt;AAH41,1,0)</f>
        <v>0</v>
      </c>
      <c r="AAE41" s="136">
        <f>IF((NOT(ISBLANK(YZ43)))*AND(YZ43=ZB43),1,0)</f>
        <v>0</v>
      </c>
      <c r="AAF41" s="177">
        <f>IF(AAG41&lt;AAH41,1,0)</f>
        <v>0</v>
      </c>
      <c r="AAG41" s="307">
        <f>YZ43</f>
        <v>0</v>
      </c>
      <c r="AAH41" s="177">
        <f>ZB43</f>
        <v>0</v>
      </c>
      <c r="AAI41" s="4"/>
      <c r="AAJ41" s="315">
        <v>7</v>
      </c>
      <c r="AAK41" s="307" t="s">
        <v>168</v>
      </c>
      <c r="AAL41" s="307">
        <f>IF(AAO41&gt;AAP41,1,0)</f>
        <v>0</v>
      </c>
      <c r="AAM41" s="136">
        <f>IF((NOT(ISBLANK(YZ44)))*AND(YZ44=ZB44),1,0)</f>
        <v>0</v>
      </c>
      <c r="AAN41" s="177">
        <f>IF(AAO41&lt;AAP41,1,0)</f>
        <v>0</v>
      </c>
      <c r="AAO41" s="307">
        <f>YZ44</f>
        <v>0</v>
      </c>
      <c r="AAP41" s="177">
        <f>ZB44</f>
        <v>0</v>
      </c>
      <c r="AAQ41" s="4"/>
      <c r="AAR41" s="315">
        <v>7</v>
      </c>
      <c r="AAS41" s="307" t="s">
        <v>265</v>
      </c>
      <c r="AAT41" s="307">
        <f>IF(AAW41&gt;AAX41,1,0)</f>
        <v>0</v>
      </c>
      <c r="AAU41" s="136">
        <f>IF((NOT(ISBLANK(ZB42)))*AND(ZB42=YZ42),1,0)</f>
        <v>0</v>
      </c>
      <c r="AAV41" s="177">
        <f>IF(AAW41&lt;AAX41,1,0)</f>
        <v>0</v>
      </c>
      <c r="AAW41" s="307">
        <f>ZB42</f>
        <v>0</v>
      </c>
      <c r="AAX41" s="177">
        <f>YZ42</f>
        <v>0</v>
      </c>
      <c r="AAY41" s="4"/>
      <c r="AAZ41" s="315">
        <v>7</v>
      </c>
      <c r="ABA41" s="307" t="s">
        <v>183</v>
      </c>
      <c r="ABB41" s="307">
        <f>IF(ABE41&gt;ABF41,1,0)</f>
        <v>0</v>
      </c>
      <c r="ABC41" s="136">
        <f>IF((NOT(ISBLANK(YZ45)))*AND(YZ45=ZB45),1,0)</f>
        <v>0</v>
      </c>
      <c r="ABD41" s="177">
        <f>IF(ABE41&lt;ABF41,1,0)</f>
        <v>0</v>
      </c>
      <c r="ABE41" s="307">
        <f>YZ45</f>
        <v>0</v>
      </c>
      <c r="ABF41" s="177">
        <f>ZB45</f>
        <v>0</v>
      </c>
      <c r="ABG41" s="4"/>
      <c r="ABH41" s="313" t="s">
        <v>277</v>
      </c>
      <c r="ABI41" s="4"/>
    </row>
    <row r="42" spans="1:737" x14ac:dyDescent="0.25">
      <c r="C42" s="4"/>
      <c r="D42" s="4"/>
      <c r="E42" s="4"/>
      <c r="G42" s="4"/>
      <c r="H42" s="4"/>
      <c r="I42" s="4"/>
      <c r="J42" s="4"/>
      <c r="K42" s="136"/>
      <c r="L42" s="4"/>
      <c r="M42" s="4"/>
      <c r="N42" s="4"/>
      <c r="O42" s="136"/>
      <c r="P42" s="136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DC42" s="136"/>
      <c r="DD42" s="136"/>
      <c r="DE42" s="136"/>
      <c r="DF42" s="136"/>
      <c r="DG42" s="4"/>
      <c r="DH42" s="136"/>
      <c r="DI42" s="4"/>
      <c r="DJ42" s="4"/>
      <c r="DK42" s="4"/>
      <c r="DN42" s="4"/>
      <c r="DO42" s="4"/>
      <c r="DP42" s="4"/>
      <c r="DQ42" s="4"/>
      <c r="DR42" s="4"/>
      <c r="DS42" s="136"/>
      <c r="DT42" s="4"/>
      <c r="DU42" s="4"/>
      <c r="DV42" s="4"/>
      <c r="DW42" s="136"/>
      <c r="DX42" s="136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136"/>
      <c r="FS42" s="136"/>
      <c r="FT42" s="136"/>
      <c r="FU42" s="136"/>
      <c r="FV42" s="136"/>
      <c r="FW42" s="136"/>
      <c r="FX42" s="136"/>
      <c r="FY42" s="136"/>
      <c r="FZ42" s="136"/>
      <c r="GA42" s="136"/>
      <c r="GB42" s="136"/>
      <c r="GC42" s="136"/>
      <c r="GD42" s="136"/>
      <c r="GE42" s="136"/>
      <c r="GF42" s="136"/>
      <c r="GG42" s="136"/>
      <c r="GH42" s="136"/>
      <c r="GI42" s="136"/>
      <c r="HR42" s="136"/>
      <c r="HU42" s="4"/>
      <c r="HV42" s="4"/>
      <c r="HW42" s="4"/>
      <c r="HY42" s="4"/>
      <c r="HZ42" s="4"/>
      <c r="IA42" s="4"/>
      <c r="IB42" s="4"/>
      <c r="IC42" s="136"/>
      <c r="ID42" s="4"/>
      <c r="IE42" s="4"/>
      <c r="IF42" s="4"/>
      <c r="IG42" s="136"/>
      <c r="IH42" s="136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339" t="s">
        <v>325</v>
      </c>
      <c r="IT42" s="4">
        <v>12</v>
      </c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136"/>
      <c r="JR42" s="136"/>
      <c r="JS42" s="136"/>
      <c r="JT42" s="136"/>
      <c r="JU42" s="136"/>
      <c r="JV42" s="136"/>
      <c r="JW42" s="136"/>
      <c r="JX42" s="136"/>
      <c r="JY42" s="136"/>
      <c r="JZ42" s="136"/>
      <c r="KA42" s="136"/>
      <c r="KB42" s="136"/>
      <c r="KC42" s="136"/>
      <c r="KD42" s="136"/>
      <c r="KE42" s="136"/>
      <c r="KF42" s="136"/>
      <c r="KG42" s="136"/>
      <c r="LS42" s="4"/>
      <c r="LT42" s="4"/>
      <c r="LU42" s="4"/>
      <c r="LW42" s="4"/>
      <c r="LX42" s="4"/>
      <c r="LY42" s="4"/>
      <c r="LZ42" s="4"/>
      <c r="MA42" s="136"/>
      <c r="MB42" s="4"/>
      <c r="MC42" s="4"/>
      <c r="MD42" s="4"/>
      <c r="ME42" s="136"/>
      <c r="MF42" s="136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136"/>
      <c r="NP42" s="136"/>
      <c r="NQ42" s="136"/>
      <c r="NR42" s="136"/>
      <c r="NS42" s="136"/>
      <c r="NT42" s="136"/>
      <c r="NU42" s="136"/>
      <c r="NV42" s="136"/>
      <c r="NW42" s="136"/>
      <c r="NX42" s="136"/>
      <c r="NY42" s="136"/>
      <c r="NZ42" s="136"/>
      <c r="OA42" s="136"/>
      <c r="OB42" s="136"/>
      <c r="OC42" s="136"/>
      <c r="OD42" s="136"/>
      <c r="OE42" s="136"/>
      <c r="PQ42" s="4"/>
      <c r="PR42" s="4"/>
      <c r="PS42" s="4"/>
      <c r="PU42" s="4"/>
      <c r="PV42" s="4"/>
      <c r="PW42" s="4"/>
      <c r="PX42" s="4"/>
      <c r="PY42" s="136"/>
      <c r="PZ42" s="4"/>
      <c r="QA42" s="4"/>
      <c r="QB42" s="4"/>
      <c r="QC42" s="4"/>
      <c r="QD42" s="136"/>
      <c r="QE42" s="136"/>
      <c r="QF42" s="4"/>
      <c r="QG42" s="4"/>
      <c r="QH42" s="4"/>
      <c r="QI42" s="4"/>
      <c r="QJ42" s="4"/>
      <c r="QK42" s="4"/>
      <c r="QL42" s="4"/>
      <c r="QM42" s="4"/>
      <c r="QN42" s="4"/>
      <c r="QO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136"/>
      <c r="RO42" s="136"/>
      <c r="RP42" s="136"/>
      <c r="RQ42" s="136"/>
      <c r="RR42" s="136"/>
      <c r="RS42" s="136"/>
      <c r="RT42" s="136"/>
      <c r="RU42" s="136"/>
      <c r="RV42" s="136"/>
      <c r="RW42" s="136"/>
      <c r="RX42" s="136"/>
      <c r="RY42" s="136"/>
      <c r="RZ42" s="136"/>
      <c r="SA42" s="136"/>
      <c r="SB42" s="136"/>
      <c r="SC42" s="136"/>
      <c r="SD42" s="136"/>
      <c r="TP42" s="4"/>
      <c r="TQ42" s="4"/>
      <c r="TR42" s="4"/>
      <c r="TT42" s="4"/>
      <c r="TU42" s="4"/>
      <c r="TV42" s="4"/>
      <c r="TW42" s="4"/>
      <c r="TX42" s="136"/>
      <c r="TY42" s="4"/>
      <c r="TZ42" s="4"/>
      <c r="UA42" s="4"/>
      <c r="UB42" s="4"/>
      <c r="UC42" s="136"/>
      <c r="UD42" s="136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136"/>
      <c r="VN42" s="136"/>
      <c r="VO42" s="136"/>
      <c r="VP42" s="136"/>
      <c r="VQ42" s="136"/>
      <c r="VR42" s="136"/>
      <c r="VS42" s="136"/>
      <c r="VT42" s="136"/>
      <c r="VU42" s="136"/>
      <c r="VV42" s="136"/>
      <c r="VW42" s="136"/>
      <c r="VX42" s="136"/>
      <c r="VY42" s="136"/>
      <c r="VZ42" s="136"/>
      <c r="WA42" s="136"/>
      <c r="WB42" s="136"/>
      <c r="WC42" s="136"/>
      <c r="XO42" s="4"/>
      <c r="XP42" s="353">
        <f>XP41+1</f>
        <v>8</v>
      </c>
      <c r="XQ42" s="4"/>
      <c r="XR42" s="215" t="s">
        <v>266</v>
      </c>
      <c r="XS42" s="249"/>
      <c r="XT42" s="136" t="s">
        <v>136</v>
      </c>
      <c r="XU42" s="177">
        <f>AAX42</f>
        <v>0</v>
      </c>
      <c r="XV42" s="177"/>
      <c r="XW42" s="178">
        <f>XW41+1</f>
        <v>44740</v>
      </c>
      <c r="XX42" s="352"/>
      <c r="XY42" s="158">
        <f>XX42+XY41</f>
        <v>42</v>
      </c>
      <c r="XZ42" s="4"/>
      <c r="YA42" s="348">
        <v>8</v>
      </c>
      <c r="YB42" s="347"/>
      <c r="YC42" s="346" t="s">
        <v>277</v>
      </c>
      <c r="YD42" s="312">
        <v>0</v>
      </c>
      <c r="YE42" s="312">
        <v>0</v>
      </c>
      <c r="YF42" s="311">
        <v>0</v>
      </c>
      <c r="YG42" s="345">
        <v>0</v>
      </c>
      <c r="YH42" s="309">
        <v>0</v>
      </c>
      <c r="YI42" s="345">
        <v>0</v>
      </c>
      <c r="YJ42" s="309">
        <v>0</v>
      </c>
      <c r="YK42" s="309">
        <v>0</v>
      </c>
      <c r="YL42" s="4"/>
      <c r="YM42" s="324" t="s">
        <v>265</v>
      </c>
      <c r="YN42" s="237"/>
      <c r="YO42" s="237" t="s">
        <v>136</v>
      </c>
      <c r="YP42" s="237"/>
      <c r="YQ42" s="323" t="s">
        <v>168</v>
      </c>
      <c r="YR42" s="136"/>
      <c r="YS42" s="324" t="s">
        <v>168</v>
      </c>
      <c r="YT42" s="237"/>
      <c r="YU42" s="237" t="s">
        <v>136</v>
      </c>
      <c r="YV42" s="237"/>
      <c r="YW42" s="323" t="s">
        <v>275</v>
      </c>
      <c r="YX42" s="4"/>
      <c r="YY42" s="324" t="s">
        <v>265</v>
      </c>
      <c r="YZ42" s="237"/>
      <c r="ZA42" s="237" t="s">
        <v>136</v>
      </c>
      <c r="ZB42" s="237"/>
      <c r="ZC42" s="323" t="s">
        <v>270</v>
      </c>
      <c r="ZD42" s="136"/>
      <c r="ZE42" s="324" t="s">
        <v>168</v>
      </c>
      <c r="ZF42" s="237"/>
      <c r="ZG42" s="237" t="s">
        <v>136</v>
      </c>
      <c r="ZH42" s="237"/>
      <c r="ZI42" s="323" t="s">
        <v>283</v>
      </c>
      <c r="ZK42" s="4"/>
      <c r="ZL42" s="315">
        <v>8</v>
      </c>
      <c r="ZM42" s="307" t="s">
        <v>283</v>
      </c>
      <c r="ZN42" s="307">
        <f>IF(ZQ42&gt;ZR42,1,0)</f>
        <v>0</v>
      </c>
      <c r="ZO42" s="136">
        <f>IF((NOT(ISBLANK(ZF42)))*AND(ZF42=ZH42),1,0)</f>
        <v>0</v>
      </c>
      <c r="ZP42" s="177">
        <f>IF(ZQ42&lt;ZR42,1,0)</f>
        <v>0</v>
      </c>
      <c r="ZQ42" s="307">
        <f>ZF42</f>
        <v>0</v>
      </c>
      <c r="ZR42" s="177">
        <f>ZH42</f>
        <v>0</v>
      </c>
      <c r="ZS42" s="4"/>
      <c r="ZT42" s="315">
        <v>8</v>
      </c>
      <c r="ZU42" s="307" t="s">
        <v>167</v>
      </c>
      <c r="ZV42" s="307">
        <f>IF(ZY42&gt;ZZ42,1,0)</f>
        <v>0</v>
      </c>
      <c r="ZW42" s="344">
        <f>IF((NOT(ISBLANK(ZF43)))*AND(ZF43=ZH43),1,0)</f>
        <v>0</v>
      </c>
      <c r="ZX42" s="177">
        <f>IF(ZY42&lt;ZZ42,1,0)</f>
        <v>0</v>
      </c>
      <c r="ZY42" s="307">
        <f>ZF43</f>
        <v>0</v>
      </c>
      <c r="ZZ42" s="177">
        <f>ZH43</f>
        <v>0</v>
      </c>
      <c r="AAA42" s="4"/>
      <c r="AAB42" s="315">
        <v>8</v>
      </c>
      <c r="AAC42" s="307" t="s">
        <v>275</v>
      </c>
      <c r="AAD42" s="307">
        <f>IF(AAG42&gt;AAH42,1,0)</f>
        <v>0</v>
      </c>
      <c r="AAE42" s="136">
        <f>IF((NOT(ISBLANK(ZH46)))*AND(ZH46=ZF46),1,0)</f>
        <v>0</v>
      </c>
      <c r="AAF42" s="177">
        <f>IF(AAG42&lt;AAH42,1,0)</f>
        <v>0</v>
      </c>
      <c r="AAG42" s="307">
        <f>ZH46</f>
        <v>0</v>
      </c>
      <c r="AAH42" s="177">
        <f>ZF46</f>
        <v>0</v>
      </c>
      <c r="AAI42" s="4"/>
      <c r="AAJ42" s="315">
        <v>8</v>
      </c>
      <c r="AAK42" s="307" t="s">
        <v>270</v>
      </c>
      <c r="AAL42" s="307">
        <f>IF(AAO42&gt;AAP42,1,0)</f>
        <v>0</v>
      </c>
      <c r="AAM42" s="136">
        <f>IF((NOT(ISBLANK(ZH45)))*AND(ZH45=ZF45),1,0)</f>
        <v>0</v>
      </c>
      <c r="AAN42" s="177">
        <f>IF(AAO42&lt;AAP42,1,0)</f>
        <v>0</v>
      </c>
      <c r="AAO42" s="307">
        <f>ZH45</f>
        <v>0</v>
      </c>
      <c r="AAP42" s="177">
        <f>ZF45</f>
        <v>0</v>
      </c>
      <c r="AAQ42" s="4"/>
      <c r="AAR42" s="315">
        <v>8</v>
      </c>
      <c r="AAS42" s="307" t="s">
        <v>266</v>
      </c>
      <c r="AAT42" s="307">
        <f>IF(AAW42&gt;AAX42,1,0)</f>
        <v>0</v>
      </c>
      <c r="AAU42" s="136">
        <f>IF((NOT(ISBLANK(ZF45)))*AND(ZF45=ZH45),1,0)</f>
        <v>0</v>
      </c>
      <c r="AAV42" s="177">
        <f>IF(AAW42&lt;AAX42,1,0)</f>
        <v>0</v>
      </c>
      <c r="AAW42" s="307">
        <f>ZF45</f>
        <v>0</v>
      </c>
      <c r="AAX42" s="177">
        <f>ZH45</f>
        <v>0</v>
      </c>
      <c r="AAY42" s="4"/>
      <c r="AAZ42" s="315">
        <v>8</v>
      </c>
      <c r="ABA42" s="307" t="s">
        <v>146</v>
      </c>
      <c r="ABB42" s="307">
        <f>IF(ABE42&gt;ABF42,1,0)</f>
        <v>0</v>
      </c>
      <c r="ABC42" s="136">
        <f>IF((NOT(ISBLANK(ZH44)))*AND(ZH44=ZF44),1,0)</f>
        <v>0</v>
      </c>
      <c r="ABD42" s="177">
        <f>IF(ABE42&lt;ABF42,1,0)</f>
        <v>0</v>
      </c>
      <c r="ABE42" s="307">
        <f>ZH44</f>
        <v>0</v>
      </c>
      <c r="ABF42" s="177">
        <f>ZF44</f>
        <v>0</v>
      </c>
      <c r="ABG42" s="4"/>
      <c r="ABH42" s="313" t="s">
        <v>283</v>
      </c>
      <c r="ABI42" s="4"/>
    </row>
    <row r="43" spans="1:737" x14ac:dyDescent="0.25">
      <c r="C43" s="4"/>
      <c r="D43" s="4"/>
      <c r="E43" s="4"/>
      <c r="G43" s="4"/>
      <c r="H43" s="4"/>
      <c r="I43" s="4"/>
      <c r="J43" s="4"/>
      <c r="K43" s="136"/>
      <c r="L43" s="4"/>
      <c r="M43" s="4"/>
      <c r="N43" s="4"/>
      <c r="O43" s="136"/>
      <c r="P43" s="136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136"/>
      <c r="AZ43" s="136"/>
      <c r="BA43" s="136"/>
      <c r="BB43" s="136"/>
      <c r="BC43" s="136"/>
      <c r="BD43" s="136"/>
      <c r="BE43" s="136"/>
      <c r="BF43" s="136"/>
      <c r="BG43" s="136"/>
      <c r="BH43" s="136"/>
      <c r="BI43" s="136"/>
      <c r="BJ43" s="136"/>
      <c r="BK43" s="136"/>
      <c r="BL43" s="136"/>
      <c r="BM43" s="136"/>
      <c r="BN43" s="136"/>
      <c r="BO43" s="136"/>
      <c r="DC43" s="136"/>
      <c r="DD43" s="136"/>
      <c r="DE43" s="136"/>
      <c r="DF43" s="136"/>
      <c r="DG43" s="4"/>
      <c r="DH43" s="136"/>
      <c r="DI43" s="4"/>
      <c r="DJ43" s="4"/>
      <c r="DK43" s="4"/>
      <c r="DN43" s="4"/>
      <c r="DO43" s="4"/>
      <c r="DP43" s="4"/>
      <c r="DQ43" s="4"/>
      <c r="DR43" s="4"/>
      <c r="DS43" s="136"/>
      <c r="DT43" s="4"/>
      <c r="DU43" s="4"/>
      <c r="DV43" s="4"/>
      <c r="DW43" s="136"/>
      <c r="DX43" s="136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136"/>
      <c r="FS43" s="136"/>
      <c r="FT43" s="136"/>
      <c r="FU43" s="136"/>
      <c r="FV43" s="136"/>
      <c r="FW43" s="136"/>
      <c r="FX43" s="136"/>
      <c r="FY43" s="136"/>
      <c r="FZ43" s="136"/>
      <c r="GA43" s="136"/>
      <c r="GB43" s="136"/>
      <c r="GC43" s="136"/>
      <c r="GD43" s="136"/>
      <c r="GE43" s="136"/>
      <c r="GF43" s="136"/>
      <c r="GG43" s="136"/>
      <c r="GH43" s="136"/>
      <c r="GI43" s="136"/>
      <c r="HR43" s="136"/>
      <c r="HU43" s="4"/>
      <c r="HV43" s="4"/>
      <c r="HW43" s="4"/>
      <c r="HY43" s="4"/>
      <c r="HZ43" s="4"/>
      <c r="IA43" s="4"/>
      <c r="IB43" s="4"/>
      <c r="IC43" s="136"/>
      <c r="ID43" s="4"/>
      <c r="IE43" s="4"/>
      <c r="IF43" s="4"/>
      <c r="IG43" s="136"/>
      <c r="IH43" s="136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339" t="s">
        <v>146</v>
      </c>
      <c r="IT43" s="4">
        <v>13</v>
      </c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136"/>
      <c r="JR43" s="136"/>
      <c r="JS43" s="136"/>
      <c r="JT43" s="136"/>
      <c r="JU43" s="136"/>
      <c r="JV43" s="136"/>
      <c r="JW43" s="136"/>
      <c r="JX43" s="136"/>
      <c r="JY43" s="136"/>
      <c r="JZ43" s="136"/>
      <c r="KA43" s="136"/>
      <c r="KB43" s="136"/>
      <c r="KC43" s="136"/>
      <c r="KD43" s="136"/>
      <c r="KE43" s="136"/>
      <c r="KF43" s="136"/>
      <c r="KG43" s="136"/>
      <c r="LS43" s="4"/>
      <c r="LT43" s="4"/>
      <c r="LU43" s="4"/>
      <c r="LW43" s="4"/>
      <c r="LX43" s="4"/>
      <c r="LY43" s="4"/>
      <c r="LZ43" s="4"/>
      <c r="MA43" s="136"/>
      <c r="MB43" s="4"/>
      <c r="MC43" s="4"/>
      <c r="MD43" s="4"/>
      <c r="ME43" s="136"/>
      <c r="MF43" s="136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136"/>
      <c r="NP43" s="136"/>
      <c r="NQ43" s="136"/>
      <c r="NR43" s="136"/>
      <c r="NS43" s="136"/>
      <c r="NT43" s="136"/>
      <c r="NU43" s="136"/>
      <c r="NV43" s="136"/>
      <c r="NW43" s="136"/>
      <c r="NX43" s="136"/>
      <c r="NY43" s="136"/>
      <c r="NZ43" s="136"/>
      <c r="OA43" s="136"/>
      <c r="OB43" s="136"/>
      <c r="OC43" s="136"/>
      <c r="OD43" s="136"/>
      <c r="OE43" s="136"/>
      <c r="PQ43" s="4"/>
      <c r="PR43" s="4"/>
      <c r="PS43" s="4"/>
      <c r="PU43" s="4"/>
      <c r="PV43" s="4"/>
      <c r="PW43" s="4"/>
      <c r="PX43" s="4"/>
      <c r="PY43" s="136"/>
      <c r="PZ43" s="4"/>
      <c r="QA43" s="4"/>
      <c r="QB43" s="4"/>
      <c r="QC43" s="4"/>
      <c r="QD43" s="136"/>
      <c r="QE43" s="136"/>
      <c r="QF43" s="4"/>
      <c r="QG43" s="4"/>
      <c r="QH43" s="4"/>
      <c r="QI43" s="4"/>
      <c r="QJ43" s="4"/>
      <c r="QK43" s="4"/>
      <c r="QL43" s="4"/>
      <c r="QM43" s="4"/>
      <c r="QN43" s="4"/>
      <c r="QO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136"/>
      <c r="RO43" s="136"/>
      <c r="RP43" s="136"/>
      <c r="RQ43" s="136"/>
      <c r="RR43" s="136"/>
      <c r="RS43" s="136"/>
      <c r="RT43" s="136"/>
      <c r="RU43" s="136"/>
      <c r="RV43" s="136"/>
      <c r="RW43" s="136"/>
      <c r="RX43" s="136"/>
      <c r="RY43" s="136"/>
      <c r="RZ43" s="136"/>
      <c r="SA43" s="136"/>
      <c r="SB43" s="136"/>
      <c r="SC43" s="136"/>
      <c r="SD43" s="136"/>
      <c r="TP43" s="4"/>
      <c r="TQ43" s="4"/>
      <c r="TR43" s="4"/>
      <c r="TT43" s="4"/>
      <c r="TU43" s="4"/>
      <c r="TV43" s="4"/>
      <c r="TW43" s="4"/>
      <c r="TX43" s="136"/>
      <c r="TY43" s="4"/>
      <c r="TZ43" s="4"/>
      <c r="UA43" s="4"/>
      <c r="UB43" s="4"/>
      <c r="UC43" s="136"/>
      <c r="UD43" s="136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136"/>
      <c r="VN43" s="136"/>
      <c r="VO43" s="136"/>
      <c r="VP43" s="136"/>
      <c r="VQ43" s="136"/>
      <c r="VR43" s="136"/>
      <c r="VS43" s="136"/>
      <c r="VT43" s="136"/>
      <c r="VU43" s="136"/>
      <c r="VV43" s="136"/>
      <c r="VW43" s="136"/>
      <c r="VX43" s="136"/>
      <c r="VY43" s="136"/>
      <c r="VZ43" s="136"/>
      <c r="WA43" s="136"/>
      <c r="WB43" s="136"/>
      <c r="WC43" s="136"/>
      <c r="XO43" s="4"/>
      <c r="XP43" s="353">
        <f>XP42+1</f>
        <v>9</v>
      </c>
      <c r="XQ43" s="4"/>
      <c r="XR43" s="151" t="s">
        <v>168</v>
      </c>
      <c r="XS43" s="249"/>
      <c r="XT43" s="136" t="s">
        <v>136</v>
      </c>
      <c r="XU43" s="177">
        <f>AAX43</f>
        <v>0</v>
      </c>
      <c r="XV43" s="177"/>
      <c r="XW43" s="178">
        <f>XW42+1</f>
        <v>44741</v>
      </c>
      <c r="XX43" s="352"/>
      <c r="XY43" s="158">
        <f>XX43+XY42</f>
        <v>42</v>
      </c>
      <c r="XZ43" s="4"/>
      <c r="YA43" s="348">
        <v>9</v>
      </c>
      <c r="YB43" s="347"/>
      <c r="YC43" s="346" t="s">
        <v>283</v>
      </c>
      <c r="YD43" s="312">
        <v>0</v>
      </c>
      <c r="YE43" s="312">
        <v>0</v>
      </c>
      <c r="YF43" s="311">
        <v>0</v>
      </c>
      <c r="YG43" s="345">
        <v>0</v>
      </c>
      <c r="YH43" s="309">
        <v>0</v>
      </c>
      <c r="YI43" s="345">
        <v>0</v>
      </c>
      <c r="YJ43" s="309">
        <v>0</v>
      </c>
      <c r="YK43" s="309">
        <v>0</v>
      </c>
      <c r="YL43" s="4"/>
      <c r="YM43" s="324" t="s">
        <v>184</v>
      </c>
      <c r="YN43" s="237"/>
      <c r="YO43" s="237" t="s">
        <v>136</v>
      </c>
      <c r="YP43" s="237"/>
      <c r="YQ43" s="323" t="s">
        <v>277</v>
      </c>
      <c r="YR43" s="136"/>
      <c r="YS43" s="324" t="s">
        <v>183</v>
      </c>
      <c r="YT43" s="237"/>
      <c r="YU43" s="237" t="s">
        <v>136</v>
      </c>
      <c r="YV43" s="237"/>
      <c r="YW43" s="323" t="s">
        <v>184</v>
      </c>
      <c r="YX43" s="4"/>
      <c r="YY43" s="324" t="s">
        <v>184</v>
      </c>
      <c r="YZ43" s="237"/>
      <c r="ZA43" s="237" t="s">
        <v>136</v>
      </c>
      <c r="ZB43" s="237"/>
      <c r="ZC43" s="323" t="s">
        <v>146</v>
      </c>
      <c r="ZD43" s="136"/>
      <c r="ZE43" s="324" t="s">
        <v>183</v>
      </c>
      <c r="ZF43" s="237"/>
      <c r="ZG43" s="237" t="s">
        <v>136</v>
      </c>
      <c r="ZH43" s="237"/>
      <c r="ZI43" s="323" t="s">
        <v>167</v>
      </c>
      <c r="ZK43" s="4"/>
      <c r="ZL43" s="314">
        <v>9</v>
      </c>
      <c r="ZM43" s="307" t="s">
        <v>270</v>
      </c>
      <c r="ZN43" s="307">
        <f>IF(ZQ43&gt;ZR43,1,0)</f>
        <v>0</v>
      </c>
      <c r="ZO43" s="136">
        <f>IF((NOT(ISBLANK(YP53)))*AND(YP53=YN53),1,0)</f>
        <v>0</v>
      </c>
      <c r="ZP43" s="177">
        <f>IF(ZQ43&lt;ZR43,1,0)</f>
        <v>0</v>
      </c>
      <c r="ZQ43" s="307">
        <f>YP53</f>
        <v>0</v>
      </c>
      <c r="ZR43" s="177">
        <f>YN53</f>
        <v>0</v>
      </c>
      <c r="ZS43" s="4"/>
      <c r="ZT43" s="314">
        <v>9</v>
      </c>
      <c r="ZU43" s="307" t="s">
        <v>265</v>
      </c>
      <c r="ZV43" s="307">
        <f>IF(ZY43&gt;ZZ43,1,0)</f>
        <v>0</v>
      </c>
      <c r="ZW43" s="344">
        <f>IF((NOT(ISBLANK(YP50)))*AND(YP50=YN50),1,0)</f>
        <v>0</v>
      </c>
      <c r="ZX43" s="177">
        <f>IF(ZY43&lt;ZZ43,1,0)</f>
        <v>0</v>
      </c>
      <c r="ZY43" s="307">
        <f>YP50</f>
        <v>0</v>
      </c>
      <c r="ZZ43" s="177">
        <f>YN50</f>
        <v>0</v>
      </c>
      <c r="AAA43" s="4"/>
      <c r="AAB43" s="314">
        <v>9</v>
      </c>
      <c r="AAC43" s="307" t="s">
        <v>283</v>
      </c>
      <c r="AAD43" s="307">
        <f>IF(AAG43&gt;AAH43,1,0)</f>
        <v>0</v>
      </c>
      <c r="AAE43" s="136">
        <f>IF((NOT(ISBLANK(YN51)))*AND(YN51=YP51),1,0)</f>
        <v>0</v>
      </c>
      <c r="AAF43" s="177">
        <f>IF(AAG43&lt;AAH43,1,0)</f>
        <v>0</v>
      </c>
      <c r="AAG43" s="307">
        <f>YN51</f>
        <v>0</v>
      </c>
      <c r="AAH43" s="177">
        <f>YP51</f>
        <v>0</v>
      </c>
      <c r="AAI43" s="4"/>
      <c r="AAJ43" s="314">
        <v>9</v>
      </c>
      <c r="AAK43" s="307" t="s">
        <v>277</v>
      </c>
      <c r="AAL43" s="307">
        <f>IF(AAO43&gt;AAP43,1,0)</f>
        <v>0</v>
      </c>
      <c r="AAM43" s="136">
        <f>IF((NOT(ISBLANK(YN52)))*AND(YN52=YP52),1,0)</f>
        <v>0</v>
      </c>
      <c r="AAN43" s="177">
        <f>IF(AAO43&lt;AAP43,1,0)</f>
        <v>0</v>
      </c>
      <c r="AAO43" s="307">
        <f>YN52</f>
        <v>0</v>
      </c>
      <c r="AAP43" s="177">
        <f>YP52</f>
        <v>0</v>
      </c>
      <c r="AAQ43" s="4"/>
      <c r="AAR43" s="314">
        <v>9</v>
      </c>
      <c r="AAS43" s="307" t="s">
        <v>168</v>
      </c>
      <c r="AAT43" s="307">
        <f>IF(AAW43&gt;AAX43,1,0)</f>
        <v>0</v>
      </c>
      <c r="AAU43" s="136">
        <f>IF((NOT(ISBLANK(YN53)))*AND(YN53=YP53),1,0)</f>
        <v>0</v>
      </c>
      <c r="AAV43" s="177">
        <f>IF(AAW43&lt;AAX43,1,0)</f>
        <v>0</v>
      </c>
      <c r="AAW43" s="307">
        <f>YN53</f>
        <v>0</v>
      </c>
      <c r="AAX43" s="177">
        <f>YP53</f>
        <v>0</v>
      </c>
      <c r="AAY43" s="4"/>
      <c r="AAZ43" s="314">
        <v>9</v>
      </c>
      <c r="ABA43" s="307" t="s">
        <v>275</v>
      </c>
      <c r="ABB43" s="307">
        <f>IF(ABE43&gt;ABF43,1,0)</f>
        <v>0</v>
      </c>
      <c r="ABC43" s="136">
        <f>IF((NOT(ISBLANK(YN54)))*AND(YN54=YP54),1,0)</f>
        <v>0</v>
      </c>
      <c r="ABD43" s="177">
        <f>IF(ABE43&lt;ABF43,1,0)</f>
        <v>0</v>
      </c>
      <c r="ABE43" s="307">
        <f>YN54</f>
        <v>0</v>
      </c>
      <c r="ABF43" s="177">
        <f>YP54</f>
        <v>0</v>
      </c>
      <c r="ABG43" s="4"/>
      <c r="ABH43" s="313" t="s">
        <v>167</v>
      </c>
      <c r="ABI43" s="4"/>
    </row>
    <row r="44" spans="1:737" x14ac:dyDescent="0.25">
      <c r="C44" s="4"/>
      <c r="D44" s="4"/>
      <c r="E44" s="4"/>
      <c r="G44" s="4"/>
      <c r="H44" s="4"/>
      <c r="I44" s="4"/>
      <c r="J44" s="4"/>
      <c r="K44" s="136"/>
      <c r="L44" s="4"/>
      <c r="M44" s="4"/>
      <c r="N44" s="4"/>
      <c r="O44" s="136"/>
      <c r="P44" s="136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  <c r="BI44" s="136"/>
      <c r="BJ44" s="136"/>
      <c r="BK44" s="136"/>
      <c r="BL44" s="136"/>
      <c r="BM44" s="136"/>
      <c r="BN44" s="136"/>
      <c r="BO44" s="136"/>
      <c r="BP44" s="136"/>
      <c r="BQ44" s="136"/>
      <c r="BR44" s="136"/>
      <c r="BS44" s="136"/>
      <c r="BT44" s="136"/>
      <c r="BU44" s="136"/>
      <c r="BV44" s="136"/>
      <c r="BW44" s="136"/>
      <c r="BX44" s="136"/>
      <c r="BY44" s="136"/>
      <c r="BZ44" s="136"/>
      <c r="CA44" s="136"/>
      <c r="CB44" s="136"/>
      <c r="CC44" s="136"/>
      <c r="CD44" s="136"/>
      <c r="CE44" s="136"/>
      <c r="CF44" s="136"/>
      <c r="CG44" s="136"/>
      <c r="CH44" s="136"/>
      <c r="CI44" s="136"/>
      <c r="CJ44" s="136"/>
      <c r="CK44" s="136"/>
      <c r="CL44" s="136"/>
      <c r="CM44" s="136"/>
      <c r="CN44" s="136"/>
      <c r="CO44" s="136"/>
      <c r="CP44" s="136"/>
      <c r="CQ44" s="136"/>
      <c r="CR44" s="136"/>
      <c r="CS44" s="136"/>
      <c r="CT44" s="136"/>
      <c r="CU44" s="136"/>
      <c r="CV44" s="136"/>
      <c r="CW44" s="136"/>
      <c r="DC44" s="136"/>
      <c r="DD44" s="136"/>
      <c r="DE44" s="136"/>
      <c r="DF44" s="136"/>
      <c r="DG44" s="4"/>
      <c r="DH44" s="136"/>
      <c r="DI44" s="4"/>
      <c r="DJ44" s="4"/>
      <c r="DK44" s="4"/>
      <c r="DN44" s="4"/>
      <c r="DO44" s="4"/>
      <c r="DP44" s="4"/>
      <c r="DQ44" s="4"/>
      <c r="DR44" s="4"/>
      <c r="DS44" s="136"/>
      <c r="DT44" s="4"/>
      <c r="DU44" s="4"/>
      <c r="DV44" s="4"/>
      <c r="DW44" s="136"/>
      <c r="DX44" s="136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136"/>
      <c r="FS44" s="136"/>
      <c r="FT44" s="136"/>
      <c r="FU44" s="136"/>
      <c r="FV44" s="136"/>
      <c r="FW44" s="136"/>
      <c r="FX44" s="136"/>
      <c r="FY44" s="136"/>
      <c r="FZ44" s="136"/>
      <c r="GA44" s="136"/>
      <c r="GB44" s="136"/>
      <c r="GC44" s="136"/>
      <c r="GD44" s="136"/>
      <c r="GE44" s="136"/>
      <c r="GF44" s="136"/>
      <c r="GG44" s="136"/>
      <c r="GH44" s="136"/>
      <c r="GI44" s="136"/>
      <c r="GJ44" s="136"/>
      <c r="GK44" s="136"/>
      <c r="GL44" s="136"/>
      <c r="GM44" s="136"/>
      <c r="GN44" s="136"/>
      <c r="GO44" s="136"/>
      <c r="GP44" s="136"/>
      <c r="GQ44" s="136"/>
      <c r="GR44" s="136"/>
      <c r="GS44" s="136"/>
      <c r="GT44" s="136"/>
      <c r="GU44" s="136"/>
      <c r="GV44" s="136"/>
      <c r="GW44" s="136"/>
      <c r="GX44" s="136"/>
      <c r="GY44" s="136"/>
      <c r="GZ44" s="136"/>
      <c r="HA44" s="136"/>
      <c r="HB44" s="136"/>
      <c r="HC44" s="136"/>
      <c r="HD44" s="136"/>
      <c r="HE44" s="136"/>
      <c r="HF44" s="136"/>
      <c r="HG44" s="136"/>
      <c r="HH44" s="136"/>
      <c r="HI44" s="136"/>
      <c r="HJ44" s="136"/>
      <c r="HK44" s="136"/>
      <c r="HL44" s="136"/>
      <c r="HM44" s="136"/>
      <c r="HN44" s="136"/>
      <c r="HO44" s="136"/>
      <c r="HP44" s="136"/>
      <c r="HQ44" s="136"/>
      <c r="HR44" s="136"/>
      <c r="HU44" s="4"/>
      <c r="HV44" s="4"/>
      <c r="HW44" s="4"/>
      <c r="HY44" s="4"/>
      <c r="HZ44" s="4"/>
      <c r="IA44" s="4"/>
      <c r="IB44" s="4"/>
      <c r="IC44" s="136"/>
      <c r="ID44" s="4"/>
      <c r="IE44" s="4"/>
      <c r="IF44" s="4"/>
      <c r="IG44" s="136"/>
      <c r="IH44" s="136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339" t="s">
        <v>168</v>
      </c>
      <c r="IT44" s="4">
        <v>14</v>
      </c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136"/>
      <c r="JR44" s="136"/>
      <c r="JS44" s="136"/>
      <c r="JT44" s="136"/>
      <c r="JU44" s="136"/>
      <c r="JV44" s="136"/>
      <c r="JW44" s="136"/>
      <c r="JX44" s="136"/>
      <c r="JY44" s="136"/>
      <c r="JZ44" s="136"/>
      <c r="KA44" s="136"/>
      <c r="KB44" s="136"/>
      <c r="KC44" s="136"/>
      <c r="KD44" s="136"/>
      <c r="KE44" s="136"/>
      <c r="KF44" s="136"/>
      <c r="KG44" s="136"/>
      <c r="KH44" s="136"/>
      <c r="KI44" s="136"/>
      <c r="KJ44" s="136"/>
      <c r="KK44" s="136"/>
      <c r="KL44" s="136"/>
      <c r="KM44" s="136"/>
      <c r="KN44" s="136"/>
      <c r="KO44" s="136"/>
      <c r="KP44" s="136"/>
      <c r="KQ44" s="136"/>
      <c r="KR44" s="136"/>
      <c r="KS44" s="136"/>
      <c r="KT44" s="136"/>
      <c r="KU44" s="136"/>
      <c r="KV44" s="136"/>
      <c r="KW44" s="136"/>
      <c r="KX44" s="136"/>
      <c r="KY44" s="136"/>
      <c r="KZ44" s="136"/>
      <c r="LA44" s="136"/>
      <c r="LB44" s="136"/>
      <c r="LC44" s="136"/>
      <c r="LD44" s="136"/>
      <c r="LE44" s="136"/>
      <c r="LF44" s="136"/>
      <c r="LG44" s="136"/>
      <c r="LH44" s="136"/>
      <c r="LI44" s="136"/>
      <c r="LJ44" s="136"/>
      <c r="LK44" s="136"/>
      <c r="LL44" s="136"/>
      <c r="LM44" s="136"/>
      <c r="LN44" s="136"/>
      <c r="LO44" s="136"/>
      <c r="LS44" s="4"/>
      <c r="LT44" s="4"/>
      <c r="LU44" s="4"/>
      <c r="LW44" s="4"/>
      <c r="LX44" s="4"/>
      <c r="LY44" s="4"/>
      <c r="LZ44" s="4"/>
      <c r="MA44" s="136"/>
      <c r="MB44" s="4"/>
      <c r="MC44" s="4"/>
      <c r="MD44" s="4"/>
      <c r="ME44" s="136"/>
      <c r="MF44" s="136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136"/>
      <c r="NP44" s="136"/>
      <c r="NQ44" s="136"/>
      <c r="NR44" s="136"/>
      <c r="NS44" s="136"/>
      <c r="NT44" s="136"/>
      <c r="NU44" s="136"/>
      <c r="NV44" s="136"/>
      <c r="NW44" s="136"/>
      <c r="NX44" s="136"/>
      <c r="NY44" s="136"/>
      <c r="NZ44" s="136"/>
      <c r="OA44" s="136"/>
      <c r="OB44" s="136"/>
      <c r="OC44" s="136"/>
      <c r="OD44" s="136"/>
      <c r="OE44" s="136"/>
      <c r="OF44" s="136"/>
      <c r="OG44" s="136"/>
      <c r="OH44" s="136"/>
      <c r="OI44" s="136"/>
      <c r="OJ44" s="136"/>
      <c r="OK44" s="136"/>
      <c r="OL44" s="136"/>
      <c r="OM44" s="136"/>
      <c r="ON44" s="136"/>
      <c r="OO44" s="136"/>
      <c r="OP44" s="136"/>
      <c r="OQ44" s="136"/>
      <c r="OR44" s="136"/>
      <c r="OS44" s="136"/>
      <c r="OT44" s="136"/>
      <c r="OU44" s="136"/>
      <c r="OV44" s="136"/>
      <c r="OW44" s="136"/>
      <c r="OX44" s="136"/>
      <c r="OY44" s="136"/>
      <c r="OZ44" s="136"/>
      <c r="PA44" s="136"/>
      <c r="PB44" s="136"/>
      <c r="PC44" s="136"/>
      <c r="PD44" s="136"/>
      <c r="PE44" s="136"/>
      <c r="PF44" s="136"/>
      <c r="PG44" s="136"/>
      <c r="PH44" s="136"/>
      <c r="PI44" s="136"/>
      <c r="PJ44" s="136"/>
      <c r="PK44" s="136"/>
      <c r="PL44" s="136"/>
      <c r="PM44" s="136"/>
      <c r="PQ44" s="4"/>
      <c r="PR44" s="4"/>
      <c r="PS44" s="4"/>
      <c r="PU44" s="4"/>
      <c r="PV44" s="4"/>
      <c r="PW44" s="4"/>
      <c r="PX44" s="4"/>
      <c r="PY44" s="136"/>
      <c r="PZ44" s="4"/>
      <c r="QA44" s="4"/>
      <c r="QB44" s="4"/>
      <c r="QC44" s="4"/>
      <c r="QD44" s="136"/>
      <c r="QE44" s="136"/>
      <c r="QF44" s="4"/>
      <c r="QG44" s="4"/>
      <c r="QH44" s="4"/>
      <c r="QI44" s="4"/>
      <c r="QJ44" s="4"/>
      <c r="QK44" s="4"/>
      <c r="QL44" s="4"/>
      <c r="QM44" s="4"/>
      <c r="QN44" s="4"/>
      <c r="QO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136"/>
      <c r="RO44" s="136"/>
      <c r="RP44" s="136"/>
      <c r="RQ44" s="136"/>
      <c r="RR44" s="136"/>
      <c r="RS44" s="136"/>
      <c r="RT44" s="136"/>
      <c r="RU44" s="136"/>
      <c r="RV44" s="136"/>
      <c r="RW44" s="136"/>
      <c r="RX44" s="136"/>
      <c r="RY44" s="136"/>
      <c r="RZ44" s="136"/>
      <c r="SA44" s="136"/>
      <c r="SB44" s="136"/>
      <c r="SC44" s="136"/>
      <c r="SD44" s="136"/>
      <c r="SE44" s="136"/>
      <c r="SF44" s="136"/>
      <c r="SG44" s="136"/>
      <c r="SH44" s="136"/>
      <c r="SI44" s="136"/>
      <c r="SJ44" s="136"/>
      <c r="SK44" s="136"/>
      <c r="SL44" s="136"/>
      <c r="SM44" s="136"/>
      <c r="SN44" s="136"/>
      <c r="SO44" s="136"/>
      <c r="SP44" s="136"/>
      <c r="SQ44" s="136"/>
      <c r="SR44" s="136"/>
      <c r="SS44" s="136"/>
      <c r="ST44" s="136"/>
      <c r="SU44" s="136"/>
      <c r="SV44" s="136"/>
      <c r="SW44" s="136"/>
      <c r="SX44" s="136"/>
      <c r="SY44" s="136"/>
      <c r="SZ44" s="136"/>
      <c r="TA44" s="136"/>
      <c r="TB44" s="136"/>
      <c r="TC44" s="136"/>
      <c r="TD44" s="136"/>
      <c r="TE44" s="136"/>
      <c r="TF44" s="136"/>
      <c r="TG44" s="136"/>
      <c r="TH44" s="136"/>
      <c r="TI44" s="136"/>
      <c r="TJ44" s="136"/>
      <c r="TK44" s="136"/>
      <c r="TL44" s="136"/>
      <c r="TP44" s="4"/>
      <c r="TQ44" s="4"/>
      <c r="TR44" s="4"/>
      <c r="TT44" s="4"/>
      <c r="TU44" s="4"/>
      <c r="TV44" s="4"/>
      <c r="TW44" s="4"/>
      <c r="TX44" s="136"/>
      <c r="TY44" s="4"/>
      <c r="TZ44" s="4"/>
      <c r="UA44" s="4"/>
      <c r="UB44" s="4"/>
      <c r="UC44" s="136"/>
      <c r="UD44" s="136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136"/>
      <c r="VN44" s="136"/>
      <c r="VO44" s="136"/>
      <c r="VP44" s="136"/>
      <c r="VQ44" s="136"/>
      <c r="VR44" s="136"/>
      <c r="VS44" s="136"/>
      <c r="VT44" s="136"/>
      <c r="VU44" s="136"/>
      <c r="VV44" s="136"/>
      <c r="VW44" s="136"/>
      <c r="VX44" s="136"/>
      <c r="VY44" s="136"/>
      <c r="VZ44" s="136"/>
      <c r="WA44" s="136"/>
      <c r="WB44" s="136"/>
      <c r="WC44" s="136"/>
      <c r="WD44" s="136"/>
      <c r="WE44" s="136"/>
      <c r="WF44" s="136"/>
      <c r="WG44" s="136"/>
      <c r="WH44" s="136"/>
      <c r="WI44" s="136"/>
      <c r="WJ44" s="136"/>
      <c r="WK44" s="136"/>
      <c r="WL44" s="136"/>
      <c r="WM44" s="136"/>
      <c r="WN44" s="136"/>
      <c r="WO44" s="136"/>
      <c r="WP44" s="136"/>
      <c r="WQ44" s="136"/>
      <c r="WR44" s="136"/>
      <c r="WS44" s="136"/>
      <c r="WT44" s="136"/>
      <c r="WU44" s="136"/>
      <c r="WV44" s="136"/>
      <c r="WW44" s="136"/>
      <c r="WX44" s="136"/>
      <c r="WY44" s="136"/>
      <c r="WZ44" s="136"/>
      <c r="XA44" s="136"/>
      <c r="XB44" s="136"/>
      <c r="XC44" s="136"/>
      <c r="XD44" s="136"/>
      <c r="XE44" s="136"/>
      <c r="XF44" s="136"/>
      <c r="XG44" s="136"/>
      <c r="XH44" s="136"/>
      <c r="XI44" s="136"/>
      <c r="XJ44" s="136"/>
      <c r="XK44" s="136"/>
      <c r="XO44" s="4"/>
      <c r="XP44" s="353">
        <f>XP43+1</f>
        <v>10</v>
      </c>
      <c r="XQ44" s="4"/>
      <c r="XR44" s="215" t="s">
        <v>277</v>
      </c>
      <c r="XS44" s="249"/>
      <c r="XT44" s="136" t="s">
        <v>136</v>
      </c>
      <c r="XU44" s="177">
        <f>AAX44</f>
        <v>0</v>
      </c>
      <c r="XV44" s="177"/>
      <c r="XW44" s="178">
        <f>XW43+1</f>
        <v>44742</v>
      </c>
      <c r="XX44" s="352"/>
      <c r="XY44" s="158">
        <f>XX44+XY43</f>
        <v>42</v>
      </c>
      <c r="XZ44" s="4"/>
      <c r="YA44" s="348">
        <v>10</v>
      </c>
      <c r="YB44" s="347"/>
      <c r="YC44" s="346" t="s">
        <v>167</v>
      </c>
      <c r="YD44" s="312">
        <v>0</v>
      </c>
      <c r="YE44" s="312">
        <v>0</v>
      </c>
      <c r="YF44" s="311">
        <v>0</v>
      </c>
      <c r="YG44" s="345">
        <v>0</v>
      </c>
      <c r="YH44" s="309">
        <v>0</v>
      </c>
      <c r="YI44" s="345">
        <v>0</v>
      </c>
      <c r="YJ44" s="309">
        <v>0</v>
      </c>
      <c r="YK44" s="309">
        <v>0</v>
      </c>
      <c r="YL44" s="4"/>
      <c r="YM44" s="324" t="s">
        <v>273</v>
      </c>
      <c r="YN44" s="237"/>
      <c r="YO44" s="237" t="s">
        <v>136</v>
      </c>
      <c r="YP44" s="237"/>
      <c r="YQ44" s="323" t="s">
        <v>270</v>
      </c>
      <c r="YR44" s="136"/>
      <c r="YS44" s="324" t="s">
        <v>146</v>
      </c>
      <c r="YT44" s="237"/>
      <c r="YU44" s="237" t="s">
        <v>136</v>
      </c>
      <c r="YV44" s="237"/>
      <c r="YW44" s="323" t="s">
        <v>283</v>
      </c>
      <c r="YX44" s="4"/>
      <c r="YY44" s="324" t="s">
        <v>266</v>
      </c>
      <c r="YZ44" s="237"/>
      <c r="ZA44" s="237" t="s">
        <v>136</v>
      </c>
      <c r="ZB44" s="237"/>
      <c r="ZC44" s="323" t="s">
        <v>168</v>
      </c>
      <c r="ZD44" s="136"/>
      <c r="ZE44" s="324" t="s">
        <v>146</v>
      </c>
      <c r="ZF44" s="237"/>
      <c r="ZG44" s="237" t="s">
        <v>136</v>
      </c>
      <c r="ZH44" s="237"/>
      <c r="ZI44" s="323" t="s">
        <v>273</v>
      </c>
      <c r="ZK44" s="4"/>
      <c r="ZL44" s="314">
        <v>10</v>
      </c>
      <c r="ZM44" s="307" t="s">
        <v>184</v>
      </c>
      <c r="ZN44" s="307">
        <f>IF(ZQ44&gt;ZR44,1,0)</f>
        <v>0</v>
      </c>
      <c r="ZO44" s="136">
        <f>IF((NOT(ISBLANK(YV52)))*AND(YV52=YT52),1,0)</f>
        <v>0</v>
      </c>
      <c r="ZP44" s="177">
        <f>IF(ZQ44&lt;ZR44,1,0)</f>
        <v>0</v>
      </c>
      <c r="ZQ44" s="307">
        <f>YV52</f>
        <v>0</v>
      </c>
      <c r="ZR44" s="177">
        <f>YT52</f>
        <v>0</v>
      </c>
      <c r="ZS44" s="4"/>
      <c r="ZT44" s="314">
        <v>10</v>
      </c>
      <c r="ZU44" s="307" t="s">
        <v>266</v>
      </c>
      <c r="ZV44" s="307">
        <f>IF(ZY44&gt;ZZ44,1,0)</f>
        <v>0</v>
      </c>
      <c r="ZW44" s="344">
        <f>IF((NOT(ISBLANK(YT50)))*AND(YT50=YV50),1,0)</f>
        <v>0</v>
      </c>
      <c r="ZX44" s="177">
        <f>IF(ZY44&lt;ZZ44,1,0)</f>
        <v>0</v>
      </c>
      <c r="ZY44" s="307">
        <f>YT50</f>
        <v>0</v>
      </c>
      <c r="ZZ44" s="177">
        <f>YV50</f>
        <v>0</v>
      </c>
      <c r="AAA44" s="4"/>
      <c r="AAB44" s="314">
        <v>10</v>
      </c>
      <c r="AAC44" s="307" t="s">
        <v>168</v>
      </c>
      <c r="AAD44" s="307">
        <f>IF(AAG44&gt;AAH44,1,0)</f>
        <v>0</v>
      </c>
      <c r="AAE44" s="136">
        <f>IF((NOT(ISBLANK(YT52)))*AND(YT52=YV52),1,0)</f>
        <v>0</v>
      </c>
      <c r="AAF44" s="177">
        <f>IF(AAG44&lt;AAH44,1,0)</f>
        <v>0</v>
      </c>
      <c r="AAG44" s="307">
        <f>YT52</f>
        <v>0</v>
      </c>
      <c r="AAH44" s="177">
        <f>YV52</f>
        <v>0</v>
      </c>
      <c r="AAI44" s="4"/>
      <c r="AAJ44" s="314">
        <v>10</v>
      </c>
      <c r="AAK44" s="307" t="s">
        <v>183</v>
      </c>
      <c r="AAL44" s="307">
        <f>IF(AAO44&gt;AAP44,1,0)</f>
        <v>0</v>
      </c>
      <c r="AAM44" s="136">
        <f>IF((NOT(ISBLANK(YV50)))*AND(YV50=YT50),1,0)</f>
        <v>0</v>
      </c>
      <c r="AAN44" s="177">
        <f>IF(AAO44&lt;AAP44,1,0)</f>
        <v>0</v>
      </c>
      <c r="AAO44" s="307">
        <f>YV50</f>
        <v>0</v>
      </c>
      <c r="AAP44" s="177">
        <f>YT50</f>
        <v>0</v>
      </c>
      <c r="AAQ44" s="4"/>
      <c r="AAR44" s="314">
        <v>10</v>
      </c>
      <c r="AAS44" s="307" t="s">
        <v>277</v>
      </c>
      <c r="AAT44" s="307">
        <f>IF(AAW44&gt;AAX44,1,0)</f>
        <v>0</v>
      </c>
      <c r="AAU44" s="136">
        <f>IF((NOT(ISBLANK(YV54)))*AND(YV54=YT54),1,0)</f>
        <v>0</v>
      </c>
      <c r="AAV44" s="177">
        <f>IF(AAW44&lt;AAX44,1,0)</f>
        <v>0</v>
      </c>
      <c r="AAW44" s="307">
        <f>YV54</f>
        <v>0</v>
      </c>
      <c r="AAX44" s="177">
        <f>YT54</f>
        <v>0</v>
      </c>
      <c r="AAY44" s="4"/>
      <c r="AAZ44" s="314">
        <v>10</v>
      </c>
      <c r="ABA44" s="307" t="s">
        <v>283</v>
      </c>
      <c r="ABB44" s="307">
        <f>IF(ABE44&gt;ABF44,1,0)</f>
        <v>0</v>
      </c>
      <c r="ABC44" s="136">
        <f>IF((NOT(ISBLANK(YV55)))*AND(YV55=YT55),1,0)</f>
        <v>0</v>
      </c>
      <c r="ABD44" s="177">
        <f>IF(ABE44&lt;ABF44,1,0)</f>
        <v>0</v>
      </c>
      <c r="ABE44" s="307">
        <f>YV55</f>
        <v>0</v>
      </c>
      <c r="ABF44" s="177">
        <f>YT55</f>
        <v>0</v>
      </c>
      <c r="ABG44" s="4"/>
      <c r="ABH44" s="313" t="s">
        <v>146</v>
      </c>
      <c r="ABI44" s="4"/>
    </row>
    <row r="45" spans="1:737" x14ac:dyDescent="0.25">
      <c r="C45" s="4"/>
      <c r="D45" s="4"/>
      <c r="E45" s="4"/>
      <c r="F45" s="4"/>
      <c r="G45" s="4"/>
      <c r="H45" s="4"/>
      <c r="I45" s="4"/>
      <c r="J45" s="4"/>
      <c r="K45" s="136"/>
      <c r="L45" s="4"/>
      <c r="M45" s="4"/>
      <c r="N45" s="4"/>
      <c r="O45" s="136"/>
      <c r="P45" s="136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  <c r="BI45" s="136"/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6"/>
      <c r="BU45" s="136"/>
      <c r="BV45" s="136"/>
      <c r="BW45" s="136"/>
      <c r="BX45" s="136"/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6"/>
      <c r="CJ45" s="136"/>
      <c r="CK45" s="136"/>
      <c r="CL45" s="136"/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6"/>
      <c r="DC45" s="136"/>
      <c r="DD45" s="136"/>
      <c r="DE45" s="136"/>
      <c r="DF45" s="136"/>
      <c r="DG45" s="4"/>
      <c r="DH45" s="136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136"/>
      <c r="DT45" s="4"/>
      <c r="DU45" s="4"/>
      <c r="DV45" s="4"/>
      <c r="DW45" s="136"/>
      <c r="DX45" s="136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136"/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6"/>
      <c r="GD45" s="136"/>
      <c r="GE45" s="136"/>
      <c r="GF45" s="136"/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6"/>
      <c r="GR45" s="136"/>
      <c r="GS45" s="136"/>
      <c r="GT45" s="136"/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6"/>
      <c r="HF45" s="136"/>
      <c r="HG45" s="136"/>
      <c r="HH45" s="136"/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U45" s="4"/>
      <c r="HV45" s="4"/>
      <c r="HW45" s="4"/>
      <c r="HX45" s="4"/>
      <c r="HY45" s="4"/>
      <c r="HZ45" s="4"/>
      <c r="IA45" s="4"/>
      <c r="IB45" s="4"/>
      <c r="IC45" s="136"/>
      <c r="ID45" s="4"/>
      <c r="IE45" s="4"/>
      <c r="IF45" s="4"/>
      <c r="IG45" s="136"/>
      <c r="IH45" s="136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339" t="s">
        <v>158</v>
      </c>
      <c r="IT45" s="4">
        <v>15</v>
      </c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136"/>
      <c r="JR45" s="136"/>
      <c r="JS45" s="136"/>
      <c r="JT45" s="136"/>
      <c r="JU45" s="136"/>
      <c r="JV45" s="136"/>
      <c r="JW45" s="136"/>
      <c r="JX45" s="136"/>
      <c r="JY45" s="136"/>
      <c r="JZ45" s="136"/>
      <c r="KA45" s="136"/>
      <c r="KB45" s="136"/>
      <c r="KC45" s="136"/>
      <c r="KD45" s="136"/>
      <c r="KE45" s="136"/>
      <c r="KF45" s="136"/>
      <c r="KG45" s="136"/>
      <c r="KH45" s="136"/>
      <c r="KI45" s="136"/>
      <c r="KJ45" s="136"/>
      <c r="KK45" s="136"/>
      <c r="KL45" s="136"/>
      <c r="KM45" s="136"/>
      <c r="KN45" s="136"/>
      <c r="KO45" s="136"/>
      <c r="KP45" s="136"/>
      <c r="KQ45" s="136"/>
      <c r="KR45" s="136"/>
      <c r="KS45" s="136"/>
      <c r="KT45" s="136"/>
      <c r="KU45" s="136"/>
      <c r="KV45" s="136"/>
      <c r="KW45" s="136"/>
      <c r="KX45" s="136"/>
      <c r="KY45" s="136"/>
      <c r="KZ45" s="136"/>
      <c r="LA45" s="136"/>
      <c r="LB45" s="136"/>
      <c r="LC45" s="136"/>
      <c r="LD45" s="136"/>
      <c r="LE45" s="136"/>
      <c r="LF45" s="136"/>
      <c r="LG45" s="136"/>
      <c r="LH45" s="136"/>
      <c r="LI45" s="136"/>
      <c r="LJ45" s="136"/>
      <c r="LK45" s="136"/>
      <c r="LL45" s="136"/>
      <c r="LM45" s="136"/>
      <c r="LN45" s="136"/>
      <c r="LO45" s="136"/>
      <c r="LS45" s="4"/>
      <c r="LT45" s="4"/>
      <c r="LU45" s="4"/>
      <c r="LV45" s="4"/>
      <c r="LW45" s="4"/>
      <c r="LX45" s="4"/>
      <c r="LY45" s="4"/>
      <c r="LZ45" s="4"/>
      <c r="MA45" s="136"/>
      <c r="MB45" s="4"/>
      <c r="MC45" s="4"/>
      <c r="MD45" s="4"/>
      <c r="ME45" s="136"/>
      <c r="MF45" s="136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136"/>
      <c r="NP45" s="136"/>
      <c r="NQ45" s="136"/>
      <c r="NR45" s="136"/>
      <c r="NS45" s="136"/>
      <c r="NT45" s="136"/>
      <c r="NU45" s="136"/>
      <c r="NV45" s="136"/>
      <c r="NW45" s="136"/>
      <c r="NX45" s="136"/>
      <c r="NY45" s="136"/>
      <c r="NZ45" s="136"/>
      <c r="OA45" s="136"/>
      <c r="OB45" s="136"/>
      <c r="OC45" s="136"/>
      <c r="OD45" s="136"/>
      <c r="OE45" s="136"/>
      <c r="OF45" s="136"/>
      <c r="OG45" s="136"/>
      <c r="OH45" s="136"/>
      <c r="OI45" s="136"/>
      <c r="OJ45" s="136"/>
      <c r="OK45" s="136"/>
      <c r="OL45" s="136"/>
      <c r="OM45" s="136"/>
      <c r="ON45" s="136"/>
      <c r="OO45" s="136"/>
      <c r="OP45" s="136"/>
      <c r="OQ45" s="136"/>
      <c r="OR45" s="136"/>
      <c r="OS45" s="136"/>
      <c r="OT45" s="136"/>
      <c r="OU45" s="136"/>
      <c r="OV45" s="136"/>
      <c r="OW45" s="136"/>
      <c r="OX45" s="136"/>
      <c r="OY45" s="136"/>
      <c r="OZ45" s="136"/>
      <c r="PA45" s="136"/>
      <c r="PB45" s="136"/>
      <c r="PC45" s="136"/>
      <c r="PD45" s="136"/>
      <c r="PE45" s="136"/>
      <c r="PF45" s="136"/>
      <c r="PG45" s="136"/>
      <c r="PH45" s="136"/>
      <c r="PI45" s="136"/>
      <c r="PJ45" s="136"/>
      <c r="PK45" s="136"/>
      <c r="PL45" s="136"/>
      <c r="PM45" s="136"/>
      <c r="PQ45" s="4"/>
      <c r="PR45" s="4"/>
      <c r="PS45" s="4"/>
      <c r="PT45" s="4"/>
      <c r="PU45" s="4"/>
      <c r="PV45" s="4"/>
      <c r="PW45" s="4"/>
      <c r="PX45" s="4"/>
      <c r="PY45" s="136"/>
      <c r="PZ45" s="4"/>
      <c r="QA45" s="4"/>
      <c r="QB45" s="4"/>
      <c r="QC45" s="4"/>
      <c r="QD45" s="136"/>
      <c r="QE45" s="136"/>
      <c r="QF45" s="4"/>
      <c r="QG45" s="4"/>
      <c r="QH45" s="4"/>
      <c r="QI45" s="4"/>
      <c r="QJ45" s="4"/>
      <c r="QK45" s="4"/>
      <c r="QL45" s="4"/>
      <c r="QM45" s="4"/>
      <c r="QN45" s="4"/>
      <c r="QO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136"/>
      <c r="RO45" s="136"/>
      <c r="RP45" s="136"/>
      <c r="RQ45" s="136"/>
      <c r="RR45" s="136"/>
      <c r="RS45" s="136"/>
      <c r="RT45" s="136"/>
      <c r="RU45" s="136"/>
      <c r="RV45" s="136"/>
      <c r="RW45" s="136"/>
      <c r="RX45" s="136"/>
      <c r="RY45" s="136"/>
      <c r="RZ45" s="136"/>
      <c r="SA45" s="136"/>
      <c r="SB45" s="136"/>
      <c r="SC45" s="136"/>
      <c r="SD45" s="136"/>
      <c r="SE45" s="136"/>
      <c r="SF45" s="136"/>
      <c r="SG45" s="136"/>
      <c r="SH45" s="136"/>
      <c r="SI45" s="136"/>
      <c r="SJ45" s="136"/>
      <c r="SK45" s="136"/>
      <c r="SL45" s="136"/>
      <c r="SM45" s="136"/>
      <c r="SN45" s="136"/>
      <c r="SO45" s="136"/>
      <c r="SP45" s="136"/>
      <c r="SQ45" s="136"/>
      <c r="SR45" s="136"/>
      <c r="SS45" s="136"/>
      <c r="ST45" s="136"/>
      <c r="SU45" s="136"/>
      <c r="SV45" s="136"/>
      <c r="SW45" s="136"/>
      <c r="SX45" s="136"/>
      <c r="SY45" s="136"/>
      <c r="SZ45" s="136"/>
      <c r="TA45" s="136"/>
      <c r="TB45" s="136"/>
      <c r="TC45" s="136"/>
      <c r="TD45" s="136"/>
      <c r="TE45" s="136"/>
      <c r="TF45" s="136"/>
      <c r="TG45" s="136"/>
      <c r="TH45" s="136"/>
      <c r="TI45" s="136"/>
      <c r="TJ45" s="136"/>
      <c r="TK45" s="136"/>
      <c r="TL45" s="136"/>
      <c r="TP45" s="4"/>
      <c r="TQ45" s="4"/>
      <c r="TR45" s="4"/>
      <c r="TS45" s="4"/>
      <c r="TT45" s="4"/>
      <c r="TU45" s="4"/>
      <c r="TV45" s="4"/>
      <c r="TW45" s="4"/>
      <c r="TX45" s="136"/>
      <c r="TY45" s="4"/>
      <c r="TZ45" s="4"/>
      <c r="UA45" s="4"/>
      <c r="UB45" s="4"/>
      <c r="UC45" s="136"/>
      <c r="UD45" s="136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136"/>
      <c r="VN45" s="136"/>
      <c r="VO45" s="136"/>
      <c r="VP45" s="136"/>
      <c r="VQ45" s="136"/>
      <c r="VR45" s="136"/>
      <c r="VS45" s="136"/>
      <c r="VT45" s="136"/>
      <c r="VU45" s="136"/>
      <c r="VV45" s="136"/>
      <c r="VW45" s="136"/>
      <c r="VX45" s="136"/>
      <c r="VY45" s="136"/>
      <c r="VZ45" s="136"/>
      <c r="WA45" s="136"/>
      <c r="WB45" s="136"/>
      <c r="WC45" s="136"/>
      <c r="WD45" s="136"/>
      <c r="WE45" s="136"/>
      <c r="WF45" s="136"/>
      <c r="WG45" s="136"/>
      <c r="WH45" s="136"/>
      <c r="WI45" s="136"/>
      <c r="WJ45" s="136"/>
      <c r="WK45" s="136"/>
      <c r="WL45" s="136"/>
      <c r="WM45" s="136"/>
      <c r="WN45" s="136"/>
      <c r="WO45" s="136"/>
      <c r="WP45" s="136"/>
      <c r="WQ45" s="136"/>
      <c r="WR45" s="136"/>
      <c r="WS45" s="136"/>
      <c r="WT45" s="136"/>
      <c r="WU45" s="136"/>
      <c r="WV45" s="136"/>
      <c r="WW45" s="136"/>
      <c r="WX45" s="136"/>
      <c r="WY45" s="136"/>
      <c r="WZ45" s="136"/>
      <c r="XA45" s="136"/>
      <c r="XB45" s="136"/>
      <c r="XC45" s="136"/>
      <c r="XD45" s="136"/>
      <c r="XE45" s="136"/>
      <c r="XF45" s="136"/>
      <c r="XG45" s="136"/>
      <c r="XH45" s="136"/>
      <c r="XI45" s="136"/>
      <c r="XJ45" s="136"/>
      <c r="XK45" s="136"/>
      <c r="XO45" s="4"/>
      <c r="XP45" s="351">
        <f>XP44+1</f>
        <v>11</v>
      </c>
      <c r="XQ45" s="350"/>
      <c r="XR45" s="151" t="s">
        <v>183</v>
      </c>
      <c r="XS45" s="290"/>
      <c r="XT45" s="196" t="s">
        <v>136</v>
      </c>
      <c r="XU45" s="197">
        <f>AAX45</f>
        <v>0</v>
      </c>
      <c r="XV45" s="349"/>
      <c r="XW45" s="349"/>
      <c r="XX45" s="349"/>
      <c r="XY45" s="190">
        <f>XX45+XY44</f>
        <v>42</v>
      </c>
      <c r="XZ45" s="4"/>
      <c r="YA45" s="348">
        <v>11</v>
      </c>
      <c r="YB45" s="347"/>
      <c r="YC45" s="346" t="s">
        <v>146</v>
      </c>
      <c r="YD45" s="312">
        <v>0</v>
      </c>
      <c r="YE45" s="312">
        <v>0</v>
      </c>
      <c r="YF45" s="311">
        <v>0</v>
      </c>
      <c r="YG45" s="345">
        <v>0</v>
      </c>
      <c r="YH45" s="309">
        <v>0</v>
      </c>
      <c r="YI45" s="345">
        <v>0</v>
      </c>
      <c r="YJ45" s="309">
        <v>0</v>
      </c>
      <c r="YK45" s="309">
        <v>0</v>
      </c>
      <c r="YL45" s="4"/>
      <c r="YM45" s="324" t="s">
        <v>275</v>
      </c>
      <c r="YN45" s="237"/>
      <c r="YO45" s="237" t="s">
        <v>136</v>
      </c>
      <c r="YP45" s="237"/>
      <c r="YQ45" s="323" t="s">
        <v>146</v>
      </c>
      <c r="YR45" s="136"/>
      <c r="YS45" s="324" t="s">
        <v>266</v>
      </c>
      <c r="YT45" s="237"/>
      <c r="YU45" s="237" t="s">
        <v>136</v>
      </c>
      <c r="YV45" s="237"/>
      <c r="YW45" s="323" t="s">
        <v>265</v>
      </c>
      <c r="YX45" s="4"/>
      <c r="YY45" s="324" t="s">
        <v>273</v>
      </c>
      <c r="YZ45" s="237"/>
      <c r="ZA45" s="237" t="s">
        <v>136</v>
      </c>
      <c r="ZB45" s="237"/>
      <c r="ZC45" s="323" t="s">
        <v>183</v>
      </c>
      <c r="ZD45" s="136"/>
      <c r="ZE45" s="324" t="s">
        <v>270</v>
      </c>
      <c r="ZF45" s="237"/>
      <c r="ZG45" s="237" t="s">
        <v>136</v>
      </c>
      <c r="ZH45" s="237"/>
      <c r="ZI45" s="323" t="s">
        <v>266</v>
      </c>
      <c r="ZK45" s="4"/>
      <c r="ZL45" s="308">
        <v>11</v>
      </c>
      <c r="ZM45" s="306" t="s">
        <v>277</v>
      </c>
      <c r="ZN45" s="306">
        <f>IF(ZQ45&gt;ZR45,1,0)</f>
        <v>0</v>
      </c>
      <c r="ZO45" s="196">
        <f>IF((NOT(ISBLANK(YZ50)))*AND(YZ50=ZB50),1,0)</f>
        <v>0</v>
      </c>
      <c r="ZP45" s="197">
        <f>IF(ZQ45&lt;ZR45,1,0)</f>
        <v>0</v>
      </c>
      <c r="ZQ45" s="306">
        <f>YZ50</f>
        <v>0</v>
      </c>
      <c r="ZR45" s="197">
        <f>ZB50</f>
        <v>0</v>
      </c>
      <c r="ZS45" s="4"/>
      <c r="ZT45" s="308">
        <v>11</v>
      </c>
      <c r="ZU45" s="307" t="s">
        <v>270</v>
      </c>
      <c r="ZV45" s="306">
        <f>IF(ZY45&gt;ZZ45,1,0)</f>
        <v>0</v>
      </c>
      <c r="ZW45" s="344">
        <f>IF((NOT(ISBLANK(ZB53)))*AND(ZB53=YZ53),1,0)</f>
        <v>0</v>
      </c>
      <c r="ZX45" s="197">
        <f>IF(ZY45&lt;ZZ45,1,0)</f>
        <v>0</v>
      </c>
      <c r="ZY45" s="306">
        <f>ZB53</f>
        <v>0</v>
      </c>
      <c r="ZZ45" s="197">
        <f>YZ53</f>
        <v>0</v>
      </c>
      <c r="AAA45" s="4"/>
      <c r="AAB45" s="308">
        <v>11</v>
      </c>
      <c r="AAC45" s="306" t="s">
        <v>273</v>
      </c>
      <c r="AAD45" s="306">
        <f>IF(AAG45&gt;AAH45,1,0)</f>
        <v>0</v>
      </c>
      <c r="AAE45" s="136">
        <f>IF((NOT(ISBLANK(ZB54)))*AND(ZB54=YZ54),1,0)</f>
        <v>0</v>
      </c>
      <c r="AAF45" s="197">
        <f>IF(AAG45&lt;AAH45,1,0)</f>
        <v>0</v>
      </c>
      <c r="AAG45" s="306">
        <f>ZB54</f>
        <v>0</v>
      </c>
      <c r="AAH45" s="197">
        <f>YZ54</f>
        <v>0</v>
      </c>
      <c r="AAI45" s="4"/>
      <c r="AAJ45" s="308">
        <v>11</v>
      </c>
      <c r="AAK45" s="306" t="s">
        <v>146</v>
      </c>
      <c r="AAL45" s="306">
        <f>IF(AAO45&gt;AAP45,1,0)</f>
        <v>0</v>
      </c>
      <c r="AAM45" s="136">
        <f>IF((NOT(ISBLANK(YZ52)))*AND(YZ52=ZB52),1,0)</f>
        <v>0</v>
      </c>
      <c r="AAN45" s="197">
        <f>IF(AAO45&lt;AAP45,1,0)</f>
        <v>0</v>
      </c>
      <c r="AAO45" s="306">
        <f>YZ52</f>
        <v>0</v>
      </c>
      <c r="AAP45" s="197">
        <f>ZB52</f>
        <v>0</v>
      </c>
      <c r="AAQ45" s="4"/>
      <c r="AAR45" s="308">
        <v>11</v>
      </c>
      <c r="AAS45" s="306" t="s">
        <v>183</v>
      </c>
      <c r="AAT45" s="306">
        <f>IF(AAW45&gt;AAX45,1,0)</f>
        <v>0</v>
      </c>
      <c r="AAU45" s="136">
        <f>IF((NOT(ISBLANK(YZ53)))*AND(YZ53=ZB53),1,0)</f>
        <v>0</v>
      </c>
      <c r="AAV45" s="197">
        <f>IF(AAW45&lt;AAX45,1,0)</f>
        <v>0</v>
      </c>
      <c r="AAW45" s="306">
        <f>YZ53</f>
        <v>0</v>
      </c>
      <c r="AAX45" s="197">
        <f>ZB53</f>
        <v>0</v>
      </c>
      <c r="AAY45" s="4"/>
      <c r="AAZ45" s="308">
        <v>11</v>
      </c>
      <c r="ABA45" s="306" t="s">
        <v>184</v>
      </c>
      <c r="ABB45" s="306">
        <f>IF(ABE45&gt;ABF45,1,0)</f>
        <v>0</v>
      </c>
      <c r="ABC45" s="136">
        <f>IF((NOT(ISBLANK(YZ54)))*AND(YZ54=ZB54),1,0)</f>
        <v>0</v>
      </c>
      <c r="ABD45" s="197">
        <f>IF(ABE45&lt;ABF45,1,0)</f>
        <v>0</v>
      </c>
      <c r="ABE45" s="306">
        <f>YZ54</f>
        <v>0</v>
      </c>
      <c r="ABF45" s="197">
        <f>ZB54</f>
        <v>0</v>
      </c>
      <c r="ABG45" s="4"/>
      <c r="ABH45" s="305" t="s">
        <v>265</v>
      </c>
      <c r="ABI45" s="4"/>
    </row>
    <row r="46" spans="1:737" x14ac:dyDescent="0.25">
      <c r="C46" s="4"/>
      <c r="D46" s="4"/>
      <c r="E46" s="4"/>
      <c r="F46" s="4"/>
      <c r="G46" s="4"/>
      <c r="H46" s="4"/>
      <c r="I46" s="4"/>
      <c r="J46" s="4"/>
      <c r="K46" s="136"/>
      <c r="L46" s="4"/>
      <c r="M46" s="4"/>
      <c r="N46" s="4"/>
      <c r="O46" s="136"/>
      <c r="P46" s="136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  <c r="BI46" s="136"/>
      <c r="BJ46" s="136"/>
      <c r="BK46" s="136"/>
      <c r="BL46" s="136"/>
      <c r="BM46" s="136"/>
      <c r="BN46" s="136"/>
      <c r="BO46" s="136"/>
      <c r="BP46" s="136"/>
      <c r="BQ46" s="136"/>
      <c r="BR46" s="136"/>
      <c r="BS46" s="136"/>
      <c r="BT46" s="136"/>
      <c r="BU46" s="136"/>
      <c r="BV46" s="136"/>
      <c r="BW46" s="136"/>
      <c r="BX46" s="136"/>
      <c r="BY46" s="136"/>
      <c r="BZ46" s="136"/>
      <c r="CA46" s="136"/>
      <c r="CB46" s="136"/>
      <c r="CC46" s="136"/>
      <c r="CD46" s="136"/>
      <c r="CE46" s="136"/>
      <c r="CF46" s="136"/>
      <c r="CG46" s="136"/>
      <c r="CH46" s="136"/>
      <c r="CI46" s="136"/>
      <c r="CJ46" s="136"/>
      <c r="CK46" s="136"/>
      <c r="CL46" s="136"/>
      <c r="CM46" s="136"/>
      <c r="CN46" s="136"/>
      <c r="CO46" s="136"/>
      <c r="CP46" s="136"/>
      <c r="CQ46" s="136"/>
      <c r="CR46" s="136"/>
      <c r="CS46" s="136"/>
      <c r="CT46" s="136"/>
      <c r="CU46" s="136"/>
      <c r="CV46" s="136"/>
      <c r="CW46" s="136"/>
      <c r="DC46" s="136"/>
      <c r="DD46" s="136"/>
      <c r="DE46" s="136"/>
      <c r="DF46" s="136"/>
      <c r="DG46" s="4"/>
      <c r="DH46" s="136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136"/>
      <c r="DT46" s="4"/>
      <c r="DU46" s="4"/>
      <c r="DV46" s="4"/>
      <c r="DW46" s="136"/>
      <c r="DX46" s="136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136"/>
      <c r="FS46" s="136"/>
      <c r="FT46" s="136"/>
      <c r="FU46" s="136"/>
      <c r="FV46" s="136"/>
      <c r="FW46" s="136"/>
      <c r="FX46" s="136"/>
      <c r="FY46" s="136"/>
      <c r="FZ46" s="136"/>
      <c r="GA46" s="136"/>
      <c r="GB46" s="136"/>
      <c r="GC46" s="136"/>
      <c r="GD46" s="136"/>
      <c r="GE46" s="136"/>
      <c r="GF46" s="136"/>
      <c r="GG46" s="136"/>
      <c r="GH46" s="136"/>
      <c r="GI46" s="136"/>
      <c r="GJ46" s="136"/>
      <c r="GK46" s="136"/>
      <c r="GL46" s="136"/>
      <c r="GM46" s="136"/>
      <c r="GN46" s="136"/>
      <c r="GO46" s="136"/>
      <c r="GP46" s="136"/>
      <c r="GQ46" s="136"/>
      <c r="GR46" s="136"/>
      <c r="GS46" s="136"/>
      <c r="GT46" s="136"/>
      <c r="GU46" s="136"/>
      <c r="GV46" s="136"/>
      <c r="GW46" s="136"/>
      <c r="GX46" s="136"/>
      <c r="GY46" s="136"/>
      <c r="GZ46" s="136"/>
      <c r="HA46" s="136"/>
      <c r="HB46" s="136"/>
      <c r="HC46" s="136"/>
      <c r="HD46" s="136"/>
      <c r="HE46" s="136"/>
      <c r="HF46" s="136"/>
      <c r="HG46" s="136"/>
      <c r="HH46" s="136"/>
      <c r="HI46" s="136"/>
      <c r="HJ46" s="136"/>
      <c r="HK46" s="136"/>
      <c r="HL46" s="136"/>
      <c r="HM46" s="136"/>
      <c r="HN46" s="136"/>
      <c r="HO46" s="136"/>
      <c r="HP46" s="136"/>
      <c r="HQ46" s="136"/>
      <c r="HR46" s="136"/>
      <c r="HU46" s="4"/>
      <c r="HV46" s="4"/>
      <c r="HW46" s="4"/>
      <c r="HX46" s="4"/>
      <c r="HY46" s="4"/>
      <c r="HZ46" s="4"/>
      <c r="IA46" s="4"/>
      <c r="IB46" s="4"/>
      <c r="IC46" s="136"/>
      <c r="ID46" s="4"/>
      <c r="IE46" s="4"/>
      <c r="IF46" s="4"/>
      <c r="IG46" s="136"/>
      <c r="IH46" s="136"/>
      <c r="IR46" s="4"/>
      <c r="IS46" s="339" t="s">
        <v>274</v>
      </c>
      <c r="IT46" s="4">
        <v>16</v>
      </c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136"/>
      <c r="JR46" s="136"/>
      <c r="JS46" s="136"/>
      <c r="JT46" s="136"/>
      <c r="JU46" s="136"/>
      <c r="JV46" s="136"/>
      <c r="JW46" s="136"/>
      <c r="JX46" s="136"/>
      <c r="JY46" s="136"/>
      <c r="JZ46" s="136"/>
      <c r="KA46" s="136"/>
      <c r="KB46" s="136"/>
      <c r="KC46" s="136"/>
      <c r="KD46" s="136"/>
      <c r="KE46" s="136"/>
      <c r="KF46" s="136"/>
      <c r="KG46" s="136"/>
      <c r="KH46" s="136"/>
      <c r="KI46" s="136"/>
      <c r="KJ46" s="136"/>
      <c r="KK46" s="136"/>
      <c r="KL46" s="136"/>
      <c r="KM46" s="136"/>
      <c r="KN46" s="136"/>
      <c r="KO46" s="136"/>
      <c r="KP46" s="136"/>
      <c r="KQ46" s="136"/>
      <c r="KR46" s="136"/>
      <c r="KS46" s="136"/>
      <c r="KT46" s="136"/>
      <c r="KU46" s="136"/>
      <c r="KV46" s="136"/>
      <c r="KW46" s="136"/>
      <c r="KX46" s="136"/>
      <c r="KY46" s="136"/>
      <c r="KZ46" s="136"/>
      <c r="LA46" s="136"/>
      <c r="LB46" s="136"/>
      <c r="LC46" s="136"/>
      <c r="LD46" s="136"/>
      <c r="LE46" s="136"/>
      <c r="LF46" s="136"/>
      <c r="LG46" s="136"/>
      <c r="LH46" s="136"/>
      <c r="LI46" s="136"/>
      <c r="LJ46" s="136"/>
      <c r="LK46" s="136"/>
      <c r="LL46" s="136"/>
      <c r="LM46" s="136"/>
      <c r="LN46" s="136"/>
      <c r="LO46" s="136"/>
      <c r="LS46" s="4"/>
      <c r="LT46" s="4"/>
      <c r="LU46" s="4"/>
      <c r="LV46" s="4"/>
      <c r="LW46" s="4"/>
      <c r="LX46" s="4"/>
      <c r="LY46" s="4"/>
      <c r="LZ46" s="4"/>
      <c r="MA46" s="136"/>
      <c r="MB46" s="4"/>
      <c r="MC46" s="4"/>
      <c r="MD46" s="4"/>
      <c r="ME46" s="136"/>
      <c r="MF46" s="136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136"/>
      <c r="NP46" s="136"/>
      <c r="NQ46" s="136"/>
      <c r="NR46" s="136"/>
      <c r="NS46" s="136"/>
      <c r="NT46" s="136"/>
      <c r="NU46" s="136"/>
      <c r="NV46" s="136"/>
      <c r="NW46" s="136"/>
      <c r="NX46" s="136"/>
      <c r="NY46" s="136"/>
      <c r="NZ46" s="136"/>
      <c r="OA46" s="136"/>
      <c r="OB46" s="136"/>
      <c r="OC46" s="136"/>
      <c r="OD46" s="136"/>
      <c r="OE46" s="136"/>
      <c r="OF46" s="136"/>
      <c r="OG46" s="136"/>
      <c r="OH46" s="136"/>
      <c r="OI46" s="136"/>
      <c r="OJ46" s="136"/>
      <c r="OK46" s="136"/>
      <c r="OL46" s="136"/>
      <c r="OM46" s="136"/>
      <c r="ON46" s="136"/>
      <c r="OO46" s="136"/>
      <c r="OP46" s="136"/>
      <c r="OQ46" s="136"/>
      <c r="OR46" s="136"/>
      <c r="OS46" s="136"/>
      <c r="OT46" s="136"/>
      <c r="OU46" s="136"/>
      <c r="OV46" s="136"/>
      <c r="OW46" s="136"/>
      <c r="OX46" s="136"/>
      <c r="OY46" s="136"/>
      <c r="OZ46" s="136"/>
      <c r="PA46" s="136"/>
      <c r="PB46" s="136"/>
      <c r="PC46" s="136"/>
      <c r="PD46" s="136"/>
      <c r="PE46" s="136"/>
      <c r="PF46" s="136"/>
      <c r="PG46" s="136"/>
      <c r="PH46" s="136"/>
      <c r="PI46" s="136"/>
      <c r="PJ46" s="136"/>
      <c r="PK46" s="136"/>
      <c r="PL46" s="136"/>
      <c r="PM46" s="136"/>
      <c r="PQ46" s="4"/>
      <c r="PR46" s="4"/>
      <c r="PS46" s="4"/>
      <c r="PT46" s="4"/>
      <c r="PU46" s="4"/>
      <c r="PV46" s="4"/>
      <c r="PW46" s="4"/>
      <c r="PX46" s="4"/>
      <c r="PY46" s="136"/>
      <c r="PZ46" s="4"/>
      <c r="QA46" s="4"/>
      <c r="QB46" s="4"/>
      <c r="QC46" s="4"/>
      <c r="QD46" s="136"/>
      <c r="QE46" s="136"/>
      <c r="QO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136"/>
      <c r="RO46" s="136"/>
      <c r="RP46" s="136"/>
      <c r="RQ46" s="136"/>
      <c r="RR46" s="136"/>
      <c r="RS46" s="136"/>
      <c r="RT46" s="136"/>
      <c r="RU46" s="136"/>
      <c r="RV46" s="136"/>
      <c r="RW46" s="136"/>
      <c r="RX46" s="136"/>
      <c r="RY46" s="136"/>
      <c r="RZ46" s="136"/>
      <c r="SA46" s="136"/>
      <c r="SB46" s="136"/>
      <c r="SC46" s="136"/>
      <c r="SD46" s="136"/>
      <c r="SE46" s="136"/>
      <c r="SF46" s="136"/>
      <c r="SG46" s="136"/>
      <c r="SH46" s="136"/>
      <c r="SI46" s="136"/>
      <c r="SJ46" s="136"/>
      <c r="SK46" s="136"/>
      <c r="SL46" s="136"/>
      <c r="SM46" s="136"/>
      <c r="SN46" s="136"/>
      <c r="SO46" s="136"/>
      <c r="SP46" s="136"/>
      <c r="SQ46" s="136"/>
      <c r="SR46" s="136"/>
      <c r="SS46" s="136"/>
      <c r="ST46" s="136"/>
      <c r="SU46" s="136"/>
      <c r="SV46" s="136"/>
      <c r="SW46" s="136"/>
      <c r="SX46" s="136"/>
      <c r="SY46" s="136"/>
      <c r="SZ46" s="136"/>
      <c r="TA46" s="136"/>
      <c r="TB46" s="136"/>
      <c r="TC46" s="136"/>
      <c r="TD46" s="136"/>
      <c r="TE46" s="136"/>
      <c r="TF46" s="136"/>
      <c r="TG46" s="136"/>
      <c r="TH46" s="136"/>
      <c r="TI46" s="136"/>
      <c r="TJ46" s="136"/>
      <c r="TK46" s="136"/>
      <c r="TL46" s="136"/>
      <c r="TP46" s="4"/>
      <c r="TQ46" s="4"/>
      <c r="TR46" s="4"/>
      <c r="TS46" s="4"/>
      <c r="TT46" s="4"/>
      <c r="TU46" s="4"/>
      <c r="TV46" s="4"/>
      <c r="TW46" s="4"/>
      <c r="TX46" s="136"/>
      <c r="TY46" s="4"/>
      <c r="TZ46" s="4"/>
      <c r="UA46" s="4"/>
      <c r="UB46" s="4"/>
      <c r="UC46" s="136"/>
      <c r="UD46" s="136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136"/>
      <c r="VN46" s="136"/>
      <c r="VO46" s="136"/>
      <c r="VP46" s="136"/>
      <c r="VQ46" s="136"/>
      <c r="VR46" s="136"/>
      <c r="VS46" s="136"/>
      <c r="VT46" s="136"/>
      <c r="VU46" s="136"/>
      <c r="VV46" s="136"/>
      <c r="VW46" s="136"/>
      <c r="VX46" s="136"/>
      <c r="VY46" s="136"/>
      <c r="VZ46" s="136"/>
      <c r="WA46" s="136"/>
      <c r="WB46" s="136"/>
      <c r="WC46" s="136"/>
      <c r="WD46" s="136"/>
      <c r="WE46" s="136"/>
      <c r="WF46" s="136"/>
      <c r="WG46" s="136"/>
      <c r="WH46" s="136"/>
      <c r="WI46" s="136"/>
      <c r="WJ46" s="136"/>
      <c r="WK46" s="136"/>
      <c r="WL46" s="136"/>
      <c r="WM46" s="136"/>
      <c r="WN46" s="136"/>
      <c r="WO46" s="136"/>
      <c r="WP46" s="136"/>
      <c r="WQ46" s="136"/>
      <c r="WR46" s="136"/>
      <c r="WS46" s="136"/>
      <c r="WT46" s="136"/>
      <c r="WU46" s="136"/>
      <c r="WV46" s="136"/>
      <c r="WW46" s="136"/>
      <c r="WX46" s="136"/>
      <c r="WY46" s="136"/>
      <c r="WZ46" s="136"/>
      <c r="XA46" s="136"/>
      <c r="XB46" s="136"/>
      <c r="XC46" s="136"/>
      <c r="XD46" s="136"/>
      <c r="XE46" s="136"/>
      <c r="XF46" s="136"/>
      <c r="XG46" s="136"/>
      <c r="XH46" s="136"/>
      <c r="XI46" s="136"/>
      <c r="XJ46" s="136"/>
      <c r="XK46" s="136"/>
      <c r="XO46" s="4"/>
      <c r="XP46" s="4"/>
      <c r="XQ46" s="4"/>
      <c r="XR46" s="4"/>
      <c r="XS46" s="207">
        <f>SUM(XS35:XS45)</f>
        <v>1</v>
      </c>
      <c r="XT46" s="4"/>
      <c r="XU46" s="207">
        <f>SUM(XU35:XU45)</f>
        <v>0</v>
      </c>
      <c r="XV46" s="207"/>
      <c r="XW46" s="136"/>
      <c r="XX46" s="207">
        <f>SUM(XX35:XX45)</f>
        <v>42</v>
      </c>
      <c r="XY46" s="4"/>
      <c r="XZ46" s="4"/>
      <c r="YA46" s="343">
        <v>12</v>
      </c>
      <c r="YB46" s="342"/>
      <c r="YC46" s="341" t="s">
        <v>265</v>
      </c>
      <c r="YD46" s="304">
        <v>0</v>
      </c>
      <c r="YE46" s="304">
        <v>0</v>
      </c>
      <c r="YF46" s="303">
        <v>0</v>
      </c>
      <c r="YG46" s="302">
        <v>0</v>
      </c>
      <c r="YH46" s="301">
        <v>0</v>
      </c>
      <c r="YI46" s="302">
        <v>0</v>
      </c>
      <c r="YJ46" s="301">
        <v>0</v>
      </c>
      <c r="YK46" s="301">
        <v>0</v>
      </c>
      <c r="YL46" s="4"/>
      <c r="YM46" s="324" t="s">
        <v>283</v>
      </c>
      <c r="YN46" s="237"/>
      <c r="YO46" s="237" t="s">
        <v>136</v>
      </c>
      <c r="YP46" s="237"/>
      <c r="YQ46" s="323" t="s">
        <v>183</v>
      </c>
      <c r="YR46" s="136"/>
      <c r="YS46" s="324" t="s">
        <v>270</v>
      </c>
      <c r="YT46" s="237"/>
      <c r="YU46" s="237" t="s">
        <v>136</v>
      </c>
      <c r="YV46" s="237"/>
      <c r="YW46" s="323" t="s">
        <v>167</v>
      </c>
      <c r="YX46" s="4"/>
      <c r="YY46" s="324" t="s">
        <v>283</v>
      </c>
      <c r="YZ46" s="237"/>
      <c r="ZA46" s="237" t="s">
        <v>136</v>
      </c>
      <c r="ZB46" s="237"/>
      <c r="ZC46" s="323" t="s">
        <v>275</v>
      </c>
      <c r="ZD46" s="136"/>
      <c r="ZE46" s="324" t="s">
        <v>275</v>
      </c>
      <c r="ZF46" s="237"/>
      <c r="ZG46" s="237" t="s">
        <v>136</v>
      </c>
      <c r="ZH46" s="237"/>
      <c r="ZI46" s="323" t="s">
        <v>184</v>
      </c>
      <c r="ZK46" s="4"/>
      <c r="ZL46" s="300" t="s">
        <v>123</v>
      </c>
      <c r="ZM46" s="299"/>
      <c r="ZN46" s="299">
        <f>SUM(ZN35:ZN45)</f>
        <v>0</v>
      </c>
      <c r="ZO46" s="299">
        <f>SUM(ZO35:ZO45)</f>
        <v>0</v>
      </c>
      <c r="ZP46" s="299">
        <f>SUM(ZP35:ZP45)</f>
        <v>0</v>
      </c>
      <c r="ZQ46" s="299">
        <f>SUM(ZQ35:ZQ45)</f>
        <v>0</v>
      </c>
      <c r="ZR46" s="299">
        <f>SUM(ZR35:ZR45)</f>
        <v>0</v>
      </c>
      <c r="ZS46" s="4"/>
      <c r="ZT46" s="300" t="s">
        <v>123</v>
      </c>
      <c r="ZU46" s="299"/>
      <c r="ZV46" s="299">
        <f>SUM(ZV35:ZV45)</f>
        <v>0</v>
      </c>
      <c r="ZW46" s="340">
        <f>SUM(ZW35:ZW45)</f>
        <v>0</v>
      </c>
      <c r="ZX46" s="299">
        <f>SUM(ZX35:ZX45)</f>
        <v>0</v>
      </c>
      <c r="ZY46" s="299">
        <f>SUM(ZY35:ZY45)</f>
        <v>0</v>
      </c>
      <c r="ZZ46" s="299">
        <f>SUM(ZZ35:ZZ45)</f>
        <v>0</v>
      </c>
      <c r="AAA46" s="4"/>
      <c r="AAB46" s="300" t="s">
        <v>123</v>
      </c>
      <c r="AAC46" s="299"/>
      <c r="AAD46" s="299">
        <f>SUM(AAD35:AAD45)</f>
        <v>0</v>
      </c>
      <c r="AAE46" s="299">
        <f>SUM(AAE35:AAE45)</f>
        <v>0</v>
      </c>
      <c r="AAF46" s="299">
        <f>SUM(AAF35:AAF45)</f>
        <v>0</v>
      </c>
      <c r="AAG46" s="299">
        <f>SUM(AAG35:AAG45)</f>
        <v>0</v>
      </c>
      <c r="AAH46" s="299">
        <f>SUM(AAH35:AAH45)</f>
        <v>0</v>
      </c>
      <c r="AAI46" s="4"/>
      <c r="AAJ46" s="300" t="s">
        <v>123</v>
      </c>
      <c r="AAK46" s="299"/>
      <c r="AAL46" s="299">
        <f>SUM(AAL35:AAL45)</f>
        <v>0</v>
      </c>
      <c r="AAM46" s="299">
        <f>SUM(AAM35:AAM45)</f>
        <v>0</v>
      </c>
      <c r="AAN46" s="299">
        <f>SUM(AAN35:AAN45)</f>
        <v>0</v>
      </c>
      <c r="AAO46" s="299">
        <f>SUM(AAO35:AAO45)</f>
        <v>0</v>
      </c>
      <c r="AAP46" s="299">
        <f>SUM(AAP35:AAP45)</f>
        <v>0</v>
      </c>
      <c r="AAQ46" s="4"/>
      <c r="AAR46" s="300" t="s">
        <v>123</v>
      </c>
      <c r="AAS46" s="299"/>
      <c r="AAT46" s="299">
        <f>SUM(AAT35:AAT45)</f>
        <v>0</v>
      </c>
      <c r="AAU46" s="299">
        <f>SUM(AAU35:AAU45)</f>
        <v>0</v>
      </c>
      <c r="AAV46" s="299">
        <f>SUM(AAV35:AAV45)</f>
        <v>0</v>
      </c>
      <c r="AAW46" s="299">
        <f>SUM(AAW35:AAW45)</f>
        <v>0</v>
      </c>
      <c r="AAX46" s="299">
        <f>SUM(AAX35:AAX45)</f>
        <v>0</v>
      </c>
      <c r="AAY46" s="4"/>
      <c r="AAZ46" s="300" t="s">
        <v>123</v>
      </c>
      <c r="ABA46" s="299"/>
      <c r="ABB46" s="299">
        <f>SUM(ABB35:ABB45)</f>
        <v>0</v>
      </c>
      <c r="ABC46" s="299">
        <f>SUM(ABC35:ABC45)</f>
        <v>0</v>
      </c>
      <c r="ABD46" s="299">
        <f>SUM(ABD35:ABD45)</f>
        <v>0</v>
      </c>
      <c r="ABE46" s="299">
        <f>SUM(ABE35:ABE45)</f>
        <v>0</v>
      </c>
      <c r="ABF46" s="299">
        <f>SUM(ABF35:ABF45)</f>
        <v>0</v>
      </c>
      <c r="ABG46" s="4"/>
      <c r="ABH46" s="4"/>
      <c r="ABI46" s="4"/>
    </row>
    <row r="47" spans="1:737" x14ac:dyDescent="0.25">
      <c r="C47" s="4"/>
      <c r="D47" s="4"/>
      <c r="E47" s="4"/>
      <c r="F47" s="4"/>
      <c r="G47" s="4"/>
      <c r="H47" s="4"/>
      <c r="I47" s="4"/>
      <c r="J47" s="4"/>
      <c r="K47" s="136"/>
      <c r="L47" s="4"/>
      <c r="M47" s="4"/>
      <c r="N47" s="4"/>
      <c r="O47" s="136"/>
      <c r="P47" s="136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DC47" s="136"/>
      <c r="DD47" s="136"/>
      <c r="DE47" s="136"/>
      <c r="DF47" s="136"/>
      <c r="DG47" s="4"/>
      <c r="DH47" s="136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136"/>
      <c r="DT47" s="4"/>
      <c r="DU47" s="4"/>
      <c r="DV47" s="4"/>
      <c r="DW47" s="136"/>
      <c r="DX47" s="136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U47" s="4"/>
      <c r="HV47" s="4"/>
      <c r="HW47" s="4"/>
      <c r="HX47" s="4"/>
      <c r="HY47" s="4"/>
      <c r="HZ47" s="4"/>
      <c r="IA47" s="4"/>
      <c r="IB47" s="4"/>
      <c r="IC47" s="136"/>
      <c r="ID47" s="4"/>
      <c r="IE47" s="4"/>
      <c r="IF47" s="4"/>
      <c r="IG47" s="136"/>
      <c r="IH47" s="136"/>
      <c r="IR47" s="4"/>
      <c r="IS47" s="339" t="s">
        <v>212</v>
      </c>
      <c r="IT47" s="4">
        <v>17</v>
      </c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S47" s="4"/>
      <c r="LT47" s="4"/>
      <c r="LU47" s="4"/>
      <c r="LV47" s="4"/>
      <c r="LW47" s="4"/>
      <c r="LX47" s="4"/>
      <c r="LY47" s="4"/>
      <c r="LZ47" s="4"/>
      <c r="MA47" s="136"/>
      <c r="MB47" s="4"/>
      <c r="MC47" s="4"/>
      <c r="MD47" s="4"/>
      <c r="ME47" s="136"/>
      <c r="MF47" s="136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Q47" s="4"/>
      <c r="PR47" s="4"/>
      <c r="PS47" s="4"/>
      <c r="PT47" s="4"/>
      <c r="PU47" s="4"/>
      <c r="PV47" s="4"/>
      <c r="PW47" s="4"/>
      <c r="PX47" s="4"/>
      <c r="PY47" s="136"/>
      <c r="PZ47" s="4"/>
      <c r="QA47" s="4"/>
      <c r="QB47" s="4"/>
      <c r="QC47" s="4"/>
      <c r="QD47" s="136"/>
      <c r="QE47" s="136"/>
      <c r="QO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P47" s="4"/>
      <c r="TQ47" s="4"/>
      <c r="TR47" s="4"/>
      <c r="TS47" s="4"/>
      <c r="TT47" s="4"/>
      <c r="TU47" s="4"/>
      <c r="TV47" s="4"/>
      <c r="TW47" s="4"/>
      <c r="TX47" s="136"/>
      <c r="TY47" s="4"/>
      <c r="TZ47" s="4"/>
      <c r="UA47" s="4"/>
      <c r="UB47" s="4"/>
      <c r="UC47" s="136"/>
      <c r="UD47" s="136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O47" s="4"/>
      <c r="XP47" s="4"/>
      <c r="XQ47" s="4"/>
      <c r="XR47" s="4"/>
      <c r="XS47" s="4"/>
      <c r="XT47" s="4"/>
      <c r="XU47" s="4"/>
      <c r="XV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319" t="s">
        <v>167</v>
      </c>
      <c r="YN47" s="196"/>
      <c r="YO47" s="196" t="s">
        <v>136</v>
      </c>
      <c r="YP47" s="196"/>
      <c r="YQ47" s="318" t="s">
        <v>266</v>
      </c>
      <c r="YR47" s="136"/>
      <c r="YS47" s="319" t="s">
        <v>277</v>
      </c>
      <c r="YT47" s="196"/>
      <c r="YU47" s="196" t="s">
        <v>136</v>
      </c>
      <c r="YV47" s="196"/>
      <c r="YW47" s="318" t="s">
        <v>273</v>
      </c>
      <c r="YX47" s="4"/>
      <c r="YY47" s="319" t="s">
        <v>167</v>
      </c>
      <c r="YZ47" s="196"/>
      <c r="ZA47" s="196" t="s">
        <v>136</v>
      </c>
      <c r="ZB47" s="196"/>
      <c r="ZC47" s="318" t="s">
        <v>277</v>
      </c>
      <c r="ZD47" s="136"/>
      <c r="ZE47" s="319" t="s">
        <v>277</v>
      </c>
      <c r="ZF47" s="196"/>
      <c r="ZG47" s="196" t="s">
        <v>136</v>
      </c>
      <c r="ZH47" s="196"/>
      <c r="ZI47" s="318" t="s">
        <v>265</v>
      </c>
      <c r="ZK47" s="4"/>
      <c r="ZL47" s="136"/>
      <c r="ZM47" s="136"/>
      <c r="ZN47" s="136"/>
      <c r="ZO47" s="136"/>
      <c r="ZP47" s="136"/>
      <c r="ZQ47" s="136"/>
      <c r="ZR47" s="136"/>
      <c r="ZS47" s="4"/>
      <c r="ZT47" s="136"/>
      <c r="ZU47" s="136"/>
      <c r="ZV47" s="136"/>
      <c r="ZW47" s="136"/>
      <c r="ZX47" s="136"/>
      <c r="ZY47" s="136"/>
      <c r="ZZ47" s="136"/>
      <c r="AAA47" s="4"/>
      <c r="AAB47" s="136"/>
      <c r="AAC47" s="136"/>
      <c r="AAD47" s="136"/>
      <c r="AAE47" s="136"/>
      <c r="AAF47" s="136"/>
      <c r="AAG47" s="136"/>
      <c r="AAH47" s="136"/>
      <c r="AAI47" s="4"/>
      <c r="AAJ47" s="136"/>
      <c r="AAK47" s="136"/>
      <c r="AAL47" s="136"/>
      <c r="AAM47" s="136"/>
      <c r="AAN47" s="136"/>
      <c r="AAO47" s="136"/>
      <c r="AAP47" s="136"/>
      <c r="AAQ47" s="4"/>
      <c r="AAR47" s="136"/>
      <c r="AAS47" s="136"/>
      <c r="AAT47" s="136"/>
      <c r="AAU47" s="136"/>
      <c r="AAV47" s="136"/>
      <c r="AAW47" s="136"/>
      <c r="AAX47" s="136"/>
      <c r="AAY47" s="4"/>
      <c r="AAZ47" s="136"/>
      <c r="ABA47" s="136"/>
      <c r="ABB47" s="136"/>
      <c r="ABC47" s="136"/>
      <c r="ABD47" s="136"/>
      <c r="ABE47" s="136"/>
      <c r="ABF47" s="136"/>
      <c r="ABG47" s="4"/>
      <c r="ABH47" s="4"/>
      <c r="ABI47" s="4"/>
    </row>
    <row r="48" spans="1:737" x14ac:dyDescent="0.25">
      <c r="C48" s="4"/>
      <c r="D48" s="4"/>
      <c r="E48" s="4"/>
      <c r="F48" s="4"/>
      <c r="G48" s="4"/>
      <c r="H48" s="4"/>
      <c r="I48" s="4"/>
      <c r="J48" s="4"/>
      <c r="K48" s="136"/>
      <c r="L48" s="4"/>
      <c r="M48" s="4"/>
      <c r="N48" s="4"/>
      <c r="O48" s="136"/>
      <c r="P48" s="136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DC48" s="136"/>
      <c r="DD48" s="136"/>
      <c r="DE48" s="136"/>
      <c r="DF48" s="136"/>
      <c r="DG48" s="4"/>
      <c r="DH48" s="136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136"/>
      <c r="DT48" s="4"/>
      <c r="DU48" s="4"/>
      <c r="DV48" s="4"/>
      <c r="DW48" s="136"/>
      <c r="DX48" s="136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U48" s="4"/>
      <c r="HV48" s="4"/>
      <c r="HW48" s="4"/>
      <c r="HX48" s="4"/>
      <c r="HY48" s="4"/>
      <c r="HZ48" s="4"/>
      <c r="IA48" s="4"/>
      <c r="IB48" s="4"/>
      <c r="IC48" s="136"/>
      <c r="ID48" s="4"/>
      <c r="IE48" s="4"/>
      <c r="IF48" s="4"/>
      <c r="IG48" s="136"/>
      <c r="IH48" s="136"/>
      <c r="IR48" s="4"/>
      <c r="IS48" s="339" t="s">
        <v>262</v>
      </c>
      <c r="IT48" s="4">
        <v>18</v>
      </c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S48" s="4"/>
      <c r="LT48" s="4"/>
      <c r="LU48" s="4"/>
      <c r="LV48" s="4"/>
      <c r="LW48" s="4"/>
      <c r="LX48" s="4"/>
      <c r="LY48" s="4"/>
      <c r="LZ48" s="4"/>
      <c r="MA48" s="136"/>
      <c r="MB48" s="4"/>
      <c r="MC48" s="4"/>
      <c r="MD48" s="4"/>
      <c r="ME48" s="136"/>
      <c r="MF48" s="136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Q48" s="4"/>
      <c r="PR48" s="4"/>
      <c r="PS48" s="4"/>
      <c r="PT48" s="4"/>
      <c r="PU48" s="4"/>
      <c r="PV48" s="4"/>
      <c r="PW48" s="4"/>
      <c r="PX48" s="4"/>
      <c r="PY48" s="136"/>
      <c r="PZ48" s="4"/>
      <c r="QA48" s="4"/>
      <c r="QB48" s="4"/>
      <c r="QC48" s="4"/>
      <c r="QD48" s="136"/>
      <c r="QE48" s="136"/>
      <c r="QO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P48" s="4"/>
      <c r="TQ48" s="4"/>
      <c r="TR48" s="4"/>
      <c r="TS48" s="4"/>
      <c r="TT48" s="4"/>
      <c r="TU48" s="4"/>
      <c r="TV48" s="4"/>
      <c r="TW48" s="4"/>
      <c r="TX48" s="136"/>
      <c r="TY48" s="4"/>
      <c r="TZ48" s="4"/>
      <c r="UA48" s="4"/>
      <c r="UB48" s="4"/>
      <c r="UC48" s="136"/>
      <c r="UD48" s="136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O48" s="4"/>
      <c r="XP48" s="4"/>
      <c r="XQ48" s="4"/>
      <c r="XS48" s="271" t="s">
        <v>281</v>
      </c>
      <c r="XT48" s="248" t="s">
        <v>324</v>
      </c>
      <c r="XU48" s="4"/>
      <c r="XV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ZK48" s="4"/>
      <c r="ZL48" s="338" t="s">
        <v>275</v>
      </c>
      <c r="ZM48" s="337"/>
      <c r="ZN48" s="337"/>
      <c r="ZO48" s="337"/>
      <c r="ZP48" s="337"/>
      <c r="ZQ48" s="337"/>
      <c r="ZR48" s="337"/>
      <c r="ZS48" s="4"/>
      <c r="ZT48" s="338" t="s">
        <v>277</v>
      </c>
      <c r="ZU48" s="337"/>
      <c r="ZV48" s="337"/>
      <c r="ZW48" s="337"/>
      <c r="ZX48" s="337"/>
      <c r="ZY48" s="337"/>
      <c r="ZZ48" s="337"/>
      <c r="AAA48" s="4"/>
      <c r="AAB48" s="338" t="s">
        <v>283</v>
      </c>
      <c r="AAC48" s="337"/>
      <c r="AAD48" s="337"/>
      <c r="AAE48" s="337"/>
      <c r="AAF48" s="337"/>
      <c r="AAG48" s="337"/>
      <c r="AAH48" s="337"/>
      <c r="AAI48" s="4"/>
      <c r="AAJ48" s="338" t="s">
        <v>167</v>
      </c>
      <c r="AAK48" s="337"/>
      <c r="AAL48" s="337"/>
      <c r="AAM48" s="337"/>
      <c r="AAN48" s="337"/>
      <c r="AAO48" s="337"/>
      <c r="AAP48" s="337"/>
      <c r="AAQ48" s="4"/>
      <c r="AAR48" s="338" t="s">
        <v>146</v>
      </c>
      <c r="AAS48" s="337"/>
      <c r="AAT48" s="337"/>
      <c r="AAU48" s="337"/>
      <c r="AAV48" s="337"/>
      <c r="AAW48" s="337"/>
      <c r="AAX48" s="337"/>
      <c r="AAY48" s="4"/>
      <c r="AAZ48" s="338" t="s">
        <v>265</v>
      </c>
      <c r="ABA48" s="337"/>
      <c r="ABB48" s="337"/>
      <c r="ABC48" s="337"/>
      <c r="ABD48" s="337"/>
      <c r="ABE48" s="337"/>
      <c r="ABF48" s="337"/>
      <c r="ABG48" s="4"/>
      <c r="ABH48" s="4"/>
      <c r="ABI48" s="4"/>
    </row>
    <row r="49" spans="3:737" x14ac:dyDescent="0.25">
      <c r="C49" s="4"/>
      <c r="D49" s="4"/>
      <c r="E49" s="4"/>
      <c r="F49" s="4"/>
      <c r="G49" s="4"/>
      <c r="H49" s="4"/>
      <c r="I49" s="4"/>
      <c r="J49" s="4"/>
      <c r="K49" s="136"/>
      <c r="L49" s="4"/>
      <c r="M49" s="4"/>
      <c r="N49" s="4"/>
      <c r="O49" s="136"/>
      <c r="P49" s="136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DC49" s="136"/>
      <c r="DD49" s="136"/>
      <c r="DE49" s="136"/>
      <c r="DF49" s="136"/>
      <c r="DG49" s="4"/>
      <c r="DH49" s="136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136"/>
      <c r="DT49" s="4"/>
      <c r="DU49" s="4"/>
      <c r="DV49" s="4"/>
      <c r="DW49" s="136"/>
      <c r="DX49" s="136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U49" s="4"/>
      <c r="HV49" s="4"/>
      <c r="HW49" s="4"/>
      <c r="HX49" s="4"/>
      <c r="HY49" s="4"/>
      <c r="HZ49" s="4"/>
      <c r="IA49" s="4"/>
      <c r="IB49" s="4"/>
      <c r="IC49" s="136"/>
      <c r="ID49" s="4"/>
      <c r="IE49" s="4"/>
      <c r="IF49" s="4"/>
      <c r="IG49" s="136"/>
      <c r="IH49" s="136"/>
      <c r="IR49" s="4"/>
      <c r="IS49" s="328" t="s">
        <v>323</v>
      </c>
      <c r="IT49" s="4">
        <v>19</v>
      </c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S49" s="4"/>
      <c r="LT49" s="4"/>
      <c r="LU49" s="4"/>
      <c r="LV49" s="4"/>
      <c r="LW49" s="4"/>
      <c r="LX49" s="4"/>
      <c r="LY49" s="4"/>
      <c r="LZ49" s="4"/>
      <c r="MA49" s="136"/>
      <c r="MB49" s="4"/>
      <c r="MC49" s="4"/>
      <c r="MD49" s="4"/>
      <c r="ME49" s="136"/>
      <c r="MF49" s="136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Q49" s="4"/>
      <c r="PR49" s="4"/>
      <c r="PS49" s="4"/>
      <c r="PT49" s="4"/>
      <c r="PU49" s="4"/>
      <c r="PV49" s="4"/>
      <c r="PW49" s="4"/>
      <c r="PX49" s="4"/>
      <c r="PY49" s="136"/>
      <c r="PZ49" s="4"/>
      <c r="QA49" s="4"/>
      <c r="QB49" s="4"/>
      <c r="QC49" s="4"/>
      <c r="QD49" s="136"/>
      <c r="QE49" s="136"/>
      <c r="QO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P49" s="4"/>
      <c r="TQ49" s="4"/>
      <c r="TR49" s="4"/>
      <c r="TS49" s="4"/>
      <c r="TT49" s="4"/>
      <c r="TU49" s="4"/>
      <c r="TV49" s="4"/>
      <c r="TW49" s="4"/>
      <c r="TX49" s="136"/>
      <c r="TY49" s="4"/>
      <c r="TZ49" s="4"/>
      <c r="UA49" s="4"/>
      <c r="UB49" s="4"/>
      <c r="UC49" s="136"/>
      <c r="UD49" s="136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O49" s="4"/>
      <c r="XP49" s="4"/>
      <c r="XQ49" s="4"/>
      <c r="XS49" s="270" t="s">
        <v>282</v>
      </c>
      <c r="XT49" s="272">
        <v>35</v>
      </c>
      <c r="XU49" s="4"/>
      <c r="XV49" s="4"/>
      <c r="XX49" s="4"/>
      <c r="XY49" s="4"/>
      <c r="XZ49" s="4"/>
      <c r="YA49" s="4"/>
      <c r="YB49" s="4"/>
      <c r="YC49" s="335" t="s">
        <v>129</v>
      </c>
      <c r="YD49" s="335" t="s">
        <v>130</v>
      </c>
      <c r="YE49" s="335" t="s">
        <v>131</v>
      </c>
      <c r="YF49" s="335" t="s">
        <v>317</v>
      </c>
      <c r="YG49" s="335" t="s">
        <v>316</v>
      </c>
      <c r="YH49" s="335" t="s">
        <v>101</v>
      </c>
      <c r="YI49" s="335" t="s">
        <v>219</v>
      </c>
      <c r="YJ49" s="336" t="s">
        <v>220</v>
      </c>
      <c r="YK49" s="335" t="s">
        <v>322</v>
      </c>
      <c r="YL49" s="4"/>
      <c r="YM49" s="143" t="s">
        <v>321</v>
      </c>
      <c r="YN49" s="334"/>
      <c r="YO49" s="334"/>
      <c r="YP49" s="334"/>
      <c r="YQ49" s="333"/>
      <c r="YR49" s="4"/>
      <c r="YS49" s="143" t="s">
        <v>320</v>
      </c>
      <c r="YT49" s="334"/>
      <c r="YU49" s="334"/>
      <c r="YV49" s="334"/>
      <c r="YW49" s="333"/>
      <c r="YX49" s="4"/>
      <c r="YY49" s="143" t="s">
        <v>319</v>
      </c>
      <c r="YZ49" s="334"/>
      <c r="ZA49" s="334"/>
      <c r="ZB49" s="334"/>
      <c r="ZC49" s="333"/>
      <c r="ZE49" s="143" t="s">
        <v>318</v>
      </c>
      <c r="ZF49" s="334"/>
      <c r="ZG49" s="334"/>
      <c r="ZH49" s="334"/>
      <c r="ZI49" s="333"/>
      <c r="ZK49" s="4"/>
      <c r="ZL49" s="332" t="s">
        <v>92</v>
      </c>
      <c r="ZM49" s="330" t="s">
        <v>116</v>
      </c>
      <c r="ZN49" s="330" t="s">
        <v>317</v>
      </c>
      <c r="ZO49" s="331" t="s">
        <v>316</v>
      </c>
      <c r="ZP49" s="329" t="s">
        <v>101</v>
      </c>
      <c r="ZQ49" s="330" t="s">
        <v>219</v>
      </c>
      <c r="ZR49" s="329" t="s">
        <v>220</v>
      </c>
      <c r="ZS49" s="4"/>
      <c r="ZT49" s="332" t="s">
        <v>92</v>
      </c>
      <c r="ZU49" s="330" t="s">
        <v>116</v>
      </c>
      <c r="ZV49" s="330" t="s">
        <v>317</v>
      </c>
      <c r="ZW49" s="331" t="s">
        <v>316</v>
      </c>
      <c r="ZX49" s="329" t="s">
        <v>101</v>
      </c>
      <c r="ZY49" s="330" t="s">
        <v>219</v>
      </c>
      <c r="ZZ49" s="329" t="s">
        <v>220</v>
      </c>
      <c r="AAA49" s="4"/>
      <c r="AAB49" s="332" t="s">
        <v>92</v>
      </c>
      <c r="AAC49" s="330" t="s">
        <v>116</v>
      </c>
      <c r="AAD49" s="330" t="s">
        <v>317</v>
      </c>
      <c r="AAE49" s="331" t="s">
        <v>316</v>
      </c>
      <c r="AAF49" s="329" t="s">
        <v>101</v>
      </c>
      <c r="AAG49" s="330" t="s">
        <v>219</v>
      </c>
      <c r="AAH49" s="329" t="s">
        <v>220</v>
      </c>
      <c r="AAI49" s="4"/>
      <c r="AAJ49" s="332" t="s">
        <v>92</v>
      </c>
      <c r="AAK49" s="330" t="s">
        <v>116</v>
      </c>
      <c r="AAL49" s="330" t="s">
        <v>317</v>
      </c>
      <c r="AAM49" s="331" t="s">
        <v>316</v>
      </c>
      <c r="AAN49" s="329" t="s">
        <v>101</v>
      </c>
      <c r="AAO49" s="330" t="s">
        <v>219</v>
      </c>
      <c r="AAP49" s="329" t="s">
        <v>220</v>
      </c>
      <c r="AAQ49" s="4"/>
      <c r="AAR49" s="332" t="s">
        <v>92</v>
      </c>
      <c r="AAS49" s="330" t="s">
        <v>116</v>
      </c>
      <c r="AAT49" s="330" t="s">
        <v>317</v>
      </c>
      <c r="AAU49" s="331" t="s">
        <v>316</v>
      </c>
      <c r="AAV49" s="329" t="s">
        <v>101</v>
      </c>
      <c r="AAW49" s="330" t="s">
        <v>219</v>
      </c>
      <c r="AAX49" s="329" t="s">
        <v>220</v>
      </c>
      <c r="AAY49" s="4"/>
      <c r="AAZ49" s="332" t="s">
        <v>92</v>
      </c>
      <c r="ABA49" s="330" t="s">
        <v>116</v>
      </c>
      <c r="ABB49" s="330" t="s">
        <v>317</v>
      </c>
      <c r="ABC49" s="331" t="s">
        <v>316</v>
      </c>
      <c r="ABD49" s="329" t="s">
        <v>101</v>
      </c>
      <c r="ABE49" s="330" t="s">
        <v>219</v>
      </c>
      <c r="ABF49" s="329" t="s">
        <v>220</v>
      </c>
      <c r="ABG49" s="4"/>
      <c r="ABH49" s="4"/>
      <c r="ABI49" s="4"/>
    </row>
    <row r="50" spans="3:737" x14ac:dyDescent="0.25">
      <c r="C50" s="4"/>
      <c r="D50" s="4"/>
      <c r="E50" s="4"/>
      <c r="F50" s="4"/>
      <c r="G50" s="4"/>
      <c r="H50" s="4"/>
      <c r="I50" s="4"/>
      <c r="J50" s="4"/>
      <c r="K50" s="136"/>
      <c r="L50" s="4"/>
      <c r="M50" s="4"/>
      <c r="N50" s="4"/>
      <c r="O50" s="136"/>
      <c r="P50" s="136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DC50" s="136"/>
      <c r="DD50" s="136"/>
      <c r="DE50" s="136"/>
      <c r="DF50" s="136"/>
      <c r="DG50" s="4"/>
      <c r="DH50" s="136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136"/>
      <c r="DT50" s="4"/>
      <c r="DU50" s="4"/>
      <c r="DV50" s="4"/>
      <c r="DW50" s="136"/>
      <c r="DX50" s="136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U50" s="4"/>
      <c r="HV50" s="4"/>
      <c r="HW50" s="4"/>
      <c r="HX50" s="4"/>
      <c r="HY50" s="4"/>
      <c r="HZ50" s="4"/>
      <c r="IA50" s="4"/>
      <c r="IB50" s="4"/>
      <c r="IC50" s="136"/>
      <c r="ID50" s="4"/>
      <c r="IE50" s="4"/>
      <c r="IF50" s="4"/>
      <c r="IG50" s="136"/>
      <c r="IH50" s="136"/>
      <c r="IR50" s="4"/>
      <c r="IS50" s="328" t="s">
        <v>271</v>
      </c>
      <c r="IT50" s="4">
        <v>20</v>
      </c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S50" s="4"/>
      <c r="LT50" s="4"/>
      <c r="LU50" s="4"/>
      <c r="LV50" s="4"/>
      <c r="LW50" s="4"/>
      <c r="LX50" s="4"/>
      <c r="LY50" s="4"/>
      <c r="LZ50" s="4"/>
      <c r="MA50" s="136"/>
      <c r="MB50" s="4"/>
      <c r="MC50" s="4"/>
      <c r="MD50" s="4"/>
      <c r="ME50" s="136"/>
      <c r="MF50" s="136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Q50" s="4"/>
      <c r="PR50" s="4"/>
      <c r="PS50" s="4"/>
      <c r="PT50" s="4"/>
      <c r="PU50" s="4"/>
      <c r="PV50" s="4"/>
      <c r="PW50" s="4"/>
      <c r="PX50" s="4"/>
      <c r="PY50" s="136"/>
      <c r="PZ50" s="4"/>
      <c r="QA50" s="4"/>
      <c r="QB50" s="4"/>
      <c r="QC50" s="4"/>
      <c r="QD50" s="136"/>
      <c r="QE50" s="136"/>
      <c r="QO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P50" s="4"/>
      <c r="TQ50" s="4"/>
      <c r="TR50" s="4"/>
      <c r="TS50" s="4"/>
      <c r="TT50" s="4"/>
      <c r="TU50" s="4"/>
      <c r="TV50" s="4"/>
      <c r="TW50" s="4"/>
      <c r="TX50" s="136"/>
      <c r="TY50" s="4"/>
      <c r="TZ50" s="4"/>
      <c r="UA50" s="4"/>
      <c r="UB50" s="4"/>
      <c r="UC50" s="136"/>
      <c r="UD50" s="136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O50" s="4"/>
      <c r="XP50" s="4"/>
      <c r="XQ50" s="4"/>
      <c r="XS50" s="277" t="s">
        <v>101</v>
      </c>
      <c r="XT50" s="272">
        <v>30</v>
      </c>
      <c r="XU50" s="4"/>
      <c r="XV50" s="4"/>
      <c r="XZ50" s="4"/>
      <c r="YA50" s="4"/>
      <c r="YB50" s="4"/>
      <c r="YC50" s="327" t="s">
        <v>168</v>
      </c>
      <c r="YD50" s="312">
        <f>YF50*3+YG50</f>
        <v>0</v>
      </c>
      <c r="YE50" s="312">
        <f>YF50+YG50+YH50</f>
        <v>0</v>
      </c>
      <c r="YF50" s="326">
        <f>ZN46</f>
        <v>0</v>
      </c>
      <c r="YG50" s="325">
        <f>ZO46</f>
        <v>0</v>
      </c>
      <c r="YH50" s="309">
        <f>ZP46</f>
        <v>0</v>
      </c>
      <c r="YI50" s="325">
        <f>ZQ46</f>
        <v>0</v>
      </c>
      <c r="YJ50" s="309">
        <f>ZR46</f>
        <v>0</v>
      </c>
      <c r="YK50" s="309">
        <f>YI50-YJ50</f>
        <v>0</v>
      </c>
      <c r="YL50" s="4"/>
      <c r="YM50" s="324" t="s">
        <v>265</v>
      </c>
      <c r="YN50" s="237"/>
      <c r="YO50" s="237" t="s">
        <v>136</v>
      </c>
      <c r="YP50" s="237"/>
      <c r="YQ50" s="323" t="s">
        <v>183</v>
      </c>
      <c r="YR50" s="136"/>
      <c r="YS50" s="324" t="s">
        <v>183</v>
      </c>
      <c r="YT50" s="237"/>
      <c r="YU50" s="237" t="s">
        <v>136</v>
      </c>
      <c r="YV50" s="237"/>
      <c r="YW50" s="323" t="s">
        <v>266</v>
      </c>
      <c r="YX50" s="4"/>
      <c r="YY50" s="324" t="s">
        <v>168</v>
      </c>
      <c r="YZ50" s="237"/>
      <c r="ZA50" s="237" t="s">
        <v>136</v>
      </c>
      <c r="ZB50" s="237"/>
      <c r="ZC50" s="323" t="s">
        <v>277</v>
      </c>
      <c r="ZE50" s="322" t="s">
        <v>265</v>
      </c>
      <c r="ZF50" s="237">
        <f>YZ42</f>
        <v>0</v>
      </c>
      <c r="ZG50" s="237" t="s">
        <v>136</v>
      </c>
      <c r="ZH50" s="237">
        <f>ZB42</f>
        <v>0</v>
      </c>
      <c r="ZI50" s="321" t="s">
        <v>270</v>
      </c>
      <c r="ZJ50" s="2">
        <v>7</v>
      </c>
      <c r="ZK50" s="4"/>
      <c r="ZL50" s="315">
        <v>1</v>
      </c>
      <c r="ZM50" s="307" t="s">
        <v>266</v>
      </c>
      <c r="ZN50" s="307">
        <f>IF(ZQ50&gt;ZR50,1,0)</f>
        <v>0</v>
      </c>
      <c r="ZO50" s="136">
        <f>IF((NOT(ISBLANK(YN38)))*AND(YP38=YN38),1,0)</f>
        <v>0</v>
      </c>
      <c r="ZP50" s="177">
        <f>IF(ZQ50&lt;ZR50,1,0)</f>
        <v>0</v>
      </c>
      <c r="ZQ50" s="307">
        <f>YN38</f>
        <v>0</v>
      </c>
      <c r="ZR50" s="177">
        <f>YP38</f>
        <v>0</v>
      </c>
      <c r="ZS50" s="4"/>
      <c r="ZT50" s="315">
        <v>1</v>
      </c>
      <c r="ZU50" s="307" t="s">
        <v>183</v>
      </c>
      <c r="ZV50" s="307">
        <f>IF(ZY50&gt;ZZ50,1,0)</f>
        <v>0</v>
      </c>
      <c r="ZW50" s="136">
        <f>IF((NOT(ISBLANK(YP34)))*AND(YP34=YN34),1,0)</f>
        <v>0</v>
      </c>
      <c r="ZX50" s="177">
        <f>IF(ZY50&lt;ZZ50,1,0)</f>
        <v>0</v>
      </c>
      <c r="ZY50" s="307">
        <f>YP34</f>
        <v>0</v>
      </c>
      <c r="ZZ50" s="177">
        <f>YN34</f>
        <v>0</v>
      </c>
      <c r="AAA50" s="4"/>
      <c r="AAB50" s="315">
        <v>1</v>
      </c>
      <c r="AAC50" s="307" t="s">
        <v>265</v>
      </c>
      <c r="AAD50" s="307">
        <f>IF(AAG50&gt;AAH50,1,0)</f>
        <v>0</v>
      </c>
      <c r="AAE50" s="136">
        <f>IF((NOT(ISBLANK(YN39)))*AND(YN39=YP39),1,0)</f>
        <v>0</v>
      </c>
      <c r="AAF50" s="177">
        <f>IF(AAG50&lt;AAH50,1,0)</f>
        <v>0</v>
      </c>
      <c r="AAG50" s="307">
        <f>YN39</f>
        <v>0</v>
      </c>
      <c r="AAH50" s="177">
        <f>YP39</f>
        <v>0</v>
      </c>
      <c r="AAI50" s="4"/>
      <c r="AAJ50" s="315">
        <v>1</v>
      </c>
      <c r="AAK50" s="307" t="s">
        <v>184</v>
      </c>
      <c r="AAL50" s="307">
        <f>IF(AAO50&gt;AAP50,1,0)</f>
        <v>0</v>
      </c>
      <c r="AAM50" s="136">
        <f>IF((NOT(ISBLANK(YP37)))*AND(YP37=YN37),1,0)</f>
        <v>0</v>
      </c>
      <c r="AAN50" s="177">
        <f>IF(AAO50&lt;AAP50,1,0)</f>
        <v>0</v>
      </c>
      <c r="AAO50" s="307">
        <f>YP37</f>
        <v>0</v>
      </c>
      <c r="AAP50" s="177">
        <f>YN37</f>
        <v>0</v>
      </c>
      <c r="AAQ50" s="4"/>
      <c r="AAR50" s="315">
        <v>1</v>
      </c>
      <c r="AAS50" s="307" t="s">
        <v>270</v>
      </c>
      <c r="AAT50" s="307">
        <f>IF(AAW50&gt;AAX50,1,0)</f>
        <v>0</v>
      </c>
      <c r="AAU50" s="136">
        <f>IF((NOT(ISBLANK(YN35)))*AND(YN35=YP35),1,0)</f>
        <v>0</v>
      </c>
      <c r="AAV50" s="177">
        <f>IF(AAW50&lt;AAX50,1,0)</f>
        <v>0</v>
      </c>
      <c r="AAW50" s="307">
        <f>YN35</f>
        <v>0</v>
      </c>
      <c r="AAX50" s="177">
        <f>YP35</f>
        <v>0</v>
      </c>
      <c r="AAY50" s="4"/>
      <c r="AAZ50" s="315">
        <v>1</v>
      </c>
      <c r="ABA50" s="307" t="s">
        <v>283</v>
      </c>
      <c r="ABB50" s="307">
        <f>IF(ABE50&gt;ABF50,1,0)</f>
        <v>0</v>
      </c>
      <c r="ABC50" s="136">
        <f>IF((NOT(ISBLANK(YP39)))*AND(YP39=YN39),1,0)</f>
        <v>0</v>
      </c>
      <c r="ABD50" s="177">
        <f>IF(ABE50&lt;ABF50,1,0)</f>
        <v>0</v>
      </c>
      <c r="ABE50" s="307">
        <f>YP39</f>
        <v>0</v>
      </c>
      <c r="ABF50" s="177">
        <f>YN39</f>
        <v>0</v>
      </c>
      <c r="ABG50" s="4"/>
      <c r="ABH50" s="4"/>
      <c r="ABI50" s="4"/>
    </row>
    <row r="51" spans="3:737" x14ac:dyDescent="0.25">
      <c r="C51" s="4"/>
      <c r="D51" s="4"/>
      <c r="E51" s="4"/>
      <c r="F51" s="4"/>
      <c r="G51" s="4"/>
      <c r="H51" s="4"/>
      <c r="I51" s="4"/>
      <c r="J51" s="4"/>
      <c r="K51" s="136"/>
      <c r="L51" s="4"/>
      <c r="M51" s="4"/>
      <c r="N51" s="4"/>
      <c r="O51" s="136"/>
      <c r="P51" s="136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DC51" s="136"/>
      <c r="DD51" s="136"/>
      <c r="DE51" s="136"/>
      <c r="DF51" s="136"/>
      <c r="DG51" s="4"/>
      <c r="DH51" s="136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136"/>
      <c r="DT51" s="4"/>
      <c r="DU51" s="4"/>
      <c r="DV51" s="4"/>
      <c r="DW51" s="136"/>
      <c r="DX51" s="136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U51" s="4"/>
      <c r="HV51" s="4"/>
      <c r="HW51" s="4"/>
      <c r="HX51" s="4"/>
      <c r="HY51" s="4"/>
      <c r="HZ51" s="4"/>
      <c r="IA51" s="4"/>
      <c r="IB51" s="4"/>
      <c r="IC51" s="136"/>
      <c r="ID51" s="4"/>
      <c r="IE51" s="4"/>
      <c r="IF51" s="4"/>
      <c r="IG51" s="136"/>
      <c r="IH51" s="136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S51" s="4"/>
      <c r="LT51" s="4"/>
      <c r="LU51" s="4"/>
      <c r="LV51" s="4"/>
      <c r="LW51" s="4"/>
      <c r="LX51" s="4"/>
      <c r="LY51" s="4"/>
      <c r="LZ51" s="4"/>
      <c r="MA51" s="136"/>
      <c r="MB51" s="4"/>
      <c r="MC51" s="4"/>
      <c r="MD51" s="4"/>
      <c r="ME51" s="136"/>
      <c r="MF51" s="136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Q51" s="4"/>
      <c r="PR51" s="4"/>
      <c r="PS51" s="4"/>
      <c r="PT51" s="4"/>
      <c r="PU51" s="4"/>
      <c r="PV51" s="4"/>
      <c r="PW51" s="4"/>
      <c r="PX51" s="4"/>
      <c r="PY51" s="136"/>
      <c r="PZ51" s="4"/>
      <c r="QA51" s="4"/>
      <c r="QB51" s="4"/>
      <c r="QC51" s="4"/>
      <c r="QD51" s="136"/>
      <c r="QE51" s="136"/>
      <c r="QO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P51" s="4"/>
      <c r="TQ51" s="4"/>
      <c r="TR51" s="4"/>
      <c r="TS51" s="4"/>
      <c r="TT51" s="4"/>
      <c r="TU51" s="4"/>
      <c r="TV51" s="4"/>
      <c r="TW51" s="4"/>
      <c r="TX51" s="136"/>
      <c r="TY51" s="4"/>
      <c r="TZ51" s="4"/>
      <c r="UA51" s="4"/>
      <c r="UB51" s="4"/>
      <c r="UC51" s="136"/>
      <c r="UD51" s="136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O51" s="4"/>
      <c r="XP51" s="4"/>
      <c r="XQ51" s="4"/>
      <c r="XS51" s="151" t="s">
        <v>284</v>
      </c>
      <c r="XT51" s="272">
        <v>25</v>
      </c>
      <c r="XU51" s="4"/>
      <c r="XV51" s="4"/>
      <c r="XW51" s="4"/>
      <c r="XX51" s="136"/>
      <c r="XY51" s="136"/>
      <c r="XZ51" s="4"/>
      <c r="YA51" s="4"/>
      <c r="YB51" s="4"/>
      <c r="YC51" s="313" t="s">
        <v>183</v>
      </c>
      <c r="YD51" s="312">
        <f>YF51*3+YG51</f>
        <v>0</v>
      </c>
      <c r="YE51" s="312">
        <f>YF51+YG51+YH51</f>
        <v>0</v>
      </c>
      <c r="YF51" s="311">
        <f>ZV46</f>
        <v>0</v>
      </c>
      <c r="YG51" s="310">
        <f>ZW46</f>
        <v>0</v>
      </c>
      <c r="YH51" s="309">
        <f>ZX46</f>
        <v>0</v>
      </c>
      <c r="YI51" s="310">
        <f>ZY46</f>
        <v>0</v>
      </c>
      <c r="YJ51" s="309">
        <f>ZZ46</f>
        <v>0</v>
      </c>
      <c r="YK51" s="309">
        <f>YI51-YJ51</f>
        <v>0</v>
      </c>
      <c r="YL51" s="4"/>
      <c r="YM51" s="324" t="s">
        <v>184</v>
      </c>
      <c r="YN51" s="237"/>
      <c r="YO51" s="237" t="s">
        <v>136</v>
      </c>
      <c r="YP51" s="237"/>
      <c r="YQ51" s="323" t="s">
        <v>283</v>
      </c>
      <c r="YR51" s="136"/>
      <c r="YS51" s="324" t="s">
        <v>146</v>
      </c>
      <c r="YT51" s="237"/>
      <c r="YU51" s="237" t="s">
        <v>136</v>
      </c>
      <c r="YV51" s="237"/>
      <c r="YW51" s="323" t="s">
        <v>265</v>
      </c>
      <c r="YX51" s="4"/>
      <c r="YY51" s="324" t="s">
        <v>265</v>
      </c>
      <c r="YZ51" s="237"/>
      <c r="ZA51" s="237" t="s">
        <v>136</v>
      </c>
      <c r="ZB51" s="237"/>
      <c r="ZC51" s="323" t="s">
        <v>275</v>
      </c>
      <c r="ZE51" s="322" t="s">
        <v>266</v>
      </c>
      <c r="ZF51" s="237">
        <f>YN52</f>
        <v>0</v>
      </c>
      <c r="ZG51" s="237" t="s">
        <v>136</v>
      </c>
      <c r="ZH51" s="237">
        <f>YP52</f>
        <v>0</v>
      </c>
      <c r="ZI51" s="321" t="s">
        <v>277</v>
      </c>
      <c r="ZJ51" s="2">
        <v>9</v>
      </c>
      <c r="ZK51" s="4"/>
      <c r="ZL51" s="315">
        <v>2</v>
      </c>
      <c r="ZM51" s="307" t="s">
        <v>270</v>
      </c>
      <c r="ZN51" s="307">
        <f>IF(ZQ51&gt;ZR51,1,0)</f>
        <v>0</v>
      </c>
      <c r="ZO51" s="136">
        <f>IF((NOT(ISBLANK(YV37)))*AND(YV37=YT37),1,0)</f>
        <v>0</v>
      </c>
      <c r="ZP51" s="177">
        <f>IF(ZQ51&lt;ZR51,1,0)</f>
        <v>0</v>
      </c>
      <c r="ZQ51" s="307">
        <f>YV37</f>
        <v>0</v>
      </c>
      <c r="ZR51" s="177">
        <f>YT37</f>
        <v>0</v>
      </c>
      <c r="ZS51" s="4"/>
      <c r="ZT51" s="315">
        <v>2</v>
      </c>
      <c r="ZU51" s="307" t="s">
        <v>146</v>
      </c>
      <c r="ZV51" s="307">
        <f>IF(ZY51&gt;ZZ51,1,0)</f>
        <v>0</v>
      </c>
      <c r="ZW51" s="136">
        <f>IF((NOT(ISBLANK(YT38)))*AND(YT38=YV38),1,0)</f>
        <v>0</v>
      </c>
      <c r="ZX51" s="177">
        <f>IF(ZY51&lt;ZZ51,1,0)</f>
        <v>0</v>
      </c>
      <c r="ZY51" s="307">
        <f>YT38</f>
        <v>0</v>
      </c>
      <c r="ZZ51" s="177">
        <f>YV38</f>
        <v>0</v>
      </c>
      <c r="AAA51" s="4"/>
      <c r="AAB51" s="315">
        <v>2</v>
      </c>
      <c r="AAC51" s="307" t="s">
        <v>266</v>
      </c>
      <c r="AAD51" s="307">
        <f>IF(AAG51&gt;AAH51,1,0)</f>
        <v>0</v>
      </c>
      <c r="AAE51" s="136">
        <f>IF((NOT(ISBLANK(YV36)))*AND(YV36=YT36),1,0)</f>
        <v>0</v>
      </c>
      <c r="AAF51" s="177">
        <f>IF(AAG51&lt;AAH51,1,0)</f>
        <v>0</v>
      </c>
      <c r="AAG51" s="307">
        <f>YV36</f>
        <v>0</v>
      </c>
      <c r="AAH51" s="177">
        <f>YT36</f>
        <v>0</v>
      </c>
      <c r="AAI51" s="4"/>
      <c r="AAJ51" s="315">
        <v>2</v>
      </c>
      <c r="AAK51" s="307" t="s">
        <v>273</v>
      </c>
      <c r="AAL51" s="307">
        <f>IF(AAO51&gt;AAP51,1,0)</f>
        <v>0</v>
      </c>
      <c r="AAM51" s="136">
        <f>IF((NOT(ISBLANK(YT39)))*AND(YT39=YV39),1,0)</f>
        <v>0</v>
      </c>
      <c r="AAN51" s="177">
        <f>IF(AAO51&lt;AAP51,1,0)</f>
        <v>0</v>
      </c>
      <c r="AAO51" s="307">
        <f>YT39</f>
        <v>0</v>
      </c>
      <c r="AAP51" s="177">
        <f>YV39</f>
        <v>0</v>
      </c>
      <c r="AAQ51" s="4"/>
      <c r="AAR51" s="315">
        <v>2</v>
      </c>
      <c r="AAS51" s="307" t="s">
        <v>277</v>
      </c>
      <c r="AAT51" s="307">
        <f>IF(AAW51&gt;AAX51,1,0)</f>
        <v>0</v>
      </c>
      <c r="AAU51" s="136">
        <f>IF((NOT(ISBLANK(YV38)))*AND(YV38=YT38),1,0)</f>
        <v>0</v>
      </c>
      <c r="AAV51" s="177">
        <f>IF(AAW51&lt;AAX51,1,0)</f>
        <v>0</v>
      </c>
      <c r="AAW51" s="307">
        <f>YV38</f>
        <v>0</v>
      </c>
      <c r="AAX51" s="177">
        <f>YT38</f>
        <v>0</v>
      </c>
      <c r="AAY51" s="4"/>
      <c r="AAZ51" s="315">
        <v>2</v>
      </c>
      <c r="ABA51" s="307" t="s">
        <v>184</v>
      </c>
      <c r="ABB51" s="307">
        <f>IF(ABE51&gt;ABF51,1,0)</f>
        <v>0</v>
      </c>
      <c r="ABC51" s="136">
        <f>IF((NOT(ISBLANK(YT35)))*AND(YT35=YV35),1,0)</f>
        <v>0</v>
      </c>
      <c r="ABD51" s="177">
        <f>IF(ABE51&lt;ABF51,1,0)</f>
        <v>0</v>
      </c>
      <c r="ABE51" s="307">
        <f>YT35</f>
        <v>0</v>
      </c>
      <c r="ABF51" s="177">
        <f>YV35</f>
        <v>0</v>
      </c>
      <c r="ABG51" s="4"/>
      <c r="ABH51" s="4"/>
      <c r="ABI51" s="4"/>
    </row>
    <row r="52" spans="3:737" x14ac:dyDescent="0.25">
      <c r="C52" s="4"/>
      <c r="D52" s="4"/>
      <c r="E52" s="4"/>
      <c r="F52" s="4"/>
      <c r="G52" s="4"/>
      <c r="H52" s="4"/>
      <c r="I52" s="4"/>
      <c r="J52" s="4"/>
      <c r="K52" s="136"/>
      <c r="L52" s="4"/>
      <c r="M52" s="4"/>
      <c r="N52" s="4"/>
      <c r="O52" s="136"/>
      <c r="P52" s="136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DC52" s="136"/>
      <c r="DD52" s="136"/>
      <c r="DE52" s="136"/>
      <c r="DF52" s="136"/>
      <c r="DG52" s="4"/>
      <c r="DH52" s="136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136"/>
      <c r="DT52" s="4"/>
      <c r="DU52" s="4"/>
      <c r="DV52" s="4"/>
      <c r="DW52" s="136"/>
      <c r="DX52" s="136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U52" s="4"/>
      <c r="HV52" s="4"/>
      <c r="HW52" s="4"/>
      <c r="HX52" s="4"/>
      <c r="HY52" s="4"/>
      <c r="HZ52" s="4"/>
      <c r="IA52" s="4"/>
      <c r="IB52" s="4"/>
      <c r="IC52" s="136"/>
      <c r="ID52" s="4"/>
      <c r="IE52" s="4"/>
      <c r="IF52" s="4"/>
      <c r="IG52" s="136"/>
      <c r="IH52" s="136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S52" s="4"/>
      <c r="LT52" s="4"/>
      <c r="LU52" s="4"/>
      <c r="LV52" s="4"/>
      <c r="LW52" s="4"/>
      <c r="LX52" s="4"/>
      <c r="LY52" s="4"/>
      <c r="LZ52" s="4"/>
      <c r="MA52" s="136"/>
      <c r="MB52" s="4"/>
      <c r="MC52" s="4"/>
      <c r="MD52" s="4"/>
      <c r="ME52" s="136"/>
      <c r="MF52" s="136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Q52" s="4"/>
      <c r="PR52" s="4"/>
      <c r="PS52" s="4"/>
      <c r="PT52" s="4"/>
      <c r="PU52" s="4"/>
      <c r="PV52" s="4"/>
      <c r="PW52" s="4"/>
      <c r="PX52" s="4"/>
      <c r="PY52" s="136"/>
      <c r="PZ52" s="4"/>
      <c r="QA52" s="4"/>
      <c r="QB52" s="4"/>
      <c r="QC52" s="4"/>
      <c r="QD52" s="136"/>
      <c r="QE52" s="136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P52" s="4"/>
      <c r="TQ52" s="4"/>
      <c r="TR52" s="4"/>
      <c r="TS52" s="4"/>
      <c r="TT52" s="4"/>
      <c r="TU52" s="4"/>
      <c r="TV52" s="4"/>
      <c r="TW52" s="4"/>
      <c r="TX52" s="136"/>
      <c r="TY52" s="4"/>
      <c r="TZ52" s="4"/>
      <c r="UA52" s="4"/>
      <c r="UB52" s="4"/>
      <c r="UC52" s="136"/>
      <c r="UD52" s="136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O52" s="4"/>
      <c r="XP52" s="4"/>
      <c r="XQ52" s="4"/>
      <c r="XU52" s="4"/>
      <c r="XV52" s="4"/>
      <c r="XW52" s="4"/>
      <c r="XX52" s="136"/>
      <c r="XY52" s="136"/>
      <c r="XZ52" s="4"/>
      <c r="YA52" s="4"/>
      <c r="YB52" s="4"/>
      <c r="YC52" s="313" t="s">
        <v>184</v>
      </c>
      <c r="YD52" s="312">
        <f>YF52*3+YG52</f>
        <v>0</v>
      </c>
      <c r="YE52" s="312">
        <f>YF52+YG52+YH52</f>
        <v>0</v>
      </c>
      <c r="YF52" s="311">
        <f>AAD46</f>
        <v>0</v>
      </c>
      <c r="YG52" s="310">
        <f>AAE46</f>
        <v>0</v>
      </c>
      <c r="YH52" s="309">
        <f>AAF46</f>
        <v>0</v>
      </c>
      <c r="YI52" s="310">
        <f>AAG46</f>
        <v>0</v>
      </c>
      <c r="YJ52" s="309">
        <f>AAH46</f>
        <v>0</v>
      </c>
      <c r="YK52" s="309">
        <f>YI52-YJ52</f>
        <v>0</v>
      </c>
      <c r="YL52" s="4"/>
      <c r="YM52" s="324" t="s">
        <v>266</v>
      </c>
      <c r="YN52" s="237"/>
      <c r="YO52" s="237" t="s">
        <v>136</v>
      </c>
      <c r="YP52" s="237"/>
      <c r="YQ52" s="323" t="s">
        <v>277</v>
      </c>
      <c r="YR52" s="136"/>
      <c r="YS52" s="324" t="s">
        <v>184</v>
      </c>
      <c r="YT52" s="237"/>
      <c r="YU52" s="237" t="s">
        <v>136</v>
      </c>
      <c r="YV52" s="237"/>
      <c r="YW52" s="323" t="s">
        <v>168</v>
      </c>
      <c r="YX52" s="4"/>
      <c r="YY52" s="324" t="s">
        <v>266</v>
      </c>
      <c r="YZ52" s="237"/>
      <c r="ZA52" s="237" t="s">
        <v>136</v>
      </c>
      <c r="ZB52" s="237"/>
      <c r="ZC52" s="323" t="s">
        <v>146</v>
      </c>
      <c r="ZD52" s="136"/>
      <c r="ZE52" s="322" t="s">
        <v>283</v>
      </c>
      <c r="ZF52" s="237">
        <f>YT55</f>
        <v>0</v>
      </c>
      <c r="ZG52" s="237" t="s">
        <v>136</v>
      </c>
      <c r="ZH52" s="237">
        <f>YV55</f>
        <v>0</v>
      </c>
      <c r="ZI52" s="321" t="s">
        <v>273</v>
      </c>
      <c r="ZJ52" s="4">
        <v>10</v>
      </c>
      <c r="ZK52" s="4"/>
      <c r="ZL52" s="315">
        <v>3</v>
      </c>
      <c r="ZM52" s="307" t="s">
        <v>277</v>
      </c>
      <c r="ZN52" s="307">
        <f>IF(ZQ52&gt;ZR52,1,0)</f>
        <v>0</v>
      </c>
      <c r="ZO52" s="136">
        <f>IF((NOT(ISBLANK(YZ37)))*AND(YZ37=ZB37),1,0)</f>
        <v>0</v>
      </c>
      <c r="ZP52" s="177">
        <f>IF(ZQ52&lt;ZR52,1,0)</f>
        <v>0</v>
      </c>
      <c r="ZQ52" s="307">
        <f>YZ37</f>
        <v>0</v>
      </c>
      <c r="ZR52" s="177">
        <f>ZB37</f>
        <v>0</v>
      </c>
      <c r="ZS52" s="4"/>
      <c r="ZT52" s="315">
        <v>3</v>
      </c>
      <c r="ZU52" s="307" t="s">
        <v>275</v>
      </c>
      <c r="ZV52" s="307">
        <f>IF(ZY52&gt;ZZ52,1,0)</f>
        <v>0</v>
      </c>
      <c r="ZW52" s="136">
        <f>IF((NOT(ISBLANK(ZB37)))*AND(ZB37=YZ37),1,0)</f>
        <v>0</v>
      </c>
      <c r="ZX52" s="177">
        <f>IF(ZY52&lt;ZZ52,1,0)</f>
        <v>0</v>
      </c>
      <c r="ZY52" s="307">
        <f>ZB37</f>
        <v>0</v>
      </c>
      <c r="ZZ52" s="177">
        <f>YZ37</f>
        <v>0</v>
      </c>
      <c r="AAA52" s="4"/>
      <c r="AAB52" s="315">
        <v>3</v>
      </c>
      <c r="AAC52" s="307" t="s">
        <v>270</v>
      </c>
      <c r="AAD52" s="307">
        <f>IF(AAG52&gt;AAH52,1,0)</f>
        <v>0</v>
      </c>
      <c r="AAE52" s="136">
        <f>IF((NOT(ISBLANK(YZ38)))*AND(YZ38=ZB38),1,0)</f>
        <v>0</v>
      </c>
      <c r="AAF52" s="177">
        <f>IF(AAG52&lt;AAH52,1,0)</f>
        <v>0</v>
      </c>
      <c r="AAG52" s="307">
        <f>YZ38</f>
        <v>0</v>
      </c>
      <c r="AAH52" s="177">
        <f>ZB38</f>
        <v>0</v>
      </c>
      <c r="AAI52" s="4"/>
      <c r="AAJ52" s="315">
        <v>3</v>
      </c>
      <c r="AAK52" s="307" t="s">
        <v>168</v>
      </c>
      <c r="AAL52" s="307">
        <f>IF(AAO52&gt;AAP52,1,0)</f>
        <v>0</v>
      </c>
      <c r="AAM52" s="136">
        <f>IF((NOT(ISBLANK(YZ39)))*AND(YZ39=ZB39),1,0)</f>
        <v>0</v>
      </c>
      <c r="AAN52" s="177">
        <f>IF(AAO52&lt;AAP52,1,0)</f>
        <v>0</v>
      </c>
      <c r="AAO52" s="307">
        <f>YZ39</f>
        <v>0</v>
      </c>
      <c r="AAP52" s="177">
        <f>ZB39</f>
        <v>0</v>
      </c>
      <c r="AAQ52" s="4"/>
      <c r="AAR52" s="315">
        <v>3</v>
      </c>
      <c r="AAS52" s="307" t="s">
        <v>183</v>
      </c>
      <c r="AAT52" s="307">
        <f>IF(AAW52&gt;AAX52,1,0)</f>
        <v>0</v>
      </c>
      <c r="AAU52" s="136">
        <f>IF((NOT(ISBLANK(YZ34)))*AND(YZ34=ZB34),1,0)</f>
        <v>0</v>
      </c>
      <c r="AAV52" s="177">
        <f>IF(AAW52&lt;AAX52,1,0)</f>
        <v>0</v>
      </c>
      <c r="AAW52" s="307">
        <f>YZ34</f>
        <v>0</v>
      </c>
      <c r="AAX52" s="177">
        <f>ZB34</f>
        <v>0</v>
      </c>
      <c r="AAY52" s="4"/>
      <c r="AAZ52" s="315">
        <v>3</v>
      </c>
      <c r="ABA52" s="307" t="s">
        <v>273</v>
      </c>
      <c r="ABB52" s="307">
        <f>IF(ABE52&gt;ABF52,1,0)</f>
        <v>0</v>
      </c>
      <c r="ABC52" s="136">
        <f>IF((NOT(ISBLANK(ZB36)))*AND(ZB36=YZ36),1,0)</f>
        <v>0</v>
      </c>
      <c r="ABD52" s="177">
        <f>IF(ABE52&lt;ABF52,1,0)</f>
        <v>0</v>
      </c>
      <c r="ABE52" s="307">
        <f>ZB36</f>
        <v>0</v>
      </c>
      <c r="ABF52" s="177">
        <f>YZ36</f>
        <v>0</v>
      </c>
      <c r="ABG52" s="4"/>
      <c r="ABH52" s="4"/>
      <c r="ABI52" s="4"/>
    </row>
    <row r="53" spans="3:737" x14ac:dyDescent="0.25">
      <c r="C53" s="4"/>
      <c r="D53" s="4"/>
      <c r="E53" s="4"/>
      <c r="F53" s="4"/>
      <c r="G53" s="4"/>
      <c r="H53" s="4"/>
      <c r="I53" s="4"/>
      <c r="J53" s="4"/>
      <c r="K53" s="136"/>
      <c r="L53" s="4"/>
      <c r="M53" s="4"/>
      <c r="N53" s="4"/>
      <c r="O53" s="136"/>
      <c r="P53" s="136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DC53" s="136"/>
      <c r="DD53" s="136"/>
      <c r="DE53" s="136"/>
      <c r="DF53" s="136"/>
      <c r="DG53" s="4"/>
      <c r="DH53" s="136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136"/>
      <c r="DT53" s="4"/>
      <c r="DU53" s="4"/>
      <c r="DV53" s="4"/>
      <c r="DW53" s="136"/>
      <c r="DX53" s="136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U53" s="4"/>
      <c r="HV53" s="4"/>
      <c r="HW53" s="4"/>
      <c r="HX53" s="4"/>
      <c r="HY53" s="4"/>
      <c r="HZ53" s="4"/>
      <c r="IA53" s="4"/>
      <c r="IB53" s="4"/>
      <c r="IC53" s="136"/>
      <c r="ID53" s="4"/>
      <c r="IE53" s="4"/>
      <c r="IF53" s="4"/>
      <c r="IG53" s="136"/>
      <c r="IH53" s="136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S53" s="4"/>
      <c r="LT53" s="4"/>
      <c r="LU53" s="4"/>
      <c r="LV53" s="4"/>
      <c r="LW53" s="4"/>
      <c r="LX53" s="4"/>
      <c r="LY53" s="4"/>
      <c r="LZ53" s="4"/>
      <c r="MA53" s="136"/>
      <c r="MB53" s="4"/>
      <c r="MC53" s="4"/>
      <c r="MD53" s="4"/>
      <c r="ME53" s="136"/>
      <c r="MF53" s="136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Q53" s="4"/>
      <c r="PR53" s="4"/>
      <c r="PS53" s="4"/>
      <c r="PT53" s="4"/>
      <c r="PU53" s="4"/>
      <c r="PV53" s="4"/>
      <c r="PW53" s="4"/>
      <c r="PX53" s="4"/>
      <c r="PY53" s="136"/>
      <c r="PZ53" s="4"/>
      <c r="QA53" s="4"/>
      <c r="QB53" s="4"/>
      <c r="QC53" s="4"/>
      <c r="QD53" s="136"/>
      <c r="QE53" s="136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P53" s="4"/>
      <c r="TQ53" s="4"/>
      <c r="TR53" s="4"/>
      <c r="TS53" s="4"/>
      <c r="TT53" s="4"/>
      <c r="TU53" s="4"/>
      <c r="TV53" s="4"/>
      <c r="TW53" s="4"/>
      <c r="TX53" s="136"/>
      <c r="TY53" s="4"/>
      <c r="TZ53" s="4"/>
      <c r="UA53" s="4"/>
      <c r="UB53" s="4"/>
      <c r="UC53" s="136"/>
      <c r="UD53" s="136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O53" s="4"/>
      <c r="XP53" s="4"/>
      <c r="XQ53" s="4"/>
      <c r="XR53" s="4"/>
      <c r="XS53" s="4"/>
      <c r="XT53" s="4"/>
      <c r="XU53" s="4"/>
      <c r="XV53" s="4"/>
      <c r="XW53" s="4"/>
      <c r="XX53" s="136"/>
      <c r="XY53" s="136"/>
      <c r="XZ53" s="4"/>
      <c r="YA53" s="4"/>
      <c r="YB53" s="4"/>
      <c r="YC53" s="313" t="s">
        <v>266</v>
      </c>
      <c r="YD53" s="312">
        <f>YF53*3+YG53</f>
        <v>0</v>
      </c>
      <c r="YE53" s="312">
        <f>YF53+YG53+YH53</f>
        <v>0</v>
      </c>
      <c r="YF53" s="311">
        <f>AAL46</f>
        <v>0</v>
      </c>
      <c r="YG53" s="310">
        <f>AAM46</f>
        <v>0</v>
      </c>
      <c r="YH53" s="309">
        <f>AAN46</f>
        <v>0</v>
      </c>
      <c r="YI53" s="310">
        <f>AAO46</f>
        <v>0</v>
      </c>
      <c r="YJ53" s="309">
        <f>AAP46</f>
        <v>0</v>
      </c>
      <c r="YK53" s="309">
        <f>YI53-YJ53</f>
        <v>0</v>
      </c>
      <c r="YL53" s="4"/>
      <c r="YM53" s="324" t="s">
        <v>270</v>
      </c>
      <c r="YN53" s="237"/>
      <c r="YO53" s="237" t="s">
        <v>136</v>
      </c>
      <c r="YP53" s="237"/>
      <c r="YQ53" s="323" t="s">
        <v>168</v>
      </c>
      <c r="YR53" s="136"/>
      <c r="YS53" s="324" t="s">
        <v>275</v>
      </c>
      <c r="YT53" s="237"/>
      <c r="YU53" s="237" t="s">
        <v>136</v>
      </c>
      <c r="YV53" s="237"/>
      <c r="YW53" s="323" t="s">
        <v>167</v>
      </c>
      <c r="YX53" s="4"/>
      <c r="YY53" s="324" t="s">
        <v>270</v>
      </c>
      <c r="YZ53" s="237"/>
      <c r="ZA53" s="237" t="s">
        <v>136</v>
      </c>
      <c r="ZB53" s="237"/>
      <c r="ZC53" s="323" t="s">
        <v>183</v>
      </c>
      <c r="ZD53" s="136"/>
      <c r="ZE53" s="322" t="s">
        <v>184</v>
      </c>
      <c r="ZF53" s="237">
        <f>YN37</f>
        <v>0</v>
      </c>
      <c r="ZG53" s="237" t="s">
        <v>136</v>
      </c>
      <c r="ZH53" s="237">
        <f>YP37</f>
        <v>0</v>
      </c>
      <c r="ZI53" s="321" t="s">
        <v>167</v>
      </c>
      <c r="ZJ53" s="4">
        <v>1</v>
      </c>
      <c r="ZK53" s="4"/>
      <c r="ZL53" s="315">
        <v>4</v>
      </c>
      <c r="ZM53" s="307" t="s">
        <v>183</v>
      </c>
      <c r="ZN53" s="307">
        <f>IF(ZQ53&gt;ZR53,1,0)</f>
        <v>0</v>
      </c>
      <c r="ZO53" s="136">
        <f>IF((NOT(ISBLANK(ZH35)))*AND(ZH35=ZF35),1,0)</f>
        <v>0</v>
      </c>
      <c r="ZP53" s="177">
        <f>IF(ZQ53&lt;ZR53,1,0)</f>
        <v>0</v>
      </c>
      <c r="ZQ53" s="307">
        <f>ZH35</f>
        <v>0</v>
      </c>
      <c r="ZR53" s="177">
        <f>ZF35</f>
        <v>0</v>
      </c>
      <c r="ZS53" s="4"/>
      <c r="ZT53" s="315">
        <v>4</v>
      </c>
      <c r="ZU53" s="307" t="s">
        <v>283</v>
      </c>
      <c r="ZV53" s="307">
        <f>IF(ZY53&gt;ZZ53,1,0)</f>
        <v>0</v>
      </c>
      <c r="ZW53" s="136">
        <f>IF((NOT(ISBLANK(ZF39)))*AND(ZF39=ZH39),1,0)</f>
        <v>0</v>
      </c>
      <c r="ZX53" s="177">
        <f>IF(ZY53&lt;ZZ53,1,0)</f>
        <v>0</v>
      </c>
      <c r="ZY53" s="307">
        <f>ZF39</f>
        <v>0</v>
      </c>
      <c r="ZZ53" s="177">
        <f>ZH39</f>
        <v>0</v>
      </c>
      <c r="AAA53" s="4"/>
      <c r="AAB53" s="315">
        <v>4</v>
      </c>
      <c r="AAC53" s="307" t="s">
        <v>277</v>
      </c>
      <c r="AAD53" s="307">
        <f>IF(AAG53&gt;AAH53,1,0)</f>
        <v>0</v>
      </c>
      <c r="AAE53" s="136">
        <f>IF((NOT(ISBLANK(ZH39)))*AND(ZH39=ZF39),1,0)</f>
        <v>0</v>
      </c>
      <c r="AAF53" s="177">
        <f>IF(AAG53&lt;AAH53,1,0)</f>
        <v>0</v>
      </c>
      <c r="AAG53" s="307">
        <f>ZH39</f>
        <v>0</v>
      </c>
      <c r="AAH53" s="177">
        <f>ZF39</f>
        <v>0</v>
      </c>
      <c r="AAI53" s="4"/>
      <c r="AAJ53" s="315">
        <v>4</v>
      </c>
      <c r="AAK53" s="307" t="s">
        <v>265</v>
      </c>
      <c r="AAL53" s="307">
        <f>IF(AAO53&gt;AAP53,1,0)</f>
        <v>0</v>
      </c>
      <c r="AAM53" s="136">
        <f>IF((NOT(ISBLANK(ZH36)))*AND(ZH36=ZF36),1,0)</f>
        <v>0</v>
      </c>
      <c r="AAN53" s="177">
        <f>IF(AAO53&lt;AAP53,1,0)</f>
        <v>0</v>
      </c>
      <c r="AAO53" s="307">
        <f>ZH36</f>
        <v>0</v>
      </c>
      <c r="AAP53" s="177">
        <f>ZF36</f>
        <v>0</v>
      </c>
      <c r="AAQ53" s="4"/>
      <c r="AAR53" s="315">
        <v>4</v>
      </c>
      <c r="AAS53" s="307" t="s">
        <v>168</v>
      </c>
      <c r="AAT53" s="307">
        <f>IF(AAW53&gt;AAX53,1,0)</f>
        <v>0</v>
      </c>
      <c r="AAU53" s="136">
        <f>IF((NOT(ISBLANK(ZH34)))*AND(ZH34=ZF34),1,0)</f>
        <v>0</v>
      </c>
      <c r="AAV53" s="177">
        <f>IF(AAW53&lt;AAX53,1,0)</f>
        <v>0</v>
      </c>
      <c r="AAW53" s="307">
        <f>ZH34</f>
        <v>0</v>
      </c>
      <c r="AAX53" s="177">
        <f>ZF34</f>
        <v>0</v>
      </c>
      <c r="AAY53" s="4"/>
      <c r="AAZ53" s="315">
        <v>4</v>
      </c>
      <c r="ABA53" s="307" t="s">
        <v>167</v>
      </c>
      <c r="ABB53" s="307">
        <f>IF(ABE53&gt;ABF53,1,0)</f>
        <v>0</v>
      </c>
      <c r="ABC53" s="136">
        <f>IF((NOT(ISBLANK(ZF36)))*AND(ZF36=ZH36),1,0)</f>
        <v>0</v>
      </c>
      <c r="ABD53" s="177">
        <f>IF(ABE53&lt;ABF53,1,0)</f>
        <v>0</v>
      </c>
      <c r="ABE53" s="307">
        <f>ZF36</f>
        <v>0</v>
      </c>
      <c r="ABF53" s="177">
        <f>ZH36</f>
        <v>0</v>
      </c>
      <c r="ABG53" s="4"/>
      <c r="ABH53" s="4"/>
      <c r="ABI53" s="4"/>
    </row>
    <row r="54" spans="3:737" x14ac:dyDescent="0.25">
      <c r="C54" s="4"/>
      <c r="D54" s="4"/>
      <c r="E54" s="4"/>
      <c r="F54" s="4"/>
      <c r="G54" s="4"/>
      <c r="H54" s="4"/>
      <c r="I54" s="4"/>
      <c r="J54" s="4"/>
      <c r="K54" s="136"/>
      <c r="L54" s="4"/>
      <c r="M54" s="4"/>
      <c r="N54" s="4"/>
      <c r="O54" s="136"/>
      <c r="P54" s="136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DC54" s="136"/>
      <c r="DD54" s="136"/>
      <c r="DE54" s="136"/>
      <c r="DF54" s="136"/>
      <c r="DG54" s="4"/>
      <c r="DH54" s="136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136"/>
      <c r="DT54" s="4"/>
      <c r="DU54" s="4"/>
      <c r="DV54" s="4"/>
      <c r="DW54" s="136"/>
      <c r="DX54" s="136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U54" s="4"/>
      <c r="HV54" s="4"/>
      <c r="HW54" s="4"/>
      <c r="HX54" s="4"/>
      <c r="HY54" s="4"/>
      <c r="HZ54" s="4"/>
      <c r="IA54" s="4"/>
      <c r="IB54" s="4"/>
      <c r="IC54" s="136"/>
      <c r="ID54" s="4"/>
      <c r="IE54" s="4"/>
      <c r="IF54" s="4"/>
      <c r="IG54" s="136"/>
      <c r="IH54" s="136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S54" s="4"/>
      <c r="LT54" s="4"/>
      <c r="LU54" s="4"/>
      <c r="LV54" s="4"/>
      <c r="LW54" s="4"/>
      <c r="LX54" s="4"/>
      <c r="LY54" s="4"/>
      <c r="LZ54" s="4"/>
      <c r="MA54" s="136"/>
      <c r="MB54" s="4"/>
      <c r="MC54" s="4"/>
      <c r="MD54" s="4"/>
      <c r="ME54" s="136"/>
      <c r="MF54" s="136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Q54" s="4"/>
      <c r="PR54" s="4"/>
      <c r="PS54" s="4"/>
      <c r="PT54" s="4"/>
      <c r="PU54" s="4"/>
      <c r="PV54" s="4"/>
      <c r="PW54" s="4"/>
      <c r="PX54" s="4"/>
      <c r="PY54" s="136"/>
      <c r="PZ54" s="4"/>
      <c r="QA54" s="4"/>
      <c r="QB54" s="4"/>
      <c r="QC54" s="4"/>
      <c r="QD54" s="136"/>
      <c r="QE54" s="136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P54" s="4"/>
      <c r="TQ54" s="4"/>
      <c r="TR54" s="4"/>
      <c r="TS54" s="4"/>
      <c r="TT54" s="4"/>
      <c r="TU54" s="4"/>
      <c r="TV54" s="4"/>
      <c r="TW54" s="4"/>
      <c r="TX54" s="136"/>
      <c r="TY54" s="4"/>
      <c r="TZ54" s="4"/>
      <c r="UA54" s="4"/>
      <c r="UB54" s="4"/>
      <c r="UC54" s="136"/>
      <c r="UD54" s="136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O54" s="4"/>
      <c r="XP54" s="4"/>
      <c r="XQ54" s="4"/>
      <c r="XR54" s="4"/>
      <c r="XS54" s="4"/>
      <c r="XT54" s="4"/>
      <c r="XU54" s="4"/>
      <c r="XV54" s="4"/>
      <c r="XW54" s="4"/>
      <c r="XX54" s="136"/>
      <c r="XY54" s="136"/>
      <c r="XZ54" s="4"/>
      <c r="YA54" s="4"/>
      <c r="YB54" s="4"/>
      <c r="YC54" s="313" t="s">
        <v>270</v>
      </c>
      <c r="YD54" s="312">
        <f>YF54*3+YG54</f>
        <v>0</v>
      </c>
      <c r="YE54" s="312">
        <f>YF54+YG54+YH54</f>
        <v>0</v>
      </c>
      <c r="YF54" s="311">
        <f>AAT46</f>
        <v>0</v>
      </c>
      <c r="YG54" s="310">
        <f>AAU46</f>
        <v>0</v>
      </c>
      <c r="YH54" s="309">
        <f>AAV46</f>
        <v>0</v>
      </c>
      <c r="YI54" s="310">
        <f>AAW46</f>
        <v>0</v>
      </c>
      <c r="YJ54" s="309">
        <f>AAX46</f>
        <v>0</v>
      </c>
      <c r="YK54" s="309">
        <f>YI54-YJ54</f>
        <v>0</v>
      </c>
      <c r="YL54" s="4"/>
      <c r="YM54" s="324" t="s">
        <v>273</v>
      </c>
      <c r="YN54" s="237"/>
      <c r="YO54" s="237" t="s">
        <v>136</v>
      </c>
      <c r="YP54" s="237"/>
      <c r="YQ54" s="323" t="s">
        <v>275</v>
      </c>
      <c r="YR54" s="136"/>
      <c r="YS54" s="324" t="s">
        <v>277</v>
      </c>
      <c r="YT54" s="237"/>
      <c r="YU54" s="237" t="s">
        <v>136</v>
      </c>
      <c r="YV54" s="237"/>
      <c r="YW54" s="323" t="s">
        <v>270</v>
      </c>
      <c r="YX54" s="4"/>
      <c r="YY54" s="324" t="s">
        <v>273</v>
      </c>
      <c r="YZ54" s="237"/>
      <c r="ZA54" s="237" t="s">
        <v>136</v>
      </c>
      <c r="ZB54" s="237"/>
      <c r="ZC54" s="323" t="s">
        <v>184</v>
      </c>
      <c r="ZE54" s="322" t="s">
        <v>183</v>
      </c>
      <c r="ZF54" s="237">
        <f>ZF35</f>
        <v>0</v>
      </c>
      <c r="ZG54" s="237" t="s">
        <v>136</v>
      </c>
      <c r="ZH54" s="237">
        <f>ZH35</f>
        <v>0</v>
      </c>
      <c r="ZI54" s="321" t="s">
        <v>275</v>
      </c>
      <c r="ZJ54" s="320">
        <v>4</v>
      </c>
      <c r="ZK54" s="4"/>
      <c r="ZL54" s="315">
        <v>5</v>
      </c>
      <c r="ZM54" s="307" t="s">
        <v>146</v>
      </c>
      <c r="ZN54" s="307">
        <f>IF(ZQ54&gt;ZR54,1,0)</f>
        <v>0</v>
      </c>
      <c r="ZO54" s="136">
        <f>IF((NOT(ISBLANK(YN45)))*AND(YN45=YP45),1,0)</f>
        <v>0</v>
      </c>
      <c r="ZP54" s="177">
        <f>IF(ZQ54&lt;ZR54,1,0)</f>
        <v>0</v>
      </c>
      <c r="ZQ54" s="307">
        <f>YN45</f>
        <v>0</v>
      </c>
      <c r="ZR54" s="177">
        <f>YP45</f>
        <v>0</v>
      </c>
      <c r="ZS54" s="4"/>
      <c r="ZT54" s="315">
        <v>5</v>
      </c>
      <c r="ZU54" s="307" t="s">
        <v>184</v>
      </c>
      <c r="ZV54" s="307">
        <f>IF(ZY54&gt;ZZ54,1,0)</f>
        <v>0</v>
      </c>
      <c r="ZW54" s="136">
        <f>IF((NOT(ISBLANK(YP43)))*AND(YP43=YN43),1,0)</f>
        <v>0</v>
      </c>
      <c r="ZX54" s="177">
        <f>IF(ZY54&lt;ZZ54,1,0)</f>
        <v>0</v>
      </c>
      <c r="ZY54" s="307">
        <f>YP43</f>
        <v>0</v>
      </c>
      <c r="ZZ54" s="177">
        <f>YN43</f>
        <v>0</v>
      </c>
      <c r="AAA54" s="4"/>
      <c r="AAB54" s="315">
        <v>5</v>
      </c>
      <c r="AAC54" s="307" t="s">
        <v>183</v>
      </c>
      <c r="AAD54" s="307">
        <f>IF(AAG54&gt;AAH54,1,0)</f>
        <v>0</v>
      </c>
      <c r="AAE54" s="136">
        <f>IF((NOT(ISBLANK(YN46)))*AND(YN46=YP46),1,0)</f>
        <v>0</v>
      </c>
      <c r="AAF54" s="177">
        <f>IF(AAG54&lt;AAH54,1,0)</f>
        <v>0</v>
      </c>
      <c r="AAG54" s="307">
        <f>YN46</f>
        <v>0</v>
      </c>
      <c r="AAH54" s="177">
        <f>YP46</f>
        <v>0</v>
      </c>
      <c r="AAI54" s="4"/>
      <c r="AAJ54" s="315">
        <v>5</v>
      </c>
      <c r="AAK54" s="307" t="s">
        <v>266</v>
      </c>
      <c r="AAL54" s="307">
        <f>IF(AAO54&gt;AAP54,1,0)</f>
        <v>0</v>
      </c>
      <c r="AAM54" s="136">
        <f>IF((NOT(ISBLANK(YN47)))*AND(YN47=YP47),1,0)</f>
        <v>0</v>
      </c>
      <c r="AAN54" s="177">
        <f>IF(AAO54&lt;AAP54,1,0)</f>
        <v>0</v>
      </c>
      <c r="AAO54" s="307">
        <f>YN47</f>
        <v>0</v>
      </c>
      <c r="AAP54" s="177">
        <f>YP47</f>
        <v>0</v>
      </c>
      <c r="AAR54" s="315">
        <v>5</v>
      </c>
      <c r="AAS54" s="307" t="s">
        <v>275</v>
      </c>
      <c r="AAT54" s="307">
        <f>IF(AAW54&gt;AAX54,1,0)</f>
        <v>0</v>
      </c>
      <c r="AAU54" s="136">
        <f>IF((NOT(ISBLANK(YP45)))*AND(YP45=YN45),1,0)</f>
        <v>0</v>
      </c>
      <c r="AAV54" s="177">
        <f>IF(AAW54&lt;AAX54,1,0)</f>
        <v>0</v>
      </c>
      <c r="AAW54" s="307">
        <f>YP45</f>
        <v>0</v>
      </c>
      <c r="AAX54" s="177">
        <f>YN45</f>
        <v>0</v>
      </c>
      <c r="AAZ54" s="315">
        <v>5</v>
      </c>
      <c r="ABA54" s="307" t="s">
        <v>168</v>
      </c>
      <c r="ABB54" s="307">
        <f>IF(ABE54&gt;ABF54,1,0)</f>
        <v>0</v>
      </c>
      <c r="ABC54" s="136">
        <f>IF((NOT(ISBLANK(YN42)))*AND(YN42=YP42),1,0)</f>
        <v>0</v>
      </c>
      <c r="ABD54" s="177">
        <f>IF(ABE54&lt;ABF54,1,0)</f>
        <v>0</v>
      </c>
      <c r="ABE54" s="307">
        <f>YN42</f>
        <v>0</v>
      </c>
      <c r="ABF54" s="177">
        <f>YP42</f>
        <v>0</v>
      </c>
    </row>
    <row r="55" spans="3:737" x14ac:dyDescent="0.25">
      <c r="C55" s="4"/>
      <c r="D55" s="4"/>
      <c r="E55" s="4"/>
      <c r="F55" s="4"/>
      <c r="G55" s="4"/>
      <c r="H55" s="4"/>
      <c r="I55" s="4"/>
      <c r="J55" s="4"/>
      <c r="K55" s="136"/>
      <c r="L55" s="4"/>
      <c r="M55" s="4"/>
      <c r="N55" s="4"/>
      <c r="O55" s="136"/>
      <c r="P55" s="136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DC55" s="136"/>
      <c r="DD55" s="136"/>
      <c r="DE55" s="136"/>
      <c r="DF55" s="136"/>
      <c r="DG55" s="4"/>
      <c r="DH55" s="136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136"/>
      <c r="DT55" s="4"/>
      <c r="DU55" s="4"/>
      <c r="DV55" s="4"/>
      <c r="DW55" s="136"/>
      <c r="DX55" s="136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U55" s="4"/>
      <c r="HV55" s="4"/>
      <c r="HW55" s="4"/>
      <c r="HX55" s="4"/>
      <c r="HY55" s="4"/>
      <c r="HZ55" s="4"/>
      <c r="IA55" s="4"/>
      <c r="IB55" s="4"/>
      <c r="IC55" s="136"/>
      <c r="ID55" s="4"/>
      <c r="IE55" s="4"/>
      <c r="IF55" s="4"/>
      <c r="IG55" s="136"/>
      <c r="IH55" s="136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S55" s="4"/>
      <c r="LT55" s="4"/>
      <c r="LU55" s="4"/>
      <c r="LV55" s="4"/>
      <c r="LW55" s="4"/>
      <c r="LX55" s="4"/>
      <c r="LY55" s="4"/>
      <c r="LZ55" s="4"/>
      <c r="MA55" s="136"/>
      <c r="MB55" s="4"/>
      <c r="MC55" s="4"/>
      <c r="MD55" s="4"/>
      <c r="ME55" s="136"/>
      <c r="MF55" s="136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Q55" s="4"/>
      <c r="PR55" s="4"/>
      <c r="PS55" s="4"/>
      <c r="PT55" s="4"/>
      <c r="PU55" s="4"/>
      <c r="PV55" s="4"/>
      <c r="PW55" s="4"/>
      <c r="PX55" s="4"/>
      <c r="PY55" s="136"/>
      <c r="PZ55" s="4"/>
      <c r="QA55" s="4"/>
      <c r="QB55" s="4"/>
      <c r="QC55" s="4"/>
      <c r="QD55" s="136"/>
      <c r="QE55" s="136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P55" s="4"/>
      <c r="TQ55" s="4"/>
      <c r="TR55" s="4"/>
      <c r="TS55" s="4"/>
      <c r="TT55" s="4"/>
      <c r="TU55" s="4"/>
      <c r="TV55" s="4"/>
      <c r="TW55" s="4"/>
      <c r="TX55" s="136"/>
      <c r="TY55" s="4"/>
      <c r="TZ55" s="4"/>
      <c r="UA55" s="4"/>
      <c r="UB55" s="4"/>
      <c r="UC55" s="136"/>
      <c r="UD55" s="136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O55" s="4"/>
      <c r="XP55" s="4"/>
      <c r="XQ55" s="4"/>
      <c r="XR55" s="4"/>
      <c r="XS55" s="4"/>
      <c r="XT55" s="4"/>
      <c r="XU55" s="4"/>
      <c r="XV55" s="4"/>
      <c r="XW55" s="4"/>
      <c r="XX55" s="136"/>
      <c r="XY55" s="136"/>
      <c r="XZ55" s="4"/>
      <c r="YA55" s="4"/>
      <c r="YB55" s="4"/>
      <c r="YC55" s="313" t="s">
        <v>273</v>
      </c>
      <c r="YD55" s="312">
        <f>YF55*3+YG55</f>
        <v>0</v>
      </c>
      <c r="YE55" s="312">
        <f>YF55+YG55+YH55</f>
        <v>0</v>
      </c>
      <c r="YF55" s="311">
        <f>ABB46</f>
        <v>0</v>
      </c>
      <c r="YG55" s="310">
        <f>ABC46</f>
        <v>0</v>
      </c>
      <c r="YH55" s="309">
        <f>ABD46</f>
        <v>0</v>
      </c>
      <c r="YI55" s="310">
        <f>ABE46</f>
        <v>0</v>
      </c>
      <c r="YJ55" s="309">
        <f>ABF46</f>
        <v>0</v>
      </c>
      <c r="YK55" s="309">
        <f>YI55-YJ55</f>
        <v>0</v>
      </c>
      <c r="YL55" s="4"/>
      <c r="YM55" s="319" t="s">
        <v>167</v>
      </c>
      <c r="YN55" s="196"/>
      <c r="YO55" s="196" t="s">
        <v>136</v>
      </c>
      <c r="YP55" s="196"/>
      <c r="YQ55" s="318" t="s">
        <v>146</v>
      </c>
      <c r="YR55" s="136"/>
      <c r="YS55" s="319" t="s">
        <v>283</v>
      </c>
      <c r="YT55" s="196"/>
      <c r="YU55" s="196" t="s">
        <v>136</v>
      </c>
      <c r="YV55" s="196"/>
      <c r="YW55" s="318" t="s">
        <v>273</v>
      </c>
      <c r="YX55" s="4"/>
      <c r="YY55" s="319" t="s">
        <v>167</v>
      </c>
      <c r="YZ55" s="196"/>
      <c r="ZA55" s="196" t="s">
        <v>136</v>
      </c>
      <c r="ZB55" s="196"/>
      <c r="ZC55" s="318" t="s">
        <v>283</v>
      </c>
      <c r="ZE55" s="317" t="s">
        <v>168</v>
      </c>
      <c r="ZF55" s="196">
        <f>ZF34</f>
        <v>0</v>
      </c>
      <c r="ZG55" s="196" t="s">
        <v>136</v>
      </c>
      <c r="ZH55" s="196">
        <f>ZH34</f>
        <v>0</v>
      </c>
      <c r="ZI55" s="316" t="s">
        <v>146</v>
      </c>
      <c r="ZJ55" s="2">
        <v>4</v>
      </c>
      <c r="ZK55" s="4"/>
      <c r="ZL55" s="315">
        <v>6</v>
      </c>
      <c r="ZM55" s="307" t="s">
        <v>168</v>
      </c>
      <c r="ZN55" s="307">
        <f>IF(ZQ55&gt;ZR55,1,0)</f>
        <v>0</v>
      </c>
      <c r="ZO55" s="136">
        <f>IF((NOT(ISBLANK(YV42)))*AND(YV42=YT42),1,0)</f>
        <v>0</v>
      </c>
      <c r="ZP55" s="177">
        <f>IF(ZQ55&lt;ZR55,1,0)</f>
        <v>0</v>
      </c>
      <c r="ZQ55" s="307">
        <f>YV42</f>
        <v>0</v>
      </c>
      <c r="ZR55" s="177">
        <f>YT42</f>
        <v>0</v>
      </c>
      <c r="ZS55" s="4"/>
      <c r="ZT55" s="315">
        <v>6</v>
      </c>
      <c r="ZU55" s="307" t="s">
        <v>273</v>
      </c>
      <c r="ZV55" s="307">
        <f>IF(ZY55&gt;ZZ55,1,0)</f>
        <v>0</v>
      </c>
      <c r="ZW55" s="136">
        <f>IF((NOT(ISBLANK(YT47)))*AND(YT47=YV47),1,0)</f>
        <v>0</v>
      </c>
      <c r="ZX55" s="177">
        <f>IF(ZY55&lt;ZZ55,1,0)</f>
        <v>0</v>
      </c>
      <c r="ZY55" s="307">
        <f>YT47</f>
        <v>0</v>
      </c>
      <c r="ZZ55" s="177">
        <f>YV47</f>
        <v>0</v>
      </c>
      <c r="AAA55" s="4"/>
      <c r="AAB55" s="315">
        <v>6</v>
      </c>
      <c r="AAC55" s="307" t="s">
        <v>146</v>
      </c>
      <c r="AAD55" s="307">
        <f>IF(AAG55&gt;AAH55,1,0)</f>
        <v>0</v>
      </c>
      <c r="AAE55" s="136">
        <f>IF((NOT(ISBLANK(YV44)))*AND(YV44=YT44),1,0)</f>
        <v>0</v>
      </c>
      <c r="AAF55" s="177">
        <f>IF(AAG55&lt;AAH55,1,0)</f>
        <v>0</v>
      </c>
      <c r="AAG55" s="307">
        <f>YV44</f>
        <v>0</v>
      </c>
      <c r="AAH55" s="177">
        <f>YT44</f>
        <v>0</v>
      </c>
      <c r="AAI55" s="4"/>
      <c r="AAJ55" s="315">
        <v>6</v>
      </c>
      <c r="AAK55" s="307" t="s">
        <v>270</v>
      </c>
      <c r="AAL55" s="307">
        <f>IF(AAO55&gt;AAP55,1,0)</f>
        <v>0</v>
      </c>
      <c r="AAM55" s="136">
        <f>IF((NOT(ISBLANK(YV46)))*AND(YV46=YT46),1,0)</f>
        <v>0</v>
      </c>
      <c r="AAN55" s="177">
        <f>IF(AAO55&lt;AAP55,1,0)</f>
        <v>0</v>
      </c>
      <c r="AAO55" s="307">
        <f>YV46</f>
        <v>0</v>
      </c>
      <c r="AAP55" s="177">
        <f>YT46</f>
        <v>0</v>
      </c>
      <c r="AAR55" s="315">
        <v>6</v>
      </c>
      <c r="AAS55" s="307" t="s">
        <v>283</v>
      </c>
      <c r="AAT55" s="307">
        <f>IF(AAW55&gt;AAX55,1,0)</f>
        <v>0</v>
      </c>
      <c r="AAU55" s="136">
        <f>IF((NOT(ISBLANK(YT44)))*AND(YT44=YV44),1,0)</f>
        <v>0</v>
      </c>
      <c r="AAV55" s="177">
        <f>IF(AAW55&lt;AAX55,1,0)</f>
        <v>0</v>
      </c>
      <c r="AAW55" s="307">
        <f>YT44</f>
        <v>0</v>
      </c>
      <c r="AAX55" s="177">
        <f>YV44</f>
        <v>0</v>
      </c>
      <c r="AAZ55" s="315">
        <v>6</v>
      </c>
      <c r="ABA55" s="307" t="s">
        <v>266</v>
      </c>
      <c r="ABB55" s="307">
        <f>IF(ABE55&gt;ABF55,1,0)</f>
        <v>0</v>
      </c>
      <c r="ABC55" s="136">
        <f>IF((NOT(ISBLANK(YV45)))*AND(YV45=YT45),1,0)</f>
        <v>0</v>
      </c>
      <c r="ABD55" s="177">
        <f>IF(ABE55&lt;ABF55,1,0)</f>
        <v>0</v>
      </c>
      <c r="ABE55" s="307">
        <f>YV45</f>
        <v>0</v>
      </c>
      <c r="ABF55" s="177">
        <f>YT45</f>
        <v>0</v>
      </c>
    </row>
    <row r="56" spans="3:737" x14ac:dyDescent="0.25">
      <c r="C56" s="4"/>
      <c r="D56" s="4"/>
      <c r="E56" s="4"/>
      <c r="F56" s="4"/>
      <c r="G56" s="4"/>
      <c r="H56" s="4"/>
      <c r="I56" s="4"/>
      <c r="J56" s="4"/>
      <c r="K56" s="136"/>
      <c r="L56" s="4"/>
      <c r="M56" s="4"/>
      <c r="N56" s="4"/>
      <c r="O56" s="136"/>
      <c r="P56" s="136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DC56" s="136"/>
      <c r="DD56" s="136"/>
      <c r="DE56" s="136"/>
      <c r="DF56" s="136"/>
      <c r="DG56" s="4"/>
      <c r="DH56" s="136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136"/>
      <c r="DT56" s="4"/>
      <c r="DU56" s="4"/>
      <c r="DV56" s="4"/>
      <c r="DW56" s="136"/>
      <c r="DX56" s="136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U56" s="4"/>
      <c r="HV56" s="4"/>
      <c r="HW56" s="4"/>
      <c r="HX56" s="4"/>
      <c r="HY56" s="4"/>
      <c r="HZ56" s="4"/>
      <c r="IA56" s="4"/>
      <c r="IB56" s="4"/>
      <c r="IC56" s="136"/>
      <c r="ID56" s="4"/>
      <c r="IE56" s="4"/>
      <c r="IF56" s="4"/>
      <c r="IG56" s="136"/>
      <c r="IH56" s="136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S56" s="4"/>
      <c r="LT56" s="4"/>
      <c r="LU56" s="4"/>
      <c r="LV56" s="4"/>
      <c r="LW56" s="4"/>
      <c r="LX56" s="4"/>
      <c r="LY56" s="4"/>
      <c r="LZ56" s="4"/>
      <c r="MA56" s="136"/>
      <c r="MB56" s="4"/>
      <c r="MC56" s="4"/>
      <c r="MD56" s="4"/>
      <c r="ME56" s="136"/>
      <c r="MF56" s="136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Q56" s="4"/>
      <c r="PR56" s="4"/>
      <c r="PS56" s="4"/>
      <c r="PT56" s="4"/>
      <c r="PU56" s="4"/>
      <c r="PV56" s="4"/>
      <c r="PW56" s="4"/>
      <c r="PX56" s="4"/>
      <c r="PY56" s="136"/>
      <c r="PZ56" s="4"/>
      <c r="QA56" s="4"/>
      <c r="QB56" s="4"/>
      <c r="QC56" s="4"/>
      <c r="QD56" s="136"/>
      <c r="QE56" s="136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P56" s="4"/>
      <c r="TQ56" s="4"/>
      <c r="TR56" s="4"/>
      <c r="TS56" s="4"/>
      <c r="TT56" s="4"/>
      <c r="TU56" s="4"/>
      <c r="TV56" s="4"/>
      <c r="TW56" s="4"/>
      <c r="TX56" s="136"/>
      <c r="TY56" s="4"/>
      <c r="TZ56" s="4"/>
      <c r="UA56" s="4"/>
      <c r="UB56" s="4"/>
      <c r="UC56" s="136"/>
      <c r="UD56" s="136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O56" s="4"/>
      <c r="XP56" s="4"/>
      <c r="XQ56" s="4"/>
      <c r="XR56" s="4"/>
      <c r="XS56" s="4"/>
      <c r="XT56" s="4"/>
      <c r="XU56" s="4"/>
      <c r="XV56" s="4"/>
      <c r="XW56" s="4"/>
      <c r="XX56" s="136"/>
      <c r="XY56" s="136"/>
      <c r="XZ56" s="4"/>
      <c r="YA56" s="4"/>
      <c r="YB56" s="4"/>
      <c r="YC56" s="313" t="s">
        <v>275</v>
      </c>
      <c r="YD56" s="312">
        <f>YF56*3+YG56</f>
        <v>0</v>
      </c>
      <c r="YE56" s="312">
        <f>YF56+YG56+YH56</f>
        <v>0</v>
      </c>
      <c r="YF56" s="311">
        <f>ZN61</f>
        <v>0</v>
      </c>
      <c r="YG56" s="310">
        <f>ZO61</f>
        <v>0</v>
      </c>
      <c r="YH56" s="309">
        <f>ZP61</f>
        <v>0</v>
      </c>
      <c r="YI56" s="310">
        <f>ZQ61</f>
        <v>0</v>
      </c>
      <c r="YJ56" s="309">
        <f>ZR61</f>
        <v>0</v>
      </c>
      <c r="YK56" s="309">
        <f>YI56-YJ56</f>
        <v>0</v>
      </c>
      <c r="YL56" s="4"/>
      <c r="ZK56" s="4"/>
      <c r="ZL56" s="315">
        <v>7</v>
      </c>
      <c r="ZM56" s="307" t="s">
        <v>283</v>
      </c>
      <c r="ZN56" s="307">
        <f>IF(ZQ56&gt;ZR56,1,0)</f>
        <v>0</v>
      </c>
      <c r="ZO56" s="136">
        <f>IF((NOT(ISBLANK(ZB46)))*AND(ZB46=YZ46),1,0)</f>
        <v>0</v>
      </c>
      <c r="ZP56" s="177">
        <f>IF(ZQ56&lt;ZR56,1,0)</f>
        <v>0</v>
      </c>
      <c r="ZQ56" s="307">
        <f>ZB46</f>
        <v>0</v>
      </c>
      <c r="ZR56" s="177">
        <f>YZ46</f>
        <v>0</v>
      </c>
      <c r="ZS56" s="4"/>
      <c r="ZT56" s="315">
        <v>7</v>
      </c>
      <c r="ZU56" s="307" t="s">
        <v>167</v>
      </c>
      <c r="ZV56" s="307">
        <f>IF(ZY56&gt;ZZ56,1,0)</f>
        <v>0</v>
      </c>
      <c r="ZW56" s="136">
        <f>IF((NOT(ISBLANK(ZB47)))*AND(ZB47=YZ47),1,0)</f>
        <v>0</v>
      </c>
      <c r="ZX56" s="177">
        <f>IF(ZY56&lt;ZZ56,1,0)</f>
        <v>0</v>
      </c>
      <c r="ZY56" s="307">
        <f>ZB47</f>
        <v>0</v>
      </c>
      <c r="ZZ56" s="177">
        <f>YZ47</f>
        <v>0</v>
      </c>
      <c r="AAA56" s="4"/>
      <c r="AAB56" s="315">
        <v>7</v>
      </c>
      <c r="AAC56" s="307" t="s">
        <v>275</v>
      </c>
      <c r="AAD56" s="307">
        <f>IF(AAG56&gt;AAH56,1,0)</f>
        <v>0</v>
      </c>
      <c r="AAE56" s="136">
        <f>IF((NOT(ISBLANK(YZ46)))*AND(YZ46=ZB46),1,0)</f>
        <v>0</v>
      </c>
      <c r="AAF56" s="177">
        <f>IF(AAG56&lt;AAH56,1,0)</f>
        <v>0</v>
      </c>
      <c r="AAG56" s="307">
        <f>YZ46</f>
        <v>0</v>
      </c>
      <c r="AAH56" s="177">
        <f>ZB46</f>
        <v>0</v>
      </c>
      <c r="AAI56" s="4"/>
      <c r="AAJ56" s="315">
        <v>7</v>
      </c>
      <c r="AAK56" s="307" t="s">
        <v>277</v>
      </c>
      <c r="AAL56" s="307">
        <f>IF(AAO56&gt;AAP56,1,0)</f>
        <v>0</v>
      </c>
      <c r="AAM56" s="136">
        <f>IF((NOT(ISBLANK(YZ47)))*AND(YZ47=ZB47),1,0)</f>
        <v>0</v>
      </c>
      <c r="AAN56" s="177">
        <f>IF(AAO56&lt;AAP56,1,0)</f>
        <v>0</v>
      </c>
      <c r="AAO56" s="307">
        <f>YZ47</f>
        <v>0</v>
      </c>
      <c r="AAP56" s="177">
        <f>ZB47</f>
        <v>0</v>
      </c>
      <c r="AAR56" s="315">
        <v>7</v>
      </c>
      <c r="AAS56" s="307" t="s">
        <v>184</v>
      </c>
      <c r="AAT56" s="307">
        <f>IF(AAW56&gt;AAX56,1,0)</f>
        <v>0</v>
      </c>
      <c r="AAU56" s="136">
        <f>IF((NOT(ISBLANK(ZB43)))*AND(ZB43=YZ43),1,0)</f>
        <v>0</v>
      </c>
      <c r="AAV56" s="177">
        <f>IF(AAW56&lt;AAX56,1,0)</f>
        <v>0</v>
      </c>
      <c r="AAW56" s="307">
        <f>ZB43</f>
        <v>0</v>
      </c>
      <c r="AAX56" s="177">
        <f>YZ43</f>
        <v>0</v>
      </c>
      <c r="AAZ56" s="315">
        <v>7</v>
      </c>
      <c r="ABA56" s="307" t="s">
        <v>270</v>
      </c>
      <c r="ABB56" s="307">
        <f>IF(ABE56&gt;ABF56,1,0)</f>
        <v>0</v>
      </c>
      <c r="ABC56" s="136">
        <f>IF((NOT(ISBLANK(YZ42)))*AND(YZ42=ZB42),1,0)</f>
        <v>0</v>
      </c>
      <c r="ABD56" s="177">
        <f>IF(ABE56&lt;ABF56,1,0)</f>
        <v>0</v>
      </c>
      <c r="ABE56" s="307">
        <f>YZ42</f>
        <v>0</v>
      </c>
      <c r="ABF56" s="177">
        <f>ZB42</f>
        <v>0</v>
      </c>
    </row>
    <row r="57" spans="3:737" x14ac:dyDescent="0.25">
      <c r="C57" s="4"/>
      <c r="D57" s="4"/>
      <c r="E57" s="4"/>
      <c r="F57" s="4"/>
      <c r="G57" s="4"/>
      <c r="H57" s="4"/>
      <c r="I57" s="4"/>
      <c r="J57" s="4"/>
      <c r="K57" s="136"/>
      <c r="L57" s="4"/>
      <c r="M57" s="4"/>
      <c r="N57" s="4"/>
      <c r="O57" s="136"/>
      <c r="P57" s="136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DC57" s="136"/>
      <c r="DD57" s="136"/>
      <c r="DE57" s="136"/>
      <c r="DF57" s="136"/>
      <c r="DG57" s="4"/>
      <c r="DH57" s="136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136"/>
      <c r="DT57" s="4"/>
      <c r="DU57" s="4"/>
      <c r="DV57" s="4"/>
      <c r="DW57" s="136"/>
      <c r="DX57" s="136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U57" s="4"/>
      <c r="HV57" s="4"/>
      <c r="HW57" s="4"/>
      <c r="HX57" s="4"/>
      <c r="HY57" s="4"/>
      <c r="HZ57" s="4"/>
      <c r="IA57" s="4"/>
      <c r="IB57" s="4"/>
      <c r="IC57" s="136"/>
      <c r="ID57" s="4"/>
      <c r="IE57" s="4"/>
      <c r="IF57" s="4"/>
      <c r="IG57" s="136"/>
      <c r="IH57" s="136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S57" s="4"/>
      <c r="LT57" s="4"/>
      <c r="LU57" s="4"/>
      <c r="LV57" s="4"/>
      <c r="LW57" s="4"/>
      <c r="LX57" s="4"/>
      <c r="LY57" s="4"/>
      <c r="LZ57" s="4"/>
      <c r="MA57" s="136"/>
      <c r="MB57" s="4"/>
      <c r="MC57" s="4"/>
      <c r="MD57" s="4"/>
      <c r="ME57" s="136"/>
      <c r="MF57" s="136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Q57" s="4"/>
      <c r="PR57" s="4"/>
      <c r="PS57" s="4"/>
      <c r="PT57" s="4"/>
      <c r="PU57" s="4"/>
      <c r="PV57" s="4"/>
      <c r="PW57" s="4"/>
      <c r="PX57" s="4"/>
      <c r="PY57" s="136"/>
      <c r="PZ57" s="4"/>
      <c r="QA57" s="4"/>
      <c r="QB57" s="4"/>
      <c r="QC57" s="4"/>
      <c r="QD57" s="136"/>
      <c r="QE57" s="136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P57" s="4"/>
      <c r="TQ57" s="4"/>
      <c r="TR57" s="4"/>
      <c r="TS57" s="4"/>
      <c r="TT57" s="4"/>
      <c r="TU57" s="4"/>
      <c r="TV57" s="4"/>
      <c r="TW57" s="4"/>
      <c r="TX57" s="136"/>
      <c r="TY57" s="4"/>
      <c r="TZ57" s="4"/>
      <c r="UA57" s="4"/>
      <c r="UB57" s="4"/>
      <c r="UC57" s="136"/>
      <c r="UD57" s="136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O57" s="4"/>
      <c r="XP57" s="4"/>
      <c r="XQ57" s="4"/>
      <c r="XR57" s="4"/>
      <c r="XS57" s="4"/>
      <c r="XT57" s="4"/>
      <c r="XU57" s="4"/>
      <c r="XV57" s="4"/>
      <c r="XW57" s="4"/>
      <c r="XX57" s="136"/>
      <c r="XY57" s="136"/>
      <c r="XZ57" s="4"/>
      <c r="YA57" s="4"/>
      <c r="YB57" s="4"/>
      <c r="YC57" s="313" t="s">
        <v>277</v>
      </c>
      <c r="YD57" s="312">
        <f>YF57*3+YG57</f>
        <v>0</v>
      </c>
      <c r="YE57" s="312">
        <f>YF57+YG57+YH57</f>
        <v>0</v>
      </c>
      <c r="YF57" s="311">
        <f>ZV61</f>
        <v>0</v>
      </c>
      <c r="YG57" s="310">
        <f>ZW61</f>
        <v>0</v>
      </c>
      <c r="YH57" s="309">
        <f>ZX61</f>
        <v>0</v>
      </c>
      <c r="YI57" s="310">
        <f>ZY61</f>
        <v>0</v>
      </c>
      <c r="YJ57" s="309">
        <f>ZZ61</f>
        <v>0</v>
      </c>
      <c r="YK57" s="309">
        <f>YI57-YJ57</f>
        <v>0</v>
      </c>
      <c r="YL57" s="4"/>
      <c r="ZK57" s="4"/>
      <c r="ZL57" s="315">
        <v>8</v>
      </c>
      <c r="ZM57" s="307" t="s">
        <v>184</v>
      </c>
      <c r="ZN57" s="307">
        <f>IF(ZQ57&gt;ZR57,1,0)</f>
        <v>0</v>
      </c>
      <c r="ZO57" s="136">
        <f>IF((NOT(ISBLANK(ZF46)))*AND(ZF46=ZH46),1,0)</f>
        <v>0</v>
      </c>
      <c r="ZP57" s="177">
        <f>IF(ZQ57&lt;ZR57,1,0)</f>
        <v>0</v>
      </c>
      <c r="ZQ57" s="307">
        <f>ZF46</f>
        <v>0</v>
      </c>
      <c r="ZR57" s="177">
        <f>ZH46</f>
        <v>0</v>
      </c>
      <c r="ZS57" s="4"/>
      <c r="ZT57" s="315">
        <v>8</v>
      </c>
      <c r="ZU57" s="307" t="s">
        <v>265</v>
      </c>
      <c r="ZV57" s="307">
        <f>IF(ZY57&gt;ZZ57,1,0)</f>
        <v>0</v>
      </c>
      <c r="ZW57" s="136">
        <f>IF((NOT(ISBLANK(ZF47)))*AND(ZF47=ZH47),1,0)</f>
        <v>0</v>
      </c>
      <c r="ZX57" s="177">
        <f>IF(ZY57&lt;ZZ57,1,0)</f>
        <v>0</v>
      </c>
      <c r="ZY57" s="307">
        <f>ZF47</f>
        <v>0</v>
      </c>
      <c r="ZZ57" s="177">
        <f>ZH47</f>
        <v>0</v>
      </c>
      <c r="AAA57" s="4"/>
      <c r="AAB57" s="315">
        <v>8</v>
      </c>
      <c r="AAC57" s="307" t="s">
        <v>168</v>
      </c>
      <c r="AAD57" s="307">
        <f>IF(AAG57&gt;AAH57,1,0)</f>
        <v>0</v>
      </c>
      <c r="AAE57" s="136">
        <f>IF((NOT(ISBLANK(ZH42)))*AND(ZH42=ZF42),1,0)</f>
        <v>0</v>
      </c>
      <c r="AAF57" s="177">
        <f>IF(AAG57&lt;AAH57,1,0)</f>
        <v>0</v>
      </c>
      <c r="AAG57" s="307">
        <f>ZH42</f>
        <v>0</v>
      </c>
      <c r="AAH57" s="177">
        <f>ZF42</f>
        <v>0</v>
      </c>
      <c r="AAI57" s="4"/>
      <c r="AAJ57" s="315">
        <v>8</v>
      </c>
      <c r="AAK57" s="307" t="s">
        <v>183</v>
      </c>
      <c r="AAL57" s="307">
        <f>IF(AAO57&gt;AAP57,1,0)</f>
        <v>0</v>
      </c>
      <c r="AAM57" s="136">
        <f>IF((NOT(ISBLANK(ZH43)))*AND(ZH43=ZF43),1,0)</f>
        <v>0</v>
      </c>
      <c r="AAN57" s="177">
        <f>IF(AAO57&lt;AAP57,1,0)</f>
        <v>0</v>
      </c>
      <c r="AAO57" s="307">
        <f>ZH43</f>
        <v>0</v>
      </c>
      <c r="AAP57" s="177">
        <f>ZF43</f>
        <v>0</v>
      </c>
      <c r="AAR57" s="315">
        <v>8</v>
      </c>
      <c r="AAS57" s="307" t="s">
        <v>273</v>
      </c>
      <c r="AAT57" s="307">
        <f>IF(AAW57&gt;AAX57,1,0)</f>
        <v>0</v>
      </c>
      <c r="AAU57" s="136">
        <f>IF((NOT(ISBLANK(ZF44)))*AND(ZF44=ZH44),1,0)</f>
        <v>0</v>
      </c>
      <c r="AAV57" s="177">
        <f>IF(AAW57&lt;AAX57,1,0)</f>
        <v>0</v>
      </c>
      <c r="AAW57" s="307">
        <f>ZF44</f>
        <v>0</v>
      </c>
      <c r="AAX57" s="177">
        <f>ZH44</f>
        <v>0</v>
      </c>
      <c r="AAZ57" s="315">
        <v>8</v>
      </c>
      <c r="ABA57" s="307" t="s">
        <v>277</v>
      </c>
      <c r="ABB57" s="307">
        <f>IF(ABE57&gt;ABF57,1,0)</f>
        <v>0</v>
      </c>
      <c r="ABC57" s="136">
        <f>IF((NOT(ISBLANK(ZH47)))*AND(ZH47=ZF47),1,0)</f>
        <v>0</v>
      </c>
      <c r="ABD57" s="177">
        <f>IF(ABE57&lt;ABF57,1,0)</f>
        <v>0</v>
      </c>
      <c r="ABE57" s="307">
        <f>ZH47</f>
        <v>0</v>
      </c>
      <c r="ABF57" s="177">
        <f>ZF47</f>
        <v>0</v>
      </c>
    </row>
    <row r="58" spans="3:737" x14ac:dyDescent="0.25">
      <c r="C58" s="4"/>
      <c r="D58" s="4"/>
      <c r="E58" s="4"/>
      <c r="F58" s="4"/>
      <c r="G58" s="4"/>
      <c r="H58" s="4"/>
      <c r="I58" s="4"/>
      <c r="J58" s="4"/>
      <c r="K58" s="136"/>
      <c r="L58" s="4"/>
      <c r="M58" s="4"/>
      <c r="N58" s="4"/>
      <c r="O58" s="136"/>
      <c r="P58" s="136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DC58" s="136"/>
      <c r="DD58" s="136"/>
      <c r="DE58" s="136"/>
      <c r="DF58" s="136"/>
      <c r="DG58" s="4"/>
      <c r="DH58" s="136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136"/>
      <c r="DT58" s="4"/>
      <c r="DU58" s="4"/>
      <c r="DV58" s="4"/>
      <c r="DW58" s="136"/>
      <c r="DX58" s="136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U58" s="4"/>
      <c r="HV58" s="4"/>
      <c r="HW58" s="4"/>
      <c r="HX58" s="4"/>
      <c r="HY58" s="4"/>
      <c r="HZ58" s="4"/>
      <c r="IA58" s="4"/>
      <c r="IB58" s="4"/>
      <c r="IC58" s="136"/>
      <c r="ID58" s="4"/>
      <c r="IE58" s="4"/>
      <c r="IF58" s="4"/>
      <c r="IG58" s="136"/>
      <c r="IH58" s="136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S58" s="4"/>
      <c r="LT58" s="4"/>
      <c r="LU58" s="4"/>
      <c r="LV58" s="4"/>
      <c r="LW58" s="4"/>
      <c r="LX58" s="4"/>
      <c r="LY58" s="4"/>
      <c r="LZ58" s="4"/>
      <c r="MA58" s="136"/>
      <c r="MB58" s="4"/>
      <c r="MC58" s="4"/>
      <c r="MD58" s="4"/>
      <c r="ME58" s="136"/>
      <c r="MF58" s="136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Q58" s="4"/>
      <c r="PR58" s="4"/>
      <c r="PS58" s="4"/>
      <c r="PT58" s="4"/>
      <c r="PU58" s="4"/>
      <c r="PV58" s="4"/>
      <c r="PW58" s="4"/>
      <c r="PX58" s="4"/>
      <c r="PY58" s="136"/>
      <c r="PZ58" s="4"/>
      <c r="QA58" s="4"/>
      <c r="QB58" s="4"/>
      <c r="QC58" s="4"/>
      <c r="QD58" s="136"/>
      <c r="QE58" s="136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P58" s="4"/>
      <c r="TQ58" s="4"/>
      <c r="TR58" s="4"/>
      <c r="TS58" s="4"/>
      <c r="TT58" s="4"/>
      <c r="TU58" s="4"/>
      <c r="TV58" s="4"/>
      <c r="TW58" s="4"/>
      <c r="TX58" s="136"/>
      <c r="TY58" s="4"/>
      <c r="TZ58" s="4"/>
      <c r="UA58" s="4"/>
      <c r="UB58" s="4"/>
      <c r="UC58" s="136"/>
      <c r="UD58" s="136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O58" s="4"/>
      <c r="XP58" s="4"/>
      <c r="XQ58" s="4"/>
      <c r="XR58" s="4"/>
      <c r="XS58" s="4"/>
      <c r="XT58" s="4"/>
      <c r="XU58" s="4"/>
      <c r="XV58" s="4"/>
      <c r="XW58" s="4"/>
      <c r="XX58" s="136"/>
      <c r="XY58" s="136"/>
      <c r="XZ58" s="4"/>
      <c r="YA58" s="4"/>
      <c r="YB58" s="4"/>
      <c r="YC58" s="313" t="s">
        <v>283</v>
      </c>
      <c r="YD58" s="312">
        <f>YF58*3+YG58</f>
        <v>0</v>
      </c>
      <c r="YE58" s="312">
        <f>YF58+YG58+YH58</f>
        <v>0</v>
      </c>
      <c r="YF58" s="311">
        <f>AAD61</f>
        <v>0</v>
      </c>
      <c r="YG58" s="310">
        <f>AAE61</f>
        <v>0</v>
      </c>
      <c r="YH58" s="309">
        <f>AAF61</f>
        <v>0</v>
      </c>
      <c r="YI58" s="310">
        <f>AAG61</f>
        <v>0</v>
      </c>
      <c r="YJ58" s="309">
        <f>AAH61</f>
        <v>0</v>
      </c>
      <c r="YK58" s="309">
        <f>YI58-YJ58</f>
        <v>0</v>
      </c>
      <c r="YL58" s="4"/>
      <c r="YM58" s="4"/>
      <c r="YN58" s="4"/>
      <c r="YO58" s="4"/>
      <c r="YP58" s="4"/>
      <c r="YQ58" s="4"/>
      <c r="ZK58" s="4"/>
      <c r="ZL58" s="314">
        <v>9</v>
      </c>
      <c r="ZM58" s="307" t="s">
        <v>273</v>
      </c>
      <c r="ZN58" s="307">
        <f>IF(ZQ58&gt;ZR58,1,0)</f>
        <v>0</v>
      </c>
      <c r="ZO58" s="136">
        <f>IF((NOT(ISBLANK(YP54)))*AND(YP54=YN54),1,0)</f>
        <v>0</v>
      </c>
      <c r="ZP58" s="177">
        <f>IF(ZQ58&lt;ZR58,1,0)</f>
        <v>0</v>
      </c>
      <c r="ZQ58" s="307">
        <f>YP54</f>
        <v>0</v>
      </c>
      <c r="ZR58" s="177">
        <f>YN54</f>
        <v>0</v>
      </c>
      <c r="ZS58" s="4"/>
      <c r="ZT58" s="314">
        <v>9</v>
      </c>
      <c r="ZU58" s="307" t="s">
        <v>266</v>
      </c>
      <c r="ZV58" s="307">
        <f>IF(ZY58&gt;ZZ58,1,0)</f>
        <v>0</v>
      </c>
      <c r="ZW58" s="136">
        <f>IF((NOT(ISBLANK(YP52)))*AND(YP52=YN52),1,0)</f>
        <v>0</v>
      </c>
      <c r="ZX58" s="177">
        <f>IF(ZY58&lt;ZZ58,1,0)</f>
        <v>0</v>
      </c>
      <c r="ZY58" s="307">
        <f>YP52</f>
        <v>0</v>
      </c>
      <c r="ZZ58" s="177">
        <f>YN52</f>
        <v>0</v>
      </c>
      <c r="AAA58" s="4"/>
      <c r="AAB58" s="314">
        <v>9</v>
      </c>
      <c r="AAC58" s="307" t="s">
        <v>184</v>
      </c>
      <c r="AAD58" s="307">
        <f>IF(AAG58&gt;AAH58,1,0)</f>
        <v>0</v>
      </c>
      <c r="AAE58" s="136">
        <f>IF((NOT(ISBLANK(YP51)))*AND(YP51=YN51),1,0)</f>
        <v>0</v>
      </c>
      <c r="AAF58" s="177">
        <f>IF(AAG58&lt;AAH58,1,0)</f>
        <v>0</v>
      </c>
      <c r="AAG58" s="307">
        <f>YP51</f>
        <v>0</v>
      </c>
      <c r="AAH58" s="177">
        <f>YN51</f>
        <v>0</v>
      </c>
      <c r="AAI58" s="4"/>
      <c r="AAJ58" s="314">
        <v>9</v>
      </c>
      <c r="AAK58" s="307" t="s">
        <v>146</v>
      </c>
      <c r="AAL58" s="307">
        <f>IF(AAO58&gt;AAP58,1,0)</f>
        <v>0</v>
      </c>
      <c r="AAM58" s="136">
        <f>IF((NOT(ISBLANK(YN55)))*AND(YN55=YP55),1,0)</f>
        <v>0</v>
      </c>
      <c r="AAN58" s="177">
        <f>IF(AAO58&lt;AAP58,1,0)</f>
        <v>0</v>
      </c>
      <c r="AAO58" s="307">
        <f>YN55</f>
        <v>0</v>
      </c>
      <c r="AAP58" s="177">
        <f>YP55</f>
        <v>0</v>
      </c>
      <c r="AAR58" s="314">
        <v>9</v>
      </c>
      <c r="AAS58" s="307" t="s">
        <v>167</v>
      </c>
      <c r="AAT58" s="307">
        <f>IF(AAW58&gt;AAX58,1,0)</f>
        <v>0</v>
      </c>
      <c r="AAU58" s="136">
        <f>IF((NOT(ISBLANK(YP55)))*AND(YP55=YN55),1,0)</f>
        <v>0</v>
      </c>
      <c r="AAV58" s="177">
        <f>IF(AAW58&lt;AAX58,1,0)</f>
        <v>0</v>
      </c>
      <c r="AAW58" s="307">
        <f>YP55</f>
        <v>0</v>
      </c>
      <c r="AAX58" s="177">
        <f>YN55</f>
        <v>0</v>
      </c>
      <c r="AAZ58" s="314">
        <v>9</v>
      </c>
      <c r="ABA58" s="307" t="s">
        <v>183</v>
      </c>
      <c r="ABB58" s="307">
        <f>IF(ABE58&gt;ABF58,1,0)</f>
        <v>0</v>
      </c>
      <c r="ABC58" s="136">
        <f>IF((NOT(ISBLANK(YN50)))*AND(YN50=YP50),1,0)</f>
        <v>0</v>
      </c>
      <c r="ABD58" s="177">
        <f>IF(ABE58&lt;ABF58,1,0)</f>
        <v>0</v>
      </c>
      <c r="ABE58" s="307">
        <f>YN50</f>
        <v>0</v>
      </c>
      <c r="ABF58" s="177">
        <f>YP50</f>
        <v>0</v>
      </c>
    </row>
    <row r="59" spans="3:737" x14ac:dyDescent="0.25">
      <c r="C59" s="4"/>
      <c r="D59" s="4"/>
      <c r="E59" s="4"/>
      <c r="F59" s="4"/>
      <c r="G59" s="4"/>
      <c r="H59" s="4"/>
      <c r="I59" s="4"/>
      <c r="J59" s="4"/>
      <c r="K59" s="136"/>
      <c r="L59" s="4"/>
      <c r="M59" s="4"/>
      <c r="N59" s="4"/>
      <c r="O59" s="136"/>
      <c r="P59" s="136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DC59" s="136"/>
      <c r="DD59" s="136"/>
      <c r="DE59" s="136"/>
      <c r="DF59" s="136"/>
      <c r="DG59" s="4"/>
      <c r="DH59" s="136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136"/>
      <c r="DT59" s="4"/>
      <c r="DU59" s="4"/>
      <c r="DV59" s="4"/>
      <c r="DW59" s="136"/>
      <c r="DX59" s="136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U59" s="4"/>
      <c r="HV59" s="4"/>
      <c r="HW59" s="4"/>
      <c r="HX59" s="4"/>
      <c r="HY59" s="4"/>
      <c r="HZ59" s="4"/>
      <c r="IA59" s="4"/>
      <c r="IB59" s="4"/>
      <c r="IC59" s="136"/>
      <c r="ID59" s="4"/>
      <c r="IE59" s="4"/>
      <c r="IF59" s="4"/>
      <c r="IG59" s="136"/>
      <c r="IH59" s="136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S59" s="4"/>
      <c r="LT59" s="4"/>
      <c r="LU59" s="4"/>
      <c r="LV59" s="4"/>
      <c r="LW59" s="4"/>
      <c r="LX59" s="4"/>
      <c r="LY59" s="4"/>
      <c r="LZ59" s="4"/>
      <c r="MA59" s="136"/>
      <c r="MB59" s="4"/>
      <c r="MC59" s="4"/>
      <c r="MD59" s="4"/>
      <c r="ME59" s="136"/>
      <c r="MF59" s="136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Q59" s="4"/>
      <c r="PR59" s="4"/>
      <c r="PS59" s="4"/>
      <c r="PT59" s="4"/>
      <c r="PU59" s="4"/>
      <c r="PV59" s="4"/>
      <c r="PW59" s="4"/>
      <c r="PX59" s="4"/>
      <c r="PY59" s="136"/>
      <c r="PZ59" s="4"/>
      <c r="QA59" s="4"/>
      <c r="QB59" s="4"/>
      <c r="QC59" s="4"/>
      <c r="QD59" s="136"/>
      <c r="QE59" s="136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P59" s="4"/>
      <c r="TQ59" s="4"/>
      <c r="TR59" s="4"/>
      <c r="TS59" s="4"/>
      <c r="TT59" s="4"/>
      <c r="TU59" s="4"/>
      <c r="TV59" s="4"/>
      <c r="TW59" s="4"/>
      <c r="TX59" s="136"/>
      <c r="TY59" s="4"/>
      <c r="TZ59" s="4"/>
      <c r="UA59" s="4"/>
      <c r="UB59" s="4"/>
      <c r="UC59" s="136"/>
      <c r="UD59" s="136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O59" s="4"/>
      <c r="XP59" s="4"/>
      <c r="XQ59" s="4"/>
      <c r="XR59" s="4"/>
      <c r="XS59" s="4"/>
      <c r="XT59" s="4"/>
      <c r="XU59" s="4"/>
      <c r="XV59" s="4"/>
      <c r="XW59" s="4"/>
      <c r="XX59" s="136"/>
      <c r="XY59" s="136"/>
      <c r="XZ59" s="4"/>
      <c r="YA59" s="4"/>
      <c r="YB59" s="4"/>
      <c r="YC59" s="313" t="s">
        <v>167</v>
      </c>
      <c r="YD59" s="312">
        <f>YF59*3+YG59</f>
        <v>0</v>
      </c>
      <c r="YE59" s="312">
        <f>YF59+YG59+YH59</f>
        <v>0</v>
      </c>
      <c r="YF59" s="311">
        <f>AAL61</f>
        <v>0</v>
      </c>
      <c r="YG59" s="310">
        <f>AAM61</f>
        <v>0</v>
      </c>
      <c r="YH59" s="309">
        <f>AAN61</f>
        <v>0</v>
      </c>
      <c r="YI59" s="310">
        <f>AAO61</f>
        <v>0</v>
      </c>
      <c r="YJ59" s="309">
        <f>AAP61</f>
        <v>0</v>
      </c>
      <c r="YK59" s="309">
        <f>YI59-YJ59</f>
        <v>0</v>
      </c>
      <c r="YL59" s="4"/>
      <c r="YM59" s="4"/>
      <c r="YN59" s="4"/>
      <c r="YO59" s="4"/>
      <c r="YP59" s="4"/>
      <c r="YQ59" s="4"/>
      <c r="ZK59" s="4"/>
      <c r="ZL59" s="314">
        <v>10</v>
      </c>
      <c r="ZM59" s="307" t="s">
        <v>167</v>
      </c>
      <c r="ZN59" s="307">
        <f>IF(ZQ59&gt;ZR59,1,0)</f>
        <v>0</v>
      </c>
      <c r="ZO59" s="136">
        <f>IF((NOT(ISBLANK(YT53)))*AND(YT53=YV53),1,0)</f>
        <v>0</v>
      </c>
      <c r="ZP59" s="177">
        <f>IF(ZQ59&lt;ZR59,1,0)</f>
        <v>0</v>
      </c>
      <c r="ZQ59" s="307">
        <f>YT53</f>
        <v>0</v>
      </c>
      <c r="ZR59" s="177">
        <f>YV53</f>
        <v>0</v>
      </c>
      <c r="ZS59" s="4"/>
      <c r="ZT59" s="314">
        <v>10</v>
      </c>
      <c r="ZU59" s="307" t="s">
        <v>270</v>
      </c>
      <c r="ZV59" s="307">
        <f>IF(ZY59&gt;ZZ59,1,0)</f>
        <v>0</v>
      </c>
      <c r="ZW59" s="136">
        <f>IF((NOT(ISBLANK(YT54)))*AND(YT54=YV54),1,0)</f>
        <v>0</v>
      </c>
      <c r="ZX59" s="177">
        <f>IF(ZY59&lt;ZZ59,1,0)</f>
        <v>0</v>
      </c>
      <c r="ZY59" s="307">
        <f>YT54</f>
        <v>0</v>
      </c>
      <c r="ZZ59" s="177">
        <f>YV54</f>
        <v>0</v>
      </c>
      <c r="AAA59" s="4"/>
      <c r="AAB59" s="314">
        <v>10</v>
      </c>
      <c r="AAC59" s="307" t="s">
        <v>273</v>
      </c>
      <c r="AAD59" s="307">
        <f>IF(AAG59&gt;AAH59,1,0)</f>
        <v>0</v>
      </c>
      <c r="AAE59" s="136">
        <f>IF((NOT(ISBLANK(YT55)))*AND(YT55=YV55),1,0)</f>
        <v>0</v>
      </c>
      <c r="AAF59" s="177">
        <f>IF(AAG59&lt;AAH59,1,0)</f>
        <v>0</v>
      </c>
      <c r="AAG59" s="307">
        <f>YT55</f>
        <v>0</v>
      </c>
      <c r="AAH59" s="177">
        <f>YV55</f>
        <v>0</v>
      </c>
      <c r="AAI59" s="4"/>
      <c r="AAJ59" s="314">
        <v>10</v>
      </c>
      <c r="AAK59" s="307" t="s">
        <v>275</v>
      </c>
      <c r="AAL59" s="307">
        <f>IF(AAO59&gt;AAP59,1,0)</f>
        <v>0</v>
      </c>
      <c r="AAM59" s="136">
        <f>IF((NOT(ISBLANK(YV53)))*AND(YV53=YT53),1,0)</f>
        <v>0</v>
      </c>
      <c r="AAN59" s="177">
        <f>IF(AAO59&lt;AAP59,1,0)</f>
        <v>0</v>
      </c>
      <c r="AAO59" s="307">
        <f>YV53</f>
        <v>0</v>
      </c>
      <c r="AAP59" s="177">
        <f>YT53</f>
        <v>0</v>
      </c>
      <c r="AAR59" s="314">
        <v>10</v>
      </c>
      <c r="AAS59" s="307" t="s">
        <v>265</v>
      </c>
      <c r="AAT59" s="307">
        <f>IF(AAW59&gt;AAX59,1,0)</f>
        <v>0</v>
      </c>
      <c r="AAU59" s="136">
        <f>IF((NOT(ISBLANK(YT51)))*AND(YT51=YV51),1,0)</f>
        <v>0</v>
      </c>
      <c r="AAV59" s="177">
        <f>IF(AAW59&lt;AAX59,1,0)</f>
        <v>0</v>
      </c>
      <c r="AAW59" s="307">
        <f>YT51</f>
        <v>0</v>
      </c>
      <c r="AAX59" s="177">
        <f>YV51</f>
        <v>0</v>
      </c>
      <c r="AAZ59" s="314">
        <v>10</v>
      </c>
      <c r="ABA59" s="307" t="s">
        <v>146</v>
      </c>
      <c r="ABB59" s="307">
        <f>IF(ABE59&gt;ABF59,1,0)</f>
        <v>0</v>
      </c>
      <c r="ABC59" s="136">
        <f>IF((NOT(ISBLANK(YV51)))*AND(YV51=YT51),1,0)</f>
        <v>0</v>
      </c>
      <c r="ABD59" s="177">
        <f>IF(ABE59&lt;ABF59,1,0)</f>
        <v>0</v>
      </c>
      <c r="ABE59" s="307">
        <f>YV51</f>
        <v>0</v>
      </c>
      <c r="ABF59" s="177">
        <f>YT51</f>
        <v>0</v>
      </c>
    </row>
    <row r="60" spans="3:737" x14ac:dyDescent="0.25">
      <c r="C60" s="4"/>
      <c r="D60" s="4"/>
      <c r="E60" s="4"/>
      <c r="F60" s="4"/>
      <c r="G60" s="4"/>
      <c r="H60" s="4"/>
      <c r="I60" s="4"/>
      <c r="J60" s="4"/>
      <c r="K60" s="136"/>
      <c r="L60" s="4"/>
      <c r="M60" s="4"/>
      <c r="N60" s="4"/>
      <c r="O60" s="136"/>
      <c r="P60" s="136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DC60" s="136"/>
      <c r="DD60" s="136"/>
      <c r="DE60" s="136"/>
      <c r="DF60" s="136"/>
      <c r="DG60" s="4"/>
      <c r="DH60" s="136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136"/>
      <c r="DT60" s="4"/>
      <c r="DU60" s="4"/>
      <c r="DV60" s="4"/>
      <c r="DW60" s="136"/>
      <c r="DX60" s="136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U60" s="4"/>
      <c r="HV60" s="4"/>
      <c r="HW60" s="4"/>
      <c r="HX60" s="4"/>
      <c r="HY60" s="4"/>
      <c r="HZ60" s="4"/>
      <c r="IA60" s="4"/>
      <c r="IB60" s="4"/>
      <c r="IC60" s="136"/>
      <c r="ID60" s="4"/>
      <c r="IE60" s="4"/>
      <c r="IF60" s="4"/>
      <c r="IG60" s="136"/>
      <c r="IH60" s="136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S60" s="4"/>
      <c r="LT60" s="4"/>
      <c r="LU60" s="4"/>
      <c r="LV60" s="4"/>
      <c r="LW60" s="4"/>
      <c r="LX60" s="4"/>
      <c r="LY60" s="4"/>
      <c r="LZ60" s="4"/>
      <c r="MA60" s="136"/>
      <c r="MB60" s="4"/>
      <c r="MC60" s="4"/>
      <c r="MD60" s="4"/>
      <c r="ME60" s="136"/>
      <c r="MF60" s="136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Q60" s="4"/>
      <c r="PR60" s="4"/>
      <c r="PS60" s="4"/>
      <c r="PT60" s="4"/>
      <c r="PU60" s="4"/>
      <c r="PV60" s="4"/>
      <c r="PW60" s="4"/>
      <c r="PX60" s="4"/>
      <c r="PY60" s="136"/>
      <c r="PZ60" s="4"/>
      <c r="QA60" s="4"/>
      <c r="QB60" s="4"/>
      <c r="QC60" s="4"/>
      <c r="QD60" s="136"/>
      <c r="QE60" s="136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P60" s="4"/>
      <c r="TQ60" s="4"/>
      <c r="TR60" s="4"/>
      <c r="TS60" s="4"/>
      <c r="TT60" s="4"/>
      <c r="TU60" s="4"/>
      <c r="TV60" s="4"/>
      <c r="TW60" s="4"/>
      <c r="TX60" s="136"/>
      <c r="TY60" s="4"/>
      <c r="TZ60" s="4"/>
      <c r="UA60" s="4"/>
      <c r="UB60" s="4"/>
      <c r="UC60" s="136"/>
      <c r="UD60" s="136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O60" s="4"/>
      <c r="XP60" s="4"/>
      <c r="XQ60" s="4"/>
      <c r="XR60" s="4"/>
      <c r="XS60" s="4"/>
      <c r="XT60" s="4"/>
      <c r="XU60" s="4"/>
      <c r="XV60" s="4"/>
      <c r="XW60" s="4"/>
      <c r="XX60" s="136"/>
      <c r="XY60" s="136"/>
      <c r="XZ60" s="4"/>
      <c r="YA60" s="4"/>
      <c r="YB60" s="4"/>
      <c r="YC60" s="313" t="s">
        <v>146</v>
      </c>
      <c r="YD60" s="312">
        <f>YF60*3+YG60</f>
        <v>0</v>
      </c>
      <c r="YE60" s="312">
        <f>YF60+YG60+YH60</f>
        <v>0</v>
      </c>
      <c r="YF60" s="311">
        <f>AAT61</f>
        <v>0</v>
      </c>
      <c r="YG60" s="310">
        <f>AAU61</f>
        <v>0</v>
      </c>
      <c r="YH60" s="309">
        <f>AAV61</f>
        <v>0</v>
      </c>
      <c r="YI60" s="310">
        <f>AAW61</f>
        <v>0</v>
      </c>
      <c r="YJ60" s="309">
        <f>AAX61</f>
        <v>0</v>
      </c>
      <c r="YK60" s="309">
        <f>YI60-YJ60</f>
        <v>0</v>
      </c>
      <c r="YL60" s="4"/>
      <c r="YM60" s="4"/>
      <c r="YN60" s="4"/>
      <c r="YO60" s="4"/>
      <c r="YP60" s="4"/>
      <c r="YQ60" s="4"/>
      <c r="ZK60" s="4"/>
      <c r="ZL60" s="308">
        <v>11</v>
      </c>
      <c r="ZM60" s="306" t="s">
        <v>265</v>
      </c>
      <c r="ZN60" s="306">
        <f>IF(ZQ60&gt;ZR60,1,0)</f>
        <v>0</v>
      </c>
      <c r="ZO60" s="136">
        <f>IF((NOT(ISBLANK(ZB51)))*AND(ZB51=YZ51),1,0)</f>
        <v>0</v>
      </c>
      <c r="ZP60" s="197">
        <f>IF(ZQ60&lt;ZR60,1,0)</f>
        <v>0</v>
      </c>
      <c r="ZQ60" s="306">
        <f>ZB51</f>
        <v>0</v>
      </c>
      <c r="ZR60" s="197">
        <f>YZ51</f>
        <v>0</v>
      </c>
      <c r="ZS60" s="4"/>
      <c r="ZT60" s="308">
        <v>11</v>
      </c>
      <c r="ZU60" s="306" t="s">
        <v>168</v>
      </c>
      <c r="ZV60" s="306">
        <f>IF(ZY60&gt;ZZ60,1,0)</f>
        <v>0</v>
      </c>
      <c r="ZW60" s="136">
        <f>IF((NOT(ISBLANK(ZB50)))*AND(ZB50=YZ50),1,0)</f>
        <v>0</v>
      </c>
      <c r="ZX60" s="197">
        <f>IF(ZY60&lt;ZZ60,1,0)</f>
        <v>0</v>
      </c>
      <c r="ZY60" s="306">
        <f>ZB50</f>
        <v>0</v>
      </c>
      <c r="ZZ60" s="197">
        <f>YZ50</f>
        <v>0</v>
      </c>
      <c r="AAA60" s="4"/>
      <c r="AAB60" s="308">
        <v>11</v>
      </c>
      <c r="AAC60" s="306" t="s">
        <v>167</v>
      </c>
      <c r="AAD60" s="306">
        <f>IF(AAG60&gt;AAH60,1,0)</f>
        <v>0</v>
      </c>
      <c r="AAE60" s="136">
        <f>IF((NOT(ISBLANK(ZB55)))*AND(ZB55=YZ55),1,0)</f>
        <v>0</v>
      </c>
      <c r="AAF60" s="197">
        <f>IF(AAG60&lt;AAH60,1,0)</f>
        <v>0</v>
      </c>
      <c r="AAG60" s="306">
        <f>ZB55</f>
        <v>0</v>
      </c>
      <c r="AAH60" s="197">
        <f>YZ55</f>
        <v>0</v>
      </c>
      <c r="AAI60" s="4"/>
      <c r="AAJ60" s="308">
        <v>11</v>
      </c>
      <c r="AAK60" s="307" t="s">
        <v>283</v>
      </c>
      <c r="AAL60" s="306">
        <f>IF(AAO60&gt;AAP60,1,0)</f>
        <v>0</v>
      </c>
      <c r="AAM60" s="136">
        <f>IF((NOT(ISBLANK(YZ55)))*AND(YZ55=ZB55),1,0)</f>
        <v>0</v>
      </c>
      <c r="AAN60" s="197">
        <f>IF(AAO60&lt;AAP60,1,0)</f>
        <v>0</v>
      </c>
      <c r="AAO60" s="306">
        <f>YZ55</f>
        <v>0</v>
      </c>
      <c r="AAP60" s="197">
        <f>ZB55</f>
        <v>0</v>
      </c>
      <c r="AAR60" s="308">
        <v>11</v>
      </c>
      <c r="AAS60" s="306" t="s">
        <v>266</v>
      </c>
      <c r="AAT60" s="306">
        <f>IF(AAW60&gt;AAX60,1,0)</f>
        <v>0</v>
      </c>
      <c r="AAU60" s="136">
        <f>IF((NOT(ISBLANK(ZB52)))*AND(ZB52=YZ52),1,0)</f>
        <v>0</v>
      </c>
      <c r="AAV60" s="197">
        <f>IF(AAW60&lt;AAX60,1,0)</f>
        <v>0</v>
      </c>
      <c r="AAW60" s="306">
        <f>ZB52</f>
        <v>0</v>
      </c>
      <c r="AAX60" s="197">
        <f>YZ52</f>
        <v>0</v>
      </c>
      <c r="AAZ60" s="308">
        <v>11</v>
      </c>
      <c r="ABA60" s="307" t="s">
        <v>275</v>
      </c>
      <c r="ABB60" s="306">
        <f>IF(ABE60&gt;ABF60,1,0)</f>
        <v>0</v>
      </c>
      <c r="ABC60" s="136">
        <f>IF((NOT(ISBLANK(YZ51)))*AND(YZ51=ZB51),1,0)</f>
        <v>0</v>
      </c>
      <c r="ABD60" s="197">
        <f>IF(ABE60&lt;ABF60,1,0)</f>
        <v>0</v>
      </c>
      <c r="ABE60" s="306">
        <f>YZ51</f>
        <v>0</v>
      </c>
      <c r="ABF60" s="197">
        <f>ZB51</f>
        <v>0</v>
      </c>
    </row>
    <row r="61" spans="3:737" x14ac:dyDescent="0.25">
      <c r="C61" s="4"/>
      <c r="D61" s="4"/>
      <c r="E61" s="4"/>
      <c r="F61" s="4"/>
      <c r="G61" s="4"/>
      <c r="H61" s="4"/>
      <c r="I61" s="4"/>
      <c r="J61" s="4"/>
      <c r="K61" s="136"/>
      <c r="L61" s="4"/>
      <c r="M61" s="4"/>
      <c r="N61" s="4"/>
      <c r="O61" s="136"/>
      <c r="P61" s="136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DC61" s="136"/>
      <c r="DD61" s="136"/>
      <c r="DE61" s="136"/>
      <c r="DF61" s="136"/>
      <c r="DG61" s="4"/>
      <c r="DH61" s="136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136"/>
      <c r="DT61" s="4"/>
      <c r="DU61" s="4"/>
      <c r="DV61" s="4"/>
      <c r="DW61" s="136"/>
      <c r="DX61" s="136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U61" s="4"/>
      <c r="HV61" s="4"/>
      <c r="HW61" s="4"/>
      <c r="HX61" s="4"/>
      <c r="HY61" s="4"/>
      <c r="HZ61" s="4"/>
      <c r="IA61" s="4"/>
      <c r="IB61" s="4"/>
      <c r="IC61" s="136"/>
      <c r="ID61" s="4"/>
      <c r="IE61" s="4"/>
      <c r="IF61" s="4"/>
      <c r="IG61" s="136"/>
      <c r="IH61" s="136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S61" s="4"/>
      <c r="LT61" s="4"/>
      <c r="LU61" s="4"/>
      <c r="LV61" s="4"/>
      <c r="LW61" s="4"/>
      <c r="LX61" s="4"/>
      <c r="LY61" s="4"/>
      <c r="LZ61" s="4"/>
      <c r="MA61" s="136"/>
      <c r="MB61" s="4"/>
      <c r="MC61" s="4"/>
      <c r="MD61" s="4"/>
      <c r="ME61" s="136"/>
      <c r="MF61" s="136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Q61" s="4"/>
      <c r="PR61" s="4"/>
      <c r="PS61" s="4"/>
      <c r="PT61" s="4"/>
      <c r="PU61" s="4"/>
      <c r="PV61" s="4"/>
      <c r="PW61" s="4"/>
      <c r="PX61" s="4"/>
      <c r="PY61" s="136"/>
      <c r="PZ61" s="4"/>
      <c r="QA61" s="4"/>
      <c r="QB61" s="4"/>
      <c r="QC61" s="4"/>
      <c r="QD61" s="136"/>
      <c r="QE61" s="136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P61" s="4"/>
      <c r="TQ61" s="4"/>
      <c r="TR61" s="4"/>
      <c r="TS61" s="4"/>
      <c r="TT61" s="4"/>
      <c r="TU61" s="4"/>
      <c r="TV61" s="4"/>
      <c r="TW61" s="4"/>
      <c r="TX61" s="136"/>
      <c r="TY61" s="4"/>
      <c r="TZ61" s="4"/>
      <c r="UA61" s="4"/>
      <c r="UB61" s="4"/>
      <c r="UC61" s="136"/>
      <c r="UD61" s="136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O61" s="4"/>
      <c r="XP61" s="4"/>
      <c r="XQ61" s="4"/>
      <c r="XR61" s="4"/>
      <c r="XS61" s="4"/>
      <c r="XT61" s="4"/>
      <c r="XU61" s="4"/>
      <c r="XV61" s="4"/>
      <c r="XW61" s="4"/>
      <c r="XX61" s="136"/>
      <c r="XY61" s="136"/>
      <c r="XZ61" s="4"/>
      <c r="YA61" s="136"/>
      <c r="YB61" s="136"/>
      <c r="YC61" s="305" t="s">
        <v>265</v>
      </c>
      <c r="YD61" s="304">
        <f>YF61*3+YG61</f>
        <v>0</v>
      </c>
      <c r="YE61" s="304">
        <f>YF61+YG61+YH61</f>
        <v>0</v>
      </c>
      <c r="YF61" s="303">
        <f>ABB61</f>
        <v>0</v>
      </c>
      <c r="YG61" s="302">
        <f>ABC61</f>
        <v>0</v>
      </c>
      <c r="YH61" s="301">
        <f>ABD61</f>
        <v>0</v>
      </c>
      <c r="YI61" s="302">
        <f>ABE61</f>
        <v>0</v>
      </c>
      <c r="YJ61" s="301">
        <f>ABF61</f>
        <v>0</v>
      </c>
      <c r="YK61" s="301">
        <f>YI61-YJ61</f>
        <v>0</v>
      </c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300" t="s">
        <v>123</v>
      </c>
      <c r="ZM61" s="299"/>
      <c r="ZN61" s="299">
        <f>SUM(ZN50:ZN60)</f>
        <v>0</v>
      </c>
      <c r="ZO61" s="299">
        <f>SUM(ZO50:ZO60)</f>
        <v>0</v>
      </c>
      <c r="ZP61" s="299">
        <f>SUM(ZP50:ZP60)</f>
        <v>0</v>
      </c>
      <c r="ZQ61" s="299">
        <f>SUM(ZQ50:ZQ60)</f>
        <v>0</v>
      </c>
      <c r="ZR61" s="299">
        <f>SUM(ZR50:ZR60)</f>
        <v>0</v>
      </c>
      <c r="ZS61" s="4"/>
      <c r="ZT61" s="300" t="s">
        <v>123</v>
      </c>
      <c r="ZU61" s="299"/>
      <c r="ZV61" s="299">
        <f>SUM(ZV50:ZV60)</f>
        <v>0</v>
      </c>
      <c r="ZW61" s="299">
        <f>SUM(ZW50:ZW60)</f>
        <v>0</v>
      </c>
      <c r="ZX61" s="299">
        <f>SUM(ZX50:ZX60)</f>
        <v>0</v>
      </c>
      <c r="ZY61" s="299">
        <f>SUM(ZY50:ZY60)</f>
        <v>0</v>
      </c>
      <c r="ZZ61" s="299">
        <f>SUM(ZZ50:ZZ60)</f>
        <v>0</v>
      </c>
      <c r="AAA61" s="4"/>
      <c r="AAB61" s="300" t="s">
        <v>123</v>
      </c>
      <c r="AAC61" s="299"/>
      <c r="AAD61" s="299">
        <f>SUM(AAD50:AAD60)</f>
        <v>0</v>
      </c>
      <c r="AAE61" s="299">
        <f>SUM(AAE50:AAE60)</f>
        <v>0</v>
      </c>
      <c r="AAF61" s="299">
        <f>SUM(AAF50:AAF60)</f>
        <v>0</v>
      </c>
      <c r="AAG61" s="299">
        <f>SUM(AAG50:AAG60)</f>
        <v>0</v>
      </c>
      <c r="AAH61" s="299">
        <f>SUM(AAH50:AAH60)</f>
        <v>0</v>
      </c>
      <c r="AAI61" s="4"/>
      <c r="AAJ61" s="300" t="s">
        <v>123</v>
      </c>
      <c r="AAK61" s="299"/>
      <c r="AAL61" s="299">
        <f>SUM(AAL50:AAL60)</f>
        <v>0</v>
      </c>
      <c r="AAM61" s="299">
        <f>SUM(AAM50:AAM60)</f>
        <v>0</v>
      </c>
      <c r="AAN61" s="299">
        <f>SUM(AAN50:AAN60)</f>
        <v>0</v>
      </c>
      <c r="AAO61" s="299">
        <f>SUM(AAO50:AAO60)</f>
        <v>0</v>
      </c>
      <c r="AAP61" s="299">
        <f>SUM(AAP50:AAP60)</f>
        <v>0</v>
      </c>
      <c r="AAR61" s="300" t="s">
        <v>123</v>
      </c>
      <c r="AAS61" s="299"/>
      <c r="AAT61" s="299">
        <f>SUM(AAT50:AAT60)</f>
        <v>0</v>
      </c>
      <c r="AAU61" s="299">
        <f>SUM(AAU50:AAU60)</f>
        <v>0</v>
      </c>
      <c r="AAV61" s="299">
        <f>SUM(AAV50:AAV60)</f>
        <v>0</v>
      </c>
      <c r="AAW61" s="299">
        <f>SUM(AAW50:AAW60)</f>
        <v>0</v>
      </c>
      <c r="AAX61" s="299">
        <f>SUM(AAX50:AAX60)</f>
        <v>0</v>
      </c>
      <c r="AAZ61" s="300" t="s">
        <v>123</v>
      </c>
      <c r="ABA61" s="299"/>
      <c r="ABB61" s="299">
        <f>SUM(ABB50:ABB60)</f>
        <v>0</v>
      </c>
      <c r="ABC61" s="299">
        <f>SUM(ABC50:ABC60)</f>
        <v>0</v>
      </c>
      <c r="ABD61" s="299">
        <f>SUM(ABD50:ABD60)</f>
        <v>0</v>
      </c>
      <c r="ABE61" s="299">
        <f>SUM(ABE50:ABE60)</f>
        <v>0</v>
      </c>
      <c r="ABF61" s="299">
        <f>SUM(ABF50:ABF60)</f>
        <v>0</v>
      </c>
    </row>
    <row r="62" spans="3:737" x14ac:dyDescent="0.25">
      <c r="C62" s="4"/>
      <c r="D62" s="4"/>
      <c r="E62" s="4"/>
      <c r="F62" s="4"/>
      <c r="G62" s="4"/>
      <c r="H62" s="4"/>
      <c r="I62" s="4"/>
      <c r="J62" s="4"/>
      <c r="K62" s="136"/>
      <c r="L62" s="4"/>
      <c r="M62" s="4"/>
      <c r="N62" s="4"/>
      <c r="O62" s="136"/>
      <c r="P62" s="136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DC62" s="136"/>
      <c r="DD62" s="136"/>
      <c r="DE62" s="136"/>
      <c r="DF62" s="136"/>
      <c r="DG62" s="4"/>
      <c r="DH62" s="136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136"/>
      <c r="DT62" s="4"/>
      <c r="DU62" s="4"/>
      <c r="DV62" s="4"/>
      <c r="DW62" s="136"/>
      <c r="DX62" s="136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U62" s="4"/>
      <c r="HV62" s="4"/>
      <c r="HW62" s="4"/>
      <c r="HX62" s="4"/>
      <c r="HY62" s="4"/>
      <c r="HZ62" s="4"/>
      <c r="IA62" s="4"/>
      <c r="IB62" s="4"/>
      <c r="IC62" s="136"/>
      <c r="ID62" s="4"/>
      <c r="IE62" s="4"/>
      <c r="IF62" s="4"/>
      <c r="IG62" s="136"/>
      <c r="IH62" s="136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S62" s="4"/>
      <c r="LT62" s="4"/>
      <c r="LU62" s="4"/>
      <c r="LV62" s="4"/>
      <c r="LW62" s="4"/>
      <c r="LX62" s="4"/>
      <c r="LY62" s="4"/>
      <c r="LZ62" s="4"/>
      <c r="MA62" s="136"/>
      <c r="MB62" s="4"/>
      <c r="MC62" s="4"/>
      <c r="MD62" s="4"/>
      <c r="ME62" s="136"/>
      <c r="MF62" s="136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Q62" s="4"/>
      <c r="PR62" s="4"/>
      <c r="PS62" s="4"/>
      <c r="PT62" s="4"/>
      <c r="PU62" s="4"/>
      <c r="PV62" s="4"/>
      <c r="PW62" s="4"/>
      <c r="PX62" s="4"/>
      <c r="PY62" s="136"/>
      <c r="PZ62" s="4"/>
      <c r="QA62" s="4"/>
      <c r="QB62" s="4"/>
      <c r="QC62" s="4"/>
      <c r="QD62" s="136"/>
      <c r="QE62" s="136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P62" s="4"/>
      <c r="TQ62" s="4"/>
      <c r="TR62" s="4"/>
      <c r="TS62" s="4"/>
      <c r="TT62" s="4"/>
      <c r="TU62" s="4"/>
      <c r="TV62" s="4"/>
      <c r="TW62" s="4"/>
      <c r="TX62" s="136"/>
      <c r="TY62" s="4"/>
      <c r="TZ62" s="4"/>
      <c r="UA62" s="4"/>
      <c r="UB62" s="4"/>
      <c r="UC62" s="136"/>
      <c r="UD62" s="136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O62" s="4"/>
      <c r="XP62" s="4"/>
      <c r="XQ62" s="4"/>
      <c r="XR62" s="4"/>
      <c r="XS62" s="4"/>
      <c r="XT62" s="4"/>
      <c r="XU62" s="4"/>
      <c r="XV62" s="4"/>
      <c r="XW62" s="4"/>
      <c r="XX62" s="298"/>
      <c r="XY62" s="298"/>
      <c r="XZ62" s="4"/>
      <c r="YA62" s="136"/>
      <c r="YB62" s="136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136"/>
      <c r="ZM62" s="136"/>
      <c r="ZN62" s="136"/>
      <c r="ZO62" s="136"/>
      <c r="ZP62" s="136"/>
      <c r="ZQ62" s="136"/>
      <c r="ZR62" s="136"/>
      <c r="ZS62" s="4"/>
      <c r="ZT62" s="136"/>
      <c r="ZU62" s="136"/>
      <c r="ZV62" s="136"/>
      <c r="ZW62" s="136"/>
      <c r="ZX62" s="136"/>
      <c r="ZY62" s="136"/>
      <c r="ZZ62" s="136"/>
      <c r="AAA62" s="4"/>
    </row>
    <row r="63" spans="3:737" x14ac:dyDescent="0.25">
      <c r="C63" s="4"/>
      <c r="D63" s="4"/>
      <c r="E63" s="4"/>
      <c r="F63" s="4"/>
      <c r="G63" s="4"/>
      <c r="H63" s="4"/>
      <c r="I63" s="4"/>
      <c r="J63" s="4"/>
      <c r="K63" s="136"/>
      <c r="L63" s="4"/>
      <c r="M63" s="4"/>
      <c r="N63" s="4"/>
      <c r="O63" s="136"/>
      <c r="P63" s="136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DC63" s="136"/>
      <c r="DD63" s="136"/>
      <c r="DE63" s="136"/>
      <c r="DF63" s="136"/>
      <c r="DG63" s="4"/>
      <c r="DH63" s="136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136"/>
      <c r="DT63" s="4"/>
      <c r="DU63" s="4"/>
      <c r="DV63" s="4"/>
      <c r="DW63" s="136"/>
      <c r="DX63" s="136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U63" s="4"/>
      <c r="HV63" s="4"/>
      <c r="HW63" s="4"/>
      <c r="HX63" s="4"/>
      <c r="HY63" s="4"/>
      <c r="HZ63" s="4"/>
      <c r="IA63" s="4"/>
      <c r="IB63" s="4"/>
      <c r="IC63" s="136"/>
      <c r="ID63" s="4"/>
      <c r="IE63" s="4"/>
      <c r="IF63" s="4"/>
      <c r="IG63" s="136"/>
      <c r="IH63" s="136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S63" s="4"/>
      <c r="LT63" s="4"/>
      <c r="LU63" s="4"/>
      <c r="LV63" s="4"/>
      <c r="LW63" s="4"/>
      <c r="LX63" s="4"/>
      <c r="LY63" s="4"/>
      <c r="LZ63" s="4"/>
      <c r="MA63" s="136"/>
      <c r="MB63" s="4"/>
      <c r="MC63" s="4"/>
      <c r="MD63" s="4"/>
      <c r="ME63" s="136"/>
      <c r="MF63" s="136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Q63" s="4"/>
      <c r="PR63" s="4"/>
      <c r="PS63" s="4"/>
      <c r="PT63" s="4"/>
      <c r="PU63" s="4"/>
      <c r="PV63" s="4"/>
      <c r="PW63" s="4"/>
      <c r="PX63" s="4"/>
      <c r="PY63" s="136"/>
      <c r="PZ63" s="4"/>
      <c r="QA63" s="4"/>
      <c r="QB63" s="4"/>
      <c r="QC63" s="4"/>
      <c r="QD63" s="136"/>
      <c r="QE63" s="136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P63" s="4"/>
      <c r="TQ63" s="4"/>
      <c r="TR63" s="4"/>
      <c r="TS63" s="4"/>
      <c r="TT63" s="4"/>
      <c r="TU63" s="4"/>
      <c r="TV63" s="4"/>
      <c r="TW63" s="4"/>
      <c r="TX63" s="136"/>
      <c r="TY63" s="4"/>
      <c r="TZ63" s="4"/>
      <c r="UA63" s="4"/>
      <c r="UB63" s="4"/>
      <c r="UC63" s="136"/>
      <c r="UD63" s="136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O63" s="4"/>
      <c r="XP63" s="4"/>
      <c r="XQ63" s="4"/>
      <c r="XR63" s="4"/>
      <c r="XS63" s="4"/>
      <c r="XT63" s="4"/>
      <c r="XU63" s="4"/>
      <c r="XV63" s="4"/>
      <c r="XW63" s="136"/>
      <c r="XX63" s="4"/>
      <c r="XY63" s="4"/>
      <c r="XZ63" s="4"/>
      <c r="YA63" s="136"/>
      <c r="YB63" s="136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</row>
    <row r="64" spans="3:737" x14ac:dyDescent="0.25">
      <c r="C64" s="4"/>
      <c r="D64" s="4"/>
      <c r="E64" s="4"/>
      <c r="F64" s="4"/>
      <c r="G64" s="4"/>
      <c r="H64" s="4"/>
      <c r="I64" s="4"/>
      <c r="J64" s="4"/>
      <c r="K64" s="136"/>
      <c r="L64" s="4"/>
      <c r="M64" s="4"/>
      <c r="N64" s="4"/>
      <c r="O64" s="136"/>
      <c r="P64" s="136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DC64" s="136"/>
      <c r="DD64" s="136"/>
      <c r="DE64" s="136"/>
      <c r="DF64" s="136"/>
      <c r="DG64" s="4"/>
      <c r="DH64" s="136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136"/>
      <c r="DT64" s="4"/>
      <c r="DU64" s="4"/>
      <c r="DV64" s="4"/>
      <c r="DW64" s="136"/>
      <c r="DX64" s="136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U64" s="4"/>
      <c r="HV64" s="4"/>
      <c r="HW64" s="4"/>
      <c r="HX64" s="4"/>
      <c r="HY64" s="4"/>
      <c r="HZ64" s="4"/>
      <c r="IA64" s="4"/>
      <c r="IB64" s="4"/>
      <c r="IC64" s="136"/>
      <c r="ID64" s="4"/>
      <c r="IE64" s="4"/>
      <c r="IF64" s="4"/>
      <c r="IG64" s="136"/>
      <c r="IH64" s="136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S64" s="4"/>
      <c r="LT64" s="4"/>
      <c r="LU64" s="4"/>
      <c r="LV64" s="4"/>
      <c r="LW64" s="4"/>
      <c r="LX64" s="4"/>
      <c r="LY64" s="4"/>
      <c r="LZ64" s="4"/>
      <c r="MA64" s="136"/>
      <c r="MB64" s="4"/>
      <c r="MC64" s="4"/>
      <c r="MD64" s="4"/>
      <c r="ME64" s="136"/>
      <c r="MF64" s="136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Q64" s="4"/>
      <c r="PR64" s="4"/>
      <c r="PS64" s="4"/>
      <c r="PT64" s="4"/>
      <c r="PU64" s="4"/>
      <c r="PV64" s="4"/>
      <c r="PW64" s="4"/>
      <c r="PX64" s="4"/>
      <c r="PY64" s="136"/>
      <c r="PZ64" s="4"/>
      <c r="QA64" s="4"/>
      <c r="QB64" s="4"/>
      <c r="QC64" s="4"/>
      <c r="QD64" s="136"/>
      <c r="QE64" s="136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P64" s="4"/>
      <c r="TQ64" s="4"/>
      <c r="TR64" s="4"/>
      <c r="TS64" s="4"/>
      <c r="TT64" s="4"/>
      <c r="TU64" s="4"/>
      <c r="TV64" s="4"/>
      <c r="TW64" s="4"/>
      <c r="TX64" s="136"/>
      <c r="TY64" s="4"/>
      <c r="TZ64" s="4"/>
      <c r="UA64" s="4"/>
      <c r="UB64" s="4"/>
      <c r="UC64" s="136"/>
      <c r="UD64" s="136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O64" s="4"/>
      <c r="XP64" s="4"/>
      <c r="XQ64" s="4"/>
      <c r="XR64" s="4"/>
      <c r="XS64" s="4"/>
      <c r="XT64" s="4"/>
      <c r="XU64" s="4"/>
      <c r="XV64" s="4"/>
      <c r="XW64" s="136"/>
      <c r="XX64" s="4"/>
      <c r="XY64" s="4"/>
      <c r="XZ64" s="4"/>
      <c r="YA64" s="136"/>
      <c r="YB64" s="136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</row>
    <row r="65" spans="3:737" x14ac:dyDescent="0.25">
      <c r="C65" s="4"/>
      <c r="D65" s="4"/>
      <c r="E65" s="4"/>
      <c r="F65" s="4"/>
      <c r="G65" s="4"/>
      <c r="H65" s="4"/>
      <c r="I65" s="4"/>
      <c r="J65" s="4"/>
      <c r="K65" s="136"/>
      <c r="L65" s="4"/>
      <c r="M65" s="4"/>
      <c r="N65" s="4"/>
      <c r="O65" s="136"/>
      <c r="P65" s="136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DC65" s="136"/>
      <c r="DD65" s="136"/>
      <c r="DE65" s="136"/>
      <c r="DF65" s="136"/>
      <c r="DG65" s="4"/>
      <c r="DH65" s="136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136"/>
      <c r="DT65" s="4"/>
      <c r="DU65" s="4"/>
      <c r="DV65" s="4"/>
      <c r="DW65" s="136"/>
      <c r="DX65" s="136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U65" s="4"/>
      <c r="HV65" s="4"/>
      <c r="HW65" s="4"/>
      <c r="HX65" s="4"/>
      <c r="HY65" s="4"/>
      <c r="HZ65" s="4"/>
      <c r="IA65" s="4"/>
      <c r="IB65" s="4"/>
      <c r="IC65" s="136"/>
      <c r="ID65" s="4"/>
      <c r="IE65" s="4"/>
      <c r="IF65" s="4"/>
      <c r="IG65" s="136"/>
      <c r="IH65" s="136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S65" s="4"/>
      <c r="LT65" s="4"/>
      <c r="LU65" s="4"/>
      <c r="LV65" s="4"/>
      <c r="LW65" s="4"/>
      <c r="LX65" s="4"/>
      <c r="LY65" s="4"/>
      <c r="LZ65" s="4"/>
      <c r="MA65" s="136"/>
      <c r="MB65" s="4"/>
      <c r="MC65" s="4"/>
      <c r="MD65" s="4"/>
      <c r="ME65" s="136"/>
      <c r="MF65" s="136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Q65" s="4"/>
      <c r="PR65" s="4"/>
      <c r="PS65" s="4"/>
      <c r="PT65" s="4"/>
      <c r="PU65" s="4"/>
      <c r="PV65" s="4"/>
      <c r="PW65" s="4"/>
      <c r="PX65" s="4"/>
      <c r="PY65" s="136"/>
      <c r="PZ65" s="4"/>
      <c r="QA65" s="4"/>
      <c r="QB65" s="4"/>
      <c r="QC65" s="4"/>
      <c r="QD65" s="136"/>
      <c r="QE65" s="136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P65" s="4"/>
      <c r="TQ65" s="4"/>
      <c r="TR65" s="4"/>
      <c r="TS65" s="4"/>
      <c r="TT65" s="4"/>
      <c r="TU65" s="4"/>
      <c r="TV65" s="4"/>
      <c r="TW65" s="4"/>
      <c r="TX65" s="136"/>
      <c r="TY65" s="4"/>
      <c r="TZ65" s="4"/>
      <c r="UA65" s="4"/>
      <c r="UB65" s="4"/>
      <c r="UC65" s="136"/>
      <c r="UD65" s="136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O65" s="4"/>
      <c r="XP65" s="4"/>
      <c r="XQ65" s="4"/>
      <c r="XR65" s="4"/>
      <c r="XS65" s="4"/>
      <c r="XT65" s="4"/>
      <c r="XU65" s="4"/>
      <c r="XV65" s="4"/>
      <c r="XW65" s="136"/>
      <c r="XX65" s="4"/>
      <c r="XY65" s="4"/>
      <c r="XZ65" s="4"/>
      <c r="YA65" s="136"/>
      <c r="YB65" s="136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</row>
    <row r="66" spans="3:737" x14ac:dyDescent="0.25">
      <c r="C66" s="4"/>
      <c r="D66" s="4"/>
      <c r="E66" s="4"/>
      <c r="F66" s="4"/>
      <c r="G66" s="4"/>
      <c r="H66" s="4"/>
      <c r="I66" s="4"/>
      <c r="J66" s="4"/>
      <c r="K66" s="136"/>
      <c r="L66" s="4"/>
      <c r="M66" s="4"/>
      <c r="N66" s="4"/>
      <c r="O66" s="136"/>
      <c r="P66" s="136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DC66" s="136"/>
      <c r="DD66" s="136"/>
      <c r="DE66" s="136"/>
      <c r="DF66" s="136"/>
      <c r="DG66" s="4"/>
      <c r="DH66" s="136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136"/>
      <c r="DT66" s="4"/>
      <c r="DU66" s="4"/>
      <c r="DV66" s="4"/>
      <c r="DW66" s="136"/>
      <c r="DX66" s="136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U66" s="4"/>
      <c r="HV66" s="4"/>
      <c r="HW66" s="4"/>
      <c r="HX66" s="4"/>
      <c r="HY66" s="4"/>
      <c r="HZ66" s="4"/>
      <c r="IA66" s="4"/>
      <c r="IB66" s="4"/>
      <c r="IC66" s="136"/>
      <c r="ID66" s="4"/>
      <c r="IE66" s="4"/>
      <c r="IF66" s="4"/>
      <c r="IG66" s="136"/>
      <c r="IH66" s="136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S66" s="4"/>
      <c r="LT66" s="4"/>
      <c r="LU66" s="4"/>
      <c r="LV66" s="4"/>
      <c r="LW66" s="4"/>
      <c r="LX66" s="4"/>
      <c r="LY66" s="4"/>
      <c r="LZ66" s="4"/>
      <c r="MA66" s="136"/>
      <c r="MB66" s="4"/>
      <c r="MC66" s="4"/>
      <c r="MD66" s="4"/>
      <c r="ME66" s="136"/>
      <c r="MF66" s="136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Q66" s="4"/>
      <c r="PR66" s="4"/>
      <c r="PS66" s="4"/>
      <c r="PT66" s="4"/>
      <c r="PU66" s="4"/>
      <c r="PV66" s="4"/>
      <c r="PW66" s="4"/>
      <c r="PX66" s="4"/>
      <c r="PY66" s="136"/>
      <c r="PZ66" s="4"/>
      <c r="QA66" s="4"/>
      <c r="QB66" s="4"/>
      <c r="QC66" s="4"/>
      <c r="QD66" s="136"/>
      <c r="QE66" s="136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P66" s="4"/>
      <c r="TQ66" s="4"/>
      <c r="TR66" s="4"/>
      <c r="TS66" s="4"/>
      <c r="TT66" s="4"/>
      <c r="TU66" s="4"/>
      <c r="TV66" s="4"/>
      <c r="TW66" s="4"/>
      <c r="TX66" s="136"/>
      <c r="TY66" s="4"/>
      <c r="TZ66" s="4"/>
      <c r="UA66" s="4"/>
      <c r="UB66" s="4"/>
      <c r="UC66" s="136"/>
      <c r="UD66" s="136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O66" s="4"/>
      <c r="XP66" s="4"/>
      <c r="XQ66" s="4"/>
      <c r="XR66" s="4"/>
      <c r="XS66" s="4"/>
      <c r="XT66" s="4"/>
      <c r="XU66" s="4"/>
      <c r="XV66" s="4"/>
      <c r="XW66" s="136"/>
      <c r="XX66" s="4"/>
      <c r="XY66" s="4"/>
      <c r="XZ66" s="4"/>
      <c r="YA66" s="136"/>
      <c r="YB66" s="136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</row>
    <row r="67" spans="3:737" x14ac:dyDescent="0.25">
      <c r="C67" s="4"/>
      <c r="D67" s="4"/>
      <c r="E67" s="4"/>
      <c r="F67" s="4"/>
      <c r="G67" s="4"/>
      <c r="H67" s="4"/>
      <c r="I67" s="4"/>
      <c r="J67" s="4"/>
      <c r="K67" s="136"/>
      <c r="L67" s="4"/>
      <c r="M67" s="4"/>
      <c r="N67" s="4"/>
      <c r="O67" s="136"/>
      <c r="P67" s="136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DC67" s="136"/>
      <c r="DD67" s="136"/>
      <c r="DE67" s="136"/>
      <c r="DF67" s="136"/>
      <c r="DG67" s="4"/>
      <c r="DH67" s="136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136"/>
      <c r="DT67" s="4"/>
      <c r="DU67" s="4"/>
      <c r="DV67" s="4"/>
      <c r="DW67" s="136"/>
      <c r="DX67" s="136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U67" s="4"/>
      <c r="HV67" s="4"/>
      <c r="HW67" s="4"/>
      <c r="HX67" s="4"/>
      <c r="HY67" s="4"/>
      <c r="HZ67" s="4"/>
      <c r="IA67" s="4"/>
      <c r="IB67" s="4"/>
      <c r="IC67" s="136"/>
      <c r="ID67" s="4"/>
      <c r="IE67" s="4"/>
      <c r="IF67" s="4"/>
      <c r="IG67" s="136"/>
      <c r="IH67" s="136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S67" s="4"/>
      <c r="LT67" s="4"/>
      <c r="LU67" s="4"/>
      <c r="LV67" s="4"/>
      <c r="LW67" s="4"/>
      <c r="LX67" s="4"/>
      <c r="LY67" s="4"/>
      <c r="LZ67" s="4"/>
      <c r="MA67" s="136"/>
      <c r="MB67" s="4"/>
      <c r="MC67" s="4"/>
      <c r="MD67" s="4"/>
      <c r="ME67" s="136"/>
      <c r="MF67" s="136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Q67" s="4"/>
      <c r="PR67" s="4"/>
      <c r="PS67" s="4"/>
      <c r="PT67" s="4"/>
      <c r="PU67" s="4"/>
      <c r="PV67" s="4"/>
      <c r="PW67" s="4"/>
      <c r="PX67" s="4"/>
      <c r="PY67" s="136"/>
      <c r="PZ67" s="4"/>
      <c r="QA67" s="4"/>
      <c r="QB67" s="4"/>
      <c r="QC67" s="4"/>
      <c r="QD67" s="136"/>
      <c r="QE67" s="136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P67" s="4"/>
      <c r="TQ67" s="4"/>
      <c r="TR67" s="4"/>
      <c r="TS67" s="4"/>
      <c r="TT67" s="4"/>
      <c r="TU67" s="4"/>
      <c r="TV67" s="4"/>
      <c r="TW67" s="4"/>
      <c r="TX67" s="136"/>
      <c r="TY67" s="4"/>
      <c r="TZ67" s="4"/>
      <c r="UA67" s="4"/>
      <c r="UB67" s="4"/>
      <c r="UC67" s="136"/>
      <c r="UD67" s="136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O67" s="4"/>
      <c r="XP67" s="4"/>
      <c r="XQ67" s="4"/>
      <c r="XR67" s="4"/>
      <c r="XS67" s="4"/>
      <c r="XT67" s="4"/>
      <c r="XU67" s="4"/>
      <c r="XV67" s="4"/>
      <c r="XW67" s="136"/>
      <c r="XX67" s="4"/>
      <c r="XY67" s="4"/>
      <c r="XZ67" s="4"/>
      <c r="YA67" s="136"/>
      <c r="YB67" s="136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</row>
    <row r="68" spans="3:737" x14ac:dyDescent="0.25">
      <c r="C68" s="4"/>
      <c r="D68" s="4"/>
      <c r="E68" s="4"/>
      <c r="F68" s="4"/>
      <c r="G68" s="4"/>
      <c r="H68" s="4"/>
      <c r="I68" s="4"/>
      <c r="J68" s="4"/>
      <c r="K68" s="136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DC68" s="136"/>
      <c r="DD68" s="136"/>
      <c r="DE68" s="136"/>
      <c r="DF68" s="136"/>
      <c r="DG68" s="4"/>
      <c r="DH68" s="136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136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U68" s="4"/>
      <c r="HV68" s="4"/>
      <c r="HW68" s="4"/>
      <c r="HX68" s="4"/>
      <c r="HY68" s="4"/>
      <c r="HZ68" s="4"/>
      <c r="IA68" s="4"/>
      <c r="IB68" s="4"/>
      <c r="IC68" s="136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S68" s="4"/>
      <c r="LT68" s="4"/>
      <c r="LU68" s="4"/>
      <c r="LV68" s="4"/>
      <c r="LW68" s="4"/>
      <c r="LX68" s="4"/>
      <c r="LY68" s="4"/>
      <c r="LZ68" s="4"/>
      <c r="MA68" s="136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Q68" s="4"/>
      <c r="PR68" s="4"/>
      <c r="PS68" s="4"/>
      <c r="PT68" s="4"/>
      <c r="PU68" s="4"/>
      <c r="PV68" s="4"/>
      <c r="PW68" s="4"/>
      <c r="PX68" s="4"/>
      <c r="PY68" s="136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P68" s="4"/>
      <c r="TQ68" s="4"/>
      <c r="TR68" s="4"/>
      <c r="TS68" s="4"/>
      <c r="TT68" s="4"/>
      <c r="TU68" s="4"/>
      <c r="TV68" s="4"/>
      <c r="TW68" s="4"/>
      <c r="TX68" s="136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O68" s="4"/>
      <c r="XP68" s="4"/>
      <c r="XQ68" s="4"/>
      <c r="XR68" s="4"/>
      <c r="XS68" s="4"/>
      <c r="XT68" s="4"/>
      <c r="XU68" s="4"/>
      <c r="XV68" s="4"/>
      <c r="XW68" s="136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</row>
    <row r="69" spans="3:737" x14ac:dyDescent="0.25">
      <c r="C69" s="4"/>
      <c r="D69" s="4"/>
      <c r="E69" s="4"/>
      <c r="F69" s="4"/>
      <c r="G69" s="4"/>
      <c r="H69" s="4"/>
      <c r="I69" s="4"/>
      <c r="J69" s="4"/>
      <c r="K69" s="136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DC69" s="136"/>
      <c r="DD69" s="136"/>
      <c r="DE69" s="136"/>
      <c r="DF69" s="136"/>
      <c r="DG69" s="4"/>
      <c r="DH69" s="136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136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U69" s="4"/>
      <c r="HV69" s="4"/>
      <c r="HW69" s="4"/>
      <c r="HX69" s="4"/>
      <c r="HY69" s="4"/>
      <c r="HZ69" s="4"/>
      <c r="IA69" s="4"/>
      <c r="IB69" s="4"/>
      <c r="IC69" s="136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S69" s="4"/>
      <c r="LT69" s="4"/>
      <c r="LU69" s="4"/>
      <c r="LV69" s="4"/>
      <c r="LW69" s="4"/>
      <c r="LX69" s="4"/>
      <c r="LY69" s="4"/>
      <c r="LZ69" s="4"/>
      <c r="MA69" s="136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Q69" s="4"/>
      <c r="PR69" s="4"/>
      <c r="PS69" s="4"/>
      <c r="PT69" s="4"/>
      <c r="PU69" s="4"/>
      <c r="PV69" s="4"/>
      <c r="PW69" s="4"/>
      <c r="PX69" s="4"/>
      <c r="PY69" s="136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P69" s="4"/>
      <c r="TQ69" s="4"/>
      <c r="TR69" s="4"/>
      <c r="TS69" s="4"/>
      <c r="TT69" s="4"/>
      <c r="TU69" s="4"/>
      <c r="TV69" s="4"/>
      <c r="TW69" s="4"/>
      <c r="TX69" s="136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O69" s="4"/>
      <c r="XP69" s="4"/>
      <c r="XQ69" s="4"/>
      <c r="XR69" s="4"/>
      <c r="XS69" s="4"/>
      <c r="XT69" s="4"/>
      <c r="XU69" s="4"/>
      <c r="XV69" s="4"/>
      <c r="XW69" s="136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</row>
    <row r="70" spans="3:737" x14ac:dyDescent="0.25">
      <c r="C70" s="4"/>
      <c r="D70" s="4"/>
      <c r="E70" s="4"/>
      <c r="F70" s="4"/>
      <c r="G70" s="4"/>
      <c r="H70" s="4"/>
      <c r="I70" s="4"/>
      <c r="J70" s="4"/>
      <c r="K70" s="136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DC70" s="136"/>
      <c r="DD70" s="136"/>
      <c r="DE70" s="136"/>
      <c r="DF70" s="136"/>
      <c r="DG70" s="4"/>
      <c r="DH70" s="136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136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U70" s="4"/>
      <c r="HV70" s="4"/>
      <c r="HW70" s="4"/>
      <c r="HX70" s="4"/>
      <c r="HY70" s="4"/>
      <c r="HZ70" s="4"/>
      <c r="IA70" s="4"/>
      <c r="IB70" s="4"/>
      <c r="IC70" s="136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S70" s="4"/>
      <c r="LT70" s="4"/>
      <c r="LU70" s="4"/>
      <c r="LV70" s="4"/>
      <c r="LW70" s="4"/>
      <c r="LX70" s="4"/>
      <c r="LY70" s="4"/>
      <c r="LZ70" s="4"/>
      <c r="MA70" s="136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Q70" s="4"/>
      <c r="PR70" s="4"/>
      <c r="PS70" s="4"/>
      <c r="PT70" s="4"/>
      <c r="PU70" s="4"/>
      <c r="PV70" s="4"/>
      <c r="PW70" s="4"/>
      <c r="PX70" s="4"/>
      <c r="PY70" s="136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P70" s="4"/>
      <c r="TQ70" s="4"/>
      <c r="TR70" s="4"/>
      <c r="TS70" s="4"/>
      <c r="TT70" s="4"/>
      <c r="TU70" s="4"/>
      <c r="TV70" s="4"/>
      <c r="TW70" s="4"/>
      <c r="TX70" s="136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O70" s="4"/>
      <c r="XP70" s="4"/>
      <c r="XQ70" s="4"/>
      <c r="XR70" s="4"/>
      <c r="XS70" s="4"/>
      <c r="XT70" s="4"/>
      <c r="XU70" s="4"/>
      <c r="XV70" s="4"/>
      <c r="XW70" s="136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</row>
    <row r="71" spans="3:737" x14ac:dyDescent="0.25">
      <c r="C71" s="4"/>
      <c r="D71" s="4"/>
      <c r="E71" s="4"/>
      <c r="F71" s="4"/>
      <c r="G71" s="4"/>
      <c r="H71" s="4"/>
      <c r="I71" s="4"/>
      <c r="J71" s="4"/>
      <c r="K71" s="136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DC71" s="136"/>
      <c r="DD71" s="136"/>
      <c r="DE71" s="136"/>
      <c r="DF71" s="136"/>
      <c r="DG71" s="4"/>
      <c r="DH71" s="136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136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U71" s="4"/>
      <c r="HV71" s="4"/>
      <c r="HW71" s="4"/>
      <c r="HX71" s="4"/>
      <c r="HY71" s="4"/>
      <c r="HZ71" s="4"/>
      <c r="IA71" s="4"/>
      <c r="IB71" s="4"/>
      <c r="IC71" s="136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S71" s="4"/>
      <c r="LT71" s="4"/>
      <c r="LU71" s="4"/>
      <c r="LV71" s="4"/>
      <c r="LW71" s="4"/>
      <c r="LX71" s="4"/>
      <c r="LY71" s="4"/>
      <c r="LZ71" s="4"/>
      <c r="MA71" s="136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Q71" s="4"/>
      <c r="PR71" s="4"/>
      <c r="PS71" s="4"/>
      <c r="PT71" s="4"/>
      <c r="PU71" s="4"/>
      <c r="PV71" s="4"/>
      <c r="PW71" s="4"/>
      <c r="PX71" s="4"/>
      <c r="PY71" s="136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P71" s="4"/>
      <c r="TQ71" s="4"/>
      <c r="TR71" s="4"/>
      <c r="TS71" s="4"/>
      <c r="TT71" s="4"/>
      <c r="TU71" s="4"/>
      <c r="TV71" s="4"/>
      <c r="TW71" s="4"/>
      <c r="TX71" s="136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O71" s="4"/>
      <c r="XP71" s="4"/>
      <c r="XQ71" s="4"/>
      <c r="XR71" s="4"/>
      <c r="XS71" s="4"/>
      <c r="XT71" s="4"/>
      <c r="XU71" s="4"/>
      <c r="XV71" s="4"/>
      <c r="XW71" s="136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</row>
    <row r="72" spans="3:737" x14ac:dyDescent="0.25">
      <c r="C72" s="4"/>
      <c r="D72" s="4"/>
      <c r="E72" s="4"/>
      <c r="F72" s="4"/>
      <c r="G72" s="4"/>
      <c r="H72" s="4"/>
      <c r="I72" s="4"/>
      <c r="J72" s="4"/>
      <c r="K72" s="136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DC72" s="136"/>
      <c r="DD72" s="136"/>
      <c r="DE72" s="136"/>
      <c r="DF72" s="136"/>
      <c r="DG72" s="4"/>
      <c r="DH72" s="136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136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U72" s="4"/>
      <c r="HV72" s="4"/>
      <c r="HW72" s="4"/>
      <c r="HX72" s="4"/>
      <c r="HY72" s="4"/>
      <c r="HZ72" s="4"/>
      <c r="IA72" s="4"/>
      <c r="IB72" s="4"/>
      <c r="IC72" s="136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S72" s="4"/>
      <c r="LT72" s="4"/>
      <c r="LU72" s="4"/>
      <c r="LV72" s="4"/>
      <c r="LW72" s="4"/>
      <c r="LX72" s="4"/>
      <c r="LY72" s="4"/>
      <c r="LZ72" s="4"/>
      <c r="MA72" s="136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Q72" s="4"/>
      <c r="PR72" s="4"/>
      <c r="PS72" s="4"/>
      <c r="PT72" s="4"/>
      <c r="PU72" s="4"/>
      <c r="PV72" s="4"/>
      <c r="PW72" s="4"/>
      <c r="PX72" s="4"/>
      <c r="PY72" s="136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P72" s="4"/>
      <c r="TQ72" s="4"/>
      <c r="TR72" s="4"/>
      <c r="TS72" s="4"/>
      <c r="TT72" s="4"/>
      <c r="TU72" s="4"/>
      <c r="TV72" s="4"/>
      <c r="TW72" s="4"/>
      <c r="TX72" s="136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O72" s="4"/>
      <c r="XP72" s="4"/>
      <c r="XQ72" s="4"/>
      <c r="XR72" s="4"/>
      <c r="XS72" s="4"/>
      <c r="XT72" s="4"/>
      <c r="XU72" s="4"/>
      <c r="XV72" s="4"/>
      <c r="XW72" s="136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</row>
    <row r="73" spans="3:737" x14ac:dyDescent="0.25">
      <c r="C73" s="4"/>
      <c r="D73" s="4"/>
      <c r="E73" s="4"/>
      <c r="F73" s="4"/>
      <c r="G73" s="4"/>
      <c r="H73" s="4"/>
      <c r="I73" s="4"/>
      <c r="J73" s="4"/>
      <c r="K73" s="136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DC73" s="136"/>
      <c r="DD73" s="136"/>
      <c r="DE73" s="136"/>
      <c r="DF73" s="136"/>
      <c r="DG73" s="4"/>
      <c r="DH73" s="136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136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U73" s="4"/>
      <c r="HV73" s="4"/>
      <c r="HW73" s="4"/>
      <c r="HX73" s="4"/>
      <c r="HY73" s="4"/>
      <c r="HZ73" s="4"/>
      <c r="IA73" s="4"/>
      <c r="IB73" s="4"/>
      <c r="IC73" s="136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S73" s="4"/>
      <c r="LT73" s="4"/>
      <c r="LU73" s="4"/>
      <c r="LV73" s="4"/>
      <c r="LW73" s="4"/>
      <c r="LX73" s="4"/>
      <c r="LY73" s="4"/>
      <c r="LZ73" s="4"/>
      <c r="MA73" s="136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Q73" s="4"/>
      <c r="PR73" s="4"/>
      <c r="PS73" s="4"/>
      <c r="PT73" s="4"/>
      <c r="PU73" s="4"/>
      <c r="PV73" s="4"/>
      <c r="PW73" s="4"/>
      <c r="PX73" s="4"/>
      <c r="PY73" s="136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P73" s="4"/>
      <c r="TQ73" s="4"/>
      <c r="TR73" s="4"/>
      <c r="TS73" s="4"/>
      <c r="TT73" s="4"/>
      <c r="TU73" s="4"/>
      <c r="TV73" s="4"/>
      <c r="TW73" s="4"/>
      <c r="TX73" s="136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O73" s="4"/>
      <c r="XP73" s="4"/>
      <c r="XQ73" s="4"/>
      <c r="XR73" s="4"/>
      <c r="XS73" s="4"/>
      <c r="XT73" s="4"/>
      <c r="XU73" s="4"/>
      <c r="XV73" s="4"/>
      <c r="XW73" s="136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</row>
    <row r="74" spans="3:737" x14ac:dyDescent="0.25">
      <c r="C74" s="4"/>
      <c r="D74" s="4"/>
      <c r="E74" s="4"/>
      <c r="F74" s="4"/>
      <c r="G74" s="4"/>
      <c r="H74" s="4"/>
      <c r="I74" s="4"/>
      <c r="J74" s="4"/>
      <c r="K74" s="136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DC74" s="136"/>
      <c r="DD74" s="136"/>
      <c r="DE74" s="136"/>
      <c r="DF74" s="136"/>
      <c r="DG74" s="4"/>
      <c r="DH74" s="136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136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U74" s="4"/>
      <c r="HV74" s="4"/>
      <c r="HW74" s="4"/>
      <c r="HX74" s="4"/>
      <c r="HY74" s="4"/>
      <c r="HZ74" s="4"/>
      <c r="IA74" s="4"/>
      <c r="IB74" s="4"/>
      <c r="IC74" s="136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S74" s="4"/>
      <c r="LT74" s="4"/>
      <c r="LU74" s="4"/>
      <c r="LV74" s="4"/>
      <c r="LW74" s="4"/>
      <c r="LX74" s="4"/>
      <c r="LY74" s="4"/>
      <c r="LZ74" s="4"/>
      <c r="MA74" s="136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Q74" s="4"/>
      <c r="PR74" s="4"/>
      <c r="PS74" s="4"/>
      <c r="PT74" s="4"/>
      <c r="PU74" s="4"/>
      <c r="PV74" s="4"/>
      <c r="PW74" s="4"/>
      <c r="PX74" s="4"/>
      <c r="PY74" s="136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P74" s="4"/>
      <c r="TQ74" s="4"/>
      <c r="TR74" s="4"/>
      <c r="TS74" s="4"/>
      <c r="TT74" s="4"/>
      <c r="TU74" s="4"/>
      <c r="TV74" s="4"/>
      <c r="TW74" s="4"/>
      <c r="TX74" s="136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O74" s="4"/>
      <c r="XP74" s="4"/>
      <c r="XQ74" s="4"/>
      <c r="XR74" s="4"/>
      <c r="XS74" s="4"/>
      <c r="XT74" s="4"/>
      <c r="XU74" s="4"/>
      <c r="XV74" s="4"/>
      <c r="XW74" s="136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</row>
    <row r="75" spans="3:737" x14ac:dyDescent="0.25">
      <c r="C75" s="4"/>
      <c r="D75" s="4"/>
      <c r="E75" s="4"/>
      <c r="F75" s="4"/>
      <c r="G75" s="4"/>
      <c r="H75" s="4"/>
      <c r="I75" s="4"/>
      <c r="J75" s="4"/>
      <c r="K75" s="136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DC75" s="136"/>
      <c r="DD75" s="136"/>
      <c r="DE75" s="136"/>
      <c r="DF75" s="136"/>
      <c r="DG75" s="4"/>
      <c r="DH75" s="136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136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U75" s="4"/>
      <c r="HV75" s="4"/>
      <c r="HW75" s="4"/>
      <c r="HX75" s="4"/>
      <c r="HY75" s="4"/>
      <c r="HZ75" s="4"/>
      <c r="IA75" s="4"/>
      <c r="IB75" s="4"/>
      <c r="IC75" s="136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S75" s="4"/>
      <c r="LT75" s="4"/>
      <c r="LU75" s="4"/>
      <c r="LV75" s="4"/>
      <c r="LW75" s="4"/>
      <c r="LX75" s="4"/>
      <c r="LY75" s="4"/>
      <c r="LZ75" s="4"/>
      <c r="MA75" s="136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Q75" s="4"/>
      <c r="PR75" s="4"/>
      <c r="PS75" s="4"/>
      <c r="PT75" s="4"/>
      <c r="PU75" s="4"/>
      <c r="PV75" s="4"/>
      <c r="PW75" s="4"/>
      <c r="PX75" s="4"/>
      <c r="PY75" s="136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P75" s="4"/>
      <c r="TQ75" s="4"/>
      <c r="TR75" s="4"/>
      <c r="TS75" s="4"/>
      <c r="TT75" s="4"/>
      <c r="TU75" s="4"/>
      <c r="TV75" s="4"/>
      <c r="TW75" s="4"/>
      <c r="TX75" s="136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O75" s="4"/>
      <c r="XP75" s="4"/>
      <c r="XQ75" s="4"/>
      <c r="XR75" s="4"/>
      <c r="XS75" s="4"/>
      <c r="XT75" s="4"/>
      <c r="XU75" s="4"/>
      <c r="XV75" s="4"/>
      <c r="XW75" s="136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</row>
    <row r="76" spans="3:737" x14ac:dyDescent="0.25">
      <c r="C76" s="4"/>
      <c r="D76" s="4"/>
      <c r="E76" s="4"/>
      <c r="F76" s="4"/>
      <c r="G76" s="4"/>
      <c r="H76" s="4"/>
      <c r="I76" s="4"/>
      <c r="J76" s="4"/>
      <c r="K76" s="136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DC76" s="136"/>
      <c r="DD76" s="136"/>
      <c r="DE76" s="136"/>
      <c r="DF76" s="136"/>
      <c r="DG76" s="4"/>
      <c r="DH76" s="136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136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U76" s="4"/>
      <c r="HV76" s="4"/>
      <c r="HW76" s="4"/>
      <c r="HX76" s="4"/>
      <c r="HY76" s="4"/>
      <c r="HZ76" s="4"/>
      <c r="IA76" s="4"/>
      <c r="IB76" s="4"/>
      <c r="IC76" s="136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S76" s="4"/>
      <c r="LT76" s="4"/>
      <c r="LU76" s="4"/>
      <c r="LV76" s="4"/>
      <c r="LW76" s="4"/>
      <c r="LX76" s="4"/>
      <c r="LY76" s="4"/>
      <c r="LZ76" s="4"/>
      <c r="MA76" s="136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Q76" s="4"/>
      <c r="PR76" s="4"/>
      <c r="PS76" s="4"/>
      <c r="PT76" s="4"/>
      <c r="PU76" s="4"/>
      <c r="PV76" s="4"/>
      <c r="PW76" s="4"/>
      <c r="PX76" s="4"/>
      <c r="PY76" s="136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P76" s="4"/>
      <c r="TQ76" s="4"/>
      <c r="TR76" s="4"/>
      <c r="TS76" s="4"/>
      <c r="TT76" s="4"/>
      <c r="TU76" s="4"/>
      <c r="TV76" s="4"/>
      <c r="TW76" s="4"/>
      <c r="TX76" s="136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O76" s="4"/>
      <c r="XP76" s="4"/>
      <c r="XQ76" s="4"/>
      <c r="XR76" s="4"/>
      <c r="XS76" s="4"/>
      <c r="XT76" s="4"/>
      <c r="XU76" s="4"/>
      <c r="XV76" s="4"/>
      <c r="XW76" s="136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</row>
    <row r="77" spans="3:737" x14ac:dyDescent="0.25">
      <c r="C77" s="4"/>
      <c r="D77" s="4"/>
      <c r="E77" s="4"/>
      <c r="F77" s="4"/>
      <c r="G77" s="4"/>
      <c r="H77" s="4"/>
      <c r="I77" s="4"/>
      <c r="J77" s="4"/>
      <c r="K77" s="136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DC77" s="136"/>
      <c r="DD77" s="136"/>
      <c r="DE77" s="136"/>
      <c r="DF77" s="136"/>
      <c r="DG77" s="4"/>
      <c r="DH77" s="136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136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U77" s="4"/>
      <c r="HV77" s="4"/>
      <c r="HW77" s="4"/>
      <c r="HX77" s="4"/>
      <c r="HY77" s="4"/>
      <c r="HZ77" s="4"/>
      <c r="IA77" s="4"/>
      <c r="IB77" s="4"/>
      <c r="IC77" s="136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S77" s="4"/>
      <c r="LT77" s="4"/>
      <c r="LU77" s="4"/>
      <c r="LV77" s="4"/>
      <c r="LW77" s="4"/>
      <c r="LX77" s="4"/>
      <c r="LY77" s="4"/>
      <c r="LZ77" s="4"/>
      <c r="MA77" s="136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Q77" s="4"/>
      <c r="PR77" s="4"/>
      <c r="PS77" s="4"/>
      <c r="PT77" s="4"/>
      <c r="PU77" s="4"/>
      <c r="PV77" s="4"/>
      <c r="PW77" s="4"/>
      <c r="PX77" s="4"/>
      <c r="PY77" s="136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P77" s="4"/>
      <c r="TQ77" s="4"/>
      <c r="TR77" s="4"/>
      <c r="TS77" s="4"/>
      <c r="TT77" s="4"/>
      <c r="TU77" s="4"/>
      <c r="TV77" s="4"/>
      <c r="TW77" s="4"/>
      <c r="TX77" s="136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O77" s="4"/>
      <c r="XP77" s="4"/>
      <c r="XQ77" s="4"/>
      <c r="XR77" s="4"/>
      <c r="XS77" s="4"/>
      <c r="XT77" s="4"/>
      <c r="XU77" s="4"/>
      <c r="XV77" s="4"/>
      <c r="XW77" s="136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</row>
    <row r="78" spans="3:737" x14ac:dyDescent="0.25">
      <c r="C78" s="4"/>
      <c r="D78" s="4"/>
      <c r="E78" s="4"/>
      <c r="F78" s="4"/>
      <c r="G78" s="4"/>
      <c r="H78" s="4"/>
      <c r="I78" s="4"/>
      <c r="J78" s="4"/>
      <c r="K78" s="136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DC78" s="136"/>
      <c r="DD78" s="136"/>
      <c r="DE78" s="136"/>
      <c r="DF78" s="136"/>
      <c r="DG78" s="4"/>
      <c r="DH78" s="136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136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U78" s="4"/>
      <c r="HV78" s="4"/>
      <c r="HW78" s="4"/>
      <c r="HX78" s="4"/>
      <c r="HY78" s="4"/>
      <c r="HZ78" s="4"/>
      <c r="IA78" s="4"/>
      <c r="IB78" s="4"/>
      <c r="IC78" s="136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S78" s="4"/>
      <c r="LT78" s="4"/>
      <c r="LU78" s="4"/>
      <c r="LV78" s="4"/>
      <c r="LW78" s="4"/>
      <c r="LX78" s="4"/>
      <c r="LY78" s="4"/>
      <c r="LZ78" s="4"/>
      <c r="MA78" s="136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Q78" s="4"/>
      <c r="PR78" s="4"/>
      <c r="PS78" s="4"/>
      <c r="PT78" s="4"/>
      <c r="PU78" s="4"/>
      <c r="PV78" s="4"/>
      <c r="PW78" s="4"/>
      <c r="PX78" s="4"/>
      <c r="PY78" s="136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P78" s="4"/>
      <c r="TQ78" s="4"/>
      <c r="TR78" s="4"/>
      <c r="TS78" s="4"/>
      <c r="TT78" s="4"/>
      <c r="TU78" s="4"/>
      <c r="TV78" s="4"/>
      <c r="TW78" s="4"/>
      <c r="TX78" s="136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O78" s="4"/>
      <c r="XP78" s="4"/>
      <c r="XQ78" s="4"/>
      <c r="XR78" s="4"/>
      <c r="XS78" s="4"/>
      <c r="XT78" s="4"/>
      <c r="XU78" s="4"/>
      <c r="XV78" s="4"/>
      <c r="XW78" s="136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</row>
    <row r="79" spans="3:737" x14ac:dyDescent="0.25">
      <c r="C79" s="4"/>
      <c r="D79" s="4"/>
      <c r="E79" s="4"/>
      <c r="F79" s="4"/>
      <c r="G79" s="4"/>
      <c r="H79" s="4"/>
      <c r="I79" s="4"/>
      <c r="J79" s="4"/>
      <c r="K79" s="136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DC79" s="136"/>
      <c r="DD79" s="136"/>
      <c r="DE79" s="136"/>
      <c r="DF79" s="136"/>
      <c r="DG79" s="4"/>
      <c r="DH79" s="136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136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U79" s="4"/>
      <c r="HV79" s="4"/>
      <c r="HW79" s="4"/>
      <c r="HX79" s="4"/>
      <c r="HY79" s="4"/>
      <c r="HZ79" s="4"/>
      <c r="IA79" s="4"/>
      <c r="IB79" s="4"/>
      <c r="IC79" s="136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S79" s="4"/>
      <c r="LT79" s="4"/>
      <c r="LU79" s="4"/>
      <c r="LV79" s="4"/>
      <c r="LW79" s="4"/>
      <c r="LX79" s="4"/>
      <c r="LY79" s="4"/>
      <c r="LZ79" s="4"/>
      <c r="MA79" s="136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Q79" s="4"/>
      <c r="PR79" s="4"/>
      <c r="PS79" s="4"/>
      <c r="PT79" s="4"/>
      <c r="PU79" s="4"/>
      <c r="PV79" s="4"/>
      <c r="PW79" s="4"/>
      <c r="PX79" s="4"/>
      <c r="PY79" s="136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P79" s="4"/>
      <c r="TQ79" s="4"/>
      <c r="TR79" s="4"/>
      <c r="TS79" s="4"/>
      <c r="TT79" s="4"/>
      <c r="TU79" s="4"/>
      <c r="TV79" s="4"/>
      <c r="TW79" s="4"/>
      <c r="TX79" s="136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O79" s="4"/>
      <c r="XP79" s="4"/>
      <c r="XQ79" s="4"/>
      <c r="XR79" s="4"/>
      <c r="XS79" s="4"/>
      <c r="XT79" s="4"/>
      <c r="XU79" s="4"/>
      <c r="XV79" s="4"/>
      <c r="XW79" s="136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</row>
    <row r="80" spans="3:737" x14ac:dyDescent="0.25">
      <c r="C80" s="4"/>
      <c r="D80" s="4"/>
      <c r="E80" s="4"/>
      <c r="F80" s="4"/>
      <c r="G80" s="4"/>
      <c r="H80" s="4"/>
      <c r="I80" s="4"/>
      <c r="J80" s="4"/>
      <c r="K80" s="136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DC80" s="136"/>
      <c r="DD80" s="136"/>
      <c r="DE80" s="136"/>
      <c r="DF80" s="136"/>
      <c r="DG80" s="4"/>
      <c r="DH80" s="136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136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U80" s="4"/>
      <c r="HV80" s="4"/>
      <c r="HW80" s="4"/>
      <c r="HX80" s="4"/>
      <c r="HY80" s="4"/>
      <c r="HZ80" s="4"/>
      <c r="IA80" s="4"/>
      <c r="IB80" s="4"/>
      <c r="IC80" s="136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S80" s="4"/>
      <c r="LT80" s="4"/>
      <c r="LU80" s="4"/>
      <c r="LV80" s="4"/>
      <c r="LW80" s="4"/>
      <c r="LX80" s="4"/>
      <c r="LY80" s="4"/>
      <c r="LZ80" s="4"/>
      <c r="MA80" s="136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Q80" s="4"/>
      <c r="PR80" s="4"/>
      <c r="PS80" s="4"/>
      <c r="PT80" s="4"/>
      <c r="PU80" s="4"/>
      <c r="PV80" s="4"/>
      <c r="PW80" s="4"/>
      <c r="PX80" s="4"/>
      <c r="PY80" s="136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P80" s="4"/>
      <c r="TQ80" s="4"/>
      <c r="TR80" s="4"/>
      <c r="TS80" s="4"/>
      <c r="TT80" s="4"/>
      <c r="TU80" s="4"/>
      <c r="TV80" s="4"/>
      <c r="TW80" s="4"/>
      <c r="TX80" s="136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O80" s="4"/>
      <c r="XP80" s="4"/>
      <c r="XQ80" s="4"/>
      <c r="XR80" s="4"/>
      <c r="XS80" s="4"/>
      <c r="XT80" s="4"/>
      <c r="XU80" s="4"/>
      <c r="XV80" s="4"/>
      <c r="XW80" s="136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</row>
    <row r="81" spans="3:737" x14ac:dyDescent="0.25">
      <c r="C81" s="4"/>
      <c r="D81" s="4"/>
      <c r="E81" s="4"/>
      <c r="F81" s="4"/>
      <c r="G81" s="4"/>
      <c r="H81" s="4"/>
      <c r="I81" s="4"/>
      <c r="J81" s="4"/>
      <c r="K81" s="136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DC81" s="136"/>
      <c r="DD81" s="136"/>
      <c r="DE81" s="136"/>
      <c r="DF81" s="136"/>
      <c r="DG81" s="4"/>
      <c r="DH81" s="136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136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U81" s="4"/>
      <c r="HV81" s="4"/>
      <c r="HW81" s="4"/>
      <c r="HX81" s="4"/>
      <c r="HY81" s="4"/>
      <c r="HZ81" s="4"/>
      <c r="IA81" s="4"/>
      <c r="IB81" s="4"/>
      <c r="IC81" s="136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S81" s="4"/>
      <c r="LT81" s="4"/>
      <c r="LU81" s="4"/>
      <c r="LV81" s="4"/>
      <c r="LW81" s="4"/>
      <c r="LX81" s="4"/>
      <c r="LY81" s="4"/>
      <c r="LZ81" s="4"/>
      <c r="MA81" s="136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Q81" s="4"/>
      <c r="PR81" s="4"/>
      <c r="PS81" s="4"/>
      <c r="PT81" s="4"/>
      <c r="PU81" s="4"/>
      <c r="PV81" s="4"/>
      <c r="PW81" s="4"/>
      <c r="PX81" s="4"/>
      <c r="PY81" s="136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P81" s="4"/>
      <c r="TQ81" s="4"/>
      <c r="TR81" s="4"/>
      <c r="TS81" s="4"/>
      <c r="TT81" s="4"/>
      <c r="TU81" s="4"/>
      <c r="TV81" s="4"/>
      <c r="TW81" s="4"/>
      <c r="TX81" s="136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O81" s="4"/>
      <c r="XP81" s="4"/>
      <c r="XQ81" s="4"/>
      <c r="XR81" s="4"/>
      <c r="XS81" s="4"/>
      <c r="XT81" s="4"/>
      <c r="XU81" s="4"/>
      <c r="XV81" s="4"/>
      <c r="XW81" s="136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</row>
    <row r="82" spans="3:737" x14ac:dyDescent="0.25">
      <c r="C82" s="4"/>
      <c r="D82" s="4"/>
      <c r="E82" s="4"/>
      <c r="F82" s="4"/>
      <c r="G82" s="4"/>
      <c r="H82" s="4"/>
      <c r="I82" s="4"/>
      <c r="J82" s="4"/>
      <c r="K82" s="136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DC82" s="136"/>
      <c r="DD82" s="136"/>
      <c r="DE82" s="136"/>
      <c r="DF82" s="136"/>
      <c r="DG82" s="4"/>
      <c r="DH82" s="136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136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U82" s="4"/>
      <c r="HV82" s="4"/>
      <c r="HW82" s="4"/>
      <c r="HX82" s="4"/>
      <c r="HY82" s="4"/>
      <c r="HZ82" s="4"/>
      <c r="IA82" s="4"/>
      <c r="IB82" s="4"/>
      <c r="IC82" s="136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S82" s="4"/>
      <c r="LT82" s="4"/>
      <c r="LU82" s="4"/>
      <c r="LV82" s="4"/>
      <c r="LW82" s="4"/>
      <c r="LX82" s="4"/>
      <c r="LY82" s="4"/>
      <c r="LZ82" s="4"/>
      <c r="MA82" s="136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Q82" s="4"/>
      <c r="PR82" s="4"/>
      <c r="PS82" s="4"/>
      <c r="PT82" s="4"/>
      <c r="PU82" s="4"/>
      <c r="PV82" s="4"/>
      <c r="PW82" s="4"/>
      <c r="PX82" s="4"/>
      <c r="PY82" s="136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P82" s="4"/>
      <c r="TQ82" s="4"/>
      <c r="TR82" s="4"/>
      <c r="TS82" s="4"/>
      <c r="TT82" s="4"/>
      <c r="TU82" s="4"/>
      <c r="TV82" s="4"/>
      <c r="TW82" s="4"/>
      <c r="TX82" s="136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O82" s="4"/>
      <c r="XP82" s="4"/>
      <c r="XQ82" s="4"/>
      <c r="XR82" s="4"/>
      <c r="XS82" s="4"/>
      <c r="XT82" s="4"/>
      <c r="XU82" s="4"/>
      <c r="XV82" s="4"/>
      <c r="XW82" s="136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</row>
    <row r="83" spans="3:737" x14ac:dyDescent="0.25">
      <c r="C83" s="4"/>
      <c r="D83" s="4"/>
      <c r="E83" s="4"/>
      <c r="F83" s="4"/>
      <c r="G83" s="4"/>
      <c r="H83" s="4"/>
      <c r="I83" s="4"/>
      <c r="J83" s="4"/>
      <c r="K83" s="136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DC83" s="136"/>
      <c r="DD83" s="136"/>
      <c r="DE83" s="136"/>
      <c r="DF83" s="136"/>
      <c r="DG83" s="4"/>
      <c r="DH83" s="136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136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U83" s="4"/>
      <c r="HV83" s="4"/>
      <c r="HW83" s="4"/>
      <c r="HX83" s="4"/>
      <c r="HY83" s="4"/>
      <c r="HZ83" s="4"/>
      <c r="IA83" s="4"/>
      <c r="IB83" s="4"/>
      <c r="IC83" s="136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S83" s="4"/>
      <c r="LT83" s="4"/>
      <c r="LU83" s="4"/>
      <c r="LV83" s="4"/>
      <c r="LW83" s="4"/>
      <c r="LX83" s="4"/>
      <c r="LY83" s="4"/>
      <c r="LZ83" s="4"/>
      <c r="MA83" s="136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Q83" s="4"/>
      <c r="PR83" s="4"/>
      <c r="PS83" s="4"/>
      <c r="PT83" s="4"/>
      <c r="PU83" s="4"/>
      <c r="PV83" s="4"/>
      <c r="PW83" s="4"/>
      <c r="PX83" s="4"/>
      <c r="PY83" s="136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P83" s="4"/>
      <c r="TQ83" s="4"/>
      <c r="TR83" s="4"/>
      <c r="TS83" s="4"/>
      <c r="TT83" s="4"/>
      <c r="TU83" s="4"/>
      <c r="TV83" s="4"/>
      <c r="TW83" s="4"/>
      <c r="TX83" s="136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O83" s="4"/>
      <c r="XP83" s="4"/>
      <c r="XQ83" s="4"/>
      <c r="XR83" s="4"/>
      <c r="XS83" s="4"/>
      <c r="XT83" s="4"/>
      <c r="XU83" s="4"/>
      <c r="XV83" s="4"/>
      <c r="XW83" s="136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</row>
    <row r="84" spans="3:737" x14ac:dyDescent="0.25">
      <c r="C84" s="4"/>
      <c r="D84" s="4"/>
      <c r="E84" s="4"/>
      <c r="F84" s="4"/>
      <c r="G84" s="4"/>
      <c r="H84" s="4"/>
      <c r="I84" s="4"/>
      <c r="J84" s="4"/>
      <c r="K84" s="136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DC84" s="136"/>
      <c r="DD84" s="136"/>
      <c r="DE84" s="136"/>
      <c r="DF84" s="136"/>
      <c r="DG84" s="4"/>
      <c r="DH84" s="136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136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U84" s="4"/>
      <c r="HV84" s="4"/>
      <c r="HW84" s="4"/>
      <c r="HX84" s="4"/>
      <c r="HY84" s="4"/>
      <c r="HZ84" s="4"/>
      <c r="IA84" s="4"/>
      <c r="IB84" s="4"/>
      <c r="IC84" s="136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S84" s="4"/>
      <c r="LT84" s="4"/>
      <c r="LU84" s="4"/>
      <c r="LV84" s="4"/>
      <c r="LW84" s="4"/>
      <c r="LX84" s="4"/>
      <c r="LY84" s="4"/>
      <c r="LZ84" s="4"/>
      <c r="MA84" s="136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Q84" s="4"/>
      <c r="PR84" s="4"/>
      <c r="PS84" s="4"/>
      <c r="PT84" s="4"/>
      <c r="PU84" s="4"/>
      <c r="PV84" s="4"/>
      <c r="PW84" s="4"/>
      <c r="PX84" s="4"/>
      <c r="PY84" s="136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P84" s="4"/>
      <c r="TQ84" s="4"/>
      <c r="TR84" s="4"/>
      <c r="TS84" s="4"/>
      <c r="TT84" s="4"/>
      <c r="TU84" s="4"/>
      <c r="TV84" s="4"/>
      <c r="TW84" s="4"/>
      <c r="TX84" s="136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O84" s="4"/>
      <c r="XP84" s="4"/>
      <c r="XQ84" s="4"/>
      <c r="XR84" s="4"/>
      <c r="XS84" s="4"/>
      <c r="XT84" s="4"/>
      <c r="XU84" s="4"/>
      <c r="XV84" s="4"/>
      <c r="XW84" s="136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</row>
    <row r="85" spans="3:737" x14ac:dyDescent="0.25">
      <c r="C85" s="4"/>
      <c r="D85" s="4"/>
      <c r="E85" s="4"/>
      <c r="F85" s="4"/>
      <c r="G85" s="4"/>
      <c r="H85" s="4"/>
      <c r="I85" s="4"/>
      <c r="J85" s="4"/>
      <c r="K85" s="136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DC85" s="136"/>
      <c r="DD85" s="136"/>
      <c r="DE85" s="136"/>
      <c r="DF85" s="136"/>
      <c r="DG85" s="4"/>
      <c r="DH85" s="136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136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U85" s="4"/>
      <c r="HV85" s="4"/>
      <c r="HW85" s="4"/>
      <c r="HX85" s="4"/>
      <c r="HY85" s="4"/>
      <c r="HZ85" s="4"/>
      <c r="IA85" s="4"/>
      <c r="IB85" s="4"/>
      <c r="IC85" s="136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S85" s="4"/>
      <c r="LT85" s="4"/>
      <c r="LU85" s="4"/>
      <c r="LV85" s="4"/>
      <c r="LW85" s="4"/>
      <c r="LX85" s="4"/>
      <c r="LY85" s="4"/>
      <c r="LZ85" s="4"/>
      <c r="MA85" s="136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Q85" s="4"/>
      <c r="PR85" s="4"/>
      <c r="PS85" s="4"/>
      <c r="PT85" s="4"/>
      <c r="PU85" s="4"/>
      <c r="PV85" s="4"/>
      <c r="PW85" s="4"/>
      <c r="PX85" s="4"/>
      <c r="PY85" s="136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P85" s="4"/>
      <c r="TQ85" s="4"/>
      <c r="TR85" s="4"/>
      <c r="TS85" s="4"/>
      <c r="TT85" s="4"/>
      <c r="TU85" s="4"/>
      <c r="TV85" s="4"/>
      <c r="TW85" s="4"/>
      <c r="TX85" s="136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O85" s="4"/>
      <c r="XP85" s="4"/>
      <c r="XQ85" s="4"/>
      <c r="XR85" s="4"/>
      <c r="XS85" s="4"/>
      <c r="XT85" s="4"/>
      <c r="XU85" s="4"/>
      <c r="XV85" s="4"/>
      <c r="XW85" s="136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</row>
    <row r="86" spans="3:737" x14ac:dyDescent="0.25">
      <c r="C86" s="4"/>
      <c r="D86" s="4"/>
      <c r="E86" s="4"/>
      <c r="F86" s="4"/>
      <c r="G86" s="4"/>
      <c r="H86" s="4"/>
      <c r="I86" s="4"/>
      <c r="J86" s="4"/>
      <c r="K86" s="136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DC86" s="136"/>
      <c r="DD86" s="136"/>
      <c r="DE86" s="136"/>
      <c r="DF86" s="136"/>
      <c r="DG86" s="4"/>
      <c r="DH86" s="136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136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U86" s="4"/>
      <c r="HV86" s="4"/>
      <c r="HW86" s="4"/>
      <c r="HX86" s="4"/>
      <c r="HY86" s="4"/>
      <c r="HZ86" s="4"/>
      <c r="IA86" s="4"/>
      <c r="IB86" s="4"/>
      <c r="IC86" s="136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S86" s="4"/>
      <c r="LT86" s="4"/>
      <c r="LU86" s="4"/>
      <c r="LV86" s="4"/>
      <c r="LW86" s="4"/>
      <c r="LX86" s="4"/>
      <c r="LY86" s="4"/>
      <c r="LZ86" s="4"/>
      <c r="MA86" s="136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Q86" s="4"/>
      <c r="PR86" s="4"/>
      <c r="PS86" s="4"/>
      <c r="PT86" s="4"/>
      <c r="PU86" s="4"/>
      <c r="PV86" s="4"/>
      <c r="PW86" s="4"/>
      <c r="PX86" s="4"/>
      <c r="PY86" s="136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P86" s="4"/>
      <c r="TQ86" s="4"/>
      <c r="TR86" s="4"/>
      <c r="TS86" s="4"/>
      <c r="TT86" s="4"/>
      <c r="TU86" s="4"/>
      <c r="TV86" s="4"/>
      <c r="TW86" s="4"/>
      <c r="TX86" s="136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O86" s="4"/>
      <c r="XP86" s="4"/>
      <c r="XQ86" s="4"/>
      <c r="XR86" s="4"/>
      <c r="XS86" s="4"/>
      <c r="XT86" s="4"/>
      <c r="XU86" s="4"/>
      <c r="XV86" s="4"/>
      <c r="XW86" s="136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</row>
    <row r="87" spans="3:737" x14ac:dyDescent="0.25">
      <c r="C87" s="4"/>
      <c r="D87" s="4"/>
      <c r="E87" s="4"/>
      <c r="F87" s="4"/>
      <c r="G87" s="4"/>
      <c r="H87" s="4"/>
      <c r="I87" s="4"/>
      <c r="J87" s="4"/>
      <c r="K87" s="136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DC87" s="136"/>
      <c r="DD87" s="136"/>
      <c r="DE87" s="136"/>
      <c r="DF87" s="136"/>
      <c r="DG87" s="4"/>
      <c r="DH87" s="136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136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U87" s="4"/>
      <c r="HV87" s="4"/>
      <c r="HW87" s="4"/>
      <c r="HX87" s="4"/>
      <c r="HY87" s="4"/>
      <c r="HZ87" s="4"/>
      <c r="IA87" s="4"/>
      <c r="IB87" s="4"/>
      <c r="IC87" s="136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S87" s="4"/>
      <c r="LT87" s="4"/>
      <c r="LU87" s="4"/>
      <c r="LV87" s="4"/>
      <c r="LW87" s="4"/>
      <c r="LX87" s="4"/>
      <c r="LY87" s="4"/>
      <c r="LZ87" s="4"/>
      <c r="MA87" s="136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Q87" s="4"/>
      <c r="PR87" s="4"/>
      <c r="PS87" s="4"/>
      <c r="PT87" s="4"/>
      <c r="PU87" s="4"/>
      <c r="PV87" s="4"/>
      <c r="PW87" s="4"/>
      <c r="PX87" s="4"/>
      <c r="PY87" s="136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P87" s="4"/>
      <c r="TQ87" s="4"/>
      <c r="TR87" s="4"/>
      <c r="TS87" s="4"/>
      <c r="TT87" s="4"/>
      <c r="TU87" s="4"/>
      <c r="TV87" s="4"/>
      <c r="TW87" s="4"/>
      <c r="TX87" s="136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O87" s="4"/>
      <c r="XP87" s="4"/>
      <c r="XQ87" s="4"/>
      <c r="XR87" s="4"/>
      <c r="XS87" s="4"/>
      <c r="XT87" s="4"/>
      <c r="XU87" s="4"/>
      <c r="XV87" s="4"/>
      <c r="XW87" s="136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</row>
    <row r="88" spans="3:737" x14ac:dyDescent="0.25">
      <c r="C88" s="4"/>
      <c r="D88" s="4"/>
      <c r="E88" s="4"/>
      <c r="F88" s="4"/>
      <c r="G88" s="4"/>
      <c r="H88" s="4"/>
      <c r="I88" s="4"/>
      <c r="J88" s="4"/>
      <c r="K88" s="136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DC88" s="136"/>
      <c r="DD88" s="136"/>
      <c r="DE88" s="136"/>
      <c r="DF88" s="136"/>
      <c r="DG88" s="4"/>
      <c r="DH88" s="136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136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U88" s="4"/>
      <c r="HV88" s="4"/>
      <c r="HW88" s="4"/>
      <c r="HX88" s="4"/>
      <c r="HY88" s="4"/>
      <c r="HZ88" s="4"/>
      <c r="IA88" s="4"/>
      <c r="IB88" s="4"/>
      <c r="IC88" s="136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S88" s="4"/>
      <c r="LT88" s="4"/>
      <c r="LU88" s="4"/>
      <c r="LV88" s="4"/>
      <c r="LW88" s="4"/>
      <c r="LX88" s="4"/>
      <c r="LY88" s="4"/>
      <c r="LZ88" s="4"/>
      <c r="MA88" s="136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Q88" s="4"/>
      <c r="PR88" s="4"/>
      <c r="PS88" s="4"/>
      <c r="PT88" s="4"/>
      <c r="PU88" s="4"/>
      <c r="PV88" s="4"/>
      <c r="PW88" s="4"/>
      <c r="PX88" s="4"/>
      <c r="PY88" s="136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P88" s="4"/>
      <c r="TQ88" s="4"/>
      <c r="TR88" s="4"/>
      <c r="TS88" s="4"/>
      <c r="TT88" s="4"/>
      <c r="TU88" s="4"/>
      <c r="TV88" s="4"/>
      <c r="TW88" s="4"/>
      <c r="TX88" s="136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O88" s="4"/>
      <c r="XP88" s="4"/>
      <c r="XQ88" s="4"/>
      <c r="XR88" s="4"/>
      <c r="XS88" s="4"/>
      <c r="XT88" s="4"/>
      <c r="XU88" s="4"/>
      <c r="XV88" s="4"/>
      <c r="XW88" s="136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</row>
    <row r="89" spans="3:737" x14ac:dyDescent="0.25">
      <c r="C89" s="4"/>
      <c r="D89" s="4"/>
      <c r="E89" s="4"/>
      <c r="F89" s="4"/>
      <c r="G89" s="4"/>
      <c r="H89" s="4"/>
      <c r="I89" s="4"/>
      <c r="J89" s="4"/>
      <c r="K89" s="136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DC89" s="136"/>
      <c r="DD89" s="136"/>
      <c r="DE89" s="136"/>
      <c r="DF89" s="136"/>
      <c r="DG89" s="4"/>
      <c r="DH89" s="136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136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U89" s="4"/>
      <c r="HV89" s="4"/>
      <c r="HW89" s="4"/>
      <c r="HX89" s="4"/>
      <c r="HY89" s="4"/>
      <c r="HZ89" s="4"/>
      <c r="IA89" s="4"/>
      <c r="IB89" s="4"/>
      <c r="IC89" s="136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S89" s="4"/>
      <c r="LT89" s="4"/>
      <c r="LU89" s="4"/>
      <c r="LV89" s="4"/>
      <c r="LW89" s="4"/>
      <c r="LX89" s="4"/>
      <c r="LY89" s="4"/>
      <c r="LZ89" s="4"/>
      <c r="MA89" s="136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Q89" s="4"/>
      <c r="PR89" s="4"/>
      <c r="PS89" s="4"/>
      <c r="PT89" s="4"/>
      <c r="PU89" s="4"/>
      <c r="PV89" s="4"/>
      <c r="PW89" s="4"/>
      <c r="PX89" s="4"/>
      <c r="PY89" s="136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P89" s="4"/>
      <c r="TQ89" s="4"/>
      <c r="TR89" s="4"/>
      <c r="TS89" s="4"/>
      <c r="TT89" s="4"/>
      <c r="TU89" s="4"/>
      <c r="TV89" s="4"/>
      <c r="TW89" s="4"/>
      <c r="TX89" s="136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O89" s="4"/>
      <c r="XP89" s="4"/>
      <c r="XQ89" s="4"/>
      <c r="XR89" s="4"/>
      <c r="XS89" s="4"/>
      <c r="XT89" s="4"/>
      <c r="XU89" s="4"/>
      <c r="XV89" s="4"/>
      <c r="XW89" s="136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</row>
    <row r="90" spans="3:737" x14ac:dyDescent="0.25">
      <c r="C90" s="4"/>
      <c r="D90" s="4"/>
      <c r="E90" s="4"/>
      <c r="F90" s="4"/>
      <c r="G90" s="4"/>
      <c r="H90" s="4"/>
      <c r="I90" s="4"/>
      <c r="J90" s="4"/>
      <c r="K90" s="136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DC90" s="136"/>
      <c r="DD90" s="136"/>
      <c r="DE90" s="136"/>
      <c r="DF90" s="136"/>
      <c r="DG90" s="4"/>
      <c r="DH90" s="136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136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U90" s="4"/>
      <c r="HV90" s="4"/>
      <c r="HW90" s="4"/>
      <c r="HX90" s="4"/>
      <c r="HY90" s="4"/>
      <c r="HZ90" s="4"/>
      <c r="IA90" s="4"/>
      <c r="IB90" s="4"/>
      <c r="IC90" s="136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S90" s="4"/>
      <c r="LT90" s="4"/>
      <c r="LU90" s="4"/>
      <c r="LV90" s="4"/>
      <c r="LW90" s="4"/>
      <c r="LX90" s="4"/>
      <c r="LY90" s="4"/>
      <c r="LZ90" s="4"/>
      <c r="MA90" s="136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Q90" s="4"/>
      <c r="PR90" s="4"/>
      <c r="PS90" s="4"/>
      <c r="PT90" s="4"/>
      <c r="PU90" s="4"/>
      <c r="PV90" s="4"/>
      <c r="PW90" s="4"/>
      <c r="PX90" s="4"/>
      <c r="PY90" s="136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P90" s="4"/>
      <c r="TQ90" s="4"/>
      <c r="TR90" s="4"/>
      <c r="TS90" s="4"/>
      <c r="TT90" s="4"/>
      <c r="TU90" s="4"/>
      <c r="TV90" s="4"/>
      <c r="TW90" s="4"/>
      <c r="TX90" s="136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O90" s="4"/>
      <c r="XP90" s="4"/>
      <c r="XQ90" s="4"/>
      <c r="XR90" s="4"/>
      <c r="XS90" s="4"/>
      <c r="XT90" s="4"/>
      <c r="XU90" s="4"/>
      <c r="XV90" s="4"/>
      <c r="XW90" s="136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</row>
    <row r="91" spans="3:737" x14ac:dyDescent="0.25">
      <c r="C91" s="4"/>
      <c r="D91" s="4"/>
      <c r="E91" s="4"/>
      <c r="F91" s="4"/>
      <c r="G91" s="4"/>
      <c r="H91" s="4"/>
      <c r="I91" s="4"/>
      <c r="J91" s="4"/>
      <c r="K91" s="136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DC91" s="136"/>
      <c r="DD91" s="136"/>
      <c r="DE91" s="136"/>
      <c r="DF91" s="136"/>
      <c r="DG91" s="4"/>
      <c r="DH91" s="136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136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U91" s="4"/>
      <c r="HV91" s="4"/>
      <c r="HW91" s="4"/>
      <c r="HX91" s="4"/>
      <c r="HY91" s="4"/>
      <c r="HZ91" s="4"/>
      <c r="IA91" s="4"/>
      <c r="IB91" s="4"/>
      <c r="IC91" s="136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S91" s="4"/>
      <c r="LT91" s="4"/>
      <c r="LU91" s="4"/>
      <c r="LV91" s="4"/>
      <c r="LW91" s="4"/>
      <c r="LX91" s="4"/>
      <c r="LY91" s="4"/>
      <c r="LZ91" s="4"/>
      <c r="MA91" s="136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Q91" s="4"/>
      <c r="PR91" s="4"/>
      <c r="PS91" s="4"/>
      <c r="PT91" s="4"/>
      <c r="PU91" s="4"/>
      <c r="PV91" s="4"/>
      <c r="PW91" s="4"/>
      <c r="PX91" s="4"/>
      <c r="PY91" s="136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P91" s="4"/>
      <c r="TQ91" s="4"/>
      <c r="TR91" s="4"/>
      <c r="TS91" s="4"/>
      <c r="TT91" s="4"/>
      <c r="TU91" s="4"/>
      <c r="TV91" s="4"/>
      <c r="TW91" s="4"/>
      <c r="TX91" s="136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O91" s="4"/>
      <c r="XP91" s="4"/>
      <c r="XQ91" s="4"/>
      <c r="XR91" s="4"/>
      <c r="XS91" s="4"/>
      <c r="XT91" s="4"/>
      <c r="XU91" s="4"/>
      <c r="XV91" s="4"/>
      <c r="XW91" s="136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</row>
    <row r="92" spans="3:737" x14ac:dyDescent="0.25">
      <c r="C92" s="4"/>
      <c r="D92" s="4"/>
      <c r="E92" s="4"/>
      <c r="F92" s="4"/>
      <c r="G92" s="4"/>
      <c r="H92" s="4"/>
      <c r="I92" s="4"/>
      <c r="J92" s="4"/>
      <c r="K92" s="136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DC92" s="136"/>
      <c r="DD92" s="136"/>
      <c r="DE92" s="136"/>
      <c r="DF92" s="136"/>
      <c r="DG92" s="4"/>
      <c r="DH92" s="136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136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U92" s="4"/>
      <c r="HV92" s="4"/>
      <c r="HW92" s="4"/>
      <c r="HX92" s="4"/>
      <c r="HY92" s="4"/>
      <c r="HZ92" s="4"/>
      <c r="IA92" s="4"/>
      <c r="IB92" s="4"/>
      <c r="IC92" s="136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S92" s="4"/>
      <c r="LT92" s="4"/>
      <c r="LU92" s="4"/>
      <c r="LV92" s="4"/>
      <c r="LW92" s="4"/>
      <c r="LX92" s="4"/>
      <c r="LY92" s="4"/>
      <c r="LZ92" s="4"/>
      <c r="MA92" s="136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Q92" s="4"/>
      <c r="PR92" s="4"/>
      <c r="PS92" s="4"/>
      <c r="PT92" s="4"/>
      <c r="PU92" s="4"/>
      <c r="PV92" s="4"/>
      <c r="PW92" s="4"/>
      <c r="PX92" s="4"/>
      <c r="PY92" s="136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P92" s="4"/>
      <c r="TQ92" s="4"/>
      <c r="TR92" s="4"/>
      <c r="TS92" s="4"/>
      <c r="TT92" s="4"/>
      <c r="TU92" s="4"/>
      <c r="TV92" s="4"/>
      <c r="TW92" s="4"/>
      <c r="TX92" s="136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O92" s="4"/>
      <c r="XP92" s="4"/>
      <c r="XQ92" s="4"/>
      <c r="XR92" s="4"/>
      <c r="XS92" s="4"/>
      <c r="XT92" s="4"/>
      <c r="XU92" s="4"/>
      <c r="XV92" s="4"/>
      <c r="XW92" s="136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</row>
    <row r="93" spans="3:737" x14ac:dyDescent="0.25">
      <c r="C93" s="4"/>
      <c r="D93" s="4"/>
      <c r="E93" s="4"/>
      <c r="F93" s="4"/>
      <c r="G93" s="4"/>
      <c r="H93" s="4"/>
      <c r="I93" s="4"/>
      <c r="J93" s="4"/>
      <c r="K93" s="136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DC93" s="136"/>
      <c r="DD93" s="136"/>
      <c r="DE93" s="136"/>
      <c r="DF93" s="136"/>
      <c r="DG93" s="4"/>
      <c r="DH93" s="136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136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U93" s="4"/>
      <c r="HV93" s="4"/>
      <c r="HW93" s="4"/>
      <c r="HX93" s="4"/>
      <c r="HY93" s="4"/>
      <c r="HZ93" s="4"/>
      <c r="IA93" s="4"/>
      <c r="IB93" s="4"/>
      <c r="IC93" s="136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S93" s="4"/>
      <c r="LT93" s="4"/>
      <c r="LU93" s="4"/>
      <c r="LV93" s="4"/>
      <c r="LW93" s="4"/>
      <c r="LX93" s="4"/>
      <c r="LY93" s="4"/>
      <c r="LZ93" s="4"/>
      <c r="MA93" s="136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Q93" s="4"/>
      <c r="PR93" s="4"/>
      <c r="PS93" s="4"/>
      <c r="PT93" s="4"/>
      <c r="PU93" s="4"/>
      <c r="PV93" s="4"/>
      <c r="PW93" s="4"/>
      <c r="PX93" s="4"/>
      <c r="PY93" s="136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P93" s="4"/>
      <c r="TQ93" s="4"/>
      <c r="TR93" s="4"/>
      <c r="TS93" s="4"/>
      <c r="TT93" s="4"/>
      <c r="TU93" s="4"/>
      <c r="TV93" s="4"/>
      <c r="TW93" s="4"/>
      <c r="TX93" s="136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O93" s="4"/>
      <c r="XP93" s="4"/>
      <c r="XQ93" s="4"/>
      <c r="XR93" s="4"/>
      <c r="XS93" s="4"/>
      <c r="XT93" s="4"/>
      <c r="XU93" s="4"/>
      <c r="XV93" s="4"/>
      <c r="XW93" s="136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</row>
    <row r="94" spans="3:737" x14ac:dyDescent="0.25">
      <c r="C94" s="4"/>
      <c r="D94" s="4"/>
      <c r="E94" s="4"/>
      <c r="F94" s="4"/>
      <c r="G94" s="4"/>
      <c r="H94" s="4"/>
      <c r="I94" s="4"/>
      <c r="J94" s="4"/>
      <c r="K94" s="136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DC94" s="136"/>
      <c r="DD94" s="136"/>
      <c r="DE94" s="136"/>
      <c r="DF94" s="136"/>
      <c r="DG94" s="4"/>
      <c r="DH94" s="136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136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U94" s="4"/>
      <c r="HV94" s="4"/>
      <c r="HW94" s="4"/>
      <c r="HX94" s="4"/>
      <c r="HY94" s="4"/>
      <c r="HZ94" s="4"/>
      <c r="IA94" s="4"/>
      <c r="IB94" s="4"/>
      <c r="IC94" s="136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S94" s="4"/>
      <c r="LT94" s="4"/>
      <c r="LU94" s="4"/>
      <c r="LV94" s="4"/>
      <c r="LW94" s="4"/>
      <c r="LX94" s="4"/>
      <c r="LY94" s="4"/>
      <c r="LZ94" s="4"/>
      <c r="MA94" s="136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Q94" s="4"/>
      <c r="PR94" s="4"/>
      <c r="PS94" s="4"/>
      <c r="PT94" s="4"/>
      <c r="PU94" s="4"/>
      <c r="PV94" s="4"/>
      <c r="PW94" s="4"/>
      <c r="PX94" s="4"/>
      <c r="PY94" s="136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P94" s="4"/>
      <c r="TQ94" s="4"/>
      <c r="TR94" s="4"/>
      <c r="TS94" s="4"/>
      <c r="TT94" s="4"/>
      <c r="TU94" s="4"/>
      <c r="TV94" s="4"/>
      <c r="TW94" s="4"/>
      <c r="TX94" s="136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O94" s="4"/>
      <c r="XP94" s="4"/>
      <c r="XQ94" s="4"/>
      <c r="XR94" s="4"/>
      <c r="XS94" s="4"/>
      <c r="XT94" s="4"/>
      <c r="XU94" s="4"/>
      <c r="XV94" s="4"/>
      <c r="XW94" s="136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</row>
    <row r="95" spans="3:737" x14ac:dyDescent="0.25">
      <c r="C95" s="4"/>
      <c r="D95" s="4"/>
      <c r="E95" s="4"/>
      <c r="F95" s="4"/>
      <c r="G95" s="4"/>
      <c r="H95" s="4"/>
      <c r="I95" s="4"/>
      <c r="J95" s="4"/>
      <c r="K95" s="136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DC95" s="136"/>
      <c r="DD95" s="136"/>
      <c r="DE95" s="136"/>
      <c r="DF95" s="136"/>
      <c r="DG95" s="4"/>
      <c r="DH95" s="136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136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U95" s="4"/>
      <c r="HV95" s="4"/>
      <c r="HW95" s="4"/>
      <c r="HX95" s="4"/>
      <c r="HY95" s="4"/>
      <c r="HZ95" s="4"/>
      <c r="IA95" s="4"/>
      <c r="IB95" s="4"/>
      <c r="IC95" s="136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S95" s="4"/>
      <c r="LT95" s="4"/>
      <c r="LU95" s="4"/>
      <c r="LV95" s="4"/>
      <c r="LW95" s="4"/>
      <c r="LX95" s="4"/>
      <c r="LY95" s="4"/>
      <c r="LZ95" s="4"/>
      <c r="MA95" s="136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Q95" s="4"/>
      <c r="PR95" s="4"/>
      <c r="PS95" s="4"/>
      <c r="PT95" s="4"/>
      <c r="PU95" s="4"/>
      <c r="PV95" s="4"/>
      <c r="PW95" s="4"/>
      <c r="PX95" s="4"/>
      <c r="PY95" s="136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P95" s="4"/>
      <c r="TQ95" s="4"/>
      <c r="TR95" s="4"/>
      <c r="TS95" s="4"/>
      <c r="TT95" s="4"/>
      <c r="TU95" s="4"/>
      <c r="TV95" s="4"/>
      <c r="TW95" s="4"/>
      <c r="TX95" s="136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O95" s="4"/>
      <c r="XP95" s="4"/>
      <c r="XQ95" s="4"/>
      <c r="XR95" s="4"/>
      <c r="XS95" s="4"/>
      <c r="XT95" s="4"/>
      <c r="XU95" s="4"/>
      <c r="XV95" s="4"/>
      <c r="XW95" s="136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</row>
    <row r="96" spans="3:737" x14ac:dyDescent="0.25">
      <c r="C96" s="4"/>
      <c r="D96" s="4"/>
      <c r="E96" s="4"/>
      <c r="F96" s="4"/>
      <c r="G96" s="4"/>
      <c r="H96" s="4"/>
      <c r="I96" s="4"/>
      <c r="J96" s="4"/>
      <c r="K96" s="136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DC96" s="136"/>
      <c r="DD96" s="136"/>
      <c r="DE96" s="136"/>
      <c r="DF96" s="136"/>
      <c r="DG96" s="4"/>
      <c r="DH96" s="136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136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U96" s="4"/>
      <c r="HV96" s="4"/>
      <c r="HW96" s="4"/>
      <c r="HX96" s="4"/>
      <c r="HY96" s="4"/>
      <c r="HZ96" s="4"/>
      <c r="IA96" s="4"/>
      <c r="IB96" s="4"/>
      <c r="IC96" s="136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S96" s="4"/>
      <c r="LT96" s="4"/>
      <c r="LU96" s="4"/>
      <c r="LV96" s="4"/>
      <c r="LW96" s="4"/>
      <c r="LX96" s="4"/>
      <c r="LY96" s="4"/>
      <c r="LZ96" s="4"/>
      <c r="MA96" s="136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Q96" s="4"/>
      <c r="PR96" s="4"/>
      <c r="PS96" s="4"/>
      <c r="PT96" s="4"/>
      <c r="PU96" s="4"/>
      <c r="PV96" s="4"/>
      <c r="PW96" s="4"/>
      <c r="PX96" s="4"/>
      <c r="PY96" s="136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P96" s="4"/>
      <c r="TQ96" s="4"/>
      <c r="TR96" s="4"/>
      <c r="TS96" s="4"/>
      <c r="TT96" s="4"/>
      <c r="TU96" s="4"/>
      <c r="TV96" s="4"/>
      <c r="TW96" s="4"/>
      <c r="TX96" s="136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O96" s="4"/>
      <c r="XP96" s="4"/>
      <c r="XQ96" s="4"/>
      <c r="XR96" s="4"/>
      <c r="XS96" s="4"/>
      <c r="XT96" s="4"/>
      <c r="XU96" s="4"/>
      <c r="XV96" s="4"/>
      <c r="XW96" s="136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</row>
    <row r="97" spans="3:737" x14ac:dyDescent="0.25">
      <c r="C97" s="4"/>
      <c r="D97" s="4"/>
      <c r="E97" s="4"/>
      <c r="F97" s="4"/>
      <c r="G97" s="4"/>
      <c r="H97" s="4"/>
      <c r="I97" s="4"/>
      <c r="J97" s="4"/>
      <c r="K97" s="136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DC97" s="136"/>
      <c r="DD97" s="136"/>
      <c r="DE97" s="136"/>
      <c r="DF97" s="136"/>
      <c r="DG97" s="4"/>
      <c r="DH97" s="136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136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U97" s="4"/>
      <c r="HV97" s="4"/>
      <c r="HW97" s="4"/>
      <c r="HX97" s="4"/>
      <c r="HY97" s="4"/>
      <c r="HZ97" s="4"/>
      <c r="IA97" s="4"/>
      <c r="IB97" s="4"/>
      <c r="IC97" s="136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S97" s="4"/>
      <c r="LT97" s="4"/>
      <c r="LU97" s="4"/>
      <c r="LV97" s="4"/>
      <c r="LW97" s="4"/>
      <c r="LX97" s="4"/>
      <c r="LY97" s="4"/>
      <c r="LZ97" s="4"/>
      <c r="MA97" s="136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Q97" s="4"/>
      <c r="PR97" s="4"/>
      <c r="PS97" s="4"/>
      <c r="PT97" s="4"/>
      <c r="PU97" s="4"/>
      <c r="PV97" s="4"/>
      <c r="PW97" s="4"/>
      <c r="PX97" s="4"/>
      <c r="PY97" s="136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P97" s="4"/>
      <c r="TQ97" s="4"/>
      <c r="TR97" s="4"/>
      <c r="TS97" s="4"/>
      <c r="TT97" s="4"/>
      <c r="TU97" s="4"/>
      <c r="TV97" s="4"/>
      <c r="TW97" s="4"/>
      <c r="TX97" s="136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O97" s="4"/>
      <c r="XP97" s="4"/>
      <c r="XQ97" s="4"/>
      <c r="XR97" s="4"/>
      <c r="XS97" s="4"/>
      <c r="XT97" s="4"/>
      <c r="XU97" s="4"/>
      <c r="XV97" s="4"/>
      <c r="XW97" s="136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</row>
    <row r="98" spans="3:737" x14ac:dyDescent="0.25">
      <c r="C98" s="4"/>
      <c r="D98" s="4"/>
      <c r="E98" s="4"/>
      <c r="F98" s="4"/>
      <c r="G98" s="4"/>
      <c r="H98" s="4"/>
      <c r="I98" s="4"/>
      <c r="J98" s="4"/>
      <c r="K98" s="136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DC98" s="136"/>
      <c r="DD98" s="136"/>
      <c r="DE98" s="136"/>
      <c r="DF98" s="136"/>
      <c r="DG98" s="4"/>
      <c r="DH98" s="136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136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U98" s="4"/>
      <c r="HV98" s="4"/>
      <c r="HW98" s="4"/>
      <c r="HX98" s="4"/>
      <c r="HY98" s="4"/>
      <c r="HZ98" s="4"/>
      <c r="IA98" s="4"/>
      <c r="IB98" s="4"/>
      <c r="IC98" s="136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S98" s="4"/>
      <c r="LT98" s="4"/>
      <c r="LU98" s="4"/>
      <c r="LV98" s="4"/>
      <c r="LW98" s="4"/>
      <c r="LX98" s="4"/>
      <c r="LY98" s="4"/>
      <c r="LZ98" s="4"/>
      <c r="MA98" s="136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Q98" s="4"/>
      <c r="PR98" s="4"/>
      <c r="PS98" s="4"/>
      <c r="PT98" s="4"/>
      <c r="PU98" s="4"/>
      <c r="PV98" s="4"/>
      <c r="PW98" s="4"/>
      <c r="PX98" s="4"/>
      <c r="PY98" s="136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P98" s="4"/>
      <c r="TQ98" s="4"/>
      <c r="TR98" s="4"/>
      <c r="TS98" s="4"/>
      <c r="TT98" s="4"/>
      <c r="TU98" s="4"/>
      <c r="TV98" s="4"/>
      <c r="TW98" s="4"/>
      <c r="TX98" s="136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O98" s="4"/>
      <c r="XP98" s="4"/>
      <c r="XQ98" s="4"/>
      <c r="XR98" s="4"/>
      <c r="XS98" s="4"/>
      <c r="XT98" s="4"/>
      <c r="XU98" s="4"/>
      <c r="XV98" s="4"/>
      <c r="XW98" s="136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</row>
    <row r="99" spans="3:737" x14ac:dyDescent="0.25">
      <c r="C99" s="4"/>
      <c r="D99" s="4"/>
      <c r="E99" s="4"/>
      <c r="F99" s="4"/>
      <c r="G99" s="4"/>
      <c r="H99" s="4"/>
      <c r="I99" s="4"/>
      <c r="J99" s="4"/>
      <c r="K99" s="136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DC99" s="136"/>
      <c r="DD99" s="136"/>
      <c r="DE99" s="136"/>
      <c r="DF99" s="136"/>
      <c r="DG99" s="4"/>
      <c r="DH99" s="136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136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U99" s="4"/>
      <c r="HV99" s="4"/>
      <c r="HW99" s="4"/>
      <c r="HX99" s="4"/>
      <c r="HY99" s="4"/>
      <c r="HZ99" s="4"/>
      <c r="IA99" s="4"/>
      <c r="IB99" s="4"/>
      <c r="IC99" s="136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S99" s="4"/>
      <c r="LT99" s="4"/>
      <c r="LU99" s="4"/>
      <c r="LV99" s="4"/>
      <c r="LW99" s="4"/>
      <c r="LX99" s="4"/>
      <c r="LY99" s="4"/>
      <c r="LZ99" s="4"/>
      <c r="MA99" s="136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Q99" s="4"/>
      <c r="PR99" s="4"/>
      <c r="PS99" s="4"/>
      <c r="PT99" s="4"/>
      <c r="PU99" s="4"/>
      <c r="PV99" s="4"/>
      <c r="PW99" s="4"/>
      <c r="PX99" s="4"/>
      <c r="PY99" s="136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P99" s="4"/>
      <c r="TQ99" s="4"/>
      <c r="TR99" s="4"/>
      <c r="TS99" s="4"/>
      <c r="TT99" s="4"/>
      <c r="TU99" s="4"/>
      <c r="TV99" s="4"/>
      <c r="TW99" s="4"/>
      <c r="TX99" s="136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O99" s="4"/>
      <c r="XP99" s="4"/>
      <c r="XQ99" s="4"/>
      <c r="XR99" s="4"/>
      <c r="XS99" s="4"/>
      <c r="XT99" s="4"/>
      <c r="XU99" s="4"/>
      <c r="XV99" s="4"/>
      <c r="XW99" s="136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</row>
    <row r="100" spans="3:737" x14ac:dyDescent="0.25">
      <c r="C100" s="4"/>
      <c r="D100" s="4"/>
      <c r="E100" s="4"/>
      <c r="F100" s="4"/>
      <c r="G100" s="4"/>
      <c r="H100" s="4"/>
      <c r="I100" s="4"/>
      <c r="J100" s="4"/>
      <c r="K100" s="136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DC100" s="136"/>
      <c r="DD100" s="136"/>
      <c r="DE100" s="136"/>
      <c r="DF100" s="136"/>
      <c r="DG100" s="4"/>
      <c r="DH100" s="136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136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U100" s="4"/>
      <c r="HV100" s="4"/>
      <c r="HW100" s="4"/>
      <c r="HX100" s="4"/>
      <c r="HY100" s="4"/>
      <c r="HZ100" s="4"/>
      <c r="IA100" s="4"/>
      <c r="IB100" s="4"/>
      <c r="IC100" s="136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S100" s="4"/>
      <c r="LT100" s="4"/>
      <c r="LU100" s="4"/>
      <c r="LV100" s="4"/>
      <c r="LW100" s="4"/>
      <c r="LX100" s="4"/>
      <c r="LY100" s="4"/>
      <c r="LZ100" s="4"/>
      <c r="MA100" s="136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Q100" s="4"/>
      <c r="PR100" s="4"/>
      <c r="PS100" s="4"/>
      <c r="PT100" s="4"/>
      <c r="PU100" s="4"/>
      <c r="PV100" s="4"/>
      <c r="PW100" s="4"/>
      <c r="PX100" s="4"/>
      <c r="PY100" s="136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P100" s="4"/>
      <c r="TQ100" s="4"/>
      <c r="TR100" s="4"/>
      <c r="TS100" s="4"/>
      <c r="TT100" s="4"/>
      <c r="TU100" s="4"/>
      <c r="TV100" s="4"/>
      <c r="TW100" s="4"/>
      <c r="TX100" s="136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O100" s="4"/>
      <c r="XP100" s="4"/>
      <c r="XQ100" s="4"/>
      <c r="XR100" s="4"/>
      <c r="XS100" s="4"/>
      <c r="XT100" s="4"/>
      <c r="XU100" s="4"/>
      <c r="XV100" s="4"/>
      <c r="XW100" s="136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</row>
    <row r="101" spans="3:737" x14ac:dyDescent="0.25">
      <c r="C101" s="4"/>
      <c r="D101" s="4"/>
      <c r="E101" s="4"/>
      <c r="F101" s="4"/>
      <c r="G101" s="4"/>
      <c r="H101" s="4"/>
      <c r="I101" s="4"/>
      <c r="J101" s="4"/>
      <c r="K101" s="136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DC101" s="136"/>
      <c r="DD101" s="136"/>
      <c r="DE101" s="136"/>
      <c r="DF101" s="136"/>
      <c r="DG101" s="4"/>
      <c r="DH101" s="136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136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U101" s="4"/>
      <c r="HV101" s="4"/>
      <c r="HW101" s="4"/>
      <c r="HX101" s="4"/>
      <c r="HY101" s="4"/>
      <c r="HZ101" s="4"/>
      <c r="IA101" s="4"/>
      <c r="IB101" s="4"/>
      <c r="IC101" s="136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S101" s="4"/>
      <c r="LT101" s="4"/>
      <c r="LU101" s="4"/>
      <c r="LV101" s="4"/>
      <c r="LW101" s="4"/>
      <c r="LX101" s="4"/>
      <c r="LY101" s="4"/>
      <c r="LZ101" s="4"/>
      <c r="MA101" s="136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Q101" s="4"/>
      <c r="PR101" s="4"/>
      <c r="PS101" s="4"/>
      <c r="PT101" s="4"/>
      <c r="PU101" s="4"/>
      <c r="PV101" s="4"/>
      <c r="PW101" s="4"/>
      <c r="PX101" s="4"/>
      <c r="PY101" s="136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P101" s="4"/>
      <c r="TQ101" s="4"/>
      <c r="TR101" s="4"/>
      <c r="TS101" s="4"/>
      <c r="TT101" s="4"/>
      <c r="TU101" s="4"/>
      <c r="TV101" s="4"/>
      <c r="TW101" s="4"/>
      <c r="TX101" s="136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O101" s="4"/>
      <c r="XP101" s="4"/>
      <c r="XQ101" s="4"/>
      <c r="XR101" s="4"/>
      <c r="XS101" s="4"/>
      <c r="XT101" s="4"/>
      <c r="XU101" s="4"/>
      <c r="XV101" s="4"/>
      <c r="XW101" s="136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</row>
    <row r="102" spans="3:737" x14ac:dyDescent="0.25">
      <c r="C102" s="4"/>
      <c r="D102" s="4"/>
      <c r="E102" s="4"/>
      <c r="F102" s="4"/>
      <c r="G102" s="4"/>
      <c r="H102" s="4"/>
      <c r="I102" s="4"/>
      <c r="J102" s="4"/>
      <c r="K102" s="136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DC102" s="136"/>
      <c r="DD102" s="136"/>
      <c r="DE102" s="136"/>
      <c r="DF102" s="136"/>
      <c r="DG102" s="4"/>
      <c r="DH102" s="136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136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U102" s="4"/>
      <c r="HV102" s="4"/>
      <c r="HW102" s="4"/>
      <c r="HX102" s="4"/>
      <c r="HY102" s="4"/>
      <c r="HZ102" s="4"/>
      <c r="IA102" s="4"/>
      <c r="IB102" s="4"/>
      <c r="IC102" s="136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S102" s="4"/>
      <c r="LT102" s="4"/>
      <c r="LU102" s="4"/>
      <c r="LV102" s="4"/>
      <c r="LW102" s="4"/>
      <c r="LX102" s="4"/>
      <c r="LY102" s="4"/>
      <c r="LZ102" s="4"/>
      <c r="MA102" s="136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Q102" s="4"/>
      <c r="PR102" s="4"/>
      <c r="PS102" s="4"/>
      <c r="PT102" s="4"/>
      <c r="PU102" s="4"/>
      <c r="PV102" s="4"/>
      <c r="PW102" s="4"/>
      <c r="PX102" s="4"/>
      <c r="PY102" s="136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P102" s="4"/>
      <c r="TQ102" s="4"/>
      <c r="TR102" s="4"/>
      <c r="TS102" s="4"/>
      <c r="TT102" s="4"/>
      <c r="TU102" s="4"/>
      <c r="TV102" s="4"/>
      <c r="TW102" s="4"/>
      <c r="TX102" s="136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O102" s="4"/>
      <c r="XP102" s="4"/>
      <c r="XQ102" s="4"/>
      <c r="XR102" s="4"/>
      <c r="XS102" s="4"/>
      <c r="XT102" s="4"/>
      <c r="XU102" s="4"/>
      <c r="XV102" s="4"/>
      <c r="XW102" s="136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</row>
    <row r="103" spans="3:737" x14ac:dyDescent="0.25">
      <c r="C103" s="4"/>
      <c r="D103" s="4"/>
      <c r="E103" s="4"/>
      <c r="F103" s="4"/>
      <c r="G103" s="4"/>
      <c r="H103" s="4"/>
      <c r="I103" s="4"/>
      <c r="J103" s="4"/>
      <c r="K103" s="136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DC103" s="136"/>
      <c r="DD103" s="136"/>
      <c r="DE103" s="136"/>
      <c r="DF103" s="136"/>
      <c r="DG103" s="4"/>
      <c r="DH103" s="136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136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U103" s="4"/>
      <c r="HV103" s="4"/>
      <c r="HW103" s="4"/>
      <c r="HX103" s="4"/>
      <c r="HY103" s="4"/>
      <c r="HZ103" s="4"/>
      <c r="IA103" s="4"/>
      <c r="IB103" s="4"/>
      <c r="IC103" s="136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S103" s="4"/>
      <c r="LT103" s="4"/>
      <c r="LU103" s="4"/>
      <c r="LV103" s="4"/>
      <c r="LW103" s="4"/>
      <c r="LX103" s="4"/>
      <c r="LY103" s="4"/>
      <c r="LZ103" s="4"/>
      <c r="MA103" s="136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Q103" s="4"/>
      <c r="PR103" s="4"/>
      <c r="PS103" s="4"/>
      <c r="PT103" s="4"/>
      <c r="PU103" s="4"/>
      <c r="PV103" s="4"/>
      <c r="PW103" s="4"/>
      <c r="PX103" s="4"/>
      <c r="PY103" s="136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P103" s="4"/>
      <c r="TQ103" s="4"/>
      <c r="TR103" s="4"/>
      <c r="TS103" s="4"/>
      <c r="TT103" s="4"/>
      <c r="TU103" s="4"/>
      <c r="TV103" s="4"/>
      <c r="TW103" s="4"/>
      <c r="TX103" s="136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O103" s="4"/>
      <c r="XP103" s="4"/>
      <c r="XQ103" s="4"/>
      <c r="XR103" s="4"/>
      <c r="XS103" s="4"/>
      <c r="XT103" s="4"/>
      <c r="XU103" s="4"/>
      <c r="XV103" s="4"/>
      <c r="XW103" s="136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</row>
    <row r="104" spans="3:737" x14ac:dyDescent="0.25">
      <c r="C104" s="4"/>
      <c r="D104" s="4"/>
      <c r="E104" s="4"/>
      <c r="F104" s="4"/>
      <c r="G104" s="4"/>
      <c r="H104" s="4"/>
      <c r="I104" s="4"/>
      <c r="J104" s="4"/>
      <c r="K104" s="136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DC104" s="136"/>
      <c r="DD104" s="136"/>
      <c r="DE104" s="136"/>
      <c r="DF104" s="136"/>
      <c r="DG104" s="4"/>
      <c r="DH104" s="136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136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U104" s="4"/>
      <c r="HV104" s="4"/>
      <c r="HW104" s="4"/>
      <c r="HX104" s="4"/>
      <c r="HY104" s="4"/>
      <c r="HZ104" s="4"/>
      <c r="IA104" s="4"/>
      <c r="IB104" s="4"/>
      <c r="IC104" s="136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S104" s="4"/>
      <c r="LT104" s="4"/>
      <c r="LU104" s="4"/>
      <c r="LV104" s="4"/>
      <c r="LW104" s="4"/>
      <c r="LX104" s="4"/>
      <c r="LY104" s="4"/>
      <c r="LZ104" s="4"/>
      <c r="MA104" s="136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Q104" s="4"/>
      <c r="PR104" s="4"/>
      <c r="PS104" s="4"/>
      <c r="PT104" s="4"/>
      <c r="PU104" s="4"/>
      <c r="PV104" s="4"/>
      <c r="PW104" s="4"/>
      <c r="PX104" s="4"/>
      <c r="PY104" s="136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P104" s="4"/>
      <c r="TQ104" s="4"/>
      <c r="TR104" s="4"/>
      <c r="TS104" s="4"/>
      <c r="TT104" s="4"/>
      <c r="TU104" s="4"/>
      <c r="TV104" s="4"/>
      <c r="TW104" s="4"/>
      <c r="TX104" s="136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O104" s="4"/>
      <c r="XP104" s="4"/>
      <c r="XQ104" s="4"/>
      <c r="XR104" s="4"/>
      <c r="XS104" s="4"/>
      <c r="XT104" s="4"/>
      <c r="XU104" s="4"/>
      <c r="XV104" s="4"/>
      <c r="XW104" s="136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</row>
    <row r="105" spans="3:737" x14ac:dyDescent="0.25">
      <c r="C105" s="4"/>
      <c r="D105" s="4"/>
      <c r="E105" s="4"/>
      <c r="F105" s="4"/>
      <c r="G105" s="4"/>
      <c r="H105" s="4"/>
      <c r="I105" s="4"/>
      <c r="J105" s="4"/>
      <c r="K105" s="136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DC105" s="136"/>
      <c r="DD105" s="136"/>
      <c r="DE105" s="136"/>
      <c r="DF105" s="136"/>
      <c r="DG105" s="4"/>
      <c r="DH105" s="136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136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U105" s="4"/>
      <c r="HV105" s="4"/>
      <c r="HW105" s="4"/>
      <c r="HX105" s="4"/>
      <c r="HY105" s="4"/>
      <c r="HZ105" s="4"/>
      <c r="IA105" s="4"/>
      <c r="IB105" s="4"/>
      <c r="IC105" s="136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S105" s="4"/>
      <c r="LT105" s="4"/>
      <c r="LU105" s="4"/>
      <c r="LV105" s="4"/>
      <c r="LW105" s="4"/>
      <c r="LX105" s="4"/>
      <c r="LY105" s="4"/>
      <c r="LZ105" s="4"/>
      <c r="MA105" s="136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Q105" s="4"/>
      <c r="PR105" s="4"/>
      <c r="PS105" s="4"/>
      <c r="PT105" s="4"/>
      <c r="PU105" s="4"/>
      <c r="PV105" s="4"/>
      <c r="PW105" s="4"/>
      <c r="PX105" s="4"/>
      <c r="PY105" s="136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P105" s="4"/>
      <c r="TQ105" s="4"/>
      <c r="TR105" s="4"/>
      <c r="TS105" s="4"/>
      <c r="TT105" s="4"/>
      <c r="TU105" s="4"/>
      <c r="TV105" s="4"/>
      <c r="TW105" s="4"/>
      <c r="TX105" s="136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O105" s="4"/>
      <c r="XP105" s="4"/>
      <c r="XQ105" s="4"/>
      <c r="XR105" s="4"/>
      <c r="XS105" s="4"/>
      <c r="XT105" s="4"/>
      <c r="XU105" s="4"/>
      <c r="XV105" s="4"/>
      <c r="XW105" s="136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</row>
    <row r="106" spans="3:737" x14ac:dyDescent="0.25">
      <c r="C106" s="4"/>
      <c r="D106" s="4"/>
      <c r="E106" s="4"/>
      <c r="F106" s="4"/>
      <c r="G106" s="4"/>
      <c r="H106" s="4"/>
      <c r="I106" s="4"/>
      <c r="J106" s="4"/>
      <c r="K106" s="136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DC106" s="136"/>
      <c r="DD106" s="136"/>
      <c r="DE106" s="136"/>
      <c r="DF106" s="136"/>
      <c r="DG106" s="4"/>
      <c r="DH106" s="136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136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U106" s="4"/>
      <c r="HV106" s="4"/>
      <c r="HW106" s="4"/>
      <c r="HX106" s="4"/>
      <c r="HY106" s="4"/>
      <c r="HZ106" s="4"/>
      <c r="IA106" s="4"/>
      <c r="IB106" s="4"/>
      <c r="IC106" s="136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S106" s="4"/>
      <c r="LT106" s="4"/>
      <c r="LU106" s="4"/>
      <c r="LV106" s="4"/>
      <c r="LW106" s="4"/>
      <c r="LX106" s="4"/>
      <c r="LY106" s="4"/>
      <c r="LZ106" s="4"/>
      <c r="MA106" s="136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Q106" s="4"/>
      <c r="PR106" s="4"/>
      <c r="PS106" s="4"/>
      <c r="PT106" s="4"/>
      <c r="PU106" s="4"/>
      <c r="PV106" s="4"/>
      <c r="PW106" s="4"/>
      <c r="PX106" s="4"/>
      <c r="PY106" s="136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P106" s="4"/>
      <c r="TQ106" s="4"/>
      <c r="TR106" s="4"/>
      <c r="TS106" s="4"/>
      <c r="TT106" s="4"/>
      <c r="TU106" s="4"/>
      <c r="TV106" s="4"/>
      <c r="TW106" s="4"/>
      <c r="TX106" s="136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O106" s="4"/>
      <c r="XP106" s="4"/>
      <c r="XQ106" s="4"/>
      <c r="XR106" s="4"/>
      <c r="XS106" s="4"/>
      <c r="XT106" s="4"/>
      <c r="XU106" s="4"/>
      <c r="XV106" s="4"/>
      <c r="XW106" s="136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</row>
    <row r="107" spans="3:737" x14ac:dyDescent="0.25">
      <c r="C107" s="4"/>
      <c r="D107" s="4"/>
      <c r="E107" s="4"/>
      <c r="F107" s="4"/>
      <c r="G107" s="4"/>
      <c r="H107" s="4"/>
      <c r="I107" s="4"/>
      <c r="J107" s="4"/>
      <c r="K107" s="136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DC107" s="136"/>
      <c r="DD107" s="136"/>
      <c r="DE107" s="136"/>
      <c r="DF107" s="136"/>
      <c r="DG107" s="4"/>
      <c r="DH107" s="136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136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U107" s="4"/>
      <c r="HV107" s="4"/>
      <c r="HW107" s="4"/>
      <c r="HX107" s="4"/>
      <c r="HY107" s="4"/>
      <c r="HZ107" s="4"/>
      <c r="IA107" s="4"/>
      <c r="IB107" s="4"/>
      <c r="IC107" s="136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S107" s="4"/>
      <c r="LT107" s="4"/>
      <c r="LU107" s="4"/>
      <c r="LV107" s="4"/>
      <c r="LW107" s="4"/>
      <c r="LX107" s="4"/>
      <c r="LY107" s="4"/>
      <c r="LZ107" s="4"/>
      <c r="MA107" s="136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Q107" s="4"/>
      <c r="PR107" s="4"/>
      <c r="PS107" s="4"/>
      <c r="PT107" s="4"/>
      <c r="PU107" s="4"/>
      <c r="PV107" s="4"/>
      <c r="PW107" s="4"/>
      <c r="PX107" s="4"/>
      <c r="PY107" s="136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P107" s="4"/>
      <c r="TQ107" s="4"/>
      <c r="TR107" s="4"/>
      <c r="TS107" s="4"/>
      <c r="TT107" s="4"/>
      <c r="TU107" s="4"/>
      <c r="TV107" s="4"/>
      <c r="TW107" s="4"/>
      <c r="TX107" s="136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O107" s="4"/>
      <c r="XP107" s="4"/>
      <c r="XQ107" s="4"/>
      <c r="XR107" s="4"/>
      <c r="XS107" s="4"/>
      <c r="XT107" s="4"/>
      <c r="XU107" s="4"/>
      <c r="XV107" s="4"/>
      <c r="XW107" s="136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</row>
    <row r="108" spans="3:737" x14ac:dyDescent="0.25">
      <c r="C108" s="4"/>
      <c r="D108" s="4"/>
      <c r="E108" s="4"/>
      <c r="F108" s="4"/>
      <c r="G108" s="4"/>
      <c r="H108" s="4"/>
      <c r="I108" s="4"/>
      <c r="J108" s="4"/>
      <c r="K108" s="136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DC108" s="136"/>
      <c r="DD108" s="136"/>
      <c r="DE108" s="136"/>
      <c r="DF108" s="136"/>
      <c r="DG108" s="4"/>
      <c r="DH108" s="136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136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U108" s="4"/>
      <c r="HV108" s="4"/>
      <c r="HW108" s="4"/>
      <c r="HX108" s="4"/>
      <c r="HY108" s="4"/>
      <c r="HZ108" s="4"/>
      <c r="IA108" s="4"/>
      <c r="IB108" s="4"/>
      <c r="IC108" s="136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S108" s="4"/>
      <c r="LT108" s="4"/>
      <c r="LU108" s="4"/>
      <c r="LV108" s="4"/>
      <c r="LW108" s="4"/>
      <c r="LX108" s="4"/>
      <c r="LY108" s="4"/>
      <c r="LZ108" s="4"/>
      <c r="MA108" s="136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Q108" s="4"/>
      <c r="PR108" s="4"/>
      <c r="PS108" s="4"/>
      <c r="PT108" s="4"/>
      <c r="PU108" s="4"/>
      <c r="PV108" s="4"/>
      <c r="PW108" s="4"/>
      <c r="PX108" s="4"/>
      <c r="PY108" s="136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P108" s="4"/>
      <c r="TQ108" s="4"/>
      <c r="TR108" s="4"/>
      <c r="TS108" s="4"/>
      <c r="TT108" s="4"/>
      <c r="TU108" s="4"/>
      <c r="TV108" s="4"/>
      <c r="TW108" s="4"/>
      <c r="TX108" s="136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O108" s="4"/>
      <c r="XP108" s="4"/>
      <c r="XQ108" s="4"/>
      <c r="XR108" s="4"/>
      <c r="XS108" s="4"/>
      <c r="XT108" s="4"/>
      <c r="XU108" s="4"/>
      <c r="XV108" s="4"/>
      <c r="XW108" s="136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</row>
    <row r="109" spans="3:737" x14ac:dyDescent="0.25">
      <c r="C109" s="4"/>
      <c r="D109" s="4"/>
      <c r="E109" s="4"/>
      <c r="F109" s="4"/>
      <c r="G109" s="4"/>
      <c r="H109" s="4"/>
      <c r="I109" s="4"/>
      <c r="J109" s="4"/>
      <c r="K109" s="136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DC109" s="136"/>
      <c r="DD109" s="136"/>
      <c r="DE109" s="136"/>
      <c r="DF109" s="136"/>
      <c r="DG109" s="4"/>
      <c r="DH109" s="136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136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U109" s="4"/>
      <c r="HV109" s="4"/>
      <c r="HW109" s="4"/>
      <c r="HX109" s="4"/>
      <c r="HY109" s="4"/>
      <c r="HZ109" s="4"/>
      <c r="IA109" s="4"/>
      <c r="IB109" s="4"/>
      <c r="IC109" s="136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S109" s="4"/>
      <c r="LT109" s="4"/>
      <c r="LU109" s="4"/>
      <c r="LV109" s="4"/>
      <c r="LW109" s="4"/>
      <c r="LX109" s="4"/>
      <c r="LY109" s="4"/>
      <c r="LZ109" s="4"/>
      <c r="MA109" s="136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Q109" s="4"/>
      <c r="PR109" s="4"/>
      <c r="PS109" s="4"/>
      <c r="PT109" s="4"/>
      <c r="PU109" s="4"/>
      <c r="PV109" s="4"/>
      <c r="PW109" s="4"/>
      <c r="PX109" s="4"/>
      <c r="PY109" s="136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P109" s="4"/>
      <c r="TQ109" s="4"/>
      <c r="TR109" s="4"/>
      <c r="TS109" s="4"/>
      <c r="TT109" s="4"/>
      <c r="TU109" s="4"/>
      <c r="TV109" s="4"/>
      <c r="TW109" s="4"/>
      <c r="TX109" s="136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O109" s="4"/>
      <c r="XP109" s="4"/>
      <c r="XQ109" s="4"/>
      <c r="XR109" s="4"/>
      <c r="XS109" s="4"/>
      <c r="XT109" s="4"/>
      <c r="XU109" s="4"/>
      <c r="XV109" s="4"/>
      <c r="XW109" s="136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</row>
    <row r="110" spans="3:737" x14ac:dyDescent="0.25">
      <c r="C110" s="4"/>
      <c r="D110" s="4"/>
      <c r="E110" s="4"/>
      <c r="F110" s="4"/>
      <c r="G110" s="4"/>
      <c r="H110" s="4"/>
      <c r="I110" s="4"/>
      <c r="J110" s="4"/>
      <c r="K110" s="136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DC110" s="136"/>
      <c r="DD110" s="136"/>
      <c r="DE110" s="136"/>
      <c r="DF110" s="136"/>
      <c r="DG110" s="4"/>
      <c r="DH110" s="136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136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U110" s="4"/>
      <c r="HV110" s="4"/>
      <c r="HW110" s="4"/>
      <c r="HX110" s="4"/>
      <c r="HY110" s="4"/>
      <c r="HZ110" s="4"/>
      <c r="IA110" s="4"/>
      <c r="IB110" s="4"/>
      <c r="IC110" s="136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S110" s="4"/>
      <c r="LT110" s="4"/>
      <c r="LU110" s="4"/>
      <c r="LV110" s="4"/>
      <c r="LW110" s="4"/>
      <c r="LX110" s="4"/>
      <c r="LY110" s="4"/>
      <c r="LZ110" s="4"/>
      <c r="MA110" s="136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Q110" s="4"/>
      <c r="PR110" s="4"/>
      <c r="PS110" s="4"/>
      <c r="PT110" s="4"/>
      <c r="PU110" s="4"/>
      <c r="PV110" s="4"/>
      <c r="PW110" s="4"/>
      <c r="PX110" s="4"/>
      <c r="PY110" s="136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P110" s="4"/>
      <c r="TQ110" s="4"/>
      <c r="TR110" s="4"/>
      <c r="TS110" s="4"/>
      <c r="TT110" s="4"/>
      <c r="TU110" s="4"/>
      <c r="TV110" s="4"/>
      <c r="TW110" s="4"/>
      <c r="TX110" s="136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O110" s="4"/>
      <c r="XP110" s="4"/>
      <c r="XQ110" s="4"/>
      <c r="XR110" s="4"/>
      <c r="XS110" s="4"/>
      <c r="XT110" s="4"/>
      <c r="XU110" s="4"/>
      <c r="XV110" s="4"/>
      <c r="XW110" s="136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</row>
    <row r="111" spans="3:737" x14ac:dyDescent="0.25">
      <c r="C111" s="4"/>
      <c r="D111" s="4"/>
      <c r="E111" s="4"/>
      <c r="F111" s="4"/>
      <c r="G111" s="4"/>
      <c r="H111" s="4"/>
      <c r="I111" s="4"/>
      <c r="J111" s="4"/>
      <c r="K111" s="136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DC111" s="136"/>
      <c r="DD111" s="136"/>
      <c r="DE111" s="136"/>
      <c r="DF111" s="136"/>
      <c r="DG111" s="4"/>
      <c r="DH111" s="136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136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U111" s="4"/>
      <c r="HV111" s="4"/>
      <c r="HW111" s="4"/>
      <c r="HX111" s="4"/>
      <c r="HY111" s="4"/>
      <c r="HZ111" s="4"/>
      <c r="IA111" s="4"/>
      <c r="IB111" s="4"/>
      <c r="IC111" s="136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S111" s="4"/>
      <c r="LT111" s="4"/>
      <c r="LU111" s="4"/>
      <c r="LV111" s="4"/>
      <c r="LW111" s="4"/>
      <c r="LX111" s="4"/>
      <c r="LY111" s="4"/>
      <c r="LZ111" s="4"/>
      <c r="MA111" s="136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Q111" s="4"/>
      <c r="PR111" s="4"/>
      <c r="PS111" s="4"/>
      <c r="PT111" s="4"/>
      <c r="PU111" s="4"/>
      <c r="PV111" s="4"/>
      <c r="PW111" s="4"/>
      <c r="PX111" s="4"/>
      <c r="PY111" s="136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P111" s="4"/>
      <c r="TQ111" s="4"/>
      <c r="TR111" s="4"/>
      <c r="TS111" s="4"/>
      <c r="TT111" s="4"/>
      <c r="TU111" s="4"/>
      <c r="TV111" s="4"/>
      <c r="TW111" s="4"/>
      <c r="TX111" s="136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O111" s="4"/>
      <c r="XP111" s="4"/>
      <c r="XQ111" s="4"/>
      <c r="XR111" s="4"/>
      <c r="XS111" s="4"/>
      <c r="XT111" s="4"/>
      <c r="XU111" s="4"/>
      <c r="XV111" s="4"/>
      <c r="XW111" s="136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</row>
    <row r="112" spans="3:737" x14ac:dyDescent="0.25">
      <c r="C112" s="4"/>
      <c r="D112" s="4"/>
      <c r="E112" s="4"/>
      <c r="F112" s="4"/>
      <c r="G112" s="4"/>
      <c r="H112" s="4"/>
      <c r="I112" s="4"/>
      <c r="J112" s="4"/>
      <c r="K112" s="136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DC112" s="136"/>
      <c r="DD112" s="136"/>
      <c r="DE112" s="136"/>
      <c r="DF112" s="136"/>
      <c r="DG112" s="4"/>
      <c r="DH112" s="136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136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U112" s="4"/>
      <c r="HV112" s="4"/>
      <c r="HW112" s="4"/>
      <c r="HX112" s="4"/>
      <c r="HY112" s="4"/>
      <c r="HZ112" s="4"/>
      <c r="IA112" s="4"/>
      <c r="IB112" s="4"/>
      <c r="IC112" s="136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S112" s="4"/>
      <c r="LT112" s="4"/>
      <c r="LU112" s="4"/>
      <c r="LV112" s="4"/>
      <c r="LW112" s="4"/>
      <c r="LX112" s="4"/>
      <c r="LY112" s="4"/>
      <c r="LZ112" s="4"/>
      <c r="MA112" s="136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Q112" s="4"/>
      <c r="PR112" s="4"/>
      <c r="PS112" s="4"/>
      <c r="PT112" s="4"/>
      <c r="PU112" s="4"/>
      <c r="PV112" s="4"/>
      <c r="PW112" s="4"/>
      <c r="PX112" s="4"/>
      <c r="PY112" s="136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P112" s="4"/>
      <c r="TQ112" s="4"/>
      <c r="TR112" s="4"/>
      <c r="TS112" s="4"/>
      <c r="TT112" s="4"/>
      <c r="TU112" s="4"/>
      <c r="TV112" s="4"/>
      <c r="TW112" s="4"/>
      <c r="TX112" s="136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O112" s="4"/>
      <c r="XP112" s="4"/>
      <c r="XQ112" s="4"/>
      <c r="XR112" s="4"/>
      <c r="XS112" s="4"/>
      <c r="XT112" s="4"/>
      <c r="XU112" s="4"/>
      <c r="XV112" s="4"/>
      <c r="XW112" s="136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</row>
    <row r="113" spans="3:737" x14ac:dyDescent="0.25">
      <c r="C113" s="4"/>
      <c r="D113" s="4"/>
      <c r="E113" s="4"/>
      <c r="F113" s="4"/>
      <c r="G113" s="4"/>
      <c r="H113" s="4"/>
      <c r="I113" s="4"/>
      <c r="J113" s="4"/>
      <c r="K113" s="136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DC113" s="136"/>
      <c r="DD113" s="136"/>
      <c r="DE113" s="136"/>
      <c r="DF113" s="136"/>
      <c r="DG113" s="4"/>
      <c r="DH113" s="136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136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U113" s="4"/>
      <c r="HV113" s="4"/>
      <c r="HW113" s="4"/>
      <c r="HX113" s="4"/>
      <c r="HY113" s="4"/>
      <c r="HZ113" s="4"/>
      <c r="IA113" s="4"/>
      <c r="IB113" s="4"/>
      <c r="IC113" s="136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S113" s="4"/>
      <c r="LT113" s="4"/>
      <c r="LU113" s="4"/>
      <c r="LV113" s="4"/>
      <c r="LW113" s="4"/>
      <c r="LX113" s="4"/>
      <c r="LY113" s="4"/>
      <c r="LZ113" s="4"/>
      <c r="MA113" s="136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Q113" s="4"/>
      <c r="PR113" s="4"/>
      <c r="PS113" s="4"/>
      <c r="PT113" s="4"/>
      <c r="PU113" s="4"/>
      <c r="PV113" s="4"/>
      <c r="PW113" s="4"/>
      <c r="PX113" s="4"/>
      <c r="PY113" s="136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P113" s="4"/>
      <c r="TQ113" s="4"/>
      <c r="TR113" s="4"/>
      <c r="TS113" s="4"/>
      <c r="TT113" s="4"/>
      <c r="TU113" s="4"/>
      <c r="TV113" s="4"/>
      <c r="TW113" s="4"/>
      <c r="TX113" s="136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O113" s="4"/>
      <c r="XP113" s="4"/>
      <c r="XQ113" s="4"/>
      <c r="XR113" s="4"/>
      <c r="XS113" s="4"/>
      <c r="XT113" s="4"/>
      <c r="XU113" s="4"/>
      <c r="XV113" s="4"/>
      <c r="XW113" s="136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</row>
    <row r="114" spans="3:737" x14ac:dyDescent="0.25">
      <c r="C114" s="4"/>
      <c r="D114" s="4"/>
      <c r="E114" s="4"/>
      <c r="F114" s="4"/>
      <c r="G114" s="4"/>
      <c r="H114" s="4"/>
      <c r="I114" s="4"/>
      <c r="J114" s="4"/>
      <c r="K114" s="136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DC114" s="136"/>
      <c r="DD114" s="136"/>
      <c r="DE114" s="136"/>
      <c r="DF114" s="136"/>
      <c r="DG114" s="4"/>
      <c r="DH114" s="136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136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U114" s="4"/>
      <c r="HV114" s="4"/>
      <c r="HW114" s="4"/>
      <c r="HX114" s="4"/>
      <c r="HY114" s="4"/>
      <c r="HZ114" s="4"/>
      <c r="IA114" s="4"/>
      <c r="IB114" s="4"/>
      <c r="IC114" s="136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S114" s="4"/>
      <c r="LT114" s="4"/>
      <c r="LU114" s="4"/>
      <c r="LV114" s="4"/>
      <c r="LW114" s="4"/>
      <c r="LX114" s="4"/>
      <c r="LY114" s="4"/>
      <c r="LZ114" s="4"/>
      <c r="MA114" s="136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Q114" s="4"/>
      <c r="PR114" s="4"/>
      <c r="PS114" s="4"/>
      <c r="PT114" s="4"/>
      <c r="PU114" s="4"/>
      <c r="PV114" s="4"/>
      <c r="PW114" s="4"/>
      <c r="PX114" s="4"/>
      <c r="PY114" s="136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P114" s="4"/>
      <c r="TQ114" s="4"/>
      <c r="TR114" s="4"/>
      <c r="TS114" s="4"/>
      <c r="TT114" s="4"/>
      <c r="TU114" s="4"/>
      <c r="TV114" s="4"/>
      <c r="TW114" s="4"/>
      <c r="TX114" s="136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O114" s="4"/>
      <c r="XP114" s="4"/>
      <c r="XQ114" s="4"/>
      <c r="XR114" s="4"/>
      <c r="XS114" s="4"/>
      <c r="XT114" s="4"/>
      <c r="XU114" s="4"/>
      <c r="XV114" s="4"/>
      <c r="XW114" s="136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</row>
    <row r="115" spans="3:737" x14ac:dyDescent="0.25">
      <c r="C115" s="4"/>
      <c r="D115" s="4"/>
      <c r="E115" s="4"/>
      <c r="F115" s="4"/>
      <c r="G115" s="4"/>
      <c r="H115" s="4"/>
      <c r="I115" s="4"/>
      <c r="J115" s="4"/>
      <c r="K115" s="136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DC115" s="136"/>
      <c r="DD115" s="136"/>
      <c r="DE115" s="136"/>
      <c r="DF115" s="136"/>
      <c r="DG115" s="4"/>
      <c r="DH115" s="136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136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U115" s="4"/>
      <c r="HV115" s="4"/>
      <c r="HW115" s="4"/>
      <c r="HX115" s="4"/>
      <c r="HY115" s="4"/>
      <c r="HZ115" s="4"/>
      <c r="IA115" s="4"/>
      <c r="IB115" s="4"/>
      <c r="IC115" s="136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S115" s="4"/>
      <c r="LT115" s="4"/>
      <c r="LU115" s="4"/>
      <c r="LV115" s="4"/>
      <c r="LW115" s="4"/>
      <c r="LX115" s="4"/>
      <c r="LY115" s="4"/>
      <c r="LZ115" s="4"/>
      <c r="MA115" s="136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Q115" s="4"/>
      <c r="PR115" s="4"/>
      <c r="PS115" s="4"/>
      <c r="PT115" s="4"/>
      <c r="PU115" s="4"/>
      <c r="PV115" s="4"/>
      <c r="PW115" s="4"/>
      <c r="PX115" s="4"/>
      <c r="PY115" s="136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P115" s="4"/>
      <c r="TQ115" s="4"/>
      <c r="TR115" s="4"/>
      <c r="TS115" s="4"/>
      <c r="TT115" s="4"/>
      <c r="TU115" s="4"/>
      <c r="TV115" s="4"/>
      <c r="TW115" s="4"/>
      <c r="TX115" s="136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O115" s="4"/>
      <c r="XP115" s="4"/>
      <c r="XQ115" s="4"/>
      <c r="XR115" s="4"/>
      <c r="XS115" s="4"/>
      <c r="XT115" s="4"/>
      <c r="XU115" s="4"/>
      <c r="XV115" s="4"/>
      <c r="XW115" s="136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</row>
    <row r="116" spans="3:737" x14ac:dyDescent="0.25">
      <c r="C116" s="4"/>
      <c r="D116" s="4"/>
      <c r="E116" s="4"/>
      <c r="F116" s="4"/>
      <c r="G116" s="4"/>
      <c r="H116" s="4"/>
      <c r="I116" s="4"/>
      <c r="J116" s="4"/>
      <c r="K116" s="136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DC116" s="136"/>
      <c r="DD116" s="136"/>
      <c r="DE116" s="136"/>
      <c r="DF116" s="136"/>
      <c r="DG116" s="4"/>
      <c r="DH116" s="136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136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U116" s="4"/>
      <c r="HV116" s="4"/>
      <c r="HW116" s="4"/>
      <c r="HX116" s="4"/>
      <c r="HY116" s="4"/>
      <c r="HZ116" s="4"/>
      <c r="IA116" s="4"/>
      <c r="IB116" s="4"/>
      <c r="IC116" s="136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S116" s="4"/>
      <c r="LT116" s="4"/>
      <c r="LU116" s="4"/>
      <c r="LV116" s="4"/>
      <c r="LW116" s="4"/>
      <c r="LX116" s="4"/>
      <c r="LY116" s="4"/>
      <c r="LZ116" s="4"/>
      <c r="MA116" s="136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Q116" s="4"/>
      <c r="PR116" s="4"/>
      <c r="PS116" s="4"/>
      <c r="PT116" s="4"/>
      <c r="PU116" s="4"/>
      <c r="PV116" s="4"/>
      <c r="PW116" s="4"/>
      <c r="PX116" s="4"/>
      <c r="PY116" s="136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P116" s="4"/>
      <c r="TQ116" s="4"/>
      <c r="TR116" s="4"/>
      <c r="TS116" s="4"/>
      <c r="TT116" s="4"/>
      <c r="TU116" s="4"/>
      <c r="TV116" s="4"/>
      <c r="TW116" s="4"/>
      <c r="TX116" s="136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O116" s="4"/>
      <c r="XP116" s="4"/>
      <c r="XQ116" s="4"/>
      <c r="XR116" s="4"/>
      <c r="XS116" s="4"/>
      <c r="XT116" s="4"/>
      <c r="XU116" s="4"/>
      <c r="XV116" s="4"/>
      <c r="XW116" s="136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</row>
    <row r="117" spans="3:737" x14ac:dyDescent="0.25">
      <c r="C117" s="4"/>
      <c r="D117" s="4"/>
      <c r="E117" s="4"/>
      <c r="F117" s="4"/>
      <c r="G117" s="4"/>
      <c r="H117" s="4"/>
      <c r="I117" s="4"/>
      <c r="J117" s="4"/>
      <c r="K117" s="136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DC117" s="136"/>
      <c r="DD117" s="136"/>
      <c r="DE117" s="136"/>
      <c r="DF117" s="136"/>
      <c r="DG117" s="4"/>
      <c r="DH117" s="136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136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U117" s="4"/>
      <c r="HV117" s="4"/>
      <c r="HW117" s="4"/>
      <c r="HX117" s="4"/>
      <c r="HY117" s="4"/>
      <c r="HZ117" s="4"/>
      <c r="IA117" s="4"/>
      <c r="IB117" s="4"/>
      <c r="IC117" s="136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S117" s="4"/>
      <c r="LT117" s="4"/>
      <c r="LU117" s="4"/>
      <c r="LV117" s="4"/>
      <c r="LW117" s="4"/>
      <c r="LX117" s="4"/>
      <c r="LY117" s="4"/>
      <c r="LZ117" s="4"/>
      <c r="MA117" s="136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Q117" s="4"/>
      <c r="PR117" s="4"/>
      <c r="PS117" s="4"/>
      <c r="PT117" s="4"/>
      <c r="PU117" s="4"/>
      <c r="PV117" s="4"/>
      <c r="PW117" s="4"/>
      <c r="PX117" s="4"/>
      <c r="PY117" s="136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P117" s="4"/>
      <c r="TQ117" s="4"/>
      <c r="TR117" s="4"/>
      <c r="TS117" s="4"/>
      <c r="TT117" s="4"/>
      <c r="TU117" s="4"/>
      <c r="TV117" s="4"/>
      <c r="TW117" s="4"/>
      <c r="TX117" s="136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O117" s="4"/>
      <c r="XP117" s="4"/>
      <c r="XQ117" s="4"/>
      <c r="XR117" s="4"/>
      <c r="XS117" s="4"/>
      <c r="XT117" s="4"/>
      <c r="XU117" s="4"/>
      <c r="XV117" s="4"/>
      <c r="XW117" s="136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</row>
    <row r="118" spans="3:737" x14ac:dyDescent="0.25">
      <c r="C118" s="4"/>
      <c r="D118" s="4"/>
      <c r="E118" s="4"/>
      <c r="F118" s="4"/>
      <c r="G118" s="4"/>
      <c r="H118" s="4"/>
      <c r="I118" s="4"/>
      <c r="J118" s="4"/>
      <c r="K118" s="136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DC118" s="136"/>
      <c r="DD118" s="136"/>
      <c r="DE118" s="136"/>
      <c r="DF118" s="136"/>
      <c r="DG118" s="4"/>
      <c r="DH118" s="136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136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U118" s="4"/>
      <c r="HV118" s="4"/>
      <c r="HW118" s="4"/>
      <c r="HX118" s="4"/>
      <c r="HY118" s="4"/>
      <c r="HZ118" s="4"/>
      <c r="IA118" s="4"/>
      <c r="IB118" s="4"/>
      <c r="IC118" s="136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S118" s="4"/>
      <c r="LT118" s="4"/>
      <c r="LU118" s="4"/>
      <c r="LV118" s="4"/>
      <c r="LW118" s="4"/>
      <c r="LX118" s="4"/>
      <c r="LY118" s="4"/>
      <c r="LZ118" s="4"/>
      <c r="MA118" s="136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Q118" s="4"/>
      <c r="PR118" s="4"/>
      <c r="PS118" s="4"/>
      <c r="PT118" s="4"/>
      <c r="PU118" s="4"/>
      <c r="PV118" s="4"/>
      <c r="PW118" s="4"/>
      <c r="PX118" s="4"/>
      <c r="PY118" s="136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P118" s="4"/>
      <c r="TQ118" s="4"/>
      <c r="TR118" s="4"/>
      <c r="TS118" s="4"/>
      <c r="TT118" s="4"/>
      <c r="TU118" s="4"/>
      <c r="TV118" s="4"/>
      <c r="TW118" s="4"/>
      <c r="TX118" s="136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O118" s="4"/>
      <c r="XP118" s="4"/>
      <c r="XQ118" s="4"/>
      <c r="XR118" s="4"/>
      <c r="XS118" s="4"/>
      <c r="XT118" s="4"/>
      <c r="XU118" s="4"/>
      <c r="XV118" s="4"/>
      <c r="XW118" s="136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</row>
    <row r="119" spans="3:737" x14ac:dyDescent="0.25">
      <c r="C119" s="4"/>
      <c r="D119" s="4"/>
      <c r="E119" s="4"/>
      <c r="F119" s="4"/>
      <c r="G119" s="4"/>
      <c r="H119" s="4"/>
      <c r="I119" s="4"/>
      <c r="J119" s="4"/>
      <c r="K119" s="136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DC119" s="136"/>
      <c r="DD119" s="136"/>
      <c r="DE119" s="136"/>
      <c r="DF119" s="136"/>
      <c r="DG119" s="4"/>
      <c r="DH119" s="136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136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U119" s="4"/>
      <c r="HV119" s="4"/>
      <c r="HW119" s="4"/>
      <c r="HX119" s="4"/>
      <c r="HY119" s="4"/>
      <c r="HZ119" s="4"/>
      <c r="IA119" s="4"/>
      <c r="IB119" s="4"/>
      <c r="IC119" s="136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S119" s="4"/>
      <c r="LT119" s="4"/>
      <c r="LU119" s="4"/>
      <c r="LV119" s="4"/>
      <c r="LW119" s="4"/>
      <c r="LX119" s="4"/>
      <c r="LY119" s="4"/>
      <c r="LZ119" s="4"/>
      <c r="MA119" s="136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Q119" s="4"/>
      <c r="PR119" s="4"/>
      <c r="PS119" s="4"/>
      <c r="PT119" s="4"/>
      <c r="PU119" s="4"/>
      <c r="PV119" s="4"/>
      <c r="PW119" s="4"/>
      <c r="PX119" s="4"/>
      <c r="PY119" s="136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P119" s="4"/>
      <c r="TQ119" s="4"/>
      <c r="TR119" s="4"/>
      <c r="TS119" s="4"/>
      <c r="TT119" s="4"/>
      <c r="TU119" s="4"/>
      <c r="TV119" s="4"/>
      <c r="TW119" s="4"/>
      <c r="TX119" s="136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O119" s="4"/>
      <c r="XP119" s="4"/>
      <c r="XQ119" s="4"/>
      <c r="XR119" s="4"/>
      <c r="XS119" s="4"/>
      <c r="XT119" s="4"/>
      <c r="XU119" s="4"/>
      <c r="XV119" s="4"/>
      <c r="XW119" s="136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</row>
    <row r="120" spans="3:737" x14ac:dyDescent="0.25">
      <c r="C120" s="4"/>
      <c r="D120" s="4"/>
      <c r="E120" s="4"/>
      <c r="F120" s="4"/>
      <c r="G120" s="4"/>
      <c r="H120" s="4"/>
      <c r="I120" s="4"/>
      <c r="J120" s="4"/>
      <c r="K120" s="136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DC120" s="136"/>
      <c r="DD120" s="136"/>
      <c r="DE120" s="136"/>
      <c r="DF120" s="136"/>
      <c r="DG120" s="4"/>
      <c r="DH120" s="136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136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U120" s="4"/>
      <c r="HV120" s="4"/>
      <c r="HW120" s="4"/>
      <c r="HX120" s="4"/>
      <c r="HY120" s="4"/>
      <c r="HZ120" s="4"/>
      <c r="IA120" s="4"/>
      <c r="IB120" s="4"/>
      <c r="IC120" s="136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S120" s="4"/>
      <c r="LT120" s="4"/>
      <c r="LU120" s="4"/>
      <c r="LV120" s="4"/>
      <c r="LW120" s="4"/>
      <c r="LX120" s="4"/>
      <c r="LY120" s="4"/>
      <c r="LZ120" s="4"/>
      <c r="MA120" s="136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Q120" s="4"/>
      <c r="PR120" s="4"/>
      <c r="PS120" s="4"/>
      <c r="PT120" s="4"/>
      <c r="PU120" s="4"/>
      <c r="PV120" s="4"/>
      <c r="PW120" s="4"/>
      <c r="PX120" s="4"/>
      <c r="PY120" s="136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P120" s="4"/>
      <c r="TQ120" s="4"/>
      <c r="TR120" s="4"/>
      <c r="TS120" s="4"/>
      <c r="TT120" s="4"/>
      <c r="TU120" s="4"/>
      <c r="TV120" s="4"/>
      <c r="TW120" s="4"/>
      <c r="TX120" s="136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O120" s="4"/>
      <c r="XP120" s="4"/>
      <c r="XQ120" s="4"/>
      <c r="XR120" s="4"/>
      <c r="XS120" s="4"/>
      <c r="XT120" s="4"/>
      <c r="XU120" s="4"/>
      <c r="XV120" s="4"/>
      <c r="XW120" s="136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</row>
    <row r="121" spans="3:737" x14ac:dyDescent="0.25">
      <c r="C121" s="4"/>
      <c r="D121" s="4"/>
      <c r="E121" s="4"/>
      <c r="F121" s="4"/>
      <c r="G121" s="4"/>
      <c r="H121" s="4"/>
      <c r="I121" s="4"/>
      <c r="J121" s="4"/>
      <c r="K121" s="136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DC121" s="136"/>
      <c r="DD121" s="136"/>
      <c r="DE121" s="136"/>
      <c r="DF121" s="136"/>
      <c r="DG121" s="4"/>
      <c r="DH121" s="136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136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U121" s="4"/>
      <c r="HV121" s="4"/>
      <c r="HW121" s="4"/>
      <c r="HX121" s="4"/>
      <c r="HY121" s="4"/>
      <c r="HZ121" s="4"/>
      <c r="IA121" s="4"/>
      <c r="IB121" s="4"/>
      <c r="IC121" s="136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S121" s="4"/>
      <c r="LT121" s="4"/>
      <c r="LU121" s="4"/>
      <c r="LV121" s="4"/>
      <c r="LW121" s="4"/>
      <c r="LX121" s="4"/>
      <c r="LY121" s="4"/>
      <c r="LZ121" s="4"/>
      <c r="MA121" s="136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Q121" s="4"/>
      <c r="PR121" s="4"/>
      <c r="PS121" s="4"/>
      <c r="PT121" s="4"/>
      <c r="PU121" s="4"/>
      <c r="PV121" s="4"/>
      <c r="PW121" s="4"/>
      <c r="PX121" s="4"/>
      <c r="PY121" s="136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P121" s="4"/>
      <c r="TQ121" s="4"/>
      <c r="TR121" s="4"/>
      <c r="TS121" s="4"/>
      <c r="TT121" s="4"/>
      <c r="TU121" s="4"/>
      <c r="TV121" s="4"/>
      <c r="TW121" s="4"/>
      <c r="TX121" s="136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O121" s="4"/>
      <c r="XP121" s="4"/>
      <c r="XQ121" s="4"/>
      <c r="XR121" s="4"/>
      <c r="XS121" s="4"/>
      <c r="XT121" s="4"/>
      <c r="XU121" s="4"/>
      <c r="XV121" s="4"/>
      <c r="XW121" s="136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</row>
    <row r="122" spans="3:737" x14ac:dyDescent="0.25">
      <c r="C122" s="4"/>
      <c r="D122" s="4"/>
      <c r="E122" s="4"/>
      <c r="F122" s="4"/>
      <c r="G122" s="4"/>
      <c r="H122" s="4"/>
      <c r="I122" s="4"/>
      <c r="J122" s="4"/>
      <c r="K122" s="136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DC122" s="136"/>
      <c r="DD122" s="136"/>
      <c r="DE122" s="136"/>
      <c r="DF122" s="136"/>
      <c r="DG122" s="4"/>
      <c r="DH122" s="136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136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U122" s="4"/>
      <c r="HV122" s="4"/>
      <c r="HW122" s="4"/>
      <c r="HX122" s="4"/>
      <c r="HY122" s="4"/>
      <c r="HZ122" s="4"/>
      <c r="IA122" s="4"/>
      <c r="IB122" s="4"/>
      <c r="IC122" s="136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S122" s="4"/>
      <c r="LT122" s="4"/>
      <c r="LU122" s="4"/>
      <c r="LV122" s="4"/>
      <c r="LW122" s="4"/>
      <c r="LX122" s="4"/>
      <c r="LY122" s="4"/>
      <c r="LZ122" s="4"/>
      <c r="MA122" s="136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Q122" s="4"/>
      <c r="PR122" s="4"/>
      <c r="PS122" s="4"/>
      <c r="PT122" s="4"/>
      <c r="PU122" s="4"/>
      <c r="PV122" s="4"/>
      <c r="PW122" s="4"/>
      <c r="PX122" s="4"/>
      <c r="PY122" s="136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P122" s="4"/>
      <c r="TQ122" s="4"/>
      <c r="TR122" s="4"/>
      <c r="TS122" s="4"/>
      <c r="TT122" s="4"/>
      <c r="TU122" s="4"/>
      <c r="TV122" s="4"/>
      <c r="TW122" s="4"/>
      <c r="TX122" s="136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O122" s="4"/>
      <c r="XP122" s="4"/>
      <c r="XQ122" s="4"/>
      <c r="XR122" s="4"/>
      <c r="XS122" s="4"/>
      <c r="XT122" s="4"/>
      <c r="XU122" s="4"/>
      <c r="XV122" s="4"/>
      <c r="XW122" s="136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</row>
    <row r="123" spans="3:737" x14ac:dyDescent="0.25">
      <c r="C123" s="4"/>
      <c r="D123" s="4"/>
      <c r="E123" s="4"/>
      <c r="F123" s="4"/>
      <c r="G123" s="4"/>
      <c r="H123" s="4"/>
      <c r="I123" s="4"/>
      <c r="J123" s="4"/>
      <c r="K123" s="136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DC123" s="136"/>
      <c r="DD123" s="136"/>
      <c r="DE123" s="136"/>
      <c r="DF123" s="136"/>
      <c r="DG123" s="4"/>
      <c r="DH123" s="136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136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U123" s="4"/>
      <c r="HV123" s="4"/>
      <c r="HW123" s="4"/>
      <c r="HX123" s="4"/>
      <c r="HY123" s="4"/>
      <c r="HZ123" s="4"/>
      <c r="IA123" s="4"/>
      <c r="IB123" s="4"/>
      <c r="IC123" s="136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S123" s="4"/>
      <c r="LT123" s="4"/>
      <c r="LU123" s="4"/>
      <c r="LV123" s="4"/>
      <c r="LW123" s="4"/>
      <c r="LX123" s="4"/>
      <c r="LY123" s="4"/>
      <c r="LZ123" s="4"/>
      <c r="MA123" s="136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Q123" s="4"/>
      <c r="PR123" s="4"/>
      <c r="PS123" s="4"/>
      <c r="PT123" s="4"/>
      <c r="PU123" s="4"/>
      <c r="PV123" s="4"/>
      <c r="PW123" s="4"/>
      <c r="PX123" s="4"/>
      <c r="PY123" s="136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P123" s="4"/>
      <c r="TQ123" s="4"/>
      <c r="TR123" s="4"/>
      <c r="TS123" s="4"/>
      <c r="TT123" s="4"/>
      <c r="TU123" s="4"/>
      <c r="TV123" s="4"/>
      <c r="TW123" s="4"/>
      <c r="TX123" s="136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O123" s="4"/>
      <c r="XP123" s="4"/>
      <c r="XQ123" s="4"/>
      <c r="XR123" s="4"/>
      <c r="XS123" s="4"/>
      <c r="XT123" s="4"/>
      <c r="XU123" s="4"/>
      <c r="XV123" s="4"/>
      <c r="XW123" s="136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</row>
    <row r="124" spans="3:737" x14ac:dyDescent="0.25">
      <c r="C124" s="4"/>
      <c r="D124" s="4"/>
      <c r="E124" s="4"/>
      <c r="F124" s="4"/>
      <c r="G124" s="4"/>
      <c r="H124" s="4"/>
      <c r="I124" s="4"/>
      <c r="J124" s="4"/>
      <c r="K124" s="136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DC124" s="136"/>
      <c r="DD124" s="136"/>
      <c r="DE124" s="136"/>
      <c r="DF124" s="136"/>
      <c r="DG124" s="4"/>
      <c r="DH124" s="136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136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U124" s="4"/>
      <c r="HV124" s="4"/>
      <c r="HW124" s="4"/>
      <c r="HX124" s="4"/>
      <c r="HY124" s="4"/>
      <c r="HZ124" s="4"/>
      <c r="IA124" s="4"/>
      <c r="IB124" s="4"/>
      <c r="IC124" s="136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S124" s="4"/>
      <c r="LT124" s="4"/>
      <c r="LU124" s="4"/>
      <c r="LV124" s="4"/>
      <c r="LW124" s="4"/>
      <c r="LX124" s="4"/>
      <c r="LY124" s="4"/>
      <c r="LZ124" s="4"/>
      <c r="MA124" s="136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Q124" s="4"/>
      <c r="PR124" s="4"/>
      <c r="PS124" s="4"/>
      <c r="PT124" s="4"/>
      <c r="PU124" s="4"/>
      <c r="PV124" s="4"/>
      <c r="PW124" s="4"/>
      <c r="PX124" s="4"/>
      <c r="PY124" s="136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P124" s="4"/>
      <c r="TQ124" s="4"/>
      <c r="TR124" s="4"/>
      <c r="TS124" s="4"/>
      <c r="TT124" s="4"/>
      <c r="TU124" s="4"/>
      <c r="TV124" s="4"/>
      <c r="TW124" s="4"/>
      <c r="TX124" s="136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O124" s="4"/>
      <c r="XP124" s="4"/>
      <c r="XQ124" s="4"/>
      <c r="XR124" s="4"/>
      <c r="XS124" s="4"/>
      <c r="XT124" s="4"/>
      <c r="XU124" s="4"/>
      <c r="XV124" s="4"/>
      <c r="XW124" s="136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</row>
    <row r="125" spans="3:737" x14ac:dyDescent="0.25">
      <c r="C125" s="4"/>
      <c r="D125" s="4"/>
      <c r="E125" s="4"/>
      <c r="F125" s="4"/>
      <c r="G125" s="4"/>
      <c r="H125" s="4"/>
      <c r="I125" s="4"/>
      <c r="J125" s="4"/>
      <c r="K125" s="136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DC125" s="136"/>
      <c r="DD125" s="136"/>
      <c r="DE125" s="136"/>
      <c r="DF125" s="136"/>
      <c r="DG125" s="4"/>
      <c r="DH125" s="136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136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U125" s="4"/>
      <c r="HV125" s="4"/>
      <c r="HW125" s="4"/>
      <c r="HX125" s="4"/>
      <c r="HY125" s="4"/>
      <c r="HZ125" s="4"/>
      <c r="IA125" s="4"/>
      <c r="IB125" s="4"/>
      <c r="IC125" s="136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S125" s="4"/>
      <c r="LT125" s="4"/>
      <c r="LU125" s="4"/>
      <c r="LV125" s="4"/>
      <c r="LW125" s="4"/>
      <c r="LX125" s="4"/>
      <c r="LY125" s="4"/>
      <c r="LZ125" s="4"/>
      <c r="MA125" s="136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Q125" s="4"/>
      <c r="PR125" s="4"/>
      <c r="PS125" s="4"/>
      <c r="PT125" s="4"/>
      <c r="PU125" s="4"/>
      <c r="PV125" s="4"/>
      <c r="PW125" s="4"/>
      <c r="PX125" s="4"/>
      <c r="PY125" s="136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P125" s="4"/>
      <c r="TQ125" s="4"/>
      <c r="TR125" s="4"/>
      <c r="TS125" s="4"/>
      <c r="TT125" s="4"/>
      <c r="TU125" s="4"/>
      <c r="TV125" s="4"/>
      <c r="TW125" s="4"/>
      <c r="TX125" s="136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O125" s="4"/>
      <c r="XP125" s="4"/>
      <c r="XQ125" s="4"/>
      <c r="XR125" s="4"/>
      <c r="XS125" s="4"/>
      <c r="XT125" s="4"/>
      <c r="XU125" s="4"/>
      <c r="XV125" s="4"/>
      <c r="XW125" s="136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</row>
    <row r="126" spans="3:737" x14ac:dyDescent="0.25">
      <c r="C126" s="4"/>
      <c r="D126" s="4"/>
      <c r="E126" s="4"/>
      <c r="F126" s="4"/>
      <c r="G126" s="4"/>
      <c r="H126" s="4"/>
      <c r="I126" s="4"/>
      <c r="J126" s="4"/>
      <c r="K126" s="136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DC126" s="136"/>
      <c r="DD126" s="136"/>
      <c r="DE126" s="136"/>
      <c r="DF126" s="136"/>
      <c r="DG126" s="4"/>
      <c r="DH126" s="136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136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U126" s="4"/>
      <c r="HV126" s="4"/>
      <c r="HW126" s="4"/>
      <c r="HX126" s="4"/>
      <c r="HY126" s="4"/>
      <c r="HZ126" s="4"/>
      <c r="IA126" s="4"/>
      <c r="IB126" s="4"/>
      <c r="IC126" s="136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S126" s="4"/>
      <c r="LT126" s="4"/>
      <c r="LU126" s="4"/>
      <c r="LV126" s="4"/>
      <c r="LW126" s="4"/>
      <c r="LX126" s="4"/>
      <c r="LY126" s="4"/>
      <c r="LZ126" s="4"/>
      <c r="MA126" s="136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Q126" s="4"/>
      <c r="PR126" s="4"/>
      <c r="PS126" s="4"/>
      <c r="PT126" s="4"/>
      <c r="PU126" s="4"/>
      <c r="PV126" s="4"/>
      <c r="PW126" s="4"/>
      <c r="PX126" s="4"/>
      <c r="PY126" s="136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P126" s="4"/>
      <c r="TQ126" s="4"/>
      <c r="TR126" s="4"/>
      <c r="TS126" s="4"/>
      <c r="TT126" s="4"/>
      <c r="TU126" s="4"/>
      <c r="TV126" s="4"/>
      <c r="TW126" s="4"/>
      <c r="TX126" s="136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O126" s="4"/>
      <c r="XP126" s="4"/>
      <c r="XQ126" s="4"/>
      <c r="XR126" s="4"/>
      <c r="XS126" s="4"/>
      <c r="XT126" s="4"/>
      <c r="XU126" s="4"/>
      <c r="XV126" s="4"/>
      <c r="XW126" s="136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</row>
    <row r="127" spans="3:737" x14ac:dyDescent="0.25">
      <c r="C127" s="4"/>
      <c r="D127" s="4"/>
      <c r="E127" s="4"/>
      <c r="F127" s="4"/>
      <c r="G127" s="4"/>
      <c r="H127" s="4"/>
      <c r="I127" s="4"/>
      <c r="J127" s="4"/>
      <c r="K127" s="136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DC127" s="136"/>
      <c r="DD127" s="136"/>
      <c r="DE127" s="136"/>
      <c r="DF127" s="136"/>
      <c r="DG127" s="4"/>
      <c r="DH127" s="136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136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U127" s="4"/>
      <c r="HV127" s="4"/>
      <c r="HW127" s="4"/>
      <c r="HX127" s="4"/>
      <c r="HY127" s="4"/>
      <c r="HZ127" s="4"/>
      <c r="IA127" s="4"/>
      <c r="IB127" s="4"/>
      <c r="IC127" s="136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S127" s="4"/>
      <c r="LT127" s="4"/>
      <c r="LU127" s="4"/>
      <c r="LV127" s="4"/>
      <c r="LW127" s="4"/>
      <c r="LX127" s="4"/>
      <c r="LY127" s="4"/>
      <c r="LZ127" s="4"/>
      <c r="MA127" s="136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Q127" s="4"/>
      <c r="PR127" s="4"/>
      <c r="PS127" s="4"/>
      <c r="PT127" s="4"/>
      <c r="PU127" s="4"/>
      <c r="PV127" s="4"/>
      <c r="PW127" s="4"/>
      <c r="PX127" s="4"/>
      <c r="PY127" s="136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P127" s="4"/>
      <c r="TQ127" s="4"/>
      <c r="TR127" s="4"/>
      <c r="TS127" s="4"/>
      <c r="TT127" s="4"/>
      <c r="TU127" s="4"/>
      <c r="TV127" s="4"/>
      <c r="TW127" s="4"/>
      <c r="TX127" s="136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O127" s="4"/>
      <c r="XP127" s="4"/>
      <c r="XQ127" s="4"/>
      <c r="XR127" s="4"/>
      <c r="XS127" s="4"/>
      <c r="XT127" s="4"/>
      <c r="XU127" s="4"/>
      <c r="XV127" s="4"/>
      <c r="XW127" s="136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</row>
    <row r="128" spans="3:737" x14ac:dyDescent="0.25">
      <c r="C128" s="4"/>
      <c r="D128" s="4"/>
      <c r="E128" s="4"/>
      <c r="F128" s="4"/>
      <c r="G128" s="4"/>
      <c r="H128" s="4"/>
      <c r="I128" s="4"/>
      <c r="J128" s="4"/>
      <c r="K128" s="136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DC128" s="136"/>
      <c r="DD128" s="136"/>
      <c r="DE128" s="136"/>
      <c r="DF128" s="136"/>
      <c r="DG128" s="4"/>
      <c r="DH128" s="136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136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U128" s="4"/>
      <c r="HV128" s="4"/>
      <c r="HW128" s="4"/>
      <c r="HX128" s="4"/>
      <c r="HY128" s="4"/>
      <c r="HZ128" s="4"/>
      <c r="IA128" s="4"/>
      <c r="IB128" s="4"/>
      <c r="IC128" s="136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S128" s="4"/>
      <c r="LT128" s="4"/>
      <c r="LU128" s="4"/>
      <c r="LV128" s="4"/>
      <c r="LW128" s="4"/>
      <c r="LX128" s="4"/>
      <c r="LY128" s="4"/>
      <c r="LZ128" s="4"/>
      <c r="MA128" s="136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Q128" s="4"/>
      <c r="PR128" s="4"/>
      <c r="PS128" s="4"/>
      <c r="PT128" s="4"/>
      <c r="PU128" s="4"/>
      <c r="PV128" s="4"/>
      <c r="PW128" s="4"/>
      <c r="PX128" s="4"/>
      <c r="PY128" s="136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P128" s="4"/>
      <c r="TQ128" s="4"/>
      <c r="TR128" s="4"/>
      <c r="TS128" s="4"/>
      <c r="TT128" s="4"/>
      <c r="TU128" s="4"/>
      <c r="TV128" s="4"/>
      <c r="TW128" s="4"/>
      <c r="TX128" s="136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O128" s="4"/>
      <c r="XP128" s="4"/>
      <c r="XQ128" s="4"/>
      <c r="XR128" s="4"/>
      <c r="XS128" s="4"/>
      <c r="XT128" s="4"/>
      <c r="XU128" s="4"/>
      <c r="XV128" s="4"/>
      <c r="XW128" s="136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</row>
    <row r="129" spans="3:737" x14ac:dyDescent="0.25">
      <c r="C129" s="4"/>
      <c r="D129" s="4"/>
      <c r="E129" s="4"/>
      <c r="F129" s="4"/>
      <c r="G129" s="4"/>
      <c r="H129" s="4"/>
      <c r="I129" s="4"/>
      <c r="J129" s="4"/>
      <c r="K129" s="136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DC129" s="136"/>
      <c r="DD129" s="136"/>
      <c r="DE129" s="136"/>
      <c r="DF129" s="136"/>
      <c r="DG129" s="4"/>
      <c r="DH129" s="136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136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U129" s="4"/>
      <c r="HV129" s="4"/>
      <c r="HW129" s="4"/>
      <c r="HX129" s="4"/>
      <c r="HY129" s="4"/>
      <c r="HZ129" s="4"/>
      <c r="IA129" s="4"/>
      <c r="IB129" s="4"/>
      <c r="IC129" s="136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S129" s="4"/>
      <c r="LT129" s="4"/>
      <c r="LU129" s="4"/>
      <c r="LV129" s="4"/>
      <c r="LW129" s="4"/>
      <c r="LX129" s="4"/>
      <c r="LY129" s="4"/>
      <c r="LZ129" s="4"/>
      <c r="MA129" s="136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Q129" s="4"/>
      <c r="PR129" s="4"/>
      <c r="PS129" s="4"/>
      <c r="PT129" s="4"/>
      <c r="PU129" s="4"/>
      <c r="PV129" s="4"/>
      <c r="PW129" s="4"/>
      <c r="PX129" s="4"/>
      <c r="PY129" s="136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P129" s="4"/>
      <c r="TQ129" s="4"/>
      <c r="TR129" s="4"/>
      <c r="TS129" s="4"/>
      <c r="TT129" s="4"/>
      <c r="TU129" s="4"/>
      <c r="TV129" s="4"/>
      <c r="TW129" s="4"/>
      <c r="TX129" s="136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O129" s="4"/>
      <c r="XP129" s="4"/>
      <c r="XQ129" s="4"/>
      <c r="XR129" s="4"/>
      <c r="XS129" s="4"/>
      <c r="XT129" s="4"/>
      <c r="XU129" s="4"/>
      <c r="XV129" s="4"/>
      <c r="XW129" s="136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</row>
    <row r="130" spans="3:737" x14ac:dyDescent="0.25">
      <c r="C130" s="4"/>
      <c r="D130" s="4"/>
      <c r="E130" s="4"/>
      <c r="F130" s="4"/>
      <c r="G130" s="4"/>
      <c r="H130" s="4"/>
      <c r="I130" s="4"/>
      <c r="J130" s="4"/>
      <c r="K130" s="136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DC130" s="136"/>
      <c r="DD130" s="136"/>
      <c r="DE130" s="136"/>
      <c r="DF130" s="136"/>
      <c r="DG130" s="4"/>
      <c r="DH130" s="136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136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U130" s="4"/>
      <c r="HV130" s="4"/>
      <c r="HW130" s="4"/>
      <c r="HX130" s="4"/>
      <c r="HY130" s="4"/>
      <c r="HZ130" s="4"/>
      <c r="IA130" s="4"/>
      <c r="IB130" s="4"/>
      <c r="IC130" s="136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S130" s="4"/>
      <c r="LT130" s="4"/>
      <c r="LU130" s="4"/>
      <c r="LV130" s="4"/>
      <c r="LW130" s="4"/>
      <c r="LX130" s="4"/>
      <c r="LY130" s="4"/>
      <c r="LZ130" s="4"/>
      <c r="MA130" s="136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Q130" s="4"/>
      <c r="PR130" s="4"/>
      <c r="PS130" s="4"/>
      <c r="PT130" s="4"/>
      <c r="PU130" s="4"/>
      <c r="PV130" s="4"/>
      <c r="PW130" s="4"/>
      <c r="PX130" s="4"/>
      <c r="PY130" s="136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P130" s="4"/>
      <c r="TQ130" s="4"/>
      <c r="TR130" s="4"/>
      <c r="TS130" s="4"/>
      <c r="TT130" s="4"/>
      <c r="TU130" s="4"/>
      <c r="TV130" s="4"/>
      <c r="TW130" s="4"/>
      <c r="TX130" s="136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O130" s="4"/>
      <c r="XP130" s="4"/>
      <c r="XQ130" s="4"/>
      <c r="XR130" s="4"/>
      <c r="XS130" s="4"/>
      <c r="XT130" s="4"/>
      <c r="XU130" s="4"/>
      <c r="XV130" s="4"/>
      <c r="XW130" s="136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</row>
    <row r="131" spans="3:737" x14ac:dyDescent="0.25">
      <c r="C131" s="4"/>
      <c r="D131" s="4"/>
      <c r="E131" s="4"/>
      <c r="F131" s="4"/>
      <c r="G131" s="4"/>
      <c r="H131" s="4"/>
      <c r="I131" s="4"/>
      <c r="J131" s="4"/>
      <c r="K131" s="136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DC131" s="136"/>
      <c r="DD131" s="136"/>
      <c r="DE131" s="136"/>
      <c r="DF131" s="136"/>
      <c r="DG131" s="4"/>
      <c r="DH131" s="136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136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U131" s="4"/>
      <c r="HV131" s="4"/>
      <c r="HW131" s="4"/>
      <c r="HX131" s="4"/>
      <c r="HY131" s="4"/>
      <c r="HZ131" s="4"/>
      <c r="IA131" s="4"/>
      <c r="IB131" s="4"/>
      <c r="IC131" s="136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S131" s="4"/>
      <c r="LT131" s="4"/>
      <c r="LU131" s="4"/>
      <c r="LV131" s="4"/>
      <c r="LW131" s="4"/>
      <c r="LX131" s="4"/>
      <c r="LY131" s="4"/>
      <c r="LZ131" s="4"/>
      <c r="MA131" s="136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Q131" s="4"/>
      <c r="PR131" s="4"/>
      <c r="PS131" s="4"/>
      <c r="PT131" s="4"/>
      <c r="PU131" s="4"/>
      <c r="PV131" s="4"/>
      <c r="PW131" s="4"/>
      <c r="PX131" s="4"/>
      <c r="PY131" s="136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P131" s="4"/>
      <c r="TQ131" s="4"/>
      <c r="TR131" s="4"/>
      <c r="TS131" s="4"/>
      <c r="TT131" s="4"/>
      <c r="TU131" s="4"/>
      <c r="TV131" s="4"/>
      <c r="TW131" s="4"/>
      <c r="TX131" s="136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O131" s="4"/>
      <c r="XP131" s="4"/>
      <c r="XQ131" s="4"/>
      <c r="XR131" s="4"/>
      <c r="XS131" s="4"/>
      <c r="XT131" s="4"/>
      <c r="XU131" s="4"/>
      <c r="XV131" s="4"/>
      <c r="XW131" s="136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</row>
    <row r="132" spans="3:737" x14ac:dyDescent="0.25">
      <c r="C132" s="4"/>
      <c r="D132" s="4"/>
      <c r="E132" s="4"/>
      <c r="F132" s="4"/>
      <c r="G132" s="4"/>
      <c r="H132" s="4"/>
      <c r="I132" s="4"/>
      <c r="J132" s="4"/>
      <c r="K132" s="136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DC132" s="136"/>
      <c r="DD132" s="136"/>
      <c r="DE132" s="136"/>
      <c r="DF132" s="136"/>
      <c r="DG132" s="4"/>
      <c r="DH132" s="136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136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U132" s="4"/>
      <c r="HV132" s="4"/>
      <c r="HW132" s="4"/>
      <c r="HX132" s="4"/>
      <c r="HY132" s="4"/>
      <c r="HZ132" s="4"/>
      <c r="IA132" s="4"/>
      <c r="IB132" s="4"/>
      <c r="IC132" s="136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S132" s="4"/>
      <c r="LT132" s="4"/>
      <c r="LU132" s="4"/>
      <c r="LV132" s="4"/>
      <c r="LW132" s="4"/>
      <c r="LX132" s="4"/>
      <c r="LY132" s="4"/>
      <c r="LZ132" s="4"/>
      <c r="MA132" s="136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Q132" s="4"/>
      <c r="PR132" s="4"/>
      <c r="PS132" s="4"/>
      <c r="PT132" s="4"/>
      <c r="PU132" s="4"/>
      <c r="PV132" s="4"/>
      <c r="PW132" s="4"/>
      <c r="PX132" s="4"/>
      <c r="PY132" s="136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P132" s="4"/>
      <c r="TQ132" s="4"/>
      <c r="TR132" s="4"/>
      <c r="TS132" s="4"/>
      <c r="TT132" s="4"/>
      <c r="TU132" s="4"/>
      <c r="TV132" s="4"/>
      <c r="TW132" s="4"/>
      <c r="TX132" s="136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O132" s="4"/>
      <c r="XP132" s="4"/>
      <c r="XQ132" s="4"/>
      <c r="XR132" s="4"/>
      <c r="XS132" s="4"/>
      <c r="XT132" s="4"/>
      <c r="XU132" s="4"/>
      <c r="XV132" s="4"/>
      <c r="XW132" s="136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</row>
    <row r="133" spans="3:737" x14ac:dyDescent="0.25">
      <c r="C133" s="4"/>
      <c r="D133" s="4"/>
      <c r="E133" s="4"/>
      <c r="F133" s="4"/>
      <c r="G133" s="4"/>
      <c r="H133" s="4"/>
      <c r="I133" s="4"/>
      <c r="J133" s="4"/>
      <c r="K133" s="136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DC133" s="136"/>
      <c r="DD133" s="136"/>
      <c r="DE133" s="136"/>
      <c r="DF133" s="136"/>
      <c r="DG133" s="4"/>
      <c r="DH133" s="136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136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U133" s="4"/>
      <c r="HV133" s="4"/>
      <c r="HW133" s="4"/>
      <c r="HX133" s="4"/>
      <c r="HY133" s="4"/>
      <c r="HZ133" s="4"/>
      <c r="IA133" s="4"/>
      <c r="IB133" s="4"/>
      <c r="IC133" s="136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S133" s="4"/>
      <c r="LT133" s="4"/>
      <c r="LU133" s="4"/>
      <c r="LV133" s="4"/>
      <c r="LW133" s="4"/>
      <c r="LX133" s="4"/>
      <c r="LY133" s="4"/>
      <c r="LZ133" s="4"/>
      <c r="MA133" s="136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Q133" s="4"/>
      <c r="PR133" s="4"/>
      <c r="PS133" s="4"/>
      <c r="PT133" s="4"/>
      <c r="PU133" s="4"/>
      <c r="PV133" s="4"/>
      <c r="PW133" s="4"/>
      <c r="PX133" s="4"/>
      <c r="PY133" s="136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P133" s="4"/>
      <c r="TQ133" s="4"/>
      <c r="TR133" s="4"/>
      <c r="TS133" s="4"/>
      <c r="TT133" s="4"/>
      <c r="TU133" s="4"/>
      <c r="TV133" s="4"/>
      <c r="TW133" s="4"/>
      <c r="TX133" s="136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O133" s="4"/>
      <c r="XP133" s="4"/>
      <c r="XQ133" s="4"/>
      <c r="XR133" s="4"/>
      <c r="XS133" s="4"/>
      <c r="XT133" s="4"/>
      <c r="XU133" s="4"/>
      <c r="XV133" s="4"/>
      <c r="XW133" s="136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</row>
    <row r="134" spans="3:737" x14ac:dyDescent="0.25">
      <c r="C134" s="4"/>
      <c r="D134" s="4"/>
      <c r="E134" s="4"/>
      <c r="F134" s="4"/>
      <c r="G134" s="4"/>
      <c r="H134" s="4"/>
      <c r="I134" s="4"/>
      <c r="J134" s="4"/>
      <c r="K134" s="136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DC134" s="136"/>
      <c r="DD134" s="136"/>
      <c r="DE134" s="136"/>
      <c r="DF134" s="136"/>
      <c r="DG134" s="4"/>
      <c r="DH134" s="136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136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U134" s="4"/>
      <c r="HV134" s="4"/>
      <c r="HW134" s="4"/>
      <c r="HX134" s="4"/>
      <c r="HY134" s="4"/>
      <c r="HZ134" s="4"/>
      <c r="IA134" s="4"/>
      <c r="IB134" s="4"/>
      <c r="IC134" s="136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S134" s="4"/>
      <c r="LT134" s="4"/>
      <c r="LU134" s="4"/>
      <c r="LV134" s="4"/>
      <c r="LW134" s="4"/>
      <c r="LX134" s="4"/>
      <c r="LY134" s="4"/>
      <c r="LZ134" s="4"/>
      <c r="MA134" s="136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Q134" s="4"/>
      <c r="PR134" s="4"/>
      <c r="PS134" s="4"/>
      <c r="PT134" s="4"/>
      <c r="PU134" s="4"/>
      <c r="PV134" s="4"/>
      <c r="PW134" s="4"/>
      <c r="PX134" s="4"/>
      <c r="PY134" s="136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P134" s="4"/>
      <c r="TQ134" s="4"/>
      <c r="TR134" s="4"/>
      <c r="TS134" s="4"/>
      <c r="TT134" s="4"/>
      <c r="TU134" s="4"/>
      <c r="TV134" s="4"/>
      <c r="TW134" s="4"/>
      <c r="TX134" s="136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O134" s="4"/>
      <c r="XP134" s="4"/>
      <c r="XQ134" s="4"/>
      <c r="XR134" s="4"/>
      <c r="XS134" s="4"/>
      <c r="XT134" s="4"/>
      <c r="XU134" s="4"/>
      <c r="XV134" s="4"/>
      <c r="XW134" s="136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</row>
    <row r="135" spans="3:737" x14ac:dyDescent="0.25">
      <c r="C135" s="4"/>
      <c r="D135" s="4"/>
      <c r="E135" s="4"/>
      <c r="F135" s="4"/>
      <c r="G135" s="4"/>
      <c r="H135" s="4"/>
      <c r="I135" s="4"/>
      <c r="J135" s="4"/>
      <c r="K135" s="136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DC135" s="136"/>
      <c r="DD135" s="136"/>
      <c r="DE135" s="136"/>
      <c r="DF135" s="136"/>
      <c r="DG135" s="4"/>
      <c r="DH135" s="136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136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U135" s="4"/>
      <c r="HV135" s="4"/>
      <c r="HW135" s="4"/>
      <c r="HX135" s="4"/>
      <c r="HY135" s="4"/>
      <c r="HZ135" s="4"/>
      <c r="IA135" s="4"/>
      <c r="IB135" s="4"/>
      <c r="IC135" s="136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S135" s="4"/>
      <c r="LT135" s="4"/>
      <c r="LU135" s="4"/>
      <c r="LV135" s="4"/>
      <c r="LW135" s="4"/>
      <c r="LX135" s="4"/>
      <c r="LY135" s="4"/>
      <c r="LZ135" s="4"/>
      <c r="MA135" s="136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Q135" s="4"/>
      <c r="PR135" s="4"/>
      <c r="PS135" s="4"/>
      <c r="PT135" s="4"/>
      <c r="PU135" s="4"/>
      <c r="PV135" s="4"/>
      <c r="PW135" s="4"/>
      <c r="PX135" s="4"/>
      <c r="PY135" s="136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P135" s="4"/>
      <c r="TQ135" s="4"/>
      <c r="TR135" s="4"/>
      <c r="TS135" s="4"/>
      <c r="TT135" s="4"/>
      <c r="TU135" s="4"/>
      <c r="TV135" s="4"/>
      <c r="TW135" s="4"/>
      <c r="TX135" s="136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O135" s="4"/>
      <c r="XP135" s="4"/>
      <c r="XQ135" s="4"/>
      <c r="XR135" s="4"/>
      <c r="XS135" s="4"/>
      <c r="XT135" s="4"/>
      <c r="XU135" s="4"/>
      <c r="XV135" s="4"/>
      <c r="XW135" s="136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</row>
    <row r="136" spans="3:737" x14ac:dyDescent="0.25">
      <c r="C136" s="4"/>
      <c r="D136" s="4"/>
      <c r="E136" s="4"/>
      <c r="F136" s="4"/>
      <c r="G136" s="4"/>
      <c r="H136" s="4"/>
      <c r="I136" s="4"/>
      <c r="J136" s="4"/>
      <c r="K136" s="136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DC136" s="136"/>
      <c r="DD136" s="136"/>
      <c r="DE136" s="136"/>
      <c r="DF136" s="136"/>
      <c r="DG136" s="4"/>
      <c r="DH136" s="136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136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U136" s="4"/>
      <c r="HV136" s="4"/>
      <c r="HW136" s="4"/>
      <c r="HX136" s="4"/>
      <c r="HY136" s="4"/>
      <c r="HZ136" s="4"/>
      <c r="IA136" s="4"/>
      <c r="IB136" s="4"/>
      <c r="IC136" s="136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S136" s="4"/>
      <c r="LT136" s="4"/>
      <c r="LU136" s="4"/>
      <c r="LV136" s="4"/>
      <c r="LW136" s="4"/>
      <c r="LX136" s="4"/>
      <c r="LY136" s="4"/>
      <c r="LZ136" s="4"/>
      <c r="MA136" s="136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Q136" s="4"/>
      <c r="PR136" s="4"/>
      <c r="PS136" s="4"/>
      <c r="PT136" s="4"/>
      <c r="PU136" s="4"/>
      <c r="PV136" s="4"/>
      <c r="PW136" s="4"/>
      <c r="PX136" s="4"/>
      <c r="PY136" s="136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P136" s="4"/>
      <c r="TQ136" s="4"/>
      <c r="TR136" s="4"/>
      <c r="TS136" s="4"/>
      <c r="TT136" s="4"/>
      <c r="TU136" s="4"/>
      <c r="TV136" s="4"/>
      <c r="TW136" s="4"/>
      <c r="TX136" s="136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O136" s="4"/>
      <c r="XP136" s="4"/>
      <c r="XQ136" s="4"/>
      <c r="XR136" s="4"/>
      <c r="XS136" s="4"/>
      <c r="XT136" s="4"/>
      <c r="XU136" s="4"/>
      <c r="XV136" s="4"/>
      <c r="XW136" s="136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</row>
    <row r="137" spans="3:737" x14ac:dyDescent="0.25">
      <c r="C137" s="4"/>
      <c r="D137" s="4"/>
      <c r="E137" s="4"/>
      <c r="F137" s="4"/>
      <c r="G137" s="4"/>
      <c r="H137" s="4"/>
      <c r="I137" s="4"/>
      <c r="J137" s="4"/>
      <c r="K137" s="136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DC137" s="136"/>
      <c r="DD137" s="136"/>
      <c r="DE137" s="136"/>
      <c r="DF137" s="136"/>
      <c r="DG137" s="4"/>
      <c r="DH137" s="136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136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U137" s="4"/>
      <c r="HV137" s="4"/>
      <c r="HW137" s="4"/>
      <c r="HX137" s="4"/>
      <c r="HY137" s="4"/>
      <c r="HZ137" s="4"/>
      <c r="IA137" s="4"/>
      <c r="IB137" s="4"/>
      <c r="IC137" s="136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S137" s="4"/>
      <c r="LT137" s="4"/>
      <c r="LU137" s="4"/>
      <c r="LV137" s="4"/>
      <c r="LW137" s="4"/>
      <c r="LX137" s="4"/>
      <c r="LY137" s="4"/>
      <c r="LZ137" s="4"/>
      <c r="MA137" s="136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Q137" s="4"/>
      <c r="PR137" s="4"/>
      <c r="PS137" s="4"/>
      <c r="PT137" s="4"/>
      <c r="PU137" s="4"/>
      <c r="PV137" s="4"/>
      <c r="PW137" s="4"/>
      <c r="PX137" s="4"/>
      <c r="PY137" s="136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P137" s="4"/>
      <c r="TQ137" s="4"/>
      <c r="TR137" s="4"/>
      <c r="TS137" s="4"/>
      <c r="TT137" s="4"/>
      <c r="TU137" s="4"/>
      <c r="TV137" s="4"/>
      <c r="TW137" s="4"/>
      <c r="TX137" s="136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O137" s="4"/>
      <c r="XP137" s="4"/>
      <c r="XQ137" s="4"/>
      <c r="XR137" s="4"/>
      <c r="XS137" s="4"/>
      <c r="XT137" s="4"/>
      <c r="XU137" s="4"/>
      <c r="XV137" s="4"/>
      <c r="XW137" s="136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</row>
    <row r="138" spans="3:737" x14ac:dyDescent="0.25">
      <c r="C138" s="4"/>
      <c r="D138" s="4"/>
      <c r="E138" s="4"/>
      <c r="F138" s="4"/>
      <c r="G138" s="4"/>
      <c r="H138" s="4"/>
      <c r="I138" s="4"/>
      <c r="J138" s="4"/>
      <c r="K138" s="136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DC138" s="136"/>
      <c r="DD138" s="136"/>
      <c r="DE138" s="136"/>
      <c r="DF138" s="136"/>
      <c r="DG138" s="4"/>
      <c r="DH138" s="136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136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U138" s="4"/>
      <c r="HV138" s="4"/>
      <c r="HW138" s="4"/>
      <c r="HX138" s="4"/>
      <c r="HY138" s="4"/>
      <c r="HZ138" s="4"/>
      <c r="IA138" s="4"/>
      <c r="IB138" s="4"/>
      <c r="IC138" s="136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S138" s="4"/>
      <c r="LT138" s="4"/>
      <c r="LU138" s="4"/>
      <c r="LV138" s="4"/>
      <c r="LW138" s="4"/>
      <c r="LX138" s="4"/>
      <c r="LY138" s="4"/>
      <c r="LZ138" s="4"/>
      <c r="MA138" s="136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Q138" s="4"/>
      <c r="PR138" s="4"/>
      <c r="PS138" s="4"/>
      <c r="PT138" s="4"/>
      <c r="PU138" s="4"/>
      <c r="PV138" s="4"/>
      <c r="PW138" s="4"/>
      <c r="PX138" s="4"/>
      <c r="PY138" s="136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P138" s="4"/>
      <c r="TQ138" s="4"/>
      <c r="TR138" s="4"/>
      <c r="TS138" s="4"/>
      <c r="TT138" s="4"/>
      <c r="TU138" s="4"/>
      <c r="TV138" s="4"/>
      <c r="TW138" s="4"/>
      <c r="TX138" s="136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O138" s="4"/>
      <c r="XP138" s="4"/>
      <c r="XQ138" s="4"/>
      <c r="XR138" s="4"/>
      <c r="XS138" s="4"/>
      <c r="XT138" s="4"/>
      <c r="XU138" s="4"/>
      <c r="XV138" s="4"/>
      <c r="XW138" s="136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</row>
    <row r="139" spans="3:737" x14ac:dyDescent="0.25">
      <c r="C139" s="4"/>
      <c r="D139" s="4"/>
      <c r="E139" s="4"/>
      <c r="F139" s="4"/>
      <c r="G139" s="4"/>
      <c r="H139" s="4"/>
      <c r="I139" s="4"/>
      <c r="J139" s="4"/>
      <c r="K139" s="136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DC139" s="136"/>
      <c r="DD139" s="136"/>
      <c r="DE139" s="136"/>
      <c r="DF139" s="136"/>
      <c r="DG139" s="4"/>
      <c r="DH139" s="136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136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U139" s="4"/>
      <c r="HV139" s="4"/>
      <c r="HW139" s="4"/>
      <c r="HX139" s="4"/>
      <c r="HY139" s="4"/>
      <c r="HZ139" s="4"/>
      <c r="IA139" s="4"/>
      <c r="IB139" s="4"/>
      <c r="IC139" s="136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S139" s="4"/>
      <c r="LT139" s="4"/>
      <c r="LU139" s="4"/>
      <c r="LV139" s="4"/>
      <c r="LW139" s="4"/>
      <c r="LX139" s="4"/>
      <c r="LY139" s="4"/>
      <c r="LZ139" s="4"/>
      <c r="MA139" s="136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Q139" s="4"/>
      <c r="PR139" s="4"/>
      <c r="PS139" s="4"/>
      <c r="PT139" s="4"/>
      <c r="PU139" s="4"/>
      <c r="PV139" s="4"/>
      <c r="PW139" s="4"/>
      <c r="PX139" s="4"/>
      <c r="PY139" s="136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P139" s="4"/>
      <c r="TQ139" s="4"/>
      <c r="TR139" s="4"/>
      <c r="TS139" s="4"/>
      <c r="TT139" s="4"/>
      <c r="TU139" s="4"/>
      <c r="TV139" s="4"/>
      <c r="TW139" s="4"/>
      <c r="TX139" s="136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O139" s="4"/>
      <c r="XP139" s="4"/>
      <c r="XQ139" s="4"/>
      <c r="XR139" s="4"/>
      <c r="XS139" s="4"/>
      <c r="XT139" s="4"/>
      <c r="XU139" s="4"/>
      <c r="XV139" s="4"/>
      <c r="XW139" s="136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</row>
    <row r="140" spans="3:737" x14ac:dyDescent="0.25">
      <c r="C140" s="4"/>
      <c r="D140" s="4"/>
      <c r="E140" s="4"/>
      <c r="F140" s="4"/>
      <c r="G140" s="4"/>
      <c r="H140" s="4"/>
      <c r="I140" s="4"/>
      <c r="J140" s="4"/>
      <c r="K140" s="136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DC140" s="136"/>
      <c r="DD140" s="136"/>
      <c r="DE140" s="136"/>
      <c r="DF140" s="136"/>
      <c r="DG140" s="4"/>
      <c r="DH140" s="136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136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U140" s="4"/>
      <c r="HV140" s="4"/>
      <c r="HW140" s="4"/>
      <c r="HX140" s="4"/>
      <c r="HY140" s="4"/>
      <c r="HZ140" s="4"/>
      <c r="IA140" s="4"/>
      <c r="IB140" s="4"/>
      <c r="IC140" s="136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S140" s="4"/>
      <c r="LT140" s="4"/>
      <c r="LU140" s="4"/>
      <c r="LV140" s="4"/>
      <c r="LW140" s="4"/>
      <c r="LX140" s="4"/>
      <c r="LY140" s="4"/>
      <c r="LZ140" s="4"/>
      <c r="MA140" s="136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Q140" s="4"/>
      <c r="PR140" s="4"/>
      <c r="PS140" s="4"/>
      <c r="PT140" s="4"/>
      <c r="PU140" s="4"/>
      <c r="PV140" s="4"/>
      <c r="PW140" s="4"/>
      <c r="PX140" s="4"/>
      <c r="PY140" s="136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P140" s="4"/>
      <c r="TQ140" s="4"/>
      <c r="TR140" s="4"/>
      <c r="TS140" s="4"/>
      <c r="TT140" s="4"/>
      <c r="TU140" s="4"/>
      <c r="TV140" s="4"/>
      <c r="TW140" s="4"/>
      <c r="TX140" s="136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O140" s="4"/>
      <c r="XP140" s="4"/>
      <c r="XQ140" s="4"/>
      <c r="XR140" s="4"/>
      <c r="XS140" s="4"/>
      <c r="XT140" s="4"/>
      <c r="XU140" s="4"/>
      <c r="XV140" s="4"/>
      <c r="XW140" s="136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</row>
    <row r="141" spans="3:737" x14ac:dyDescent="0.25">
      <c r="C141" s="4"/>
      <c r="D141" s="4"/>
      <c r="E141" s="4"/>
      <c r="F141" s="4"/>
      <c r="G141" s="4"/>
      <c r="H141" s="4"/>
      <c r="I141" s="4"/>
      <c r="J141" s="4"/>
      <c r="K141" s="136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DC141" s="136"/>
      <c r="DD141" s="136"/>
      <c r="DE141" s="136"/>
      <c r="DF141" s="136"/>
      <c r="DG141" s="4"/>
      <c r="DH141" s="136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136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U141" s="4"/>
      <c r="HV141" s="4"/>
      <c r="HW141" s="4"/>
      <c r="HX141" s="4"/>
      <c r="HY141" s="4"/>
      <c r="HZ141" s="4"/>
      <c r="IA141" s="4"/>
      <c r="IB141" s="4"/>
      <c r="IC141" s="136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S141" s="4"/>
      <c r="LT141" s="4"/>
      <c r="LU141" s="4"/>
      <c r="LV141" s="4"/>
      <c r="LW141" s="4"/>
      <c r="LX141" s="4"/>
      <c r="LY141" s="4"/>
      <c r="LZ141" s="4"/>
      <c r="MA141" s="136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Q141" s="4"/>
      <c r="PR141" s="4"/>
      <c r="PS141" s="4"/>
      <c r="PT141" s="4"/>
      <c r="PU141" s="4"/>
      <c r="PV141" s="4"/>
      <c r="PW141" s="4"/>
      <c r="PX141" s="4"/>
      <c r="PY141" s="136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P141" s="4"/>
      <c r="TQ141" s="4"/>
      <c r="TR141" s="4"/>
      <c r="TS141" s="4"/>
      <c r="TT141" s="4"/>
      <c r="TU141" s="4"/>
      <c r="TV141" s="4"/>
      <c r="TW141" s="4"/>
      <c r="TX141" s="136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O141" s="4"/>
      <c r="XP141" s="4"/>
      <c r="XQ141" s="4"/>
      <c r="XR141" s="4"/>
      <c r="XS141" s="4"/>
      <c r="XT141" s="4"/>
      <c r="XU141" s="4"/>
      <c r="XV141" s="4"/>
      <c r="XW141" s="136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</row>
    <row r="142" spans="3:737" x14ac:dyDescent="0.25">
      <c r="C142" s="4"/>
      <c r="D142" s="4"/>
      <c r="E142" s="4"/>
      <c r="F142" s="4"/>
      <c r="G142" s="4"/>
      <c r="H142" s="4"/>
      <c r="I142" s="4"/>
      <c r="J142" s="4"/>
      <c r="K142" s="136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DC142" s="136"/>
      <c r="DD142" s="136"/>
      <c r="DE142" s="136"/>
      <c r="DF142" s="136"/>
      <c r="DG142" s="4"/>
      <c r="DH142" s="136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136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U142" s="4"/>
      <c r="HV142" s="4"/>
      <c r="HW142" s="4"/>
      <c r="HX142" s="4"/>
      <c r="HY142" s="4"/>
      <c r="HZ142" s="4"/>
      <c r="IA142" s="4"/>
      <c r="IB142" s="4"/>
      <c r="IC142" s="136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S142" s="4"/>
      <c r="LT142" s="4"/>
      <c r="LU142" s="4"/>
      <c r="LV142" s="4"/>
      <c r="LW142" s="4"/>
      <c r="LX142" s="4"/>
      <c r="LY142" s="4"/>
      <c r="LZ142" s="4"/>
      <c r="MA142" s="136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Q142" s="4"/>
      <c r="PR142" s="4"/>
      <c r="PS142" s="4"/>
      <c r="PT142" s="4"/>
      <c r="PU142" s="4"/>
      <c r="PV142" s="4"/>
      <c r="PW142" s="4"/>
      <c r="PX142" s="4"/>
      <c r="PY142" s="136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P142" s="4"/>
      <c r="TQ142" s="4"/>
      <c r="TR142" s="4"/>
      <c r="TS142" s="4"/>
      <c r="TT142" s="4"/>
      <c r="TU142" s="4"/>
      <c r="TV142" s="4"/>
      <c r="TW142" s="4"/>
      <c r="TX142" s="136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O142" s="4"/>
      <c r="XP142" s="4"/>
      <c r="XQ142" s="4"/>
      <c r="XR142" s="4"/>
      <c r="XS142" s="4"/>
      <c r="XT142" s="4"/>
      <c r="XU142" s="4"/>
      <c r="XV142" s="4"/>
      <c r="XW142" s="136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</row>
    <row r="143" spans="3:737" x14ac:dyDescent="0.25">
      <c r="C143" s="4"/>
      <c r="D143" s="4"/>
      <c r="E143" s="4"/>
      <c r="F143" s="4"/>
      <c r="G143" s="4"/>
      <c r="H143" s="4"/>
      <c r="I143" s="4"/>
      <c r="J143" s="4"/>
      <c r="K143" s="136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DC143" s="136"/>
      <c r="DD143" s="136"/>
      <c r="DE143" s="136"/>
      <c r="DF143" s="136"/>
      <c r="DG143" s="4"/>
      <c r="DH143" s="136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136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U143" s="4"/>
      <c r="HV143" s="4"/>
      <c r="HW143" s="4"/>
      <c r="HX143" s="4"/>
      <c r="HY143" s="4"/>
      <c r="HZ143" s="4"/>
      <c r="IA143" s="4"/>
      <c r="IB143" s="4"/>
      <c r="IC143" s="136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S143" s="4"/>
      <c r="LT143" s="4"/>
      <c r="LU143" s="4"/>
      <c r="LV143" s="4"/>
      <c r="LW143" s="4"/>
      <c r="LX143" s="4"/>
      <c r="LY143" s="4"/>
      <c r="LZ143" s="4"/>
      <c r="MA143" s="136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Q143" s="4"/>
      <c r="PR143" s="4"/>
      <c r="PS143" s="4"/>
      <c r="PT143" s="4"/>
      <c r="PU143" s="4"/>
      <c r="PV143" s="4"/>
      <c r="PW143" s="4"/>
      <c r="PX143" s="4"/>
      <c r="PY143" s="136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P143" s="4"/>
      <c r="TQ143" s="4"/>
      <c r="TR143" s="4"/>
      <c r="TS143" s="4"/>
      <c r="TT143" s="4"/>
      <c r="TU143" s="4"/>
      <c r="TV143" s="4"/>
      <c r="TW143" s="4"/>
      <c r="TX143" s="136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O143" s="4"/>
      <c r="XP143" s="4"/>
      <c r="XQ143" s="4"/>
      <c r="XR143" s="4"/>
      <c r="XS143" s="4"/>
      <c r="XT143" s="4"/>
      <c r="XU143" s="4"/>
      <c r="XV143" s="4"/>
      <c r="XW143" s="136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</row>
    <row r="144" spans="3:737" x14ac:dyDescent="0.25">
      <c r="C144" s="4"/>
      <c r="D144" s="4"/>
      <c r="E144" s="4"/>
      <c r="F144" s="4"/>
      <c r="G144" s="4"/>
      <c r="H144" s="4"/>
      <c r="I144" s="4"/>
      <c r="J144" s="4"/>
      <c r="K144" s="136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DC144" s="136"/>
      <c r="DD144" s="136"/>
      <c r="DE144" s="136"/>
      <c r="DF144" s="136"/>
      <c r="DG144" s="4"/>
      <c r="DH144" s="136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136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U144" s="4"/>
      <c r="HV144" s="4"/>
      <c r="HW144" s="4"/>
      <c r="HX144" s="4"/>
      <c r="HY144" s="4"/>
      <c r="HZ144" s="4"/>
      <c r="IA144" s="4"/>
      <c r="IB144" s="4"/>
      <c r="IC144" s="136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S144" s="4"/>
      <c r="LT144" s="4"/>
      <c r="LU144" s="4"/>
      <c r="LV144" s="4"/>
      <c r="LW144" s="4"/>
      <c r="LX144" s="4"/>
      <c r="LY144" s="4"/>
      <c r="LZ144" s="4"/>
      <c r="MA144" s="136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Q144" s="4"/>
      <c r="PR144" s="4"/>
      <c r="PS144" s="4"/>
      <c r="PT144" s="4"/>
      <c r="PU144" s="4"/>
      <c r="PV144" s="4"/>
      <c r="PW144" s="4"/>
      <c r="PX144" s="4"/>
      <c r="PY144" s="136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P144" s="4"/>
      <c r="TQ144" s="4"/>
      <c r="TR144" s="4"/>
      <c r="TS144" s="4"/>
      <c r="TT144" s="4"/>
      <c r="TU144" s="4"/>
      <c r="TV144" s="4"/>
      <c r="TW144" s="4"/>
      <c r="TX144" s="136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O144" s="4"/>
      <c r="XP144" s="4"/>
      <c r="XQ144" s="4"/>
      <c r="XR144" s="4"/>
      <c r="XS144" s="4"/>
      <c r="XT144" s="4"/>
      <c r="XU144" s="4"/>
      <c r="XV144" s="4"/>
      <c r="XW144" s="136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</row>
    <row r="145" spans="3:737" x14ac:dyDescent="0.25">
      <c r="C145" s="4"/>
      <c r="D145" s="4"/>
      <c r="E145" s="4"/>
      <c r="F145" s="4"/>
      <c r="G145" s="4"/>
      <c r="H145" s="4"/>
      <c r="I145" s="4"/>
      <c r="J145" s="4"/>
      <c r="K145" s="136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DC145" s="136"/>
      <c r="DD145" s="136"/>
      <c r="DE145" s="136"/>
      <c r="DF145" s="136"/>
      <c r="DG145" s="4"/>
      <c r="DH145" s="136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136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U145" s="4"/>
      <c r="HV145" s="4"/>
      <c r="HW145" s="4"/>
      <c r="HX145" s="4"/>
      <c r="HY145" s="4"/>
      <c r="HZ145" s="4"/>
      <c r="IA145" s="4"/>
      <c r="IB145" s="4"/>
      <c r="IC145" s="136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S145" s="4"/>
      <c r="LT145" s="4"/>
      <c r="LU145" s="4"/>
      <c r="LV145" s="4"/>
      <c r="LW145" s="4"/>
      <c r="LX145" s="4"/>
      <c r="LY145" s="4"/>
      <c r="LZ145" s="4"/>
      <c r="MA145" s="136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Q145" s="4"/>
      <c r="PR145" s="4"/>
      <c r="PS145" s="4"/>
      <c r="PT145" s="4"/>
      <c r="PU145" s="4"/>
      <c r="PV145" s="4"/>
      <c r="PW145" s="4"/>
      <c r="PX145" s="4"/>
      <c r="PY145" s="136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P145" s="4"/>
      <c r="TQ145" s="4"/>
      <c r="TR145" s="4"/>
      <c r="TS145" s="4"/>
      <c r="TT145" s="4"/>
      <c r="TU145" s="4"/>
      <c r="TV145" s="4"/>
      <c r="TW145" s="4"/>
      <c r="TX145" s="136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O145" s="4"/>
      <c r="XP145" s="4"/>
      <c r="XQ145" s="4"/>
      <c r="XR145" s="4"/>
      <c r="XS145" s="4"/>
      <c r="XT145" s="4"/>
      <c r="XU145" s="4"/>
      <c r="XV145" s="4"/>
      <c r="XW145" s="136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</row>
    <row r="146" spans="3:737" x14ac:dyDescent="0.25">
      <c r="C146" s="4"/>
      <c r="D146" s="4"/>
      <c r="E146" s="4"/>
      <c r="F146" s="4"/>
      <c r="G146" s="4"/>
      <c r="H146" s="4"/>
      <c r="I146" s="4"/>
      <c r="J146" s="4"/>
      <c r="K146" s="136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DC146" s="136"/>
      <c r="DD146" s="136"/>
      <c r="DE146" s="136"/>
      <c r="DF146" s="136"/>
      <c r="DG146" s="4"/>
      <c r="DH146" s="136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136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U146" s="4"/>
      <c r="HV146" s="4"/>
      <c r="HW146" s="4"/>
      <c r="HX146" s="4"/>
      <c r="HY146" s="4"/>
      <c r="HZ146" s="4"/>
      <c r="IA146" s="4"/>
      <c r="IB146" s="4"/>
      <c r="IC146" s="136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S146" s="4"/>
      <c r="LT146" s="4"/>
      <c r="LU146" s="4"/>
      <c r="LV146" s="4"/>
      <c r="LW146" s="4"/>
      <c r="LX146" s="4"/>
      <c r="LY146" s="4"/>
      <c r="LZ146" s="4"/>
      <c r="MA146" s="136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Q146" s="4"/>
      <c r="PR146" s="4"/>
      <c r="PS146" s="4"/>
      <c r="PT146" s="4"/>
      <c r="PU146" s="4"/>
      <c r="PV146" s="4"/>
      <c r="PW146" s="4"/>
      <c r="PX146" s="4"/>
      <c r="PY146" s="136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P146" s="4"/>
      <c r="TQ146" s="4"/>
      <c r="TR146" s="4"/>
      <c r="TS146" s="4"/>
      <c r="TT146" s="4"/>
      <c r="TU146" s="4"/>
      <c r="TV146" s="4"/>
      <c r="TW146" s="4"/>
      <c r="TX146" s="136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O146" s="4"/>
      <c r="XP146" s="4"/>
      <c r="XQ146" s="4"/>
      <c r="XR146" s="4"/>
      <c r="XS146" s="4"/>
      <c r="XT146" s="4"/>
      <c r="XU146" s="4"/>
      <c r="XV146" s="4"/>
      <c r="XW146" s="136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</row>
    <row r="147" spans="3:737" x14ac:dyDescent="0.25">
      <c r="C147" s="4"/>
      <c r="D147" s="4"/>
      <c r="E147" s="4"/>
      <c r="F147" s="4"/>
      <c r="G147" s="4"/>
      <c r="H147" s="4"/>
      <c r="I147" s="4"/>
      <c r="J147" s="4"/>
      <c r="K147" s="136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DC147" s="136"/>
      <c r="DD147" s="136"/>
      <c r="DE147" s="136"/>
      <c r="DF147" s="136"/>
      <c r="DG147" s="4"/>
      <c r="DH147" s="136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136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U147" s="4"/>
      <c r="HV147" s="4"/>
      <c r="HW147" s="4"/>
      <c r="HX147" s="4"/>
      <c r="HY147" s="4"/>
      <c r="HZ147" s="4"/>
      <c r="IA147" s="4"/>
      <c r="IB147" s="4"/>
      <c r="IC147" s="136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S147" s="4"/>
      <c r="LT147" s="4"/>
      <c r="LU147" s="4"/>
      <c r="LV147" s="4"/>
      <c r="LW147" s="4"/>
      <c r="LX147" s="4"/>
      <c r="LY147" s="4"/>
      <c r="LZ147" s="4"/>
      <c r="MA147" s="136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Q147" s="4"/>
      <c r="PR147" s="4"/>
      <c r="PS147" s="4"/>
      <c r="PT147" s="4"/>
      <c r="PU147" s="4"/>
      <c r="PV147" s="4"/>
      <c r="PW147" s="4"/>
      <c r="PX147" s="4"/>
      <c r="PY147" s="136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P147" s="4"/>
      <c r="TQ147" s="4"/>
      <c r="TR147" s="4"/>
      <c r="TS147" s="4"/>
      <c r="TT147" s="4"/>
      <c r="TU147" s="4"/>
      <c r="TV147" s="4"/>
      <c r="TW147" s="4"/>
      <c r="TX147" s="136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O147" s="4"/>
      <c r="XP147" s="4"/>
      <c r="XQ147" s="4"/>
      <c r="XR147" s="4"/>
      <c r="XS147" s="4"/>
      <c r="XT147" s="4"/>
      <c r="XU147" s="4"/>
      <c r="XV147" s="4"/>
      <c r="XW147" s="136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</row>
    <row r="148" spans="3:737" x14ac:dyDescent="0.25">
      <c r="C148" s="4"/>
      <c r="D148" s="4"/>
      <c r="E148" s="4"/>
      <c r="F148" s="4"/>
      <c r="G148" s="4"/>
      <c r="H148" s="4"/>
      <c r="I148" s="4"/>
      <c r="J148" s="4"/>
      <c r="K148" s="136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DC148" s="136"/>
      <c r="DD148" s="136"/>
      <c r="DE148" s="136"/>
      <c r="DF148" s="136"/>
      <c r="DG148" s="4"/>
      <c r="DH148" s="136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136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U148" s="4"/>
      <c r="HV148" s="4"/>
      <c r="HW148" s="4"/>
      <c r="HX148" s="4"/>
      <c r="HY148" s="4"/>
      <c r="HZ148" s="4"/>
      <c r="IA148" s="4"/>
      <c r="IB148" s="4"/>
      <c r="IC148" s="136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S148" s="4"/>
      <c r="LT148" s="4"/>
      <c r="LU148" s="4"/>
      <c r="LV148" s="4"/>
      <c r="LW148" s="4"/>
      <c r="LX148" s="4"/>
      <c r="LY148" s="4"/>
      <c r="LZ148" s="4"/>
      <c r="MA148" s="136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Q148" s="4"/>
      <c r="PR148" s="4"/>
      <c r="PS148" s="4"/>
      <c r="PT148" s="4"/>
      <c r="PU148" s="4"/>
      <c r="PV148" s="4"/>
      <c r="PW148" s="4"/>
      <c r="PX148" s="4"/>
      <c r="PY148" s="136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P148" s="4"/>
      <c r="TQ148" s="4"/>
      <c r="TR148" s="4"/>
      <c r="TS148" s="4"/>
      <c r="TT148" s="4"/>
      <c r="TU148" s="4"/>
      <c r="TV148" s="4"/>
      <c r="TW148" s="4"/>
      <c r="TX148" s="136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O148" s="4"/>
      <c r="XP148" s="4"/>
      <c r="XQ148" s="4"/>
      <c r="XR148" s="4"/>
      <c r="XS148" s="4"/>
      <c r="XT148" s="4"/>
      <c r="XU148" s="4"/>
      <c r="XV148" s="4"/>
      <c r="XW148" s="136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</row>
    <row r="149" spans="3:737" x14ac:dyDescent="0.25">
      <c r="C149" s="4"/>
      <c r="D149" s="4"/>
      <c r="E149" s="4"/>
      <c r="F149" s="4"/>
      <c r="G149" s="4"/>
      <c r="H149" s="4"/>
      <c r="I149" s="4"/>
      <c r="J149" s="4"/>
      <c r="K149" s="136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DC149" s="136"/>
      <c r="DD149" s="136"/>
      <c r="DE149" s="136"/>
      <c r="DF149" s="136"/>
      <c r="DG149" s="4"/>
      <c r="DH149" s="136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136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U149" s="4"/>
      <c r="HV149" s="4"/>
      <c r="HW149" s="4"/>
      <c r="HX149" s="4"/>
      <c r="HY149" s="4"/>
      <c r="HZ149" s="4"/>
      <c r="IA149" s="4"/>
      <c r="IB149" s="4"/>
      <c r="IC149" s="136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S149" s="4"/>
      <c r="LT149" s="4"/>
      <c r="LU149" s="4"/>
      <c r="LV149" s="4"/>
      <c r="LW149" s="4"/>
      <c r="LX149" s="4"/>
      <c r="LY149" s="4"/>
      <c r="LZ149" s="4"/>
      <c r="MA149" s="136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Q149" s="4"/>
      <c r="PR149" s="4"/>
      <c r="PS149" s="4"/>
      <c r="PT149" s="4"/>
      <c r="PU149" s="4"/>
      <c r="PV149" s="4"/>
      <c r="PW149" s="4"/>
      <c r="PX149" s="4"/>
      <c r="PY149" s="136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P149" s="4"/>
      <c r="TQ149" s="4"/>
      <c r="TR149" s="4"/>
      <c r="TS149" s="4"/>
      <c r="TT149" s="4"/>
      <c r="TU149" s="4"/>
      <c r="TV149" s="4"/>
      <c r="TW149" s="4"/>
      <c r="TX149" s="136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O149" s="4"/>
      <c r="XP149" s="4"/>
      <c r="XQ149" s="4"/>
      <c r="XR149" s="4"/>
      <c r="XS149" s="4"/>
      <c r="XT149" s="4"/>
      <c r="XU149" s="4"/>
      <c r="XV149" s="4"/>
      <c r="XW149" s="136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</row>
    <row r="150" spans="3:737" x14ac:dyDescent="0.25">
      <c r="C150" s="4"/>
      <c r="D150" s="4"/>
      <c r="E150" s="4"/>
      <c r="F150" s="4"/>
      <c r="G150" s="4"/>
      <c r="H150" s="4"/>
      <c r="I150" s="4"/>
      <c r="J150" s="4"/>
      <c r="K150" s="136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DC150" s="136"/>
      <c r="DD150" s="136"/>
      <c r="DE150" s="136"/>
      <c r="DF150" s="136"/>
      <c r="DG150" s="4"/>
      <c r="DH150" s="136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136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U150" s="4"/>
      <c r="HV150" s="4"/>
      <c r="HW150" s="4"/>
      <c r="HX150" s="4"/>
      <c r="HY150" s="4"/>
      <c r="HZ150" s="4"/>
      <c r="IA150" s="4"/>
      <c r="IB150" s="4"/>
      <c r="IC150" s="136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S150" s="4"/>
      <c r="LT150" s="4"/>
      <c r="LU150" s="4"/>
      <c r="LV150" s="4"/>
      <c r="LW150" s="4"/>
      <c r="LX150" s="4"/>
      <c r="LY150" s="4"/>
      <c r="LZ150" s="4"/>
      <c r="MA150" s="136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Q150" s="4"/>
      <c r="PR150" s="4"/>
      <c r="PS150" s="4"/>
      <c r="PT150" s="4"/>
      <c r="PU150" s="4"/>
      <c r="PV150" s="4"/>
      <c r="PW150" s="4"/>
      <c r="PX150" s="4"/>
      <c r="PY150" s="136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P150" s="4"/>
      <c r="TQ150" s="4"/>
      <c r="TR150" s="4"/>
      <c r="TS150" s="4"/>
      <c r="TT150" s="4"/>
      <c r="TU150" s="4"/>
      <c r="TV150" s="4"/>
      <c r="TW150" s="4"/>
      <c r="TX150" s="136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O150" s="4"/>
      <c r="XP150" s="4"/>
      <c r="XQ150" s="4"/>
      <c r="XR150" s="4"/>
      <c r="XS150" s="4"/>
      <c r="XT150" s="4"/>
      <c r="XU150" s="4"/>
      <c r="XV150" s="4"/>
      <c r="XW150" s="136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</row>
    <row r="151" spans="3:737" x14ac:dyDescent="0.25">
      <c r="C151" s="4"/>
      <c r="D151" s="4"/>
      <c r="E151" s="4"/>
      <c r="F151" s="4"/>
      <c r="G151" s="4"/>
      <c r="H151" s="4"/>
      <c r="I151" s="4"/>
      <c r="J151" s="4"/>
      <c r="K151" s="136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DC151" s="136"/>
      <c r="DD151" s="136"/>
      <c r="DE151" s="136"/>
      <c r="DF151" s="136"/>
      <c r="DG151" s="4"/>
      <c r="DH151" s="136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136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U151" s="4"/>
      <c r="HV151" s="4"/>
      <c r="HW151" s="4"/>
      <c r="HX151" s="4"/>
      <c r="HY151" s="4"/>
      <c r="HZ151" s="4"/>
      <c r="IA151" s="4"/>
      <c r="IB151" s="4"/>
      <c r="IC151" s="136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S151" s="4"/>
      <c r="LT151" s="4"/>
      <c r="LU151" s="4"/>
      <c r="LV151" s="4"/>
      <c r="LW151" s="4"/>
      <c r="LX151" s="4"/>
      <c r="LY151" s="4"/>
      <c r="LZ151" s="4"/>
      <c r="MA151" s="136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Q151" s="4"/>
      <c r="PR151" s="4"/>
      <c r="PS151" s="4"/>
      <c r="PT151" s="4"/>
      <c r="PU151" s="4"/>
      <c r="PV151" s="4"/>
      <c r="PW151" s="4"/>
      <c r="PX151" s="4"/>
      <c r="PY151" s="136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P151" s="4"/>
      <c r="TQ151" s="4"/>
      <c r="TR151" s="4"/>
      <c r="TS151" s="4"/>
      <c r="TT151" s="4"/>
      <c r="TU151" s="4"/>
      <c r="TV151" s="4"/>
      <c r="TW151" s="4"/>
      <c r="TX151" s="136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O151" s="4"/>
      <c r="XP151" s="4"/>
      <c r="XQ151" s="4"/>
      <c r="XR151" s="4"/>
      <c r="XS151" s="4"/>
      <c r="XT151" s="4"/>
      <c r="XU151" s="4"/>
      <c r="XV151" s="4"/>
      <c r="XW151" s="136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</row>
    <row r="152" spans="3:737" x14ac:dyDescent="0.25">
      <c r="C152" s="4"/>
      <c r="D152" s="4"/>
      <c r="E152" s="4"/>
      <c r="F152" s="4"/>
      <c r="G152" s="4"/>
      <c r="H152" s="4"/>
      <c r="I152" s="4"/>
      <c r="J152" s="4"/>
      <c r="K152" s="136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DC152" s="136"/>
      <c r="DD152" s="136"/>
      <c r="DE152" s="136"/>
      <c r="DF152" s="136"/>
      <c r="DG152" s="4"/>
      <c r="DH152" s="136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136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U152" s="4"/>
      <c r="HV152" s="4"/>
      <c r="HW152" s="4"/>
      <c r="HX152" s="4"/>
      <c r="HY152" s="4"/>
      <c r="HZ152" s="4"/>
      <c r="IA152" s="4"/>
      <c r="IB152" s="4"/>
      <c r="IC152" s="136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S152" s="4"/>
      <c r="LT152" s="4"/>
      <c r="LU152" s="4"/>
      <c r="LV152" s="4"/>
      <c r="LW152" s="4"/>
      <c r="LX152" s="4"/>
      <c r="LY152" s="4"/>
      <c r="LZ152" s="4"/>
      <c r="MA152" s="136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Q152" s="4"/>
      <c r="PR152" s="4"/>
      <c r="PS152" s="4"/>
      <c r="PT152" s="4"/>
      <c r="PU152" s="4"/>
      <c r="PV152" s="4"/>
      <c r="PW152" s="4"/>
      <c r="PX152" s="4"/>
      <c r="PY152" s="136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P152" s="4"/>
      <c r="TQ152" s="4"/>
      <c r="TR152" s="4"/>
      <c r="TS152" s="4"/>
      <c r="TT152" s="4"/>
      <c r="TU152" s="4"/>
      <c r="TV152" s="4"/>
      <c r="TW152" s="4"/>
      <c r="TX152" s="136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O152" s="4"/>
      <c r="XP152" s="4"/>
      <c r="XQ152" s="4"/>
      <c r="XR152" s="4"/>
      <c r="XS152" s="4"/>
      <c r="XT152" s="4"/>
      <c r="XU152" s="4"/>
      <c r="XV152" s="4"/>
      <c r="XW152" s="136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</row>
    <row r="153" spans="3:737" x14ac:dyDescent="0.25">
      <c r="C153" s="4"/>
      <c r="D153" s="4"/>
      <c r="E153" s="4"/>
      <c r="F153" s="4"/>
      <c r="G153" s="4"/>
      <c r="H153" s="4"/>
      <c r="I153" s="4"/>
      <c r="J153" s="4"/>
      <c r="K153" s="136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DC153" s="136"/>
      <c r="DD153" s="136"/>
      <c r="DE153" s="136"/>
      <c r="DF153" s="136"/>
      <c r="DG153" s="4"/>
      <c r="DH153" s="136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136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U153" s="4"/>
      <c r="HV153" s="4"/>
      <c r="HW153" s="4"/>
      <c r="HX153" s="4"/>
      <c r="HY153" s="4"/>
      <c r="HZ153" s="4"/>
      <c r="IA153" s="4"/>
      <c r="IB153" s="4"/>
      <c r="IC153" s="136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S153" s="4"/>
      <c r="LT153" s="4"/>
      <c r="LU153" s="4"/>
      <c r="LV153" s="4"/>
      <c r="LW153" s="4"/>
      <c r="LX153" s="4"/>
      <c r="LY153" s="4"/>
      <c r="LZ153" s="4"/>
      <c r="MA153" s="136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Q153" s="4"/>
      <c r="PR153" s="4"/>
      <c r="PS153" s="4"/>
      <c r="PT153" s="4"/>
      <c r="PU153" s="4"/>
      <c r="PV153" s="4"/>
      <c r="PW153" s="4"/>
      <c r="PX153" s="4"/>
      <c r="PY153" s="136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P153" s="4"/>
      <c r="TQ153" s="4"/>
      <c r="TR153" s="4"/>
      <c r="TS153" s="4"/>
      <c r="TT153" s="4"/>
      <c r="TU153" s="4"/>
      <c r="TV153" s="4"/>
      <c r="TW153" s="4"/>
      <c r="TX153" s="136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O153" s="4"/>
      <c r="XP153" s="4"/>
      <c r="XQ153" s="4"/>
      <c r="XR153" s="4"/>
      <c r="XS153" s="4"/>
      <c r="XT153" s="4"/>
      <c r="XU153" s="4"/>
      <c r="XV153" s="4"/>
      <c r="XW153" s="136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</row>
    <row r="154" spans="3:737" x14ac:dyDescent="0.25">
      <c r="C154" s="4"/>
      <c r="D154" s="4"/>
      <c r="E154" s="4"/>
      <c r="F154" s="4"/>
      <c r="G154" s="4"/>
      <c r="H154" s="4"/>
      <c r="I154" s="4"/>
      <c r="J154" s="4"/>
      <c r="K154" s="136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DC154" s="136"/>
      <c r="DD154" s="136"/>
      <c r="DE154" s="136"/>
      <c r="DF154" s="136"/>
      <c r="DG154" s="4"/>
      <c r="DH154" s="136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136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U154" s="4"/>
      <c r="HV154" s="4"/>
      <c r="HW154" s="4"/>
      <c r="HX154" s="4"/>
      <c r="HY154" s="4"/>
      <c r="HZ154" s="4"/>
      <c r="IA154" s="4"/>
      <c r="IB154" s="4"/>
      <c r="IC154" s="136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S154" s="4"/>
      <c r="LT154" s="4"/>
      <c r="LU154" s="4"/>
      <c r="LV154" s="4"/>
      <c r="LW154" s="4"/>
      <c r="LX154" s="4"/>
      <c r="LY154" s="4"/>
      <c r="LZ154" s="4"/>
      <c r="MA154" s="136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Q154" s="4"/>
      <c r="PR154" s="4"/>
      <c r="PS154" s="4"/>
      <c r="PT154" s="4"/>
      <c r="PU154" s="4"/>
      <c r="PV154" s="4"/>
      <c r="PW154" s="4"/>
      <c r="PX154" s="4"/>
      <c r="PY154" s="136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P154" s="4"/>
      <c r="TQ154" s="4"/>
      <c r="TR154" s="4"/>
      <c r="TS154" s="4"/>
      <c r="TT154" s="4"/>
      <c r="TU154" s="4"/>
      <c r="TV154" s="4"/>
      <c r="TW154" s="4"/>
      <c r="TX154" s="136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O154" s="4"/>
      <c r="XP154" s="4"/>
      <c r="XQ154" s="4"/>
      <c r="XR154" s="4"/>
      <c r="XS154" s="4"/>
      <c r="XT154" s="4"/>
      <c r="XU154" s="4"/>
      <c r="XV154" s="4"/>
      <c r="XW154" s="136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</row>
    <row r="155" spans="3:737" x14ac:dyDescent="0.25">
      <c r="C155" s="4"/>
      <c r="D155" s="4"/>
      <c r="E155" s="4"/>
      <c r="F155" s="4"/>
      <c r="G155" s="4"/>
      <c r="H155" s="4"/>
      <c r="I155" s="4"/>
      <c r="J155" s="4"/>
      <c r="K155" s="136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DC155" s="136"/>
      <c r="DD155" s="136"/>
      <c r="DE155" s="136"/>
      <c r="DF155" s="136"/>
      <c r="DG155" s="4"/>
      <c r="DH155" s="136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136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U155" s="4"/>
      <c r="HV155" s="4"/>
      <c r="HW155" s="4"/>
      <c r="HX155" s="4"/>
      <c r="HY155" s="4"/>
      <c r="HZ155" s="4"/>
      <c r="IA155" s="4"/>
      <c r="IB155" s="4"/>
      <c r="IC155" s="136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S155" s="4"/>
      <c r="LT155" s="4"/>
      <c r="LU155" s="4"/>
      <c r="LV155" s="4"/>
      <c r="LW155" s="4"/>
      <c r="LX155" s="4"/>
      <c r="LY155" s="4"/>
      <c r="LZ155" s="4"/>
      <c r="MA155" s="136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Q155" s="4"/>
      <c r="PR155" s="4"/>
      <c r="PS155" s="4"/>
      <c r="PT155" s="4"/>
      <c r="PU155" s="4"/>
      <c r="PV155" s="4"/>
      <c r="PW155" s="4"/>
      <c r="PX155" s="4"/>
      <c r="PY155" s="136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P155" s="4"/>
      <c r="TQ155" s="4"/>
      <c r="TR155" s="4"/>
      <c r="TS155" s="4"/>
      <c r="TT155" s="4"/>
      <c r="TU155" s="4"/>
      <c r="TV155" s="4"/>
      <c r="TW155" s="4"/>
      <c r="TX155" s="136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O155" s="4"/>
      <c r="XP155" s="4"/>
      <c r="XQ155" s="4"/>
      <c r="XR155" s="4"/>
      <c r="XS155" s="4"/>
      <c r="XT155" s="4"/>
      <c r="XU155" s="4"/>
      <c r="XV155" s="4"/>
      <c r="XW155" s="136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</row>
    <row r="156" spans="3:737" x14ac:dyDescent="0.25">
      <c r="C156" s="4"/>
      <c r="D156" s="4"/>
      <c r="E156" s="4"/>
      <c r="F156" s="4"/>
      <c r="G156" s="4"/>
      <c r="H156" s="4"/>
      <c r="I156" s="4"/>
      <c r="J156" s="4"/>
      <c r="K156" s="136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DC156" s="136"/>
      <c r="DD156" s="136"/>
      <c r="DE156" s="136"/>
      <c r="DF156" s="136"/>
      <c r="DG156" s="4"/>
      <c r="DH156" s="136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136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U156" s="4"/>
      <c r="HV156" s="4"/>
      <c r="HW156" s="4"/>
      <c r="HX156" s="4"/>
      <c r="HY156" s="4"/>
      <c r="HZ156" s="4"/>
      <c r="IA156" s="4"/>
      <c r="IB156" s="4"/>
      <c r="IC156" s="136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S156" s="4"/>
      <c r="LT156" s="4"/>
      <c r="LU156" s="4"/>
      <c r="LV156" s="4"/>
      <c r="LW156" s="4"/>
      <c r="LX156" s="4"/>
      <c r="LY156" s="4"/>
      <c r="LZ156" s="4"/>
      <c r="MA156" s="136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Q156" s="4"/>
      <c r="PR156" s="4"/>
      <c r="PS156" s="4"/>
      <c r="PT156" s="4"/>
      <c r="PU156" s="4"/>
      <c r="PV156" s="4"/>
      <c r="PW156" s="4"/>
      <c r="PX156" s="4"/>
      <c r="PY156" s="136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P156" s="4"/>
      <c r="TQ156" s="4"/>
      <c r="TR156" s="4"/>
      <c r="TS156" s="4"/>
      <c r="TT156" s="4"/>
      <c r="TU156" s="4"/>
      <c r="TV156" s="4"/>
      <c r="TW156" s="4"/>
      <c r="TX156" s="136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O156" s="4"/>
      <c r="XP156" s="4"/>
      <c r="XQ156" s="4"/>
      <c r="XR156" s="4"/>
      <c r="XS156" s="4"/>
      <c r="XT156" s="4"/>
      <c r="XU156" s="4"/>
      <c r="XV156" s="4"/>
      <c r="XW156" s="136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</row>
    <row r="157" spans="3:737" x14ac:dyDescent="0.25">
      <c r="C157" s="4"/>
      <c r="D157" s="4"/>
      <c r="E157" s="4"/>
      <c r="F157" s="4"/>
      <c r="G157" s="4"/>
      <c r="H157" s="4"/>
      <c r="I157" s="4"/>
      <c r="J157" s="4"/>
      <c r="K157" s="136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DC157" s="136"/>
      <c r="DD157" s="136"/>
      <c r="DE157" s="136"/>
      <c r="DF157" s="136"/>
      <c r="DG157" s="4"/>
      <c r="DH157" s="136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136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U157" s="4"/>
      <c r="HV157" s="4"/>
      <c r="HW157" s="4"/>
      <c r="HX157" s="4"/>
      <c r="HY157" s="4"/>
      <c r="HZ157" s="4"/>
      <c r="IA157" s="4"/>
      <c r="IB157" s="4"/>
      <c r="IC157" s="136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S157" s="4"/>
      <c r="LT157" s="4"/>
      <c r="LU157" s="4"/>
      <c r="LV157" s="4"/>
      <c r="LW157" s="4"/>
      <c r="LX157" s="4"/>
      <c r="LY157" s="4"/>
      <c r="LZ157" s="4"/>
      <c r="MA157" s="136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Q157" s="4"/>
      <c r="PR157" s="4"/>
      <c r="PS157" s="4"/>
      <c r="PT157" s="4"/>
      <c r="PU157" s="4"/>
      <c r="PV157" s="4"/>
      <c r="PW157" s="4"/>
      <c r="PX157" s="4"/>
      <c r="PY157" s="136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P157" s="4"/>
      <c r="TQ157" s="4"/>
      <c r="TR157" s="4"/>
      <c r="TS157" s="4"/>
      <c r="TT157" s="4"/>
      <c r="TU157" s="4"/>
      <c r="TV157" s="4"/>
      <c r="TW157" s="4"/>
      <c r="TX157" s="136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O157" s="4"/>
      <c r="XP157" s="4"/>
      <c r="XQ157" s="4"/>
      <c r="XR157" s="4"/>
      <c r="XS157" s="4"/>
      <c r="XT157" s="4"/>
      <c r="XU157" s="4"/>
      <c r="XV157" s="4"/>
      <c r="XW157" s="136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</row>
    <row r="158" spans="3:737" x14ac:dyDescent="0.25">
      <c r="C158" s="4"/>
      <c r="D158" s="4"/>
      <c r="E158" s="4"/>
      <c r="F158" s="4"/>
      <c r="G158" s="4"/>
      <c r="H158" s="4"/>
      <c r="I158" s="4"/>
      <c r="J158" s="4"/>
      <c r="K158" s="136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DC158" s="136"/>
      <c r="DD158" s="136"/>
      <c r="DE158" s="136"/>
      <c r="DF158" s="136"/>
      <c r="DG158" s="4"/>
      <c r="DH158" s="136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136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U158" s="4"/>
      <c r="HV158" s="4"/>
      <c r="HW158" s="4"/>
      <c r="HX158" s="4"/>
      <c r="HY158" s="4"/>
      <c r="HZ158" s="4"/>
      <c r="IA158" s="4"/>
      <c r="IB158" s="4"/>
      <c r="IC158" s="136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S158" s="4"/>
      <c r="LT158" s="4"/>
      <c r="LU158" s="4"/>
      <c r="LV158" s="4"/>
      <c r="LW158" s="4"/>
      <c r="LX158" s="4"/>
      <c r="LY158" s="4"/>
      <c r="LZ158" s="4"/>
      <c r="MA158" s="136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Q158" s="4"/>
      <c r="PR158" s="4"/>
      <c r="PS158" s="4"/>
      <c r="PT158" s="4"/>
      <c r="PU158" s="4"/>
      <c r="PV158" s="4"/>
      <c r="PW158" s="4"/>
      <c r="PX158" s="4"/>
      <c r="PY158" s="136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P158" s="4"/>
      <c r="TQ158" s="4"/>
      <c r="TR158" s="4"/>
      <c r="TS158" s="4"/>
      <c r="TT158" s="4"/>
      <c r="TU158" s="4"/>
      <c r="TV158" s="4"/>
      <c r="TW158" s="4"/>
      <c r="TX158" s="136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O158" s="4"/>
      <c r="XP158" s="4"/>
      <c r="XQ158" s="4"/>
      <c r="XR158" s="4"/>
      <c r="XS158" s="4"/>
      <c r="XT158" s="4"/>
      <c r="XU158" s="4"/>
      <c r="XV158" s="4"/>
      <c r="XW158" s="136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</row>
    <row r="159" spans="3:737" x14ac:dyDescent="0.25">
      <c r="C159" s="4"/>
      <c r="D159" s="4"/>
      <c r="E159" s="4"/>
      <c r="F159" s="4"/>
      <c r="G159" s="4"/>
      <c r="H159" s="4"/>
      <c r="I159" s="4"/>
      <c r="J159" s="4"/>
      <c r="K159" s="136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DC159" s="136"/>
      <c r="DD159" s="136"/>
      <c r="DE159" s="136"/>
      <c r="DF159" s="136"/>
      <c r="DG159" s="4"/>
      <c r="DH159" s="136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136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U159" s="4"/>
      <c r="HV159" s="4"/>
      <c r="HW159" s="4"/>
      <c r="HX159" s="4"/>
      <c r="HY159" s="4"/>
      <c r="HZ159" s="4"/>
      <c r="IA159" s="4"/>
      <c r="IB159" s="4"/>
      <c r="IC159" s="136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S159" s="4"/>
      <c r="LT159" s="4"/>
      <c r="LU159" s="4"/>
      <c r="LV159" s="4"/>
      <c r="LW159" s="4"/>
      <c r="LX159" s="4"/>
      <c r="LY159" s="4"/>
      <c r="LZ159" s="4"/>
      <c r="MA159" s="136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Q159" s="4"/>
      <c r="PR159" s="4"/>
      <c r="PS159" s="4"/>
      <c r="PT159" s="4"/>
      <c r="PU159" s="4"/>
      <c r="PV159" s="4"/>
      <c r="PW159" s="4"/>
      <c r="PX159" s="4"/>
      <c r="PY159" s="136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P159" s="4"/>
      <c r="TQ159" s="4"/>
      <c r="TR159" s="4"/>
      <c r="TS159" s="4"/>
      <c r="TT159" s="4"/>
      <c r="TU159" s="4"/>
      <c r="TV159" s="4"/>
      <c r="TW159" s="4"/>
      <c r="TX159" s="136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O159" s="4"/>
      <c r="XP159" s="4"/>
      <c r="XQ159" s="4"/>
      <c r="XR159" s="4"/>
      <c r="XS159" s="4"/>
      <c r="XT159" s="4"/>
      <c r="XU159" s="4"/>
      <c r="XV159" s="4"/>
      <c r="XW159" s="136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</row>
    <row r="160" spans="3:737" x14ac:dyDescent="0.25">
      <c r="C160" s="4"/>
      <c r="D160" s="4"/>
      <c r="E160" s="4"/>
      <c r="F160" s="4"/>
      <c r="G160" s="4"/>
      <c r="H160" s="4"/>
      <c r="I160" s="4"/>
      <c r="J160" s="4"/>
      <c r="K160" s="136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DC160" s="136"/>
      <c r="DD160" s="136"/>
      <c r="DE160" s="136"/>
      <c r="DF160" s="136"/>
      <c r="DG160" s="4"/>
      <c r="DH160" s="136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136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U160" s="4"/>
      <c r="HV160" s="4"/>
      <c r="HW160" s="4"/>
      <c r="HX160" s="4"/>
      <c r="HY160" s="4"/>
      <c r="HZ160" s="4"/>
      <c r="IA160" s="4"/>
      <c r="IB160" s="4"/>
      <c r="IC160" s="136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S160" s="4"/>
      <c r="LT160" s="4"/>
      <c r="LU160" s="4"/>
      <c r="LV160" s="4"/>
      <c r="LW160" s="4"/>
      <c r="LX160" s="4"/>
      <c r="LY160" s="4"/>
      <c r="LZ160" s="4"/>
      <c r="MA160" s="136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Q160" s="4"/>
      <c r="PR160" s="4"/>
      <c r="PS160" s="4"/>
      <c r="PT160" s="4"/>
      <c r="PU160" s="4"/>
      <c r="PV160" s="4"/>
      <c r="PW160" s="4"/>
      <c r="PX160" s="4"/>
      <c r="PY160" s="136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P160" s="4"/>
      <c r="TQ160" s="4"/>
      <c r="TR160" s="4"/>
      <c r="TS160" s="4"/>
      <c r="TT160" s="4"/>
      <c r="TU160" s="4"/>
      <c r="TV160" s="4"/>
      <c r="TW160" s="4"/>
      <c r="TX160" s="136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O160" s="4"/>
      <c r="XP160" s="4"/>
      <c r="XQ160" s="4"/>
      <c r="XR160" s="4"/>
      <c r="XS160" s="4"/>
      <c r="XT160" s="4"/>
      <c r="XU160" s="4"/>
      <c r="XV160" s="4"/>
      <c r="XW160" s="136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</row>
    <row r="161" spans="3:737" x14ac:dyDescent="0.25">
      <c r="C161" s="4"/>
      <c r="D161" s="4"/>
      <c r="E161" s="4"/>
      <c r="F161" s="4"/>
      <c r="G161" s="4"/>
      <c r="H161" s="4"/>
      <c r="I161" s="4"/>
      <c r="J161" s="4"/>
      <c r="K161" s="136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DC161" s="136"/>
      <c r="DD161" s="136"/>
      <c r="DE161" s="136"/>
      <c r="DF161" s="136"/>
      <c r="DG161" s="4"/>
      <c r="DH161" s="136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136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U161" s="4"/>
      <c r="HV161" s="4"/>
      <c r="HW161" s="4"/>
      <c r="HX161" s="4"/>
      <c r="HY161" s="4"/>
      <c r="HZ161" s="4"/>
      <c r="IA161" s="4"/>
      <c r="IB161" s="4"/>
      <c r="IC161" s="136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S161" s="4"/>
      <c r="LT161" s="4"/>
      <c r="LU161" s="4"/>
      <c r="LV161" s="4"/>
      <c r="LW161" s="4"/>
      <c r="LX161" s="4"/>
      <c r="LY161" s="4"/>
      <c r="LZ161" s="4"/>
      <c r="MA161" s="136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Q161" s="4"/>
      <c r="PR161" s="4"/>
      <c r="PS161" s="4"/>
      <c r="PT161" s="4"/>
      <c r="PU161" s="4"/>
      <c r="PV161" s="4"/>
      <c r="PW161" s="4"/>
      <c r="PX161" s="4"/>
      <c r="PY161" s="136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P161" s="4"/>
      <c r="TQ161" s="4"/>
      <c r="TR161" s="4"/>
      <c r="TS161" s="4"/>
      <c r="TT161" s="4"/>
      <c r="TU161" s="4"/>
      <c r="TV161" s="4"/>
      <c r="TW161" s="4"/>
      <c r="TX161" s="136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O161" s="4"/>
      <c r="XP161" s="4"/>
      <c r="XQ161" s="4"/>
      <c r="XR161" s="4"/>
      <c r="XS161" s="4"/>
      <c r="XT161" s="4"/>
      <c r="XU161" s="4"/>
      <c r="XV161" s="4"/>
      <c r="XW161" s="136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</row>
    <row r="162" spans="3:737" x14ac:dyDescent="0.25">
      <c r="C162" s="4"/>
      <c r="D162" s="4"/>
      <c r="E162" s="4"/>
      <c r="F162" s="4"/>
      <c r="G162" s="4"/>
      <c r="H162" s="4"/>
      <c r="I162" s="4"/>
      <c r="J162" s="4"/>
      <c r="K162" s="136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DC162" s="136"/>
      <c r="DD162" s="136"/>
      <c r="DE162" s="136"/>
      <c r="DF162" s="136"/>
      <c r="DG162" s="4"/>
      <c r="DH162" s="136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136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U162" s="4"/>
      <c r="HV162" s="4"/>
      <c r="HW162" s="4"/>
      <c r="HX162" s="4"/>
      <c r="HY162" s="4"/>
      <c r="HZ162" s="4"/>
      <c r="IA162" s="4"/>
      <c r="IB162" s="4"/>
      <c r="IC162" s="136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S162" s="4"/>
      <c r="LT162" s="4"/>
      <c r="LU162" s="4"/>
      <c r="LV162" s="4"/>
      <c r="LW162" s="4"/>
      <c r="LX162" s="4"/>
      <c r="LY162" s="4"/>
      <c r="LZ162" s="4"/>
      <c r="MA162" s="136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Q162" s="4"/>
      <c r="PR162" s="4"/>
      <c r="PS162" s="4"/>
      <c r="PT162" s="4"/>
      <c r="PU162" s="4"/>
      <c r="PV162" s="4"/>
      <c r="PW162" s="4"/>
      <c r="PX162" s="4"/>
      <c r="PY162" s="136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P162" s="4"/>
      <c r="TQ162" s="4"/>
      <c r="TR162" s="4"/>
      <c r="TS162" s="4"/>
      <c r="TT162" s="4"/>
      <c r="TU162" s="4"/>
      <c r="TV162" s="4"/>
      <c r="TW162" s="4"/>
      <c r="TX162" s="136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O162" s="4"/>
      <c r="XP162" s="4"/>
      <c r="XQ162" s="4"/>
      <c r="XR162" s="4"/>
      <c r="XS162" s="4"/>
      <c r="XT162" s="4"/>
      <c r="XU162" s="4"/>
      <c r="XV162" s="4"/>
      <c r="XW162" s="136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</row>
    <row r="163" spans="3:737" x14ac:dyDescent="0.25">
      <c r="C163" s="4"/>
      <c r="D163" s="4"/>
      <c r="E163" s="4"/>
      <c r="F163" s="4"/>
      <c r="G163" s="4"/>
      <c r="H163" s="4"/>
      <c r="I163" s="4"/>
      <c r="J163" s="4"/>
      <c r="K163" s="136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DC163" s="136"/>
      <c r="DD163" s="136"/>
      <c r="DE163" s="136"/>
      <c r="DF163" s="136"/>
      <c r="DG163" s="4"/>
      <c r="DH163" s="136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136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U163" s="4"/>
      <c r="HV163" s="4"/>
      <c r="HW163" s="4"/>
      <c r="HX163" s="4"/>
      <c r="HY163" s="4"/>
      <c r="HZ163" s="4"/>
      <c r="IA163" s="4"/>
      <c r="IB163" s="4"/>
      <c r="IC163" s="136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S163" s="4"/>
      <c r="LT163" s="4"/>
      <c r="LU163" s="4"/>
      <c r="LV163" s="4"/>
      <c r="LW163" s="4"/>
      <c r="LX163" s="4"/>
      <c r="LY163" s="4"/>
      <c r="LZ163" s="4"/>
      <c r="MA163" s="136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Q163" s="4"/>
      <c r="PR163" s="4"/>
      <c r="PS163" s="4"/>
      <c r="PT163" s="4"/>
      <c r="PU163" s="4"/>
      <c r="PV163" s="4"/>
      <c r="PW163" s="4"/>
      <c r="PX163" s="4"/>
      <c r="PY163" s="136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P163" s="4"/>
      <c r="TQ163" s="4"/>
      <c r="TR163" s="4"/>
      <c r="TS163" s="4"/>
      <c r="TT163" s="4"/>
      <c r="TU163" s="4"/>
      <c r="TV163" s="4"/>
      <c r="TW163" s="4"/>
      <c r="TX163" s="136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O163" s="4"/>
      <c r="XP163" s="4"/>
      <c r="XQ163" s="4"/>
      <c r="XR163" s="4"/>
      <c r="XS163" s="4"/>
      <c r="XT163" s="4"/>
      <c r="XU163" s="4"/>
      <c r="XV163" s="4"/>
      <c r="XW163" s="136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</row>
    <row r="164" spans="3:737" x14ac:dyDescent="0.25">
      <c r="C164" s="4"/>
      <c r="D164" s="4"/>
      <c r="E164" s="4"/>
      <c r="F164" s="4"/>
      <c r="G164" s="4"/>
      <c r="H164" s="4"/>
      <c r="I164" s="4"/>
      <c r="J164" s="4"/>
      <c r="K164" s="136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DC164" s="136"/>
      <c r="DD164" s="136"/>
      <c r="DE164" s="136"/>
      <c r="DF164" s="136"/>
      <c r="DG164" s="4"/>
      <c r="DH164" s="136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136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U164" s="4"/>
      <c r="HV164" s="4"/>
      <c r="HW164" s="4"/>
      <c r="HX164" s="4"/>
      <c r="HY164" s="4"/>
      <c r="HZ164" s="4"/>
      <c r="IA164" s="4"/>
      <c r="IB164" s="4"/>
      <c r="IC164" s="136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S164" s="4"/>
      <c r="LT164" s="4"/>
      <c r="LU164" s="4"/>
      <c r="LV164" s="4"/>
      <c r="LW164" s="4"/>
      <c r="LX164" s="4"/>
      <c r="LY164" s="4"/>
      <c r="LZ164" s="4"/>
      <c r="MA164" s="136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Q164" s="4"/>
      <c r="PR164" s="4"/>
      <c r="PS164" s="4"/>
      <c r="PT164" s="4"/>
      <c r="PU164" s="4"/>
      <c r="PV164" s="4"/>
      <c r="PW164" s="4"/>
      <c r="PX164" s="4"/>
      <c r="PY164" s="136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P164" s="4"/>
      <c r="TQ164" s="4"/>
      <c r="TR164" s="4"/>
      <c r="TS164" s="4"/>
      <c r="TT164" s="4"/>
      <c r="TU164" s="4"/>
      <c r="TV164" s="4"/>
      <c r="TW164" s="4"/>
      <c r="TX164" s="136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O164" s="4"/>
      <c r="XP164" s="4"/>
      <c r="XQ164" s="4"/>
      <c r="XR164" s="4"/>
      <c r="XS164" s="4"/>
      <c r="XT164" s="4"/>
      <c r="XU164" s="4"/>
      <c r="XV164" s="4"/>
      <c r="XW164" s="136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</row>
    <row r="165" spans="3:737" x14ac:dyDescent="0.25">
      <c r="C165" s="4"/>
      <c r="D165" s="4"/>
      <c r="E165" s="4"/>
      <c r="F165" s="4"/>
      <c r="G165" s="4"/>
      <c r="H165" s="4"/>
      <c r="I165" s="4"/>
      <c r="J165" s="4"/>
      <c r="K165" s="136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DC165" s="136"/>
      <c r="DD165" s="136"/>
      <c r="DE165" s="136"/>
      <c r="DF165" s="136"/>
      <c r="DG165" s="4"/>
      <c r="DH165" s="136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136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U165" s="4"/>
      <c r="HV165" s="4"/>
      <c r="HW165" s="4"/>
      <c r="HX165" s="4"/>
      <c r="HY165" s="4"/>
      <c r="HZ165" s="4"/>
      <c r="IA165" s="4"/>
      <c r="IB165" s="4"/>
      <c r="IC165" s="136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S165" s="4"/>
      <c r="LT165" s="4"/>
      <c r="LU165" s="4"/>
      <c r="LV165" s="4"/>
      <c r="LW165" s="4"/>
      <c r="LX165" s="4"/>
      <c r="LY165" s="4"/>
      <c r="LZ165" s="4"/>
      <c r="MA165" s="136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Q165" s="4"/>
      <c r="PR165" s="4"/>
      <c r="PS165" s="4"/>
      <c r="PT165" s="4"/>
      <c r="PU165" s="4"/>
      <c r="PV165" s="4"/>
      <c r="PW165" s="4"/>
      <c r="PX165" s="4"/>
      <c r="PY165" s="136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P165" s="4"/>
      <c r="TQ165" s="4"/>
      <c r="TR165" s="4"/>
      <c r="TS165" s="4"/>
      <c r="TT165" s="4"/>
      <c r="TU165" s="4"/>
      <c r="TV165" s="4"/>
      <c r="TW165" s="4"/>
      <c r="TX165" s="136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O165" s="4"/>
      <c r="XP165" s="4"/>
      <c r="XQ165" s="4"/>
      <c r="XR165" s="4"/>
      <c r="XS165" s="4"/>
      <c r="XT165" s="4"/>
      <c r="XU165" s="4"/>
      <c r="XV165" s="4"/>
      <c r="XW165" s="136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</row>
    <row r="166" spans="3:737" x14ac:dyDescent="0.25">
      <c r="C166" s="4"/>
      <c r="D166" s="4"/>
      <c r="E166" s="4"/>
      <c r="F166" s="4"/>
      <c r="G166" s="4"/>
      <c r="H166" s="4"/>
      <c r="I166" s="4"/>
      <c r="J166" s="4"/>
      <c r="K166" s="136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DC166" s="136"/>
      <c r="DD166" s="136"/>
      <c r="DE166" s="136"/>
      <c r="DF166" s="136"/>
      <c r="DG166" s="4"/>
      <c r="DH166" s="136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136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U166" s="4"/>
      <c r="HV166" s="4"/>
      <c r="HW166" s="4"/>
      <c r="HX166" s="4"/>
      <c r="HY166" s="4"/>
      <c r="HZ166" s="4"/>
      <c r="IA166" s="4"/>
      <c r="IB166" s="4"/>
      <c r="IC166" s="136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S166" s="4"/>
      <c r="LT166" s="4"/>
      <c r="LU166" s="4"/>
      <c r="LV166" s="4"/>
      <c r="LW166" s="4"/>
      <c r="LX166" s="4"/>
      <c r="LY166" s="4"/>
      <c r="LZ166" s="4"/>
      <c r="MA166" s="136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Q166" s="4"/>
      <c r="PR166" s="4"/>
      <c r="PS166" s="4"/>
      <c r="PT166" s="4"/>
      <c r="PU166" s="4"/>
      <c r="PV166" s="4"/>
      <c r="PW166" s="4"/>
      <c r="PX166" s="4"/>
      <c r="PY166" s="136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P166" s="4"/>
      <c r="TQ166" s="4"/>
      <c r="TR166" s="4"/>
      <c r="TS166" s="4"/>
      <c r="TT166" s="4"/>
      <c r="TU166" s="4"/>
      <c r="TV166" s="4"/>
      <c r="TW166" s="4"/>
      <c r="TX166" s="136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O166" s="4"/>
      <c r="XP166" s="4"/>
      <c r="XQ166" s="4"/>
      <c r="XR166" s="4"/>
      <c r="XS166" s="4"/>
      <c r="XT166" s="4"/>
      <c r="XU166" s="4"/>
      <c r="XV166" s="4"/>
      <c r="XW166" s="136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</row>
    <row r="167" spans="3:737" x14ac:dyDescent="0.25">
      <c r="C167" s="4"/>
      <c r="D167" s="4"/>
      <c r="E167" s="4"/>
      <c r="F167" s="4"/>
      <c r="G167" s="4"/>
      <c r="H167" s="4"/>
      <c r="I167" s="4"/>
      <c r="J167" s="4"/>
      <c r="K167" s="136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DC167" s="136"/>
      <c r="DD167" s="136"/>
      <c r="DE167" s="136"/>
      <c r="DF167" s="136"/>
      <c r="DG167" s="4"/>
      <c r="DH167" s="136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136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U167" s="4"/>
      <c r="HV167" s="4"/>
      <c r="HW167" s="4"/>
      <c r="HX167" s="4"/>
      <c r="HY167" s="4"/>
      <c r="HZ167" s="4"/>
      <c r="IA167" s="4"/>
      <c r="IB167" s="4"/>
      <c r="IC167" s="136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S167" s="4"/>
      <c r="LT167" s="4"/>
      <c r="LU167" s="4"/>
      <c r="LV167" s="4"/>
      <c r="LW167" s="4"/>
      <c r="LX167" s="4"/>
      <c r="LY167" s="4"/>
      <c r="LZ167" s="4"/>
      <c r="MA167" s="136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Q167" s="4"/>
      <c r="PR167" s="4"/>
      <c r="PS167" s="4"/>
      <c r="PT167" s="4"/>
      <c r="PU167" s="4"/>
      <c r="PV167" s="4"/>
      <c r="PW167" s="4"/>
      <c r="PX167" s="4"/>
      <c r="PY167" s="136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P167" s="4"/>
      <c r="TQ167" s="4"/>
      <c r="TR167" s="4"/>
      <c r="TS167" s="4"/>
      <c r="TT167" s="4"/>
      <c r="TU167" s="4"/>
      <c r="TV167" s="4"/>
      <c r="TW167" s="4"/>
      <c r="TX167" s="136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O167" s="4"/>
      <c r="XP167" s="4"/>
      <c r="XQ167" s="4"/>
      <c r="XR167" s="4"/>
      <c r="XS167" s="4"/>
      <c r="XT167" s="4"/>
      <c r="XU167" s="4"/>
      <c r="XV167" s="4"/>
      <c r="XW167" s="136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</row>
    <row r="168" spans="3:737" x14ac:dyDescent="0.25">
      <c r="C168" s="4"/>
      <c r="D168" s="4"/>
      <c r="E168" s="4"/>
      <c r="F168" s="4"/>
      <c r="G168" s="4"/>
      <c r="H168" s="4"/>
      <c r="I168" s="4"/>
      <c r="J168" s="4"/>
      <c r="K168" s="136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DC168" s="136"/>
      <c r="DD168" s="136"/>
      <c r="DE168" s="136"/>
      <c r="DF168" s="136"/>
      <c r="DG168" s="4"/>
      <c r="DH168" s="136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136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U168" s="4"/>
      <c r="HV168" s="4"/>
      <c r="HW168" s="4"/>
      <c r="HX168" s="4"/>
      <c r="HY168" s="4"/>
      <c r="HZ168" s="4"/>
      <c r="IA168" s="4"/>
      <c r="IB168" s="4"/>
      <c r="IC168" s="136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S168" s="4"/>
      <c r="LT168" s="4"/>
      <c r="LU168" s="4"/>
      <c r="LV168" s="4"/>
      <c r="LW168" s="4"/>
      <c r="LX168" s="4"/>
      <c r="LY168" s="4"/>
      <c r="LZ168" s="4"/>
      <c r="MA168" s="136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Q168" s="4"/>
      <c r="PR168" s="4"/>
      <c r="PS168" s="4"/>
      <c r="PT168" s="4"/>
      <c r="PU168" s="4"/>
      <c r="PV168" s="4"/>
      <c r="PW168" s="4"/>
      <c r="PX168" s="4"/>
      <c r="PY168" s="136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P168" s="4"/>
      <c r="TQ168" s="4"/>
      <c r="TR168" s="4"/>
      <c r="TS168" s="4"/>
      <c r="TT168" s="4"/>
      <c r="TU168" s="4"/>
      <c r="TV168" s="4"/>
      <c r="TW168" s="4"/>
      <c r="TX168" s="136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O168" s="4"/>
      <c r="XP168" s="4"/>
      <c r="XQ168" s="4"/>
      <c r="XR168" s="4"/>
      <c r="XS168" s="4"/>
      <c r="XT168" s="4"/>
      <c r="XU168" s="4"/>
      <c r="XV168" s="4"/>
      <c r="XW168" s="136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</row>
    <row r="169" spans="3:737" x14ac:dyDescent="0.25">
      <c r="C169" s="4"/>
      <c r="D169" s="4"/>
      <c r="E169" s="4"/>
      <c r="F169" s="4"/>
      <c r="G169" s="4"/>
      <c r="H169" s="4"/>
      <c r="I169" s="4"/>
      <c r="J169" s="4"/>
      <c r="K169" s="136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DC169" s="136"/>
      <c r="DD169" s="136"/>
      <c r="DE169" s="136"/>
      <c r="DF169" s="136"/>
      <c r="DG169" s="4"/>
      <c r="DH169" s="136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136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U169" s="4"/>
      <c r="HV169" s="4"/>
      <c r="HW169" s="4"/>
      <c r="HX169" s="4"/>
      <c r="HY169" s="4"/>
      <c r="HZ169" s="4"/>
      <c r="IA169" s="4"/>
      <c r="IB169" s="4"/>
      <c r="IC169" s="136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S169" s="4"/>
      <c r="LT169" s="4"/>
      <c r="LU169" s="4"/>
      <c r="LV169" s="4"/>
      <c r="LW169" s="4"/>
      <c r="LX169" s="4"/>
      <c r="LY169" s="4"/>
      <c r="LZ169" s="4"/>
      <c r="MA169" s="136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Q169" s="4"/>
      <c r="PR169" s="4"/>
      <c r="PS169" s="4"/>
      <c r="PT169" s="4"/>
      <c r="PU169" s="4"/>
      <c r="PV169" s="4"/>
      <c r="PW169" s="4"/>
      <c r="PX169" s="4"/>
      <c r="PY169" s="136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P169" s="4"/>
      <c r="TQ169" s="4"/>
      <c r="TR169" s="4"/>
      <c r="TS169" s="4"/>
      <c r="TT169" s="4"/>
      <c r="TU169" s="4"/>
      <c r="TV169" s="4"/>
      <c r="TW169" s="4"/>
      <c r="TX169" s="136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O169" s="4"/>
      <c r="XP169" s="4"/>
      <c r="XQ169" s="4"/>
      <c r="XR169" s="4"/>
      <c r="XS169" s="4"/>
      <c r="XT169" s="4"/>
      <c r="XU169" s="4"/>
      <c r="XV169" s="4"/>
      <c r="XW169" s="136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</row>
    <row r="170" spans="3:737" x14ac:dyDescent="0.25">
      <c r="C170" s="4"/>
      <c r="D170" s="4"/>
      <c r="E170" s="4"/>
      <c r="F170" s="4"/>
      <c r="G170" s="4"/>
      <c r="H170" s="4"/>
      <c r="I170" s="4"/>
      <c r="J170" s="4"/>
      <c r="K170" s="136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DC170" s="136"/>
      <c r="DD170" s="136"/>
      <c r="DE170" s="136"/>
      <c r="DF170" s="136"/>
      <c r="DG170" s="4"/>
      <c r="DH170" s="136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136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U170" s="4"/>
      <c r="HV170" s="4"/>
      <c r="HW170" s="4"/>
      <c r="HX170" s="4"/>
      <c r="HY170" s="4"/>
      <c r="HZ170" s="4"/>
      <c r="IA170" s="4"/>
      <c r="IB170" s="4"/>
      <c r="IC170" s="136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S170" s="4"/>
      <c r="LT170" s="4"/>
      <c r="LU170" s="4"/>
      <c r="LV170" s="4"/>
      <c r="LW170" s="4"/>
      <c r="LX170" s="4"/>
      <c r="LY170" s="4"/>
      <c r="LZ170" s="4"/>
      <c r="MA170" s="136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Q170" s="4"/>
      <c r="PR170" s="4"/>
      <c r="PS170" s="4"/>
      <c r="PT170" s="4"/>
      <c r="PU170" s="4"/>
      <c r="PV170" s="4"/>
      <c r="PW170" s="4"/>
      <c r="PX170" s="4"/>
      <c r="PY170" s="136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P170" s="4"/>
      <c r="TQ170" s="4"/>
      <c r="TR170" s="4"/>
      <c r="TS170" s="4"/>
      <c r="TT170" s="4"/>
      <c r="TU170" s="4"/>
      <c r="TV170" s="4"/>
      <c r="TW170" s="4"/>
      <c r="TX170" s="136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O170" s="4"/>
      <c r="XP170" s="4"/>
      <c r="XQ170" s="4"/>
      <c r="XR170" s="4"/>
      <c r="XS170" s="4"/>
      <c r="XT170" s="4"/>
      <c r="XU170" s="4"/>
      <c r="XV170" s="4"/>
      <c r="XW170" s="136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</row>
    <row r="171" spans="3:737" x14ac:dyDescent="0.25">
      <c r="C171" s="4"/>
      <c r="D171" s="4"/>
      <c r="E171" s="4"/>
      <c r="F171" s="4"/>
      <c r="G171" s="4"/>
      <c r="H171" s="4"/>
      <c r="I171" s="4"/>
      <c r="J171" s="4"/>
      <c r="K171" s="136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DC171" s="136"/>
      <c r="DD171" s="136"/>
      <c r="DE171" s="136"/>
      <c r="DF171" s="136"/>
      <c r="DG171" s="4"/>
      <c r="DH171" s="136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136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U171" s="4"/>
      <c r="HV171" s="4"/>
      <c r="HW171" s="4"/>
      <c r="HX171" s="4"/>
      <c r="HY171" s="4"/>
      <c r="HZ171" s="4"/>
      <c r="IA171" s="4"/>
      <c r="IB171" s="4"/>
      <c r="IC171" s="136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S171" s="4"/>
      <c r="LT171" s="4"/>
      <c r="LU171" s="4"/>
      <c r="LV171" s="4"/>
      <c r="LW171" s="4"/>
      <c r="LX171" s="4"/>
      <c r="LY171" s="4"/>
      <c r="LZ171" s="4"/>
      <c r="MA171" s="136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Q171" s="4"/>
      <c r="PR171" s="4"/>
      <c r="PS171" s="4"/>
      <c r="PT171" s="4"/>
      <c r="PU171" s="4"/>
      <c r="PV171" s="4"/>
      <c r="PW171" s="4"/>
      <c r="PX171" s="4"/>
      <c r="PY171" s="136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P171" s="4"/>
      <c r="TQ171" s="4"/>
      <c r="TR171" s="4"/>
      <c r="TS171" s="4"/>
      <c r="TT171" s="4"/>
      <c r="TU171" s="4"/>
      <c r="TV171" s="4"/>
      <c r="TW171" s="4"/>
      <c r="TX171" s="136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O171" s="4"/>
      <c r="XP171" s="4"/>
      <c r="XQ171" s="4"/>
      <c r="XR171" s="4"/>
      <c r="XS171" s="4"/>
      <c r="XT171" s="4"/>
      <c r="XU171" s="4"/>
      <c r="XV171" s="4"/>
      <c r="XW171" s="136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</row>
    <row r="172" spans="3:737" x14ac:dyDescent="0.25">
      <c r="C172" s="4"/>
      <c r="D172" s="4"/>
      <c r="E172" s="4"/>
      <c r="F172" s="4"/>
      <c r="G172" s="4"/>
      <c r="H172" s="4"/>
      <c r="I172" s="4"/>
      <c r="J172" s="4"/>
      <c r="K172" s="136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DC172" s="136"/>
      <c r="DD172" s="136"/>
      <c r="DE172" s="136"/>
      <c r="DF172" s="136"/>
      <c r="DG172" s="4"/>
      <c r="DH172" s="136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136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U172" s="4"/>
      <c r="HV172" s="4"/>
      <c r="HW172" s="4"/>
      <c r="HX172" s="4"/>
      <c r="HY172" s="4"/>
      <c r="HZ172" s="4"/>
      <c r="IA172" s="4"/>
      <c r="IB172" s="4"/>
      <c r="IC172" s="136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S172" s="4"/>
      <c r="LT172" s="4"/>
      <c r="LU172" s="4"/>
      <c r="LV172" s="4"/>
      <c r="LW172" s="4"/>
      <c r="LX172" s="4"/>
      <c r="LY172" s="4"/>
      <c r="LZ172" s="4"/>
      <c r="MA172" s="136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Q172" s="4"/>
      <c r="PR172" s="4"/>
      <c r="PS172" s="4"/>
      <c r="PT172" s="4"/>
      <c r="PU172" s="4"/>
      <c r="PV172" s="4"/>
      <c r="PW172" s="4"/>
      <c r="PX172" s="4"/>
      <c r="PY172" s="136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P172" s="4"/>
      <c r="TQ172" s="4"/>
      <c r="TR172" s="4"/>
      <c r="TS172" s="4"/>
      <c r="TT172" s="4"/>
      <c r="TU172" s="4"/>
      <c r="TV172" s="4"/>
      <c r="TW172" s="4"/>
      <c r="TX172" s="136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O172" s="4"/>
      <c r="XP172" s="4"/>
      <c r="XQ172" s="4"/>
      <c r="XR172" s="4"/>
      <c r="XS172" s="4"/>
      <c r="XT172" s="4"/>
      <c r="XU172" s="4"/>
      <c r="XV172" s="4"/>
      <c r="XW172" s="136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</row>
    <row r="173" spans="3:737" x14ac:dyDescent="0.25">
      <c r="C173" s="4"/>
      <c r="D173" s="4"/>
      <c r="E173" s="4"/>
      <c r="F173" s="4"/>
      <c r="G173" s="4"/>
      <c r="H173" s="4"/>
      <c r="I173" s="4"/>
      <c r="J173" s="4"/>
      <c r="K173" s="136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DC173" s="136"/>
      <c r="DD173" s="136"/>
      <c r="DE173" s="136"/>
      <c r="DF173" s="136"/>
      <c r="DG173" s="4"/>
      <c r="DH173" s="136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136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U173" s="4"/>
      <c r="HV173" s="4"/>
      <c r="HW173" s="4"/>
      <c r="HX173" s="4"/>
      <c r="HY173" s="4"/>
      <c r="HZ173" s="4"/>
      <c r="IA173" s="4"/>
      <c r="IB173" s="4"/>
      <c r="IC173" s="136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S173" s="4"/>
      <c r="LT173" s="4"/>
      <c r="LU173" s="4"/>
      <c r="LV173" s="4"/>
      <c r="LW173" s="4"/>
      <c r="LX173" s="4"/>
      <c r="LY173" s="4"/>
      <c r="LZ173" s="4"/>
      <c r="MA173" s="136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Q173" s="4"/>
      <c r="PR173" s="4"/>
      <c r="PS173" s="4"/>
      <c r="PT173" s="4"/>
      <c r="PU173" s="4"/>
      <c r="PV173" s="4"/>
      <c r="PW173" s="4"/>
      <c r="PX173" s="4"/>
      <c r="PY173" s="136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P173" s="4"/>
      <c r="TQ173" s="4"/>
      <c r="TR173" s="4"/>
      <c r="TS173" s="4"/>
      <c r="TT173" s="4"/>
      <c r="TU173" s="4"/>
      <c r="TV173" s="4"/>
      <c r="TW173" s="4"/>
      <c r="TX173" s="136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O173" s="4"/>
      <c r="XP173" s="4"/>
      <c r="XQ173" s="4"/>
      <c r="XR173" s="4"/>
      <c r="XS173" s="4"/>
      <c r="XT173" s="4"/>
      <c r="XU173" s="4"/>
      <c r="XV173" s="4"/>
      <c r="XW173" s="136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</row>
    <row r="174" spans="3:737" x14ac:dyDescent="0.25">
      <c r="C174" s="4"/>
      <c r="D174" s="4"/>
      <c r="E174" s="4"/>
      <c r="F174" s="4"/>
      <c r="G174" s="4"/>
      <c r="H174" s="4"/>
      <c r="I174" s="4"/>
      <c r="J174" s="4"/>
      <c r="K174" s="136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DC174" s="136"/>
      <c r="DD174" s="136"/>
      <c r="DE174" s="136"/>
      <c r="DF174" s="136"/>
      <c r="DG174" s="4"/>
      <c r="DH174" s="136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136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U174" s="4"/>
      <c r="HV174" s="4"/>
      <c r="HW174" s="4"/>
      <c r="HX174" s="4"/>
      <c r="HY174" s="4"/>
      <c r="HZ174" s="4"/>
      <c r="IA174" s="4"/>
      <c r="IB174" s="4"/>
      <c r="IC174" s="136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S174" s="4"/>
      <c r="LT174" s="4"/>
      <c r="LU174" s="4"/>
      <c r="LV174" s="4"/>
      <c r="LW174" s="4"/>
      <c r="LX174" s="4"/>
      <c r="LY174" s="4"/>
      <c r="LZ174" s="4"/>
      <c r="MA174" s="136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Q174" s="4"/>
      <c r="PR174" s="4"/>
      <c r="PS174" s="4"/>
      <c r="PT174" s="4"/>
      <c r="PU174" s="4"/>
      <c r="PV174" s="4"/>
      <c r="PW174" s="4"/>
      <c r="PX174" s="4"/>
      <c r="PY174" s="136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P174" s="4"/>
      <c r="TQ174" s="4"/>
      <c r="TR174" s="4"/>
      <c r="TS174" s="4"/>
      <c r="TT174" s="4"/>
      <c r="TU174" s="4"/>
      <c r="TV174" s="4"/>
      <c r="TW174" s="4"/>
      <c r="TX174" s="136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O174" s="4"/>
      <c r="XP174" s="4"/>
      <c r="XQ174" s="4"/>
      <c r="XR174" s="4"/>
      <c r="XS174" s="4"/>
      <c r="XT174" s="4"/>
      <c r="XU174" s="4"/>
      <c r="XV174" s="4"/>
      <c r="XW174" s="136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</row>
    <row r="175" spans="3:737" x14ac:dyDescent="0.25">
      <c r="C175" s="4"/>
      <c r="D175" s="4"/>
      <c r="E175" s="4"/>
      <c r="F175" s="4"/>
      <c r="G175" s="4"/>
      <c r="H175" s="4"/>
      <c r="I175" s="4"/>
      <c r="J175" s="4"/>
      <c r="K175" s="136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DC175" s="136"/>
      <c r="DD175" s="136"/>
      <c r="DE175" s="136"/>
      <c r="DF175" s="136"/>
      <c r="DG175" s="4"/>
      <c r="DH175" s="136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136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U175" s="4"/>
      <c r="HV175" s="4"/>
      <c r="HW175" s="4"/>
      <c r="HX175" s="4"/>
      <c r="HY175" s="4"/>
      <c r="HZ175" s="4"/>
      <c r="IA175" s="4"/>
      <c r="IB175" s="4"/>
      <c r="IC175" s="136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S175" s="4"/>
      <c r="LT175" s="4"/>
      <c r="LU175" s="4"/>
      <c r="LV175" s="4"/>
      <c r="LW175" s="4"/>
      <c r="LX175" s="4"/>
      <c r="LY175" s="4"/>
      <c r="LZ175" s="4"/>
      <c r="MA175" s="136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Q175" s="4"/>
      <c r="PR175" s="4"/>
      <c r="PS175" s="4"/>
      <c r="PT175" s="4"/>
      <c r="PU175" s="4"/>
      <c r="PV175" s="4"/>
      <c r="PW175" s="4"/>
      <c r="PX175" s="4"/>
      <c r="PY175" s="136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P175" s="4"/>
      <c r="TQ175" s="4"/>
      <c r="TR175" s="4"/>
      <c r="TS175" s="4"/>
      <c r="TT175" s="4"/>
      <c r="TU175" s="4"/>
      <c r="TV175" s="4"/>
      <c r="TW175" s="4"/>
      <c r="TX175" s="136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O175" s="4"/>
      <c r="XP175" s="4"/>
      <c r="XQ175" s="4"/>
      <c r="XR175" s="4"/>
      <c r="XS175" s="4"/>
      <c r="XT175" s="4"/>
      <c r="XU175" s="4"/>
      <c r="XV175" s="4"/>
      <c r="XW175" s="136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</row>
    <row r="176" spans="3:737" x14ac:dyDescent="0.25">
      <c r="C176" s="4"/>
      <c r="D176" s="4"/>
      <c r="E176" s="4"/>
      <c r="F176" s="4"/>
      <c r="G176" s="4"/>
      <c r="H176" s="4"/>
      <c r="I176" s="4"/>
      <c r="J176" s="4"/>
      <c r="K176" s="136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DC176" s="136"/>
      <c r="DD176" s="136"/>
      <c r="DE176" s="136"/>
      <c r="DF176" s="136"/>
      <c r="DG176" s="4"/>
      <c r="DH176" s="136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136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U176" s="4"/>
      <c r="HV176" s="4"/>
      <c r="HW176" s="4"/>
      <c r="HX176" s="4"/>
      <c r="HY176" s="4"/>
      <c r="HZ176" s="4"/>
      <c r="IA176" s="4"/>
      <c r="IB176" s="4"/>
      <c r="IC176" s="136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S176" s="4"/>
      <c r="LT176" s="4"/>
      <c r="LU176" s="4"/>
      <c r="LV176" s="4"/>
      <c r="LW176" s="4"/>
      <c r="LX176" s="4"/>
      <c r="LY176" s="4"/>
      <c r="LZ176" s="4"/>
      <c r="MA176" s="136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Q176" s="4"/>
      <c r="PR176" s="4"/>
      <c r="PS176" s="4"/>
      <c r="PT176" s="4"/>
      <c r="PU176" s="4"/>
      <c r="PV176" s="4"/>
      <c r="PW176" s="4"/>
      <c r="PX176" s="4"/>
      <c r="PY176" s="136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P176" s="4"/>
      <c r="TQ176" s="4"/>
      <c r="TR176" s="4"/>
      <c r="TS176" s="4"/>
      <c r="TT176" s="4"/>
      <c r="TU176" s="4"/>
      <c r="TV176" s="4"/>
      <c r="TW176" s="4"/>
      <c r="TX176" s="136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O176" s="4"/>
      <c r="XP176" s="4"/>
      <c r="XQ176" s="4"/>
      <c r="XR176" s="4"/>
      <c r="XS176" s="4"/>
      <c r="XT176" s="4"/>
      <c r="XU176" s="4"/>
      <c r="XV176" s="4"/>
      <c r="XW176" s="136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</row>
    <row r="177" spans="3:737" x14ac:dyDescent="0.25">
      <c r="C177" s="4"/>
      <c r="D177" s="4"/>
      <c r="E177" s="4"/>
      <c r="F177" s="4"/>
      <c r="G177" s="4"/>
      <c r="H177" s="4"/>
      <c r="I177" s="4"/>
      <c r="J177" s="4"/>
      <c r="K177" s="136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DC177" s="136"/>
      <c r="DD177" s="136"/>
      <c r="DE177" s="136"/>
      <c r="DF177" s="136"/>
      <c r="DG177" s="4"/>
      <c r="DH177" s="136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136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U177" s="4"/>
      <c r="HV177" s="4"/>
      <c r="HW177" s="4"/>
      <c r="HX177" s="4"/>
      <c r="HY177" s="4"/>
      <c r="HZ177" s="4"/>
      <c r="IA177" s="4"/>
      <c r="IB177" s="4"/>
      <c r="IC177" s="136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S177" s="4"/>
      <c r="LT177" s="4"/>
      <c r="LU177" s="4"/>
      <c r="LV177" s="4"/>
      <c r="LW177" s="4"/>
      <c r="LX177" s="4"/>
      <c r="LY177" s="4"/>
      <c r="LZ177" s="4"/>
      <c r="MA177" s="136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Q177" s="4"/>
      <c r="PR177" s="4"/>
      <c r="PS177" s="4"/>
      <c r="PT177" s="4"/>
      <c r="PU177" s="4"/>
      <c r="PV177" s="4"/>
      <c r="PW177" s="4"/>
      <c r="PX177" s="4"/>
      <c r="PY177" s="136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P177" s="4"/>
      <c r="TQ177" s="4"/>
      <c r="TR177" s="4"/>
      <c r="TS177" s="4"/>
      <c r="TT177" s="4"/>
      <c r="TU177" s="4"/>
      <c r="TV177" s="4"/>
      <c r="TW177" s="4"/>
      <c r="TX177" s="136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O177" s="4"/>
      <c r="XP177" s="4"/>
      <c r="XQ177" s="4"/>
      <c r="XR177" s="4"/>
      <c r="XS177" s="4"/>
      <c r="XT177" s="4"/>
      <c r="XU177" s="4"/>
      <c r="XV177" s="4"/>
      <c r="XW177" s="136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</row>
    <row r="178" spans="3:737" x14ac:dyDescent="0.25">
      <c r="C178" s="4"/>
      <c r="D178" s="4"/>
      <c r="E178" s="4"/>
      <c r="F178" s="4"/>
      <c r="G178" s="4"/>
      <c r="H178" s="4"/>
      <c r="I178" s="4"/>
      <c r="J178" s="4"/>
      <c r="K178" s="136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DC178" s="136"/>
      <c r="DD178" s="136"/>
      <c r="DE178" s="136"/>
      <c r="DF178" s="136"/>
      <c r="DG178" s="4"/>
      <c r="DH178" s="136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136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U178" s="4"/>
      <c r="HV178" s="4"/>
      <c r="HW178" s="4"/>
      <c r="HX178" s="4"/>
      <c r="HY178" s="4"/>
      <c r="HZ178" s="4"/>
      <c r="IA178" s="4"/>
      <c r="IB178" s="4"/>
      <c r="IC178" s="136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S178" s="4"/>
      <c r="LT178" s="4"/>
      <c r="LU178" s="4"/>
      <c r="LV178" s="4"/>
      <c r="LW178" s="4"/>
      <c r="LX178" s="4"/>
      <c r="LY178" s="4"/>
      <c r="LZ178" s="4"/>
      <c r="MA178" s="136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Q178" s="4"/>
      <c r="PR178" s="4"/>
      <c r="PS178" s="4"/>
      <c r="PT178" s="4"/>
      <c r="PU178" s="4"/>
      <c r="PV178" s="4"/>
      <c r="PW178" s="4"/>
      <c r="PX178" s="4"/>
      <c r="PY178" s="136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P178" s="4"/>
      <c r="TQ178" s="4"/>
      <c r="TR178" s="4"/>
      <c r="TS178" s="4"/>
      <c r="TT178" s="4"/>
      <c r="TU178" s="4"/>
      <c r="TV178" s="4"/>
      <c r="TW178" s="4"/>
      <c r="TX178" s="136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O178" s="4"/>
      <c r="XP178" s="4"/>
      <c r="XQ178" s="4"/>
      <c r="XR178" s="4"/>
      <c r="XS178" s="4"/>
      <c r="XT178" s="4"/>
      <c r="XU178" s="4"/>
      <c r="XV178" s="4"/>
      <c r="XW178" s="136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</row>
    <row r="179" spans="3:737" x14ac:dyDescent="0.25">
      <c r="C179" s="4"/>
      <c r="D179" s="4"/>
      <c r="E179" s="4"/>
      <c r="F179" s="4"/>
      <c r="G179" s="4"/>
      <c r="H179" s="4"/>
      <c r="I179" s="4"/>
      <c r="J179" s="4"/>
      <c r="K179" s="136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DC179" s="136"/>
      <c r="DD179" s="136"/>
      <c r="DE179" s="136"/>
      <c r="DF179" s="136"/>
      <c r="DG179" s="4"/>
      <c r="DH179" s="136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136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U179" s="4"/>
      <c r="HV179" s="4"/>
      <c r="HW179" s="4"/>
      <c r="HX179" s="4"/>
      <c r="HY179" s="4"/>
      <c r="HZ179" s="4"/>
      <c r="IA179" s="4"/>
      <c r="IB179" s="4"/>
      <c r="IC179" s="136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S179" s="4"/>
      <c r="LT179" s="4"/>
      <c r="LU179" s="4"/>
      <c r="LV179" s="4"/>
      <c r="LW179" s="4"/>
      <c r="LX179" s="4"/>
      <c r="LY179" s="4"/>
      <c r="LZ179" s="4"/>
      <c r="MA179" s="136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Q179" s="4"/>
      <c r="PR179" s="4"/>
      <c r="PS179" s="4"/>
      <c r="PT179" s="4"/>
      <c r="PU179" s="4"/>
      <c r="PV179" s="4"/>
      <c r="PW179" s="4"/>
      <c r="PX179" s="4"/>
      <c r="PY179" s="136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P179" s="4"/>
      <c r="TQ179" s="4"/>
      <c r="TR179" s="4"/>
      <c r="TS179" s="4"/>
      <c r="TT179" s="4"/>
      <c r="TU179" s="4"/>
      <c r="TV179" s="4"/>
      <c r="TW179" s="4"/>
      <c r="TX179" s="136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O179" s="4"/>
      <c r="XP179" s="4"/>
      <c r="XQ179" s="4"/>
      <c r="XR179" s="4"/>
      <c r="XS179" s="4"/>
      <c r="XT179" s="4"/>
      <c r="XU179" s="4"/>
      <c r="XV179" s="4"/>
      <c r="XW179" s="136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</row>
    <row r="180" spans="3:737" x14ac:dyDescent="0.25">
      <c r="C180" s="4"/>
      <c r="D180" s="4"/>
      <c r="E180" s="4"/>
      <c r="F180" s="4"/>
      <c r="G180" s="4"/>
      <c r="H180" s="4"/>
      <c r="I180" s="4"/>
      <c r="J180" s="4"/>
      <c r="K180" s="136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DC180" s="136"/>
      <c r="DD180" s="136"/>
      <c r="DE180" s="136"/>
      <c r="DF180" s="136"/>
      <c r="DG180" s="4"/>
      <c r="DH180" s="136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136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U180" s="4"/>
      <c r="HV180" s="4"/>
      <c r="HW180" s="4"/>
      <c r="HX180" s="4"/>
      <c r="HY180" s="4"/>
      <c r="HZ180" s="4"/>
      <c r="IA180" s="4"/>
      <c r="IB180" s="4"/>
      <c r="IC180" s="136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S180" s="4"/>
      <c r="LT180" s="4"/>
      <c r="LU180" s="4"/>
      <c r="LV180" s="4"/>
      <c r="LW180" s="4"/>
      <c r="LX180" s="4"/>
      <c r="LY180" s="4"/>
      <c r="LZ180" s="4"/>
      <c r="MA180" s="136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Q180" s="4"/>
      <c r="PR180" s="4"/>
      <c r="PS180" s="4"/>
      <c r="PT180" s="4"/>
      <c r="PU180" s="4"/>
      <c r="PV180" s="4"/>
      <c r="PW180" s="4"/>
      <c r="PX180" s="4"/>
      <c r="PY180" s="136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P180" s="4"/>
      <c r="TQ180" s="4"/>
      <c r="TR180" s="4"/>
      <c r="TS180" s="4"/>
      <c r="TT180" s="4"/>
      <c r="TU180" s="4"/>
      <c r="TV180" s="4"/>
      <c r="TW180" s="4"/>
      <c r="TX180" s="136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O180" s="4"/>
      <c r="XP180" s="4"/>
      <c r="XQ180" s="4"/>
      <c r="XR180" s="4"/>
      <c r="XS180" s="4"/>
      <c r="XT180" s="4"/>
      <c r="XU180" s="4"/>
      <c r="XV180" s="4"/>
      <c r="XW180" s="136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</row>
    <row r="181" spans="3:737" x14ac:dyDescent="0.25">
      <c r="C181" s="4"/>
      <c r="D181" s="4"/>
      <c r="E181" s="4"/>
      <c r="F181" s="4"/>
      <c r="G181" s="4"/>
      <c r="H181" s="4"/>
      <c r="I181" s="4"/>
      <c r="J181" s="4"/>
      <c r="K181" s="136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DC181" s="136"/>
      <c r="DD181" s="136"/>
      <c r="DE181" s="136"/>
      <c r="DF181" s="136"/>
      <c r="DG181" s="4"/>
      <c r="DH181" s="136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136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U181" s="4"/>
      <c r="HV181" s="4"/>
      <c r="HW181" s="4"/>
      <c r="HX181" s="4"/>
      <c r="HY181" s="4"/>
      <c r="HZ181" s="4"/>
      <c r="IA181" s="4"/>
      <c r="IB181" s="4"/>
      <c r="IC181" s="136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S181" s="4"/>
      <c r="LT181" s="4"/>
      <c r="LU181" s="4"/>
      <c r="LV181" s="4"/>
      <c r="LW181" s="4"/>
      <c r="LX181" s="4"/>
      <c r="LY181" s="4"/>
      <c r="LZ181" s="4"/>
      <c r="MA181" s="136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Q181" s="4"/>
      <c r="PR181" s="4"/>
      <c r="PS181" s="4"/>
      <c r="PT181" s="4"/>
      <c r="PU181" s="4"/>
      <c r="PV181" s="4"/>
      <c r="PW181" s="4"/>
      <c r="PX181" s="4"/>
      <c r="PY181" s="136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P181" s="4"/>
      <c r="TQ181" s="4"/>
      <c r="TR181" s="4"/>
      <c r="TS181" s="4"/>
      <c r="TT181" s="4"/>
      <c r="TU181" s="4"/>
      <c r="TV181" s="4"/>
      <c r="TW181" s="4"/>
      <c r="TX181" s="136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O181" s="4"/>
      <c r="XP181" s="4"/>
      <c r="XQ181" s="4"/>
      <c r="XR181" s="4"/>
      <c r="XS181" s="4"/>
      <c r="XT181" s="4"/>
      <c r="XU181" s="4"/>
      <c r="XV181" s="4"/>
      <c r="XW181" s="136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</row>
    <row r="182" spans="3:737" x14ac:dyDescent="0.25">
      <c r="C182" s="4"/>
      <c r="D182" s="4"/>
      <c r="E182" s="4"/>
      <c r="F182" s="4"/>
      <c r="G182" s="4"/>
      <c r="H182" s="4"/>
      <c r="I182" s="4"/>
      <c r="J182" s="4"/>
      <c r="K182" s="136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DC182" s="136"/>
      <c r="DD182" s="136"/>
      <c r="DE182" s="136"/>
      <c r="DF182" s="136"/>
      <c r="DG182" s="4"/>
      <c r="DH182" s="136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136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U182" s="4"/>
      <c r="HV182" s="4"/>
      <c r="HW182" s="4"/>
      <c r="HX182" s="4"/>
      <c r="HY182" s="4"/>
      <c r="HZ182" s="4"/>
      <c r="IA182" s="4"/>
      <c r="IB182" s="4"/>
      <c r="IC182" s="136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S182" s="4"/>
      <c r="LT182" s="4"/>
      <c r="LU182" s="4"/>
      <c r="LV182" s="4"/>
      <c r="LW182" s="4"/>
      <c r="LX182" s="4"/>
      <c r="LY182" s="4"/>
      <c r="LZ182" s="4"/>
      <c r="MA182" s="136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Q182" s="4"/>
      <c r="PR182" s="4"/>
      <c r="PS182" s="4"/>
      <c r="PT182" s="4"/>
      <c r="PU182" s="4"/>
      <c r="PV182" s="4"/>
      <c r="PW182" s="4"/>
      <c r="PX182" s="4"/>
      <c r="PY182" s="136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P182" s="4"/>
      <c r="TQ182" s="4"/>
      <c r="TR182" s="4"/>
      <c r="TS182" s="4"/>
      <c r="TT182" s="4"/>
      <c r="TU182" s="4"/>
      <c r="TV182" s="4"/>
      <c r="TW182" s="4"/>
      <c r="TX182" s="136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O182" s="4"/>
      <c r="XP182" s="4"/>
      <c r="XQ182" s="4"/>
      <c r="XR182" s="4"/>
      <c r="XS182" s="4"/>
      <c r="XT182" s="4"/>
      <c r="XU182" s="4"/>
      <c r="XV182" s="4"/>
      <c r="XW182" s="136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</row>
    <row r="183" spans="3:737" x14ac:dyDescent="0.25">
      <c r="C183" s="4"/>
      <c r="D183" s="4"/>
      <c r="E183" s="4"/>
      <c r="F183" s="4"/>
      <c r="G183" s="4"/>
      <c r="H183" s="4"/>
      <c r="I183" s="4"/>
      <c r="J183" s="4"/>
      <c r="K183" s="136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DC183" s="136"/>
      <c r="DD183" s="136"/>
      <c r="DE183" s="136"/>
      <c r="DF183" s="136"/>
      <c r="DG183" s="4"/>
      <c r="DH183" s="136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136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U183" s="4"/>
      <c r="HV183" s="4"/>
      <c r="HW183" s="4"/>
      <c r="HX183" s="4"/>
      <c r="HY183" s="4"/>
      <c r="HZ183" s="4"/>
      <c r="IA183" s="4"/>
      <c r="IB183" s="4"/>
      <c r="IC183" s="136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S183" s="4"/>
      <c r="LT183" s="4"/>
      <c r="LU183" s="4"/>
      <c r="LV183" s="4"/>
      <c r="LW183" s="4"/>
      <c r="LX183" s="4"/>
      <c r="LY183" s="4"/>
      <c r="LZ183" s="4"/>
      <c r="MA183" s="136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Q183" s="4"/>
      <c r="PR183" s="4"/>
      <c r="PS183" s="4"/>
      <c r="PT183" s="4"/>
      <c r="PU183" s="4"/>
      <c r="PV183" s="4"/>
      <c r="PW183" s="4"/>
      <c r="PX183" s="4"/>
      <c r="PY183" s="136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P183" s="4"/>
      <c r="TQ183" s="4"/>
      <c r="TR183" s="4"/>
      <c r="TS183" s="4"/>
      <c r="TT183" s="4"/>
      <c r="TU183" s="4"/>
      <c r="TV183" s="4"/>
      <c r="TW183" s="4"/>
      <c r="TX183" s="136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O183" s="4"/>
      <c r="XP183" s="4"/>
      <c r="XQ183" s="4"/>
      <c r="XR183" s="4"/>
      <c r="XS183" s="4"/>
      <c r="XT183" s="4"/>
      <c r="XU183" s="4"/>
      <c r="XV183" s="4"/>
      <c r="XW183" s="136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</row>
    <row r="184" spans="3:737" x14ac:dyDescent="0.25">
      <c r="C184" s="4"/>
      <c r="D184" s="4"/>
      <c r="E184" s="4"/>
      <c r="F184" s="4"/>
      <c r="G184" s="4"/>
      <c r="H184" s="4"/>
      <c r="I184" s="4"/>
      <c r="J184" s="4"/>
      <c r="K184" s="136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DC184" s="136"/>
      <c r="DD184" s="136"/>
      <c r="DE184" s="136"/>
      <c r="DF184" s="136"/>
      <c r="DG184" s="4"/>
      <c r="DH184" s="136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136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U184" s="4"/>
      <c r="HV184" s="4"/>
      <c r="HW184" s="4"/>
      <c r="HX184" s="4"/>
      <c r="HY184" s="4"/>
      <c r="HZ184" s="4"/>
      <c r="IA184" s="4"/>
      <c r="IB184" s="4"/>
      <c r="IC184" s="136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S184" s="4"/>
      <c r="LT184" s="4"/>
      <c r="LU184" s="4"/>
      <c r="LV184" s="4"/>
      <c r="LW184" s="4"/>
      <c r="LX184" s="4"/>
      <c r="LY184" s="4"/>
      <c r="LZ184" s="4"/>
      <c r="MA184" s="136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Q184" s="4"/>
      <c r="PR184" s="4"/>
      <c r="PS184" s="4"/>
      <c r="PT184" s="4"/>
      <c r="PU184" s="4"/>
      <c r="PV184" s="4"/>
      <c r="PW184" s="4"/>
      <c r="PX184" s="4"/>
      <c r="PY184" s="136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P184" s="4"/>
      <c r="TQ184" s="4"/>
      <c r="TR184" s="4"/>
      <c r="TS184" s="4"/>
      <c r="TT184" s="4"/>
      <c r="TU184" s="4"/>
      <c r="TV184" s="4"/>
      <c r="TW184" s="4"/>
      <c r="TX184" s="136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O184" s="4"/>
      <c r="XP184" s="4"/>
      <c r="XQ184" s="4"/>
      <c r="XR184" s="4"/>
      <c r="XS184" s="4"/>
      <c r="XT184" s="4"/>
      <c r="XU184" s="4"/>
      <c r="XV184" s="4"/>
      <c r="XW184" s="136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</row>
    <row r="185" spans="3:737" x14ac:dyDescent="0.25">
      <c r="C185" s="4"/>
      <c r="D185" s="4"/>
      <c r="E185" s="4"/>
      <c r="F185" s="4"/>
      <c r="G185" s="4"/>
      <c r="H185" s="4"/>
      <c r="I185" s="4"/>
      <c r="J185" s="4"/>
      <c r="K185" s="136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DC185" s="136"/>
      <c r="DD185" s="136"/>
      <c r="DE185" s="136"/>
      <c r="DF185" s="136"/>
      <c r="DG185" s="4"/>
      <c r="DH185" s="136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136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U185" s="4"/>
      <c r="HV185" s="4"/>
      <c r="HW185" s="4"/>
      <c r="HX185" s="4"/>
      <c r="HY185" s="4"/>
      <c r="HZ185" s="4"/>
      <c r="IA185" s="4"/>
      <c r="IB185" s="4"/>
      <c r="IC185" s="136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S185" s="4"/>
      <c r="LT185" s="4"/>
      <c r="LU185" s="4"/>
      <c r="LV185" s="4"/>
      <c r="LW185" s="4"/>
      <c r="LX185" s="4"/>
      <c r="LY185" s="4"/>
      <c r="LZ185" s="4"/>
      <c r="MA185" s="136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Q185" s="4"/>
      <c r="PR185" s="4"/>
      <c r="PS185" s="4"/>
      <c r="PT185" s="4"/>
      <c r="PU185" s="4"/>
      <c r="PV185" s="4"/>
      <c r="PW185" s="4"/>
      <c r="PX185" s="4"/>
      <c r="PY185" s="136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P185" s="4"/>
      <c r="TQ185" s="4"/>
      <c r="TR185" s="4"/>
      <c r="TS185" s="4"/>
      <c r="TT185" s="4"/>
      <c r="TU185" s="4"/>
      <c r="TV185" s="4"/>
      <c r="TW185" s="4"/>
      <c r="TX185" s="136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O185" s="4"/>
      <c r="XP185" s="4"/>
      <c r="XQ185" s="4"/>
      <c r="XR185" s="4"/>
      <c r="XS185" s="4"/>
      <c r="XT185" s="4"/>
      <c r="XU185" s="4"/>
      <c r="XV185" s="4"/>
      <c r="XW185" s="136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</row>
    <row r="186" spans="3:737" x14ac:dyDescent="0.25">
      <c r="C186" s="4"/>
      <c r="D186" s="4"/>
      <c r="E186" s="4"/>
      <c r="F186" s="4"/>
      <c r="G186" s="4"/>
      <c r="H186" s="4"/>
      <c r="I186" s="4"/>
      <c r="J186" s="4"/>
      <c r="K186" s="136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DC186" s="136"/>
      <c r="DD186" s="136"/>
      <c r="DE186" s="136"/>
      <c r="DF186" s="136"/>
      <c r="DG186" s="4"/>
      <c r="DH186" s="136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136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U186" s="4"/>
      <c r="HV186" s="4"/>
      <c r="HW186" s="4"/>
      <c r="HX186" s="4"/>
      <c r="HY186" s="4"/>
      <c r="HZ186" s="4"/>
      <c r="IA186" s="4"/>
      <c r="IB186" s="4"/>
      <c r="IC186" s="136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S186" s="4"/>
      <c r="LT186" s="4"/>
      <c r="LU186" s="4"/>
      <c r="LV186" s="4"/>
      <c r="LW186" s="4"/>
      <c r="LX186" s="4"/>
      <c r="LY186" s="4"/>
      <c r="LZ186" s="4"/>
      <c r="MA186" s="136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Q186" s="4"/>
      <c r="PR186" s="4"/>
      <c r="PS186" s="4"/>
      <c r="PT186" s="4"/>
      <c r="PU186" s="4"/>
      <c r="PV186" s="4"/>
      <c r="PW186" s="4"/>
      <c r="PX186" s="4"/>
      <c r="PY186" s="136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P186" s="4"/>
      <c r="TQ186" s="4"/>
      <c r="TR186" s="4"/>
      <c r="TS186" s="4"/>
      <c r="TT186" s="4"/>
      <c r="TU186" s="4"/>
      <c r="TV186" s="4"/>
      <c r="TW186" s="4"/>
      <c r="TX186" s="136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O186" s="4"/>
      <c r="XP186" s="4"/>
      <c r="XQ186" s="4"/>
      <c r="XR186" s="4"/>
      <c r="XS186" s="4"/>
      <c r="XT186" s="4"/>
      <c r="XU186" s="4"/>
      <c r="XV186" s="4"/>
      <c r="XW186" s="136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</row>
    <row r="187" spans="3:737" x14ac:dyDescent="0.25">
      <c r="C187" s="4"/>
      <c r="D187" s="4"/>
      <c r="E187" s="4"/>
      <c r="F187" s="4"/>
      <c r="G187" s="4"/>
      <c r="H187" s="4"/>
      <c r="I187" s="4"/>
      <c r="J187" s="4"/>
      <c r="K187" s="136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DC187" s="136"/>
      <c r="DD187" s="136"/>
      <c r="DE187" s="136"/>
      <c r="DF187" s="136"/>
      <c r="DG187" s="4"/>
      <c r="DH187" s="136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136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U187" s="4"/>
      <c r="HV187" s="4"/>
      <c r="HW187" s="4"/>
      <c r="HX187" s="4"/>
      <c r="HY187" s="4"/>
      <c r="HZ187" s="4"/>
      <c r="IA187" s="4"/>
      <c r="IB187" s="4"/>
      <c r="IC187" s="136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S187" s="4"/>
      <c r="LT187" s="4"/>
      <c r="LU187" s="4"/>
      <c r="LV187" s="4"/>
      <c r="LW187" s="4"/>
      <c r="LX187" s="4"/>
      <c r="LY187" s="4"/>
      <c r="LZ187" s="4"/>
      <c r="MA187" s="136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Q187" s="4"/>
      <c r="PR187" s="4"/>
      <c r="PS187" s="4"/>
      <c r="PT187" s="4"/>
      <c r="PU187" s="4"/>
      <c r="PV187" s="4"/>
      <c r="PW187" s="4"/>
      <c r="PX187" s="4"/>
      <c r="PY187" s="136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P187" s="4"/>
      <c r="TQ187" s="4"/>
      <c r="TR187" s="4"/>
      <c r="TS187" s="4"/>
      <c r="TT187" s="4"/>
      <c r="TU187" s="4"/>
      <c r="TV187" s="4"/>
      <c r="TW187" s="4"/>
      <c r="TX187" s="136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O187" s="4"/>
      <c r="XP187" s="4"/>
      <c r="XQ187" s="4"/>
      <c r="XR187" s="4"/>
      <c r="XS187" s="4"/>
      <c r="XT187" s="4"/>
      <c r="XU187" s="4"/>
      <c r="XV187" s="4"/>
      <c r="XW187" s="136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</row>
    <row r="188" spans="3:737" x14ac:dyDescent="0.25">
      <c r="C188" s="4"/>
      <c r="D188" s="4"/>
      <c r="E188" s="4"/>
      <c r="F188" s="4"/>
      <c r="G188" s="4"/>
      <c r="H188" s="4"/>
      <c r="I188" s="4"/>
      <c r="J188" s="4"/>
      <c r="K188" s="136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DC188" s="136"/>
      <c r="DD188" s="136"/>
      <c r="DE188" s="136"/>
      <c r="DF188" s="136"/>
      <c r="DG188" s="4"/>
      <c r="DH188" s="136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136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U188" s="4"/>
      <c r="HV188" s="4"/>
      <c r="HW188" s="4"/>
      <c r="HX188" s="4"/>
      <c r="HY188" s="4"/>
      <c r="HZ188" s="4"/>
      <c r="IA188" s="4"/>
      <c r="IB188" s="4"/>
      <c r="IC188" s="136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S188" s="4"/>
      <c r="LT188" s="4"/>
      <c r="LU188" s="4"/>
      <c r="LV188" s="4"/>
      <c r="LW188" s="4"/>
      <c r="LX188" s="4"/>
      <c r="LY188" s="4"/>
      <c r="LZ188" s="4"/>
      <c r="MA188" s="136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Q188" s="4"/>
      <c r="PR188" s="4"/>
      <c r="PS188" s="4"/>
      <c r="PT188" s="4"/>
      <c r="PU188" s="4"/>
      <c r="PV188" s="4"/>
      <c r="PW188" s="4"/>
      <c r="PX188" s="4"/>
      <c r="PY188" s="136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P188" s="4"/>
      <c r="TQ188" s="4"/>
      <c r="TR188" s="4"/>
      <c r="TS188" s="4"/>
      <c r="TT188" s="4"/>
      <c r="TU188" s="4"/>
      <c r="TV188" s="4"/>
      <c r="TW188" s="4"/>
      <c r="TX188" s="136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O188" s="4"/>
      <c r="XP188" s="4"/>
      <c r="XQ188" s="4"/>
      <c r="XR188" s="4"/>
      <c r="XS188" s="4"/>
      <c r="XT188" s="4"/>
      <c r="XU188" s="4"/>
      <c r="XV188" s="4"/>
      <c r="XW188" s="136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</row>
    <row r="189" spans="3:737" x14ac:dyDescent="0.25">
      <c r="C189" s="4"/>
      <c r="D189" s="4"/>
      <c r="E189" s="4"/>
      <c r="F189" s="4"/>
      <c r="G189" s="4"/>
      <c r="H189" s="4"/>
      <c r="I189" s="4"/>
      <c r="J189" s="4"/>
      <c r="K189" s="136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DC189" s="136"/>
      <c r="DD189" s="136"/>
      <c r="DE189" s="136"/>
      <c r="DF189" s="136"/>
      <c r="DG189" s="4"/>
      <c r="DH189" s="136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136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U189" s="4"/>
      <c r="HV189" s="4"/>
      <c r="HW189" s="4"/>
      <c r="HX189" s="4"/>
      <c r="HY189" s="4"/>
      <c r="HZ189" s="4"/>
      <c r="IA189" s="4"/>
      <c r="IB189" s="4"/>
      <c r="IC189" s="136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S189" s="4"/>
      <c r="LT189" s="4"/>
      <c r="LU189" s="4"/>
      <c r="LV189" s="4"/>
      <c r="LW189" s="4"/>
      <c r="LX189" s="4"/>
      <c r="LY189" s="4"/>
      <c r="LZ189" s="4"/>
      <c r="MA189" s="136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Q189" s="4"/>
      <c r="PR189" s="4"/>
      <c r="PS189" s="4"/>
      <c r="PT189" s="4"/>
      <c r="PU189" s="4"/>
      <c r="PV189" s="4"/>
      <c r="PW189" s="4"/>
      <c r="PX189" s="4"/>
      <c r="PY189" s="136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P189" s="4"/>
      <c r="TQ189" s="4"/>
      <c r="TR189" s="4"/>
      <c r="TS189" s="4"/>
      <c r="TT189" s="4"/>
      <c r="TU189" s="4"/>
      <c r="TV189" s="4"/>
      <c r="TW189" s="4"/>
      <c r="TX189" s="136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O189" s="4"/>
      <c r="XP189" s="4"/>
      <c r="XQ189" s="4"/>
      <c r="XR189" s="4"/>
      <c r="XS189" s="4"/>
      <c r="XT189" s="4"/>
      <c r="XU189" s="4"/>
      <c r="XV189" s="4"/>
      <c r="XW189" s="136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</row>
    <row r="190" spans="3:737" x14ac:dyDescent="0.25">
      <c r="C190" s="4"/>
      <c r="D190" s="4"/>
      <c r="E190" s="4"/>
      <c r="F190" s="4"/>
      <c r="G190" s="4"/>
      <c r="H190" s="4"/>
      <c r="I190" s="4"/>
      <c r="J190" s="4"/>
      <c r="K190" s="136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DC190" s="136"/>
      <c r="DD190" s="136"/>
      <c r="DE190" s="136"/>
      <c r="DF190" s="136"/>
      <c r="DG190" s="4"/>
      <c r="DH190" s="136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136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U190" s="4"/>
      <c r="HV190" s="4"/>
      <c r="HW190" s="4"/>
      <c r="HX190" s="4"/>
      <c r="HY190" s="4"/>
      <c r="HZ190" s="4"/>
      <c r="IA190" s="4"/>
      <c r="IB190" s="4"/>
      <c r="IC190" s="136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S190" s="4"/>
      <c r="LT190" s="4"/>
      <c r="LU190" s="4"/>
      <c r="LV190" s="4"/>
      <c r="LW190" s="4"/>
      <c r="LX190" s="4"/>
      <c r="LY190" s="4"/>
      <c r="LZ190" s="4"/>
      <c r="MA190" s="136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Q190" s="4"/>
      <c r="PR190" s="4"/>
      <c r="PS190" s="4"/>
      <c r="PT190" s="4"/>
      <c r="PU190" s="4"/>
      <c r="PV190" s="4"/>
      <c r="PW190" s="4"/>
      <c r="PX190" s="4"/>
      <c r="PY190" s="136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P190" s="4"/>
      <c r="TQ190" s="4"/>
      <c r="TR190" s="4"/>
      <c r="TS190" s="4"/>
      <c r="TT190" s="4"/>
      <c r="TU190" s="4"/>
      <c r="TV190" s="4"/>
      <c r="TW190" s="4"/>
      <c r="TX190" s="136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O190" s="4"/>
      <c r="XP190" s="4"/>
      <c r="XQ190" s="4"/>
      <c r="XR190" s="4"/>
      <c r="XS190" s="4"/>
      <c r="XT190" s="4"/>
      <c r="XU190" s="4"/>
      <c r="XV190" s="4"/>
      <c r="XW190" s="136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</row>
    <row r="191" spans="3:737" x14ac:dyDescent="0.25">
      <c r="C191" s="4"/>
      <c r="D191" s="4"/>
      <c r="E191" s="4"/>
      <c r="F191" s="4"/>
      <c r="G191" s="4"/>
      <c r="H191" s="4"/>
      <c r="I191" s="4"/>
      <c r="J191" s="4"/>
      <c r="K191" s="136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DC191" s="136"/>
      <c r="DD191" s="136"/>
      <c r="DE191" s="136"/>
      <c r="DF191" s="136"/>
      <c r="DG191" s="4"/>
      <c r="DH191" s="136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136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U191" s="4"/>
      <c r="HV191" s="4"/>
      <c r="HW191" s="4"/>
      <c r="HX191" s="4"/>
      <c r="HY191" s="4"/>
      <c r="HZ191" s="4"/>
      <c r="IA191" s="4"/>
      <c r="IB191" s="4"/>
      <c r="IC191" s="136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S191" s="4"/>
      <c r="LT191" s="4"/>
      <c r="LU191" s="4"/>
      <c r="LV191" s="4"/>
      <c r="LW191" s="4"/>
      <c r="LX191" s="4"/>
      <c r="LY191" s="4"/>
      <c r="LZ191" s="4"/>
      <c r="MA191" s="136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Q191" s="4"/>
      <c r="PR191" s="4"/>
      <c r="PS191" s="4"/>
      <c r="PT191" s="4"/>
      <c r="PU191" s="4"/>
      <c r="PV191" s="4"/>
      <c r="PW191" s="4"/>
      <c r="PX191" s="4"/>
      <c r="PY191" s="136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P191" s="4"/>
      <c r="TQ191" s="4"/>
      <c r="TR191" s="4"/>
      <c r="TS191" s="4"/>
      <c r="TT191" s="4"/>
      <c r="TU191" s="4"/>
      <c r="TV191" s="4"/>
      <c r="TW191" s="4"/>
      <c r="TX191" s="136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O191" s="4"/>
      <c r="XP191" s="4"/>
      <c r="XQ191" s="4"/>
      <c r="XR191" s="4"/>
      <c r="XS191" s="4"/>
      <c r="XT191" s="4"/>
      <c r="XU191" s="4"/>
      <c r="XV191" s="4"/>
      <c r="XW191" s="136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</row>
    <row r="192" spans="3:737" x14ac:dyDescent="0.25">
      <c r="C192" s="4"/>
      <c r="D192" s="4"/>
      <c r="E192" s="4"/>
      <c r="F192" s="4"/>
      <c r="G192" s="4"/>
      <c r="H192" s="4"/>
      <c r="I192" s="4"/>
      <c r="J192" s="4"/>
      <c r="K192" s="136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DC192" s="136"/>
      <c r="DD192" s="136"/>
      <c r="DE192" s="136"/>
      <c r="DF192" s="136"/>
      <c r="DG192" s="4"/>
      <c r="DH192" s="136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136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U192" s="4"/>
      <c r="HV192" s="4"/>
      <c r="HW192" s="4"/>
      <c r="HX192" s="4"/>
      <c r="HY192" s="4"/>
      <c r="HZ192" s="4"/>
      <c r="IA192" s="4"/>
      <c r="IB192" s="4"/>
      <c r="IC192" s="136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S192" s="4"/>
      <c r="LT192" s="4"/>
      <c r="LU192" s="4"/>
      <c r="LV192" s="4"/>
      <c r="LW192" s="4"/>
      <c r="LX192" s="4"/>
      <c r="LY192" s="4"/>
      <c r="LZ192" s="4"/>
      <c r="MA192" s="136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Q192" s="4"/>
      <c r="PR192" s="4"/>
      <c r="PS192" s="4"/>
      <c r="PT192" s="4"/>
      <c r="PU192" s="4"/>
      <c r="PV192" s="4"/>
      <c r="PW192" s="4"/>
      <c r="PX192" s="4"/>
      <c r="PY192" s="136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P192" s="4"/>
      <c r="TQ192" s="4"/>
      <c r="TR192" s="4"/>
      <c r="TS192" s="4"/>
      <c r="TT192" s="4"/>
      <c r="TU192" s="4"/>
      <c r="TV192" s="4"/>
      <c r="TW192" s="4"/>
      <c r="TX192" s="136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O192" s="4"/>
      <c r="XP192" s="4"/>
      <c r="XQ192" s="4"/>
      <c r="XR192" s="4"/>
      <c r="XS192" s="4"/>
      <c r="XT192" s="4"/>
      <c r="XU192" s="4"/>
      <c r="XV192" s="4"/>
      <c r="XW192" s="136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</row>
    <row r="193" spans="3:737" x14ac:dyDescent="0.25">
      <c r="C193" s="4"/>
      <c r="D193" s="4"/>
      <c r="E193" s="4"/>
      <c r="F193" s="4"/>
      <c r="G193" s="4"/>
      <c r="H193" s="4"/>
      <c r="I193" s="4"/>
      <c r="J193" s="4"/>
      <c r="K193" s="136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DC193" s="136"/>
      <c r="DD193" s="136"/>
      <c r="DE193" s="136"/>
      <c r="DF193" s="136"/>
      <c r="DG193" s="4"/>
      <c r="DH193" s="136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136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U193" s="4"/>
      <c r="HV193" s="4"/>
      <c r="HW193" s="4"/>
      <c r="HX193" s="4"/>
      <c r="HY193" s="4"/>
      <c r="HZ193" s="4"/>
      <c r="IA193" s="4"/>
      <c r="IB193" s="4"/>
      <c r="IC193" s="136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S193" s="4"/>
      <c r="LT193" s="4"/>
      <c r="LU193" s="4"/>
      <c r="LV193" s="4"/>
      <c r="LW193" s="4"/>
      <c r="LX193" s="4"/>
      <c r="LY193" s="4"/>
      <c r="LZ193" s="4"/>
      <c r="MA193" s="136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Q193" s="4"/>
      <c r="PR193" s="4"/>
      <c r="PS193" s="4"/>
      <c r="PT193" s="4"/>
      <c r="PU193" s="4"/>
      <c r="PV193" s="4"/>
      <c r="PW193" s="4"/>
      <c r="PX193" s="4"/>
      <c r="PY193" s="136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P193" s="4"/>
      <c r="TQ193" s="4"/>
      <c r="TR193" s="4"/>
      <c r="TS193" s="4"/>
      <c r="TT193" s="4"/>
      <c r="TU193" s="4"/>
      <c r="TV193" s="4"/>
      <c r="TW193" s="4"/>
      <c r="TX193" s="136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O193" s="4"/>
      <c r="XP193" s="4"/>
      <c r="XQ193" s="4"/>
      <c r="XR193" s="4"/>
      <c r="XS193" s="4"/>
      <c r="XT193" s="4"/>
      <c r="XU193" s="4"/>
      <c r="XV193" s="4"/>
      <c r="XW193" s="136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</row>
    <row r="194" spans="3:737" x14ac:dyDescent="0.25">
      <c r="C194" s="4"/>
      <c r="D194" s="4"/>
      <c r="E194" s="4"/>
      <c r="F194" s="4"/>
      <c r="G194" s="4"/>
      <c r="H194" s="4"/>
      <c r="I194" s="4"/>
      <c r="J194" s="4"/>
      <c r="K194" s="136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DC194" s="136"/>
      <c r="DD194" s="136"/>
      <c r="DE194" s="136"/>
      <c r="DF194" s="136"/>
      <c r="DG194" s="4"/>
      <c r="DH194" s="136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136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U194" s="4"/>
      <c r="HV194" s="4"/>
      <c r="HW194" s="4"/>
      <c r="HX194" s="4"/>
      <c r="HY194" s="4"/>
      <c r="HZ194" s="4"/>
      <c r="IA194" s="4"/>
      <c r="IB194" s="4"/>
      <c r="IC194" s="136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S194" s="4"/>
      <c r="LT194" s="4"/>
      <c r="LU194" s="4"/>
      <c r="LV194" s="4"/>
      <c r="LW194" s="4"/>
      <c r="LX194" s="4"/>
      <c r="LY194" s="4"/>
      <c r="LZ194" s="4"/>
      <c r="MA194" s="136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Q194" s="4"/>
      <c r="PR194" s="4"/>
      <c r="PS194" s="4"/>
      <c r="PT194" s="4"/>
      <c r="PU194" s="4"/>
      <c r="PV194" s="4"/>
      <c r="PW194" s="4"/>
      <c r="PX194" s="4"/>
      <c r="PY194" s="136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P194" s="4"/>
      <c r="TQ194" s="4"/>
      <c r="TR194" s="4"/>
      <c r="TS194" s="4"/>
      <c r="TT194" s="4"/>
      <c r="TU194" s="4"/>
      <c r="TV194" s="4"/>
      <c r="TW194" s="4"/>
      <c r="TX194" s="136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O194" s="4"/>
      <c r="XP194" s="4"/>
      <c r="XQ194" s="4"/>
      <c r="XR194" s="4"/>
      <c r="XS194" s="4"/>
      <c r="XT194" s="4"/>
      <c r="XU194" s="4"/>
      <c r="XV194" s="4"/>
      <c r="XW194" s="136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</row>
    <row r="195" spans="3:737" x14ac:dyDescent="0.25">
      <c r="C195" s="4"/>
      <c r="D195" s="4"/>
      <c r="E195" s="4"/>
      <c r="F195" s="4"/>
      <c r="G195" s="4"/>
      <c r="H195" s="4"/>
      <c r="I195" s="4"/>
      <c r="J195" s="4"/>
      <c r="K195" s="136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DC195" s="136"/>
      <c r="DD195" s="136"/>
      <c r="DE195" s="136"/>
      <c r="DF195" s="136"/>
      <c r="DG195" s="4"/>
      <c r="DH195" s="136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136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U195" s="4"/>
      <c r="HV195" s="4"/>
      <c r="HW195" s="4"/>
      <c r="HX195" s="4"/>
      <c r="HY195" s="4"/>
      <c r="HZ195" s="4"/>
      <c r="IA195" s="4"/>
      <c r="IB195" s="4"/>
      <c r="IC195" s="136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S195" s="4"/>
      <c r="LT195" s="4"/>
      <c r="LU195" s="4"/>
      <c r="LV195" s="4"/>
      <c r="LW195" s="4"/>
      <c r="LX195" s="4"/>
      <c r="LY195" s="4"/>
      <c r="LZ195" s="4"/>
      <c r="MA195" s="136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Q195" s="4"/>
      <c r="PR195" s="4"/>
      <c r="PS195" s="4"/>
      <c r="PT195" s="4"/>
      <c r="PU195" s="4"/>
      <c r="PV195" s="4"/>
      <c r="PW195" s="4"/>
      <c r="PX195" s="4"/>
      <c r="PY195" s="136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P195" s="4"/>
      <c r="TQ195" s="4"/>
      <c r="TR195" s="4"/>
      <c r="TS195" s="4"/>
      <c r="TT195" s="4"/>
      <c r="TU195" s="4"/>
      <c r="TV195" s="4"/>
      <c r="TW195" s="4"/>
      <c r="TX195" s="136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O195" s="4"/>
      <c r="XP195" s="4"/>
      <c r="XQ195" s="4"/>
      <c r="XR195" s="4"/>
      <c r="XS195" s="4"/>
      <c r="XT195" s="4"/>
      <c r="XU195" s="4"/>
      <c r="XV195" s="4"/>
      <c r="XW195" s="136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</row>
    <row r="196" spans="3:737" x14ac:dyDescent="0.25">
      <c r="C196" s="4"/>
      <c r="D196" s="4"/>
      <c r="E196" s="4"/>
      <c r="F196" s="4"/>
      <c r="G196" s="4"/>
      <c r="H196" s="4"/>
      <c r="I196" s="4"/>
      <c r="J196" s="4"/>
      <c r="K196" s="136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DC196" s="136"/>
      <c r="DD196" s="136"/>
      <c r="DE196" s="136"/>
      <c r="DF196" s="136"/>
      <c r="DG196" s="4"/>
      <c r="DH196" s="136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136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U196" s="4"/>
      <c r="HV196" s="4"/>
      <c r="HW196" s="4"/>
      <c r="HX196" s="4"/>
      <c r="HY196" s="4"/>
      <c r="HZ196" s="4"/>
      <c r="IA196" s="4"/>
      <c r="IB196" s="4"/>
      <c r="IC196" s="136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S196" s="4"/>
      <c r="LT196" s="4"/>
      <c r="LU196" s="4"/>
      <c r="LV196" s="4"/>
      <c r="LW196" s="4"/>
      <c r="LX196" s="4"/>
      <c r="LY196" s="4"/>
      <c r="LZ196" s="4"/>
      <c r="MA196" s="136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Q196" s="4"/>
      <c r="PR196" s="4"/>
      <c r="PS196" s="4"/>
      <c r="PT196" s="4"/>
      <c r="PU196" s="4"/>
      <c r="PV196" s="4"/>
      <c r="PW196" s="4"/>
      <c r="PX196" s="4"/>
      <c r="PY196" s="136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P196" s="4"/>
      <c r="TQ196" s="4"/>
      <c r="TR196" s="4"/>
      <c r="TS196" s="4"/>
      <c r="TT196" s="4"/>
      <c r="TU196" s="4"/>
      <c r="TV196" s="4"/>
      <c r="TW196" s="4"/>
      <c r="TX196" s="136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O196" s="4"/>
      <c r="XP196" s="4"/>
      <c r="XQ196" s="4"/>
      <c r="XR196" s="4"/>
      <c r="XS196" s="4"/>
      <c r="XT196" s="4"/>
      <c r="XU196" s="4"/>
      <c r="XV196" s="4"/>
      <c r="XW196" s="136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</row>
    <row r="197" spans="3:737" x14ac:dyDescent="0.25">
      <c r="C197" s="4"/>
      <c r="D197" s="4"/>
      <c r="E197" s="4"/>
      <c r="F197" s="4"/>
      <c r="G197" s="4"/>
      <c r="H197" s="4"/>
      <c r="I197" s="4"/>
      <c r="J197" s="4"/>
      <c r="K197" s="136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DC197" s="136"/>
      <c r="DD197" s="136"/>
      <c r="DE197" s="136"/>
      <c r="DF197" s="136"/>
      <c r="DG197" s="4"/>
      <c r="DH197" s="136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136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U197" s="4"/>
      <c r="HV197" s="4"/>
      <c r="HW197" s="4"/>
      <c r="HX197" s="4"/>
      <c r="HY197" s="4"/>
      <c r="HZ197" s="4"/>
      <c r="IA197" s="4"/>
      <c r="IB197" s="4"/>
      <c r="IC197" s="136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S197" s="4"/>
      <c r="LT197" s="4"/>
      <c r="LU197" s="4"/>
      <c r="LV197" s="4"/>
      <c r="LW197" s="4"/>
      <c r="LX197" s="4"/>
      <c r="LY197" s="4"/>
      <c r="LZ197" s="4"/>
      <c r="MA197" s="136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Q197" s="4"/>
      <c r="PR197" s="4"/>
      <c r="PS197" s="4"/>
      <c r="PT197" s="4"/>
      <c r="PU197" s="4"/>
      <c r="PV197" s="4"/>
      <c r="PW197" s="4"/>
      <c r="PX197" s="4"/>
      <c r="PY197" s="136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P197" s="4"/>
      <c r="TQ197" s="4"/>
      <c r="TR197" s="4"/>
      <c r="TS197" s="4"/>
      <c r="TT197" s="4"/>
      <c r="TU197" s="4"/>
      <c r="TV197" s="4"/>
      <c r="TW197" s="4"/>
      <c r="TX197" s="136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O197" s="4"/>
      <c r="XP197" s="4"/>
      <c r="XQ197" s="4"/>
      <c r="XR197" s="4"/>
      <c r="XS197" s="4"/>
      <c r="XT197" s="4"/>
      <c r="XU197" s="4"/>
      <c r="XV197" s="4"/>
      <c r="XW197" s="136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</row>
    <row r="198" spans="3:737" x14ac:dyDescent="0.25">
      <c r="C198" s="4"/>
      <c r="D198" s="4"/>
      <c r="E198" s="4"/>
      <c r="F198" s="4"/>
      <c r="G198" s="4"/>
      <c r="H198" s="4"/>
      <c r="I198" s="4"/>
      <c r="J198" s="4"/>
      <c r="K198" s="136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DC198" s="136"/>
      <c r="DD198" s="136"/>
      <c r="DE198" s="136"/>
      <c r="DF198" s="136"/>
      <c r="DG198" s="4"/>
      <c r="DH198" s="136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136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U198" s="4"/>
      <c r="HV198" s="4"/>
      <c r="HW198" s="4"/>
      <c r="HX198" s="4"/>
      <c r="HY198" s="4"/>
      <c r="HZ198" s="4"/>
      <c r="IA198" s="4"/>
      <c r="IB198" s="4"/>
      <c r="IC198" s="136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S198" s="4"/>
      <c r="LT198" s="4"/>
      <c r="LU198" s="4"/>
      <c r="LV198" s="4"/>
      <c r="LW198" s="4"/>
      <c r="LX198" s="4"/>
      <c r="LY198" s="4"/>
      <c r="LZ198" s="4"/>
      <c r="MA198" s="136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Q198" s="4"/>
      <c r="PR198" s="4"/>
      <c r="PS198" s="4"/>
      <c r="PT198" s="4"/>
      <c r="PU198" s="4"/>
      <c r="PV198" s="4"/>
      <c r="PW198" s="4"/>
      <c r="PX198" s="4"/>
      <c r="PY198" s="136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P198" s="4"/>
      <c r="TQ198" s="4"/>
      <c r="TR198" s="4"/>
      <c r="TS198" s="4"/>
      <c r="TT198" s="4"/>
      <c r="TU198" s="4"/>
      <c r="TV198" s="4"/>
      <c r="TW198" s="4"/>
      <c r="TX198" s="136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O198" s="4"/>
      <c r="XP198" s="4"/>
      <c r="XQ198" s="4"/>
      <c r="XR198" s="4"/>
      <c r="XS198" s="4"/>
      <c r="XT198" s="4"/>
      <c r="XU198" s="4"/>
      <c r="XV198" s="4"/>
      <c r="XW198" s="136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</row>
    <row r="199" spans="3:737" x14ac:dyDescent="0.25">
      <c r="C199" s="4"/>
      <c r="D199" s="4"/>
      <c r="E199" s="4"/>
      <c r="F199" s="4"/>
      <c r="G199" s="4"/>
      <c r="H199" s="4"/>
      <c r="I199" s="4"/>
      <c r="J199" s="4"/>
      <c r="K199" s="136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DC199" s="136"/>
      <c r="DD199" s="136"/>
      <c r="DE199" s="136"/>
      <c r="DF199" s="136"/>
      <c r="DG199" s="4"/>
      <c r="DH199" s="136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136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U199" s="4"/>
      <c r="HV199" s="4"/>
      <c r="HW199" s="4"/>
      <c r="HX199" s="4"/>
      <c r="HY199" s="4"/>
      <c r="HZ199" s="4"/>
      <c r="IA199" s="4"/>
      <c r="IB199" s="4"/>
      <c r="IC199" s="136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S199" s="4"/>
      <c r="LT199" s="4"/>
      <c r="LU199" s="4"/>
      <c r="LV199" s="4"/>
      <c r="LW199" s="4"/>
      <c r="LX199" s="4"/>
      <c r="LY199" s="4"/>
      <c r="LZ199" s="4"/>
      <c r="MA199" s="136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Q199" s="4"/>
      <c r="PR199" s="4"/>
      <c r="PS199" s="4"/>
      <c r="PT199" s="4"/>
      <c r="PU199" s="4"/>
      <c r="PV199" s="4"/>
      <c r="PW199" s="4"/>
      <c r="PX199" s="4"/>
      <c r="PY199" s="136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P199" s="4"/>
      <c r="TQ199" s="4"/>
      <c r="TR199" s="4"/>
      <c r="TS199" s="4"/>
      <c r="TT199" s="4"/>
      <c r="TU199" s="4"/>
      <c r="TV199" s="4"/>
      <c r="TW199" s="4"/>
      <c r="TX199" s="136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O199" s="4"/>
      <c r="XP199" s="4"/>
      <c r="XQ199" s="4"/>
      <c r="XR199" s="4"/>
      <c r="XS199" s="4"/>
      <c r="XT199" s="4"/>
      <c r="XU199" s="4"/>
      <c r="XV199" s="4"/>
      <c r="XW199" s="136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</row>
    <row r="200" spans="3:737" x14ac:dyDescent="0.25">
      <c r="C200" s="4"/>
      <c r="D200" s="4"/>
      <c r="E200" s="4"/>
      <c r="F200" s="4"/>
      <c r="G200" s="4"/>
      <c r="H200" s="4"/>
      <c r="I200" s="4"/>
      <c r="J200" s="4"/>
      <c r="K200" s="136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DC200" s="136"/>
      <c r="DD200" s="136"/>
      <c r="DE200" s="136"/>
      <c r="DF200" s="136"/>
      <c r="DG200" s="4"/>
      <c r="DH200" s="136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136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U200" s="4"/>
      <c r="HV200" s="4"/>
      <c r="HW200" s="4"/>
      <c r="HX200" s="4"/>
      <c r="HY200" s="4"/>
      <c r="HZ200" s="4"/>
      <c r="IA200" s="4"/>
      <c r="IB200" s="4"/>
      <c r="IC200" s="136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S200" s="4"/>
      <c r="LT200" s="4"/>
      <c r="LU200" s="4"/>
      <c r="LV200" s="4"/>
      <c r="LW200" s="4"/>
      <c r="LX200" s="4"/>
      <c r="LY200" s="4"/>
      <c r="LZ200" s="4"/>
      <c r="MA200" s="136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Q200" s="4"/>
      <c r="PR200" s="4"/>
      <c r="PS200" s="4"/>
      <c r="PT200" s="4"/>
      <c r="PU200" s="4"/>
      <c r="PV200" s="4"/>
      <c r="PW200" s="4"/>
      <c r="PX200" s="4"/>
      <c r="PY200" s="136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P200" s="4"/>
      <c r="TQ200" s="4"/>
      <c r="TR200" s="4"/>
      <c r="TS200" s="4"/>
      <c r="TT200" s="4"/>
      <c r="TU200" s="4"/>
      <c r="TV200" s="4"/>
      <c r="TW200" s="4"/>
      <c r="TX200" s="136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O200" s="4"/>
      <c r="XP200" s="4"/>
      <c r="XQ200" s="4"/>
      <c r="XR200" s="4"/>
      <c r="XS200" s="4"/>
      <c r="XT200" s="4"/>
      <c r="XU200" s="4"/>
      <c r="XV200" s="4"/>
      <c r="XW200" s="136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</row>
    <row r="201" spans="3:737" x14ac:dyDescent="0.25">
      <c r="C201" s="4"/>
      <c r="D201" s="4"/>
      <c r="E201" s="4"/>
      <c r="F201" s="4"/>
      <c r="G201" s="4"/>
      <c r="H201" s="4"/>
      <c r="I201" s="4"/>
      <c r="J201" s="4"/>
      <c r="K201" s="136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DC201" s="136"/>
      <c r="DD201" s="136"/>
      <c r="DE201" s="136"/>
      <c r="DF201" s="136"/>
      <c r="DG201" s="4"/>
      <c r="DH201" s="136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136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U201" s="4"/>
      <c r="HV201" s="4"/>
      <c r="HW201" s="4"/>
      <c r="HX201" s="4"/>
      <c r="HY201" s="4"/>
      <c r="HZ201" s="4"/>
      <c r="IA201" s="4"/>
      <c r="IB201" s="4"/>
      <c r="IC201" s="136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S201" s="4"/>
      <c r="LT201" s="4"/>
      <c r="LU201" s="4"/>
      <c r="LV201" s="4"/>
      <c r="LW201" s="4"/>
      <c r="LX201" s="4"/>
      <c r="LY201" s="4"/>
      <c r="LZ201" s="4"/>
      <c r="MA201" s="136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Q201" s="4"/>
      <c r="PR201" s="4"/>
      <c r="PS201" s="4"/>
      <c r="PT201" s="4"/>
      <c r="PU201" s="4"/>
      <c r="PV201" s="4"/>
      <c r="PW201" s="4"/>
      <c r="PX201" s="4"/>
      <c r="PY201" s="136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P201" s="4"/>
      <c r="TQ201" s="4"/>
      <c r="TR201" s="4"/>
      <c r="TS201" s="4"/>
      <c r="TT201" s="4"/>
      <c r="TU201" s="4"/>
      <c r="TV201" s="4"/>
      <c r="TW201" s="4"/>
      <c r="TX201" s="136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O201" s="4"/>
      <c r="XP201" s="4"/>
      <c r="XQ201" s="4"/>
      <c r="XR201" s="4"/>
      <c r="XS201" s="4"/>
      <c r="XT201" s="4"/>
      <c r="XU201" s="4"/>
      <c r="XV201" s="4"/>
      <c r="XW201" s="136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</row>
    <row r="202" spans="3:737" x14ac:dyDescent="0.25">
      <c r="C202" s="4"/>
      <c r="D202" s="4"/>
      <c r="E202" s="4"/>
      <c r="F202" s="4"/>
      <c r="G202" s="4"/>
      <c r="H202" s="4"/>
      <c r="I202" s="4"/>
      <c r="J202" s="4"/>
      <c r="K202" s="136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DC202" s="136"/>
      <c r="DD202" s="136"/>
      <c r="DE202" s="136"/>
      <c r="DF202" s="136"/>
      <c r="DG202" s="4"/>
      <c r="DH202" s="136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136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U202" s="4"/>
      <c r="HV202" s="4"/>
      <c r="HW202" s="4"/>
      <c r="HX202" s="4"/>
      <c r="HY202" s="4"/>
      <c r="HZ202" s="4"/>
      <c r="IA202" s="4"/>
      <c r="IB202" s="4"/>
      <c r="IC202" s="136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S202" s="4"/>
      <c r="LT202" s="4"/>
      <c r="LU202" s="4"/>
      <c r="LV202" s="4"/>
      <c r="LW202" s="4"/>
      <c r="LX202" s="4"/>
      <c r="LY202" s="4"/>
      <c r="LZ202" s="4"/>
      <c r="MA202" s="136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Q202" s="4"/>
      <c r="PR202" s="4"/>
      <c r="PS202" s="4"/>
      <c r="PT202" s="4"/>
      <c r="PU202" s="4"/>
      <c r="PV202" s="4"/>
      <c r="PW202" s="4"/>
      <c r="PX202" s="4"/>
      <c r="PY202" s="136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P202" s="4"/>
      <c r="TQ202" s="4"/>
      <c r="TR202" s="4"/>
      <c r="TS202" s="4"/>
      <c r="TT202" s="4"/>
      <c r="TU202" s="4"/>
      <c r="TV202" s="4"/>
      <c r="TW202" s="4"/>
      <c r="TX202" s="136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O202" s="4"/>
      <c r="XP202" s="4"/>
      <c r="XQ202" s="4"/>
      <c r="XR202" s="4"/>
      <c r="XS202" s="4"/>
      <c r="XT202" s="4"/>
      <c r="XU202" s="4"/>
      <c r="XV202" s="4"/>
      <c r="XW202" s="136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</row>
    <row r="203" spans="3:737" x14ac:dyDescent="0.25">
      <c r="C203" s="4"/>
      <c r="D203" s="4"/>
      <c r="E203" s="4"/>
      <c r="F203" s="4"/>
      <c r="G203" s="4"/>
      <c r="H203" s="4"/>
      <c r="I203" s="4"/>
      <c r="J203" s="4"/>
      <c r="K203" s="136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DC203" s="136"/>
      <c r="DD203" s="136"/>
      <c r="DE203" s="136"/>
      <c r="DF203" s="136"/>
      <c r="DG203" s="4"/>
      <c r="DH203" s="136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136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U203" s="4"/>
      <c r="HV203" s="4"/>
      <c r="HW203" s="4"/>
      <c r="HX203" s="4"/>
      <c r="HY203" s="4"/>
      <c r="HZ203" s="4"/>
      <c r="IA203" s="4"/>
      <c r="IB203" s="4"/>
      <c r="IC203" s="136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S203" s="4"/>
      <c r="LT203" s="4"/>
      <c r="LU203" s="4"/>
      <c r="LV203" s="4"/>
      <c r="LW203" s="4"/>
      <c r="LX203" s="4"/>
      <c r="LY203" s="4"/>
      <c r="LZ203" s="4"/>
      <c r="MA203" s="136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Q203" s="4"/>
      <c r="PR203" s="4"/>
      <c r="PS203" s="4"/>
      <c r="PT203" s="4"/>
      <c r="PU203" s="4"/>
      <c r="PV203" s="4"/>
      <c r="PW203" s="4"/>
      <c r="PX203" s="4"/>
      <c r="PY203" s="136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P203" s="4"/>
      <c r="TQ203" s="4"/>
      <c r="TR203" s="4"/>
      <c r="TS203" s="4"/>
      <c r="TT203" s="4"/>
      <c r="TU203" s="4"/>
      <c r="TV203" s="4"/>
      <c r="TW203" s="4"/>
      <c r="TX203" s="136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O203" s="4"/>
      <c r="XP203" s="4"/>
      <c r="XQ203" s="4"/>
      <c r="XR203" s="4"/>
      <c r="XS203" s="4"/>
      <c r="XT203" s="4"/>
      <c r="XU203" s="4"/>
      <c r="XV203" s="4"/>
      <c r="XW203" s="136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</row>
    <row r="204" spans="3:737" x14ac:dyDescent="0.25">
      <c r="C204" s="4"/>
      <c r="D204" s="4"/>
      <c r="E204" s="4"/>
      <c r="F204" s="4"/>
      <c r="G204" s="4"/>
      <c r="H204" s="4"/>
      <c r="I204" s="4"/>
      <c r="J204" s="4"/>
      <c r="K204" s="136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DC204" s="136"/>
      <c r="DD204" s="136"/>
      <c r="DE204" s="136"/>
      <c r="DF204" s="136"/>
      <c r="DG204" s="4"/>
      <c r="DH204" s="136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136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U204" s="4"/>
      <c r="HV204" s="4"/>
      <c r="HW204" s="4"/>
      <c r="HX204" s="4"/>
      <c r="HY204" s="4"/>
      <c r="HZ204" s="4"/>
      <c r="IA204" s="4"/>
      <c r="IB204" s="4"/>
      <c r="IC204" s="136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S204" s="4"/>
      <c r="LT204" s="4"/>
      <c r="LU204" s="4"/>
      <c r="LV204" s="4"/>
      <c r="LW204" s="4"/>
      <c r="LX204" s="4"/>
      <c r="LY204" s="4"/>
      <c r="LZ204" s="4"/>
      <c r="MA204" s="136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Q204" s="4"/>
      <c r="PR204" s="4"/>
      <c r="PS204" s="4"/>
      <c r="PT204" s="4"/>
      <c r="PU204" s="4"/>
      <c r="PV204" s="4"/>
      <c r="PW204" s="4"/>
      <c r="PX204" s="4"/>
      <c r="PY204" s="136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P204" s="4"/>
      <c r="TQ204" s="4"/>
      <c r="TR204" s="4"/>
      <c r="TS204" s="4"/>
      <c r="TT204" s="4"/>
      <c r="TU204" s="4"/>
      <c r="TV204" s="4"/>
      <c r="TW204" s="4"/>
      <c r="TX204" s="136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O204" s="4"/>
      <c r="XP204" s="4"/>
      <c r="XQ204" s="4"/>
      <c r="XR204" s="4"/>
      <c r="XS204" s="4"/>
      <c r="XT204" s="4"/>
      <c r="XU204" s="4"/>
      <c r="XV204" s="4"/>
      <c r="XW204" s="136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</row>
    <row r="205" spans="3:737" x14ac:dyDescent="0.25">
      <c r="C205" s="4"/>
      <c r="D205" s="4"/>
      <c r="E205" s="4"/>
      <c r="F205" s="4"/>
      <c r="G205" s="4"/>
      <c r="H205" s="4"/>
      <c r="I205" s="4"/>
      <c r="J205" s="4"/>
      <c r="K205" s="136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DC205" s="136"/>
      <c r="DD205" s="136"/>
      <c r="DE205" s="136"/>
      <c r="DF205" s="136"/>
      <c r="DG205" s="4"/>
      <c r="DH205" s="136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136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U205" s="4"/>
      <c r="HV205" s="4"/>
      <c r="HW205" s="4"/>
      <c r="HX205" s="4"/>
      <c r="HY205" s="4"/>
      <c r="HZ205" s="4"/>
      <c r="IA205" s="4"/>
      <c r="IB205" s="4"/>
      <c r="IC205" s="136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S205" s="4"/>
      <c r="LT205" s="4"/>
      <c r="LU205" s="4"/>
      <c r="LV205" s="4"/>
      <c r="LW205" s="4"/>
      <c r="LX205" s="4"/>
      <c r="LY205" s="4"/>
      <c r="LZ205" s="4"/>
      <c r="MA205" s="136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Q205" s="4"/>
      <c r="PR205" s="4"/>
      <c r="PS205" s="4"/>
      <c r="PT205" s="4"/>
      <c r="PU205" s="4"/>
      <c r="PV205" s="4"/>
      <c r="PW205" s="4"/>
      <c r="PX205" s="4"/>
      <c r="PY205" s="136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P205" s="4"/>
      <c r="TQ205" s="4"/>
      <c r="TR205" s="4"/>
      <c r="TS205" s="4"/>
      <c r="TT205" s="4"/>
      <c r="TU205" s="4"/>
      <c r="TV205" s="4"/>
      <c r="TW205" s="4"/>
      <c r="TX205" s="136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O205" s="4"/>
      <c r="XP205" s="4"/>
      <c r="XQ205" s="4"/>
      <c r="XR205" s="4"/>
      <c r="XS205" s="4"/>
      <c r="XT205" s="4"/>
      <c r="XU205" s="4"/>
      <c r="XV205" s="4"/>
      <c r="XW205" s="136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</row>
    <row r="206" spans="3:737" x14ac:dyDescent="0.25">
      <c r="C206" s="4"/>
      <c r="D206" s="4"/>
      <c r="E206" s="4"/>
      <c r="F206" s="4"/>
      <c r="G206" s="4"/>
      <c r="H206" s="4"/>
      <c r="I206" s="4"/>
      <c r="J206" s="4"/>
      <c r="K206" s="136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DC206" s="136"/>
      <c r="DD206" s="136"/>
      <c r="DE206" s="136"/>
      <c r="DF206" s="136"/>
      <c r="DG206" s="4"/>
      <c r="DH206" s="136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136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U206" s="4"/>
      <c r="HV206" s="4"/>
      <c r="HW206" s="4"/>
      <c r="HX206" s="4"/>
      <c r="HY206" s="4"/>
      <c r="HZ206" s="4"/>
      <c r="IA206" s="4"/>
      <c r="IB206" s="4"/>
      <c r="IC206" s="136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S206" s="4"/>
      <c r="LT206" s="4"/>
      <c r="LU206" s="4"/>
      <c r="LV206" s="4"/>
      <c r="LW206" s="4"/>
      <c r="LX206" s="4"/>
      <c r="LY206" s="4"/>
      <c r="LZ206" s="4"/>
      <c r="MA206" s="136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Q206" s="4"/>
      <c r="PR206" s="4"/>
      <c r="PS206" s="4"/>
      <c r="PT206" s="4"/>
      <c r="PU206" s="4"/>
      <c r="PV206" s="4"/>
      <c r="PW206" s="4"/>
      <c r="PX206" s="4"/>
      <c r="PY206" s="136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P206" s="4"/>
      <c r="TQ206" s="4"/>
      <c r="TR206" s="4"/>
      <c r="TS206" s="4"/>
      <c r="TT206" s="4"/>
      <c r="TU206" s="4"/>
      <c r="TV206" s="4"/>
      <c r="TW206" s="4"/>
      <c r="TX206" s="136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O206" s="4"/>
      <c r="XP206" s="4"/>
      <c r="XQ206" s="4"/>
      <c r="XR206" s="4"/>
      <c r="XS206" s="4"/>
      <c r="XT206" s="4"/>
      <c r="XU206" s="4"/>
      <c r="XV206" s="4"/>
      <c r="XW206" s="136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</row>
    <row r="207" spans="3:737" x14ac:dyDescent="0.25">
      <c r="C207" s="4"/>
      <c r="D207" s="4"/>
      <c r="E207" s="4"/>
      <c r="F207" s="4"/>
      <c r="G207" s="4"/>
      <c r="H207" s="4"/>
      <c r="I207" s="4"/>
      <c r="J207" s="4"/>
      <c r="K207" s="136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DC207" s="136"/>
      <c r="DD207" s="136"/>
      <c r="DE207" s="136"/>
      <c r="DF207" s="136"/>
      <c r="DG207" s="4"/>
      <c r="DH207" s="136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136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U207" s="4"/>
      <c r="HV207" s="4"/>
      <c r="HW207" s="4"/>
      <c r="HX207" s="4"/>
      <c r="HY207" s="4"/>
      <c r="HZ207" s="4"/>
      <c r="IA207" s="4"/>
      <c r="IB207" s="4"/>
      <c r="IC207" s="136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S207" s="4"/>
      <c r="LT207" s="4"/>
      <c r="LU207" s="4"/>
      <c r="LV207" s="4"/>
      <c r="LW207" s="4"/>
      <c r="LX207" s="4"/>
      <c r="LY207" s="4"/>
      <c r="LZ207" s="4"/>
      <c r="MA207" s="136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Q207" s="4"/>
      <c r="PR207" s="4"/>
      <c r="PS207" s="4"/>
      <c r="PT207" s="4"/>
      <c r="PU207" s="4"/>
      <c r="PV207" s="4"/>
      <c r="PW207" s="4"/>
      <c r="PX207" s="4"/>
      <c r="PY207" s="136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P207" s="4"/>
      <c r="TQ207" s="4"/>
      <c r="TR207" s="4"/>
      <c r="TS207" s="4"/>
      <c r="TT207" s="4"/>
      <c r="TU207" s="4"/>
      <c r="TV207" s="4"/>
      <c r="TW207" s="4"/>
      <c r="TX207" s="136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O207" s="4"/>
      <c r="XP207" s="4"/>
      <c r="XQ207" s="4"/>
      <c r="XR207" s="4"/>
      <c r="XS207" s="4"/>
      <c r="XT207" s="4"/>
      <c r="XU207" s="4"/>
      <c r="XV207" s="4"/>
      <c r="XW207" s="136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</row>
    <row r="208" spans="3:737" x14ac:dyDescent="0.25">
      <c r="C208" s="4"/>
      <c r="D208" s="4"/>
      <c r="E208" s="4"/>
      <c r="F208" s="4"/>
      <c r="G208" s="4"/>
      <c r="H208" s="4"/>
      <c r="I208" s="4"/>
      <c r="J208" s="4"/>
      <c r="K208" s="136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DC208" s="136"/>
      <c r="DD208" s="136"/>
      <c r="DE208" s="136"/>
      <c r="DF208" s="136"/>
      <c r="DG208" s="4"/>
      <c r="DH208" s="136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136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U208" s="4"/>
      <c r="HV208" s="4"/>
      <c r="HW208" s="4"/>
      <c r="HX208" s="4"/>
      <c r="HY208" s="4"/>
      <c r="HZ208" s="4"/>
      <c r="IA208" s="4"/>
      <c r="IB208" s="4"/>
      <c r="IC208" s="136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S208" s="4"/>
      <c r="LT208" s="4"/>
      <c r="LU208" s="4"/>
      <c r="LV208" s="4"/>
      <c r="LW208" s="4"/>
      <c r="LX208" s="4"/>
      <c r="LY208" s="4"/>
      <c r="LZ208" s="4"/>
      <c r="MA208" s="136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Q208" s="4"/>
      <c r="PR208" s="4"/>
      <c r="PS208" s="4"/>
      <c r="PT208" s="4"/>
      <c r="PU208" s="4"/>
      <c r="PV208" s="4"/>
      <c r="PW208" s="4"/>
      <c r="PX208" s="4"/>
      <c r="PY208" s="136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P208" s="4"/>
      <c r="TQ208" s="4"/>
      <c r="TR208" s="4"/>
      <c r="TS208" s="4"/>
      <c r="TT208" s="4"/>
      <c r="TU208" s="4"/>
      <c r="TV208" s="4"/>
      <c r="TW208" s="4"/>
      <c r="TX208" s="136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O208" s="4"/>
      <c r="XP208" s="4"/>
      <c r="XQ208" s="4"/>
      <c r="XR208" s="4"/>
      <c r="XS208" s="4"/>
      <c r="XT208" s="4"/>
      <c r="XU208" s="4"/>
      <c r="XV208" s="4"/>
      <c r="XW208" s="136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</row>
    <row r="209" spans="3:737" x14ac:dyDescent="0.25">
      <c r="C209" s="4"/>
      <c r="D209" s="4"/>
      <c r="E209" s="4"/>
      <c r="F209" s="4"/>
      <c r="G209" s="4"/>
      <c r="H209" s="4"/>
      <c r="I209" s="4"/>
      <c r="J209" s="4"/>
      <c r="K209" s="136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DC209" s="136"/>
      <c r="DD209" s="136"/>
      <c r="DE209" s="136"/>
      <c r="DF209" s="136"/>
      <c r="DG209" s="4"/>
      <c r="DH209" s="136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136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U209" s="4"/>
      <c r="HV209" s="4"/>
      <c r="HW209" s="4"/>
      <c r="HX209" s="4"/>
      <c r="HY209" s="4"/>
      <c r="HZ209" s="4"/>
      <c r="IA209" s="4"/>
      <c r="IB209" s="4"/>
      <c r="IC209" s="136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S209" s="4"/>
      <c r="LT209" s="4"/>
      <c r="LU209" s="4"/>
      <c r="LV209" s="4"/>
      <c r="LW209" s="4"/>
      <c r="LX209" s="4"/>
      <c r="LY209" s="4"/>
      <c r="LZ209" s="4"/>
      <c r="MA209" s="136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Q209" s="4"/>
      <c r="PR209" s="4"/>
      <c r="PS209" s="4"/>
      <c r="PT209" s="4"/>
      <c r="PU209" s="4"/>
      <c r="PV209" s="4"/>
      <c r="PW209" s="4"/>
      <c r="PX209" s="4"/>
      <c r="PY209" s="136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P209" s="4"/>
      <c r="TQ209" s="4"/>
      <c r="TR209" s="4"/>
      <c r="TS209" s="4"/>
      <c r="TT209" s="4"/>
      <c r="TU209" s="4"/>
      <c r="TV209" s="4"/>
      <c r="TW209" s="4"/>
      <c r="TX209" s="136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O209" s="4"/>
      <c r="XP209" s="4"/>
      <c r="XQ209" s="4"/>
      <c r="XR209" s="4"/>
      <c r="XS209" s="4"/>
      <c r="XT209" s="4"/>
      <c r="XU209" s="4"/>
      <c r="XV209" s="4"/>
      <c r="XW209" s="136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</row>
    <row r="210" spans="3:737" x14ac:dyDescent="0.25">
      <c r="C210" s="4"/>
      <c r="D210" s="4"/>
      <c r="E210" s="4"/>
      <c r="F210" s="4"/>
      <c r="G210" s="4"/>
      <c r="H210" s="4"/>
      <c r="I210" s="4"/>
      <c r="J210" s="4"/>
      <c r="K210" s="136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DC210" s="136"/>
      <c r="DD210" s="136"/>
      <c r="DE210" s="136"/>
      <c r="DF210" s="136"/>
      <c r="DG210" s="4"/>
      <c r="DH210" s="136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136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U210" s="4"/>
      <c r="HV210" s="4"/>
      <c r="HW210" s="4"/>
      <c r="HX210" s="4"/>
      <c r="HY210" s="4"/>
      <c r="HZ210" s="4"/>
      <c r="IA210" s="4"/>
      <c r="IB210" s="4"/>
      <c r="IC210" s="136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S210" s="4"/>
      <c r="LT210" s="4"/>
      <c r="LU210" s="4"/>
      <c r="LV210" s="4"/>
      <c r="LW210" s="4"/>
      <c r="LX210" s="4"/>
      <c r="LY210" s="4"/>
      <c r="LZ210" s="4"/>
      <c r="MA210" s="136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Q210" s="4"/>
      <c r="PR210" s="4"/>
      <c r="PS210" s="4"/>
      <c r="PT210" s="4"/>
      <c r="PU210" s="4"/>
      <c r="PV210" s="4"/>
      <c r="PW210" s="4"/>
      <c r="PX210" s="4"/>
      <c r="PY210" s="136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P210" s="4"/>
      <c r="TQ210" s="4"/>
      <c r="TR210" s="4"/>
      <c r="TS210" s="4"/>
      <c r="TT210" s="4"/>
      <c r="TU210" s="4"/>
      <c r="TV210" s="4"/>
      <c r="TW210" s="4"/>
      <c r="TX210" s="136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O210" s="4"/>
      <c r="XP210" s="4"/>
      <c r="XQ210" s="4"/>
      <c r="XR210" s="4"/>
      <c r="XS210" s="4"/>
      <c r="XT210" s="4"/>
      <c r="XU210" s="4"/>
      <c r="XV210" s="4"/>
      <c r="XW210" s="136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</row>
    <row r="211" spans="3:737" x14ac:dyDescent="0.25">
      <c r="C211" s="4"/>
      <c r="D211" s="4"/>
      <c r="E211" s="4"/>
      <c r="F211" s="4"/>
      <c r="G211" s="4"/>
      <c r="H211" s="4"/>
      <c r="I211" s="4"/>
      <c r="J211" s="4"/>
      <c r="K211" s="136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DC211" s="136"/>
      <c r="DD211" s="136"/>
      <c r="DE211" s="136"/>
      <c r="DF211" s="136"/>
      <c r="DG211" s="4"/>
      <c r="DH211" s="136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136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U211" s="4"/>
      <c r="HV211" s="4"/>
      <c r="HW211" s="4"/>
      <c r="HX211" s="4"/>
      <c r="HY211" s="4"/>
      <c r="HZ211" s="4"/>
      <c r="IA211" s="4"/>
      <c r="IB211" s="4"/>
      <c r="IC211" s="136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S211" s="4"/>
      <c r="LT211" s="4"/>
      <c r="LU211" s="4"/>
      <c r="LV211" s="4"/>
      <c r="LW211" s="4"/>
      <c r="LX211" s="4"/>
      <c r="LY211" s="4"/>
      <c r="LZ211" s="4"/>
      <c r="MA211" s="136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Q211" s="4"/>
      <c r="PR211" s="4"/>
      <c r="PS211" s="4"/>
      <c r="PT211" s="4"/>
      <c r="PU211" s="4"/>
      <c r="PV211" s="4"/>
      <c r="PW211" s="4"/>
      <c r="PX211" s="4"/>
      <c r="PY211" s="136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P211" s="4"/>
      <c r="TQ211" s="4"/>
      <c r="TR211" s="4"/>
      <c r="TS211" s="4"/>
      <c r="TT211" s="4"/>
      <c r="TU211" s="4"/>
      <c r="TV211" s="4"/>
      <c r="TW211" s="4"/>
      <c r="TX211" s="136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O211" s="4"/>
      <c r="XP211" s="4"/>
      <c r="XQ211" s="4"/>
      <c r="XR211" s="4"/>
      <c r="XS211" s="4"/>
      <c r="XT211" s="4"/>
      <c r="XU211" s="4"/>
      <c r="XV211" s="4"/>
      <c r="XW211" s="136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</row>
    <row r="212" spans="3:737" x14ac:dyDescent="0.25">
      <c r="C212" s="4"/>
      <c r="D212" s="4"/>
      <c r="E212" s="4"/>
      <c r="F212" s="4"/>
      <c r="G212" s="4"/>
      <c r="H212" s="4"/>
      <c r="I212" s="4"/>
      <c r="J212" s="4"/>
      <c r="K212" s="136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DC212" s="136"/>
      <c r="DD212" s="136"/>
      <c r="DE212" s="136"/>
      <c r="DF212" s="136"/>
      <c r="DG212" s="4"/>
      <c r="DH212" s="136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136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U212" s="4"/>
      <c r="HV212" s="4"/>
      <c r="HW212" s="4"/>
      <c r="HX212" s="4"/>
      <c r="HY212" s="4"/>
      <c r="HZ212" s="4"/>
      <c r="IA212" s="4"/>
      <c r="IB212" s="4"/>
      <c r="IC212" s="136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S212" s="4"/>
      <c r="LT212" s="4"/>
      <c r="LU212" s="4"/>
      <c r="LV212" s="4"/>
      <c r="LW212" s="4"/>
      <c r="LX212" s="4"/>
      <c r="LY212" s="4"/>
      <c r="LZ212" s="4"/>
      <c r="MA212" s="136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Q212" s="4"/>
      <c r="PR212" s="4"/>
      <c r="PS212" s="4"/>
      <c r="PT212" s="4"/>
      <c r="PU212" s="4"/>
      <c r="PV212" s="4"/>
      <c r="PW212" s="4"/>
      <c r="PX212" s="4"/>
      <c r="PY212" s="136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P212" s="4"/>
      <c r="TQ212" s="4"/>
      <c r="TR212" s="4"/>
      <c r="TS212" s="4"/>
      <c r="TT212" s="4"/>
      <c r="TU212" s="4"/>
      <c r="TV212" s="4"/>
      <c r="TW212" s="4"/>
      <c r="TX212" s="136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O212" s="4"/>
      <c r="XP212" s="4"/>
      <c r="XQ212" s="4"/>
      <c r="XR212" s="4"/>
      <c r="XS212" s="4"/>
      <c r="XT212" s="4"/>
      <c r="XU212" s="4"/>
      <c r="XV212" s="4"/>
      <c r="XW212" s="136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</row>
    <row r="213" spans="3:737" x14ac:dyDescent="0.25">
      <c r="C213" s="4"/>
      <c r="D213" s="4"/>
      <c r="E213" s="4"/>
      <c r="F213" s="4"/>
      <c r="G213" s="4"/>
      <c r="H213" s="4"/>
      <c r="I213" s="4"/>
      <c r="J213" s="4"/>
      <c r="K213" s="136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DC213" s="136"/>
      <c r="DD213" s="136"/>
      <c r="DE213" s="136"/>
      <c r="DF213" s="136"/>
      <c r="DG213" s="4"/>
      <c r="DH213" s="136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136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U213" s="4"/>
      <c r="HV213" s="4"/>
      <c r="HW213" s="4"/>
      <c r="HX213" s="4"/>
      <c r="HY213" s="4"/>
      <c r="HZ213" s="4"/>
      <c r="IA213" s="4"/>
      <c r="IB213" s="4"/>
      <c r="IC213" s="136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S213" s="4"/>
      <c r="LT213" s="4"/>
      <c r="LU213" s="4"/>
      <c r="LV213" s="4"/>
      <c r="LW213" s="4"/>
      <c r="LX213" s="4"/>
      <c r="LY213" s="4"/>
      <c r="LZ213" s="4"/>
      <c r="MA213" s="136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Q213" s="4"/>
      <c r="PR213" s="4"/>
      <c r="PS213" s="4"/>
      <c r="PT213" s="4"/>
      <c r="PU213" s="4"/>
      <c r="PV213" s="4"/>
      <c r="PW213" s="4"/>
      <c r="PX213" s="4"/>
      <c r="PY213" s="136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P213" s="4"/>
      <c r="TQ213" s="4"/>
      <c r="TR213" s="4"/>
      <c r="TS213" s="4"/>
      <c r="TT213" s="4"/>
      <c r="TU213" s="4"/>
      <c r="TV213" s="4"/>
      <c r="TW213" s="4"/>
      <c r="TX213" s="136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O213" s="4"/>
      <c r="XP213" s="4"/>
      <c r="XQ213" s="4"/>
      <c r="XR213" s="4"/>
      <c r="XS213" s="4"/>
      <c r="XT213" s="4"/>
      <c r="XU213" s="4"/>
      <c r="XV213" s="4"/>
      <c r="XW213" s="136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</row>
    <row r="214" spans="3:737" x14ac:dyDescent="0.25">
      <c r="C214" s="4"/>
      <c r="D214" s="4"/>
      <c r="E214" s="4"/>
      <c r="F214" s="4"/>
      <c r="G214" s="4"/>
      <c r="H214" s="4"/>
      <c r="I214" s="4"/>
      <c r="J214" s="4"/>
      <c r="K214" s="136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DC214" s="136"/>
      <c r="DD214" s="136"/>
      <c r="DE214" s="136"/>
      <c r="DF214" s="136"/>
      <c r="DG214" s="4"/>
      <c r="DH214" s="136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136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U214" s="4"/>
      <c r="HV214" s="4"/>
      <c r="HW214" s="4"/>
      <c r="HX214" s="4"/>
      <c r="HY214" s="4"/>
      <c r="HZ214" s="4"/>
      <c r="IA214" s="4"/>
      <c r="IB214" s="4"/>
      <c r="IC214" s="136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S214" s="4"/>
      <c r="LT214" s="4"/>
      <c r="LU214" s="4"/>
      <c r="LV214" s="4"/>
      <c r="LW214" s="4"/>
      <c r="LX214" s="4"/>
      <c r="LY214" s="4"/>
      <c r="LZ214" s="4"/>
      <c r="MA214" s="136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Q214" s="4"/>
      <c r="PR214" s="4"/>
      <c r="PS214" s="4"/>
      <c r="PT214" s="4"/>
      <c r="PU214" s="4"/>
      <c r="PV214" s="4"/>
      <c r="PW214" s="4"/>
      <c r="PX214" s="4"/>
      <c r="PY214" s="136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P214" s="4"/>
      <c r="TQ214" s="4"/>
      <c r="TR214" s="4"/>
      <c r="TS214" s="4"/>
      <c r="TT214" s="4"/>
      <c r="TU214" s="4"/>
      <c r="TV214" s="4"/>
      <c r="TW214" s="4"/>
      <c r="TX214" s="136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O214" s="4"/>
      <c r="XP214" s="4"/>
      <c r="XQ214" s="4"/>
      <c r="XR214" s="4"/>
      <c r="XS214" s="4"/>
      <c r="XT214" s="4"/>
      <c r="XU214" s="4"/>
      <c r="XV214" s="4"/>
      <c r="XW214" s="136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</row>
    <row r="215" spans="3:737" x14ac:dyDescent="0.25">
      <c r="C215" s="4"/>
      <c r="D215" s="4"/>
      <c r="E215" s="4"/>
      <c r="F215" s="4"/>
      <c r="G215" s="4"/>
      <c r="H215" s="4"/>
      <c r="I215" s="4"/>
      <c r="J215" s="4"/>
      <c r="K215" s="136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DC215" s="136"/>
      <c r="DD215" s="136"/>
      <c r="DE215" s="136"/>
      <c r="DF215" s="136"/>
      <c r="DG215" s="4"/>
      <c r="DH215" s="136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136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U215" s="4"/>
      <c r="HV215" s="4"/>
      <c r="HW215" s="4"/>
      <c r="HX215" s="4"/>
      <c r="HY215" s="4"/>
      <c r="HZ215" s="4"/>
      <c r="IA215" s="4"/>
      <c r="IB215" s="4"/>
      <c r="IC215" s="136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S215" s="4"/>
      <c r="LT215" s="4"/>
      <c r="LU215" s="4"/>
      <c r="LV215" s="4"/>
      <c r="LW215" s="4"/>
      <c r="LX215" s="4"/>
      <c r="LY215" s="4"/>
      <c r="LZ215" s="4"/>
      <c r="MA215" s="136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Q215" s="4"/>
      <c r="PR215" s="4"/>
      <c r="PS215" s="4"/>
      <c r="PT215" s="4"/>
      <c r="PU215" s="4"/>
      <c r="PV215" s="4"/>
      <c r="PW215" s="4"/>
      <c r="PX215" s="4"/>
      <c r="PY215" s="136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P215" s="4"/>
      <c r="TQ215" s="4"/>
      <c r="TR215" s="4"/>
      <c r="TS215" s="4"/>
      <c r="TT215" s="4"/>
      <c r="TU215" s="4"/>
      <c r="TV215" s="4"/>
      <c r="TW215" s="4"/>
      <c r="TX215" s="136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O215" s="4"/>
      <c r="XP215" s="4"/>
      <c r="XQ215" s="4"/>
      <c r="XR215" s="4"/>
      <c r="XS215" s="4"/>
      <c r="XT215" s="4"/>
      <c r="XU215" s="4"/>
      <c r="XV215" s="4"/>
      <c r="XW215" s="136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</row>
    <row r="216" spans="3:737" x14ac:dyDescent="0.25">
      <c r="C216" s="4"/>
      <c r="D216" s="4"/>
      <c r="E216" s="4"/>
      <c r="F216" s="4"/>
      <c r="G216" s="4"/>
      <c r="H216" s="4"/>
      <c r="I216" s="4"/>
      <c r="J216" s="4"/>
      <c r="K216" s="136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DC216" s="136"/>
      <c r="DD216" s="136"/>
      <c r="DE216" s="136"/>
      <c r="DF216" s="136"/>
      <c r="DG216" s="4"/>
      <c r="DH216" s="136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136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U216" s="4"/>
      <c r="HV216" s="4"/>
      <c r="HW216" s="4"/>
      <c r="HX216" s="4"/>
      <c r="HY216" s="4"/>
      <c r="HZ216" s="4"/>
      <c r="IA216" s="4"/>
      <c r="IB216" s="4"/>
      <c r="IC216" s="136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S216" s="4"/>
      <c r="LT216" s="4"/>
      <c r="LU216" s="4"/>
      <c r="LV216" s="4"/>
      <c r="LW216" s="4"/>
      <c r="LX216" s="4"/>
      <c r="LY216" s="4"/>
      <c r="LZ216" s="4"/>
      <c r="MA216" s="136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Q216" s="4"/>
      <c r="PR216" s="4"/>
      <c r="PS216" s="4"/>
      <c r="PT216" s="4"/>
      <c r="PU216" s="4"/>
      <c r="PV216" s="4"/>
      <c r="PW216" s="4"/>
      <c r="PX216" s="4"/>
      <c r="PY216" s="136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P216" s="4"/>
      <c r="TQ216" s="4"/>
      <c r="TR216" s="4"/>
      <c r="TS216" s="4"/>
      <c r="TT216" s="4"/>
      <c r="TU216" s="4"/>
      <c r="TV216" s="4"/>
      <c r="TW216" s="4"/>
      <c r="TX216" s="136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O216" s="4"/>
      <c r="XP216" s="4"/>
      <c r="XQ216" s="4"/>
      <c r="XR216" s="4"/>
      <c r="XS216" s="4"/>
      <c r="XT216" s="4"/>
      <c r="XU216" s="4"/>
      <c r="XV216" s="4"/>
      <c r="XW216" s="136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</row>
    <row r="217" spans="3:737" x14ac:dyDescent="0.25">
      <c r="C217" s="4"/>
      <c r="D217" s="4"/>
      <c r="E217" s="4"/>
      <c r="F217" s="4"/>
      <c r="G217" s="4"/>
      <c r="H217" s="4"/>
      <c r="I217" s="4"/>
      <c r="J217" s="4"/>
      <c r="K217" s="136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DC217" s="136"/>
      <c r="DD217" s="136"/>
      <c r="DE217" s="136"/>
      <c r="DF217" s="136"/>
      <c r="DG217" s="4"/>
      <c r="DH217" s="136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136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U217" s="4"/>
      <c r="HV217" s="4"/>
      <c r="HW217" s="4"/>
      <c r="HX217" s="4"/>
      <c r="HY217" s="4"/>
      <c r="HZ217" s="4"/>
      <c r="IA217" s="4"/>
      <c r="IB217" s="4"/>
      <c r="IC217" s="136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S217" s="4"/>
      <c r="LT217" s="4"/>
      <c r="LU217" s="4"/>
      <c r="LV217" s="4"/>
      <c r="LW217" s="4"/>
      <c r="LX217" s="4"/>
      <c r="LY217" s="4"/>
      <c r="LZ217" s="4"/>
      <c r="MA217" s="136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Q217" s="4"/>
      <c r="PR217" s="4"/>
      <c r="PS217" s="4"/>
      <c r="PT217" s="4"/>
      <c r="PU217" s="4"/>
      <c r="PV217" s="4"/>
      <c r="PW217" s="4"/>
      <c r="PX217" s="4"/>
      <c r="PY217" s="136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P217" s="4"/>
      <c r="TQ217" s="4"/>
      <c r="TR217" s="4"/>
      <c r="TS217" s="4"/>
      <c r="TT217" s="4"/>
      <c r="TU217" s="4"/>
      <c r="TV217" s="4"/>
      <c r="TW217" s="4"/>
      <c r="TX217" s="136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O217" s="4"/>
      <c r="XP217" s="4"/>
      <c r="XQ217" s="4"/>
      <c r="XR217" s="4"/>
      <c r="XS217" s="4"/>
      <c r="XT217" s="4"/>
      <c r="XU217" s="4"/>
      <c r="XV217" s="4"/>
      <c r="XW217" s="136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</row>
    <row r="218" spans="3:737" x14ac:dyDescent="0.25">
      <c r="C218" s="4"/>
      <c r="D218" s="4"/>
      <c r="E218" s="4"/>
      <c r="F218" s="4"/>
      <c r="G218" s="4"/>
      <c r="H218" s="4"/>
      <c r="I218" s="4"/>
      <c r="J218" s="4"/>
      <c r="K218" s="136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DC218" s="136"/>
      <c r="DD218" s="136"/>
      <c r="DE218" s="136"/>
      <c r="DF218" s="136"/>
      <c r="DG218" s="4"/>
      <c r="DH218" s="136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136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U218" s="4"/>
      <c r="HV218" s="4"/>
      <c r="HW218" s="4"/>
      <c r="HX218" s="4"/>
      <c r="HY218" s="4"/>
      <c r="HZ218" s="4"/>
      <c r="IA218" s="4"/>
      <c r="IB218" s="4"/>
      <c r="IC218" s="136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S218" s="4"/>
      <c r="LT218" s="4"/>
      <c r="LU218" s="4"/>
      <c r="LV218" s="4"/>
      <c r="LW218" s="4"/>
      <c r="LX218" s="4"/>
      <c r="LY218" s="4"/>
      <c r="LZ218" s="4"/>
      <c r="MA218" s="136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Q218" s="4"/>
      <c r="PR218" s="4"/>
      <c r="PS218" s="4"/>
      <c r="PT218" s="4"/>
      <c r="PU218" s="4"/>
      <c r="PV218" s="4"/>
      <c r="PW218" s="4"/>
      <c r="PX218" s="4"/>
      <c r="PY218" s="136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P218" s="4"/>
      <c r="TQ218" s="4"/>
      <c r="TR218" s="4"/>
      <c r="TS218" s="4"/>
      <c r="TT218" s="4"/>
      <c r="TU218" s="4"/>
      <c r="TV218" s="4"/>
      <c r="TW218" s="4"/>
      <c r="TX218" s="136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O218" s="4"/>
      <c r="XP218" s="4"/>
      <c r="XQ218" s="4"/>
      <c r="XR218" s="4"/>
      <c r="XS218" s="4"/>
      <c r="XT218" s="4"/>
      <c r="XU218" s="4"/>
      <c r="XV218" s="4"/>
      <c r="XW218" s="136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</row>
    <row r="219" spans="3:737" x14ac:dyDescent="0.25">
      <c r="C219" s="4"/>
      <c r="D219" s="4"/>
      <c r="E219" s="4"/>
      <c r="F219" s="4"/>
      <c r="G219" s="4"/>
      <c r="H219" s="4"/>
      <c r="I219" s="4"/>
      <c r="J219" s="4"/>
      <c r="K219" s="136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DC219" s="136"/>
      <c r="DD219" s="136"/>
      <c r="DE219" s="136"/>
      <c r="DF219" s="136"/>
      <c r="DG219" s="4"/>
      <c r="DH219" s="136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136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U219" s="4"/>
      <c r="HV219" s="4"/>
      <c r="HW219" s="4"/>
      <c r="HX219" s="4"/>
      <c r="HY219" s="4"/>
      <c r="HZ219" s="4"/>
      <c r="IA219" s="4"/>
      <c r="IB219" s="4"/>
      <c r="IC219" s="136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S219" s="4"/>
      <c r="LT219" s="4"/>
      <c r="LU219" s="4"/>
      <c r="LV219" s="4"/>
      <c r="LW219" s="4"/>
      <c r="LX219" s="4"/>
      <c r="LY219" s="4"/>
      <c r="LZ219" s="4"/>
      <c r="MA219" s="136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Q219" s="4"/>
      <c r="PR219" s="4"/>
      <c r="PS219" s="4"/>
      <c r="PT219" s="4"/>
      <c r="PU219" s="4"/>
      <c r="PV219" s="4"/>
      <c r="PW219" s="4"/>
      <c r="PX219" s="4"/>
      <c r="PY219" s="136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P219" s="4"/>
      <c r="TQ219" s="4"/>
      <c r="TR219" s="4"/>
      <c r="TS219" s="4"/>
      <c r="TT219" s="4"/>
      <c r="TU219" s="4"/>
      <c r="TV219" s="4"/>
      <c r="TW219" s="4"/>
      <c r="TX219" s="136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O219" s="4"/>
      <c r="XP219" s="4"/>
      <c r="XQ219" s="4"/>
      <c r="XR219" s="4"/>
      <c r="XS219" s="4"/>
      <c r="XT219" s="4"/>
      <c r="XU219" s="4"/>
      <c r="XV219" s="4"/>
      <c r="XW219" s="136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</row>
    <row r="220" spans="3:737" x14ac:dyDescent="0.25">
      <c r="C220" s="4"/>
      <c r="D220" s="4"/>
      <c r="E220" s="4"/>
      <c r="F220" s="4"/>
      <c r="G220" s="4"/>
      <c r="H220" s="4"/>
      <c r="I220" s="4"/>
      <c r="J220" s="4"/>
      <c r="K220" s="136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DC220" s="136"/>
      <c r="DD220" s="136"/>
      <c r="DE220" s="136"/>
      <c r="DF220" s="136"/>
      <c r="DG220" s="4"/>
      <c r="DH220" s="136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136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U220" s="4"/>
      <c r="HV220" s="4"/>
      <c r="HW220" s="4"/>
      <c r="HX220" s="4"/>
      <c r="HY220" s="4"/>
      <c r="HZ220" s="4"/>
      <c r="IA220" s="4"/>
      <c r="IB220" s="4"/>
      <c r="IC220" s="136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S220" s="4"/>
      <c r="LT220" s="4"/>
      <c r="LU220" s="4"/>
      <c r="LV220" s="4"/>
      <c r="LW220" s="4"/>
      <c r="LX220" s="4"/>
      <c r="LY220" s="4"/>
      <c r="LZ220" s="4"/>
      <c r="MA220" s="136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Q220" s="4"/>
      <c r="PR220" s="4"/>
      <c r="PS220" s="4"/>
      <c r="PT220" s="4"/>
      <c r="PU220" s="4"/>
      <c r="PV220" s="4"/>
      <c r="PW220" s="4"/>
      <c r="PX220" s="4"/>
      <c r="PY220" s="136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P220" s="4"/>
      <c r="TQ220" s="4"/>
      <c r="TR220" s="4"/>
      <c r="TS220" s="4"/>
      <c r="TT220" s="4"/>
      <c r="TU220" s="4"/>
      <c r="TV220" s="4"/>
      <c r="TW220" s="4"/>
      <c r="TX220" s="136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O220" s="4"/>
      <c r="XP220" s="4"/>
      <c r="XQ220" s="4"/>
      <c r="XR220" s="4"/>
      <c r="XS220" s="4"/>
      <c r="XT220" s="4"/>
      <c r="XU220" s="4"/>
      <c r="XV220" s="4"/>
      <c r="XW220" s="136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</row>
    <row r="221" spans="3:737" x14ac:dyDescent="0.25">
      <c r="C221" s="4"/>
      <c r="D221" s="4"/>
      <c r="E221" s="4"/>
      <c r="F221" s="4"/>
      <c r="G221" s="4"/>
      <c r="H221" s="4"/>
      <c r="I221" s="4"/>
      <c r="J221" s="4"/>
      <c r="K221" s="136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DC221" s="136"/>
      <c r="DD221" s="136"/>
      <c r="DE221" s="136"/>
      <c r="DF221" s="136"/>
      <c r="DG221" s="4"/>
      <c r="DH221" s="136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136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U221" s="4"/>
      <c r="HV221" s="4"/>
      <c r="HW221" s="4"/>
      <c r="HX221" s="4"/>
      <c r="HY221" s="4"/>
      <c r="HZ221" s="4"/>
      <c r="IA221" s="4"/>
      <c r="IB221" s="4"/>
      <c r="IC221" s="136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S221" s="4"/>
      <c r="LT221" s="4"/>
      <c r="LU221" s="4"/>
      <c r="LV221" s="4"/>
      <c r="LW221" s="4"/>
      <c r="LX221" s="4"/>
      <c r="LY221" s="4"/>
      <c r="LZ221" s="4"/>
      <c r="MA221" s="136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Q221" s="4"/>
      <c r="PR221" s="4"/>
      <c r="PS221" s="4"/>
      <c r="PT221" s="4"/>
      <c r="PU221" s="4"/>
      <c r="PV221" s="4"/>
      <c r="PW221" s="4"/>
      <c r="PX221" s="4"/>
      <c r="PY221" s="136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P221" s="4"/>
      <c r="TQ221" s="4"/>
      <c r="TR221" s="4"/>
      <c r="TS221" s="4"/>
      <c r="TT221" s="4"/>
      <c r="TU221" s="4"/>
      <c r="TV221" s="4"/>
      <c r="TW221" s="4"/>
      <c r="TX221" s="136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O221" s="4"/>
      <c r="XP221" s="4"/>
      <c r="XQ221" s="4"/>
      <c r="XR221" s="4"/>
      <c r="XS221" s="4"/>
      <c r="XT221" s="4"/>
      <c r="XU221" s="4"/>
      <c r="XV221" s="4"/>
      <c r="XW221" s="136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</row>
    <row r="222" spans="3:737" x14ac:dyDescent="0.25">
      <c r="C222" s="4"/>
      <c r="D222" s="4"/>
      <c r="E222" s="4"/>
      <c r="F222" s="4"/>
      <c r="G222" s="4"/>
      <c r="H222" s="4"/>
      <c r="I222" s="4"/>
      <c r="J222" s="4"/>
      <c r="K222" s="136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DC222" s="136"/>
      <c r="DD222" s="136"/>
      <c r="DE222" s="136"/>
      <c r="DF222" s="136"/>
      <c r="DG222" s="4"/>
      <c r="DH222" s="136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136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U222" s="4"/>
      <c r="HV222" s="4"/>
      <c r="HW222" s="4"/>
      <c r="HX222" s="4"/>
      <c r="HY222" s="4"/>
      <c r="HZ222" s="4"/>
      <c r="IA222" s="4"/>
      <c r="IB222" s="4"/>
      <c r="IC222" s="136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S222" s="4"/>
      <c r="LT222" s="4"/>
      <c r="LU222" s="4"/>
      <c r="LV222" s="4"/>
      <c r="LW222" s="4"/>
      <c r="LX222" s="4"/>
      <c r="LY222" s="4"/>
      <c r="LZ222" s="4"/>
      <c r="MA222" s="136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Q222" s="4"/>
      <c r="PR222" s="4"/>
      <c r="PS222" s="4"/>
      <c r="PT222" s="4"/>
      <c r="PU222" s="4"/>
      <c r="PV222" s="4"/>
      <c r="PW222" s="4"/>
      <c r="PX222" s="4"/>
      <c r="PY222" s="136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P222" s="4"/>
      <c r="TQ222" s="4"/>
      <c r="TR222" s="4"/>
      <c r="TS222" s="4"/>
      <c r="TT222" s="4"/>
      <c r="TU222" s="4"/>
      <c r="TV222" s="4"/>
      <c r="TW222" s="4"/>
      <c r="TX222" s="136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O222" s="4"/>
      <c r="XP222" s="4"/>
      <c r="XQ222" s="4"/>
      <c r="XR222" s="4"/>
      <c r="XS222" s="4"/>
      <c r="XT222" s="4"/>
      <c r="XU222" s="4"/>
      <c r="XV222" s="4"/>
      <c r="XW222" s="136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</row>
    <row r="223" spans="3:737" x14ac:dyDescent="0.25">
      <c r="C223" s="4"/>
      <c r="D223" s="4"/>
      <c r="E223" s="4"/>
      <c r="F223" s="4"/>
      <c r="G223" s="4"/>
      <c r="H223" s="4"/>
      <c r="I223" s="4"/>
      <c r="J223" s="4"/>
      <c r="K223" s="136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DC223" s="136"/>
      <c r="DD223" s="136"/>
      <c r="DE223" s="136"/>
      <c r="DF223" s="136"/>
      <c r="DG223" s="4"/>
      <c r="DH223" s="136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136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U223" s="4"/>
      <c r="HV223" s="4"/>
      <c r="HW223" s="4"/>
      <c r="HX223" s="4"/>
      <c r="HY223" s="4"/>
      <c r="HZ223" s="4"/>
      <c r="IA223" s="4"/>
      <c r="IB223" s="4"/>
      <c r="IC223" s="136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S223" s="4"/>
      <c r="LT223" s="4"/>
      <c r="LU223" s="4"/>
      <c r="LV223" s="4"/>
      <c r="LW223" s="4"/>
      <c r="LX223" s="4"/>
      <c r="LY223" s="4"/>
      <c r="LZ223" s="4"/>
      <c r="MA223" s="136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Q223" s="4"/>
      <c r="PR223" s="4"/>
      <c r="PS223" s="4"/>
      <c r="PT223" s="4"/>
      <c r="PU223" s="4"/>
      <c r="PV223" s="4"/>
      <c r="PW223" s="4"/>
      <c r="PX223" s="4"/>
      <c r="PY223" s="136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P223" s="4"/>
      <c r="TQ223" s="4"/>
      <c r="TR223" s="4"/>
      <c r="TS223" s="4"/>
      <c r="TT223" s="4"/>
      <c r="TU223" s="4"/>
      <c r="TV223" s="4"/>
      <c r="TW223" s="4"/>
      <c r="TX223" s="136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O223" s="4"/>
      <c r="XP223" s="4"/>
      <c r="XQ223" s="4"/>
      <c r="XR223" s="4"/>
      <c r="XS223" s="4"/>
      <c r="XT223" s="4"/>
      <c r="XU223" s="4"/>
      <c r="XV223" s="4"/>
      <c r="XW223" s="136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</row>
    <row r="224" spans="3:737" x14ac:dyDescent="0.25">
      <c r="C224" s="4"/>
      <c r="D224" s="4"/>
      <c r="E224" s="4"/>
      <c r="F224" s="4"/>
      <c r="G224" s="4"/>
      <c r="H224" s="4"/>
      <c r="I224" s="4"/>
      <c r="J224" s="4"/>
      <c r="K224" s="136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DC224" s="136"/>
      <c r="DD224" s="136"/>
      <c r="DE224" s="136"/>
      <c r="DF224" s="136"/>
      <c r="DG224" s="4"/>
      <c r="DH224" s="136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136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U224" s="4"/>
      <c r="HV224" s="4"/>
      <c r="HW224" s="4"/>
      <c r="HX224" s="4"/>
      <c r="HY224" s="4"/>
      <c r="HZ224" s="4"/>
      <c r="IA224" s="4"/>
      <c r="IB224" s="4"/>
      <c r="IC224" s="136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S224" s="4"/>
      <c r="LT224" s="4"/>
      <c r="LU224" s="4"/>
      <c r="LV224" s="4"/>
      <c r="LW224" s="4"/>
      <c r="LX224" s="4"/>
      <c r="LY224" s="4"/>
      <c r="LZ224" s="4"/>
      <c r="MA224" s="136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Q224" s="4"/>
      <c r="PR224" s="4"/>
      <c r="PS224" s="4"/>
      <c r="PT224" s="4"/>
      <c r="PU224" s="4"/>
      <c r="PV224" s="4"/>
      <c r="PW224" s="4"/>
      <c r="PX224" s="4"/>
      <c r="PY224" s="136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P224" s="4"/>
      <c r="TQ224" s="4"/>
      <c r="TR224" s="4"/>
      <c r="TS224" s="4"/>
      <c r="TT224" s="4"/>
      <c r="TU224" s="4"/>
      <c r="TV224" s="4"/>
      <c r="TW224" s="4"/>
      <c r="TX224" s="136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O224" s="4"/>
      <c r="XP224" s="4"/>
      <c r="XQ224" s="4"/>
      <c r="XR224" s="4"/>
      <c r="XS224" s="4"/>
      <c r="XT224" s="4"/>
      <c r="XU224" s="4"/>
      <c r="XV224" s="4"/>
      <c r="XW224" s="136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</row>
    <row r="225" spans="3:737" x14ac:dyDescent="0.25">
      <c r="C225" s="4"/>
      <c r="D225" s="4"/>
      <c r="E225" s="4"/>
      <c r="F225" s="4"/>
      <c r="G225" s="4"/>
      <c r="H225" s="4"/>
      <c r="I225" s="4"/>
      <c r="J225" s="4"/>
      <c r="K225" s="136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DC225" s="136"/>
      <c r="DD225" s="136"/>
      <c r="DE225" s="136"/>
      <c r="DF225" s="136"/>
      <c r="DG225" s="4"/>
      <c r="DH225" s="136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136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U225" s="4"/>
      <c r="HV225" s="4"/>
      <c r="HW225" s="4"/>
      <c r="HX225" s="4"/>
      <c r="HY225" s="4"/>
      <c r="HZ225" s="4"/>
      <c r="IA225" s="4"/>
      <c r="IB225" s="4"/>
      <c r="IC225" s="136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S225" s="4"/>
      <c r="LT225" s="4"/>
      <c r="LU225" s="4"/>
      <c r="LV225" s="4"/>
      <c r="LW225" s="4"/>
      <c r="LX225" s="4"/>
      <c r="LY225" s="4"/>
      <c r="LZ225" s="4"/>
      <c r="MA225" s="136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Q225" s="4"/>
      <c r="PR225" s="4"/>
      <c r="PS225" s="4"/>
      <c r="PT225" s="4"/>
      <c r="PU225" s="4"/>
      <c r="PV225" s="4"/>
      <c r="PW225" s="4"/>
      <c r="PX225" s="4"/>
      <c r="PY225" s="136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P225" s="4"/>
      <c r="TQ225" s="4"/>
      <c r="TR225" s="4"/>
      <c r="TS225" s="4"/>
      <c r="TT225" s="4"/>
      <c r="TU225" s="4"/>
      <c r="TV225" s="4"/>
      <c r="TW225" s="4"/>
      <c r="TX225" s="136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O225" s="4"/>
      <c r="XP225" s="4"/>
      <c r="XQ225" s="4"/>
      <c r="XR225" s="4"/>
      <c r="XS225" s="4"/>
      <c r="XT225" s="4"/>
      <c r="XU225" s="4"/>
      <c r="XV225" s="4"/>
      <c r="XW225" s="136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</row>
    <row r="226" spans="3:737" x14ac:dyDescent="0.25">
      <c r="C226" s="4"/>
      <c r="D226" s="4"/>
      <c r="E226" s="4"/>
      <c r="F226" s="4"/>
      <c r="G226" s="4"/>
      <c r="H226" s="4"/>
      <c r="I226" s="4"/>
      <c r="J226" s="4"/>
      <c r="K226" s="136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DC226" s="136"/>
      <c r="DD226" s="136"/>
      <c r="DE226" s="136"/>
      <c r="DF226" s="136"/>
      <c r="DG226" s="4"/>
      <c r="DH226" s="136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136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U226" s="4"/>
      <c r="HV226" s="4"/>
      <c r="HW226" s="4"/>
      <c r="HX226" s="4"/>
      <c r="HY226" s="4"/>
      <c r="HZ226" s="4"/>
      <c r="IA226" s="4"/>
      <c r="IB226" s="4"/>
      <c r="IC226" s="136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S226" s="4"/>
      <c r="LT226" s="4"/>
      <c r="LU226" s="4"/>
      <c r="LV226" s="4"/>
      <c r="LW226" s="4"/>
      <c r="LX226" s="4"/>
      <c r="LY226" s="4"/>
      <c r="LZ226" s="4"/>
      <c r="MA226" s="136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Q226" s="4"/>
      <c r="PR226" s="4"/>
      <c r="PS226" s="4"/>
      <c r="PT226" s="4"/>
      <c r="PU226" s="4"/>
      <c r="PV226" s="4"/>
      <c r="PW226" s="4"/>
      <c r="PX226" s="4"/>
      <c r="PY226" s="136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P226" s="4"/>
      <c r="TQ226" s="4"/>
      <c r="TR226" s="4"/>
      <c r="TS226" s="4"/>
      <c r="TT226" s="4"/>
      <c r="TU226" s="4"/>
      <c r="TV226" s="4"/>
      <c r="TW226" s="4"/>
      <c r="TX226" s="136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O226" s="4"/>
      <c r="XP226" s="4"/>
      <c r="XQ226" s="4"/>
      <c r="XR226" s="4"/>
      <c r="XS226" s="4"/>
      <c r="XT226" s="4"/>
      <c r="XU226" s="4"/>
      <c r="XV226" s="4"/>
      <c r="XW226" s="136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</row>
    <row r="227" spans="3:737" x14ac:dyDescent="0.25">
      <c r="C227" s="4"/>
      <c r="D227" s="4"/>
      <c r="E227" s="4"/>
      <c r="F227" s="4"/>
      <c r="G227" s="4"/>
      <c r="H227" s="4"/>
      <c r="I227" s="4"/>
      <c r="J227" s="4"/>
      <c r="K227" s="136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DC227" s="136"/>
      <c r="DD227" s="136"/>
      <c r="DE227" s="136"/>
      <c r="DF227" s="136"/>
      <c r="DG227" s="4"/>
      <c r="DH227" s="136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136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U227" s="4"/>
      <c r="HV227" s="4"/>
      <c r="HW227" s="4"/>
      <c r="HX227" s="4"/>
      <c r="HY227" s="4"/>
      <c r="HZ227" s="4"/>
      <c r="IA227" s="4"/>
      <c r="IB227" s="4"/>
      <c r="IC227" s="136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S227" s="4"/>
      <c r="LT227" s="4"/>
      <c r="LU227" s="4"/>
      <c r="LV227" s="4"/>
      <c r="LW227" s="4"/>
      <c r="LX227" s="4"/>
      <c r="LY227" s="4"/>
      <c r="LZ227" s="4"/>
      <c r="MA227" s="136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Q227" s="4"/>
      <c r="PR227" s="4"/>
      <c r="PS227" s="4"/>
      <c r="PT227" s="4"/>
      <c r="PU227" s="4"/>
      <c r="PV227" s="4"/>
      <c r="PW227" s="4"/>
      <c r="PX227" s="4"/>
      <c r="PY227" s="136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P227" s="4"/>
      <c r="TQ227" s="4"/>
      <c r="TR227" s="4"/>
      <c r="TS227" s="4"/>
      <c r="TT227" s="4"/>
      <c r="TU227" s="4"/>
      <c r="TV227" s="4"/>
      <c r="TW227" s="4"/>
      <c r="TX227" s="136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O227" s="4"/>
      <c r="XP227" s="4"/>
      <c r="XQ227" s="4"/>
      <c r="XR227" s="4"/>
      <c r="XS227" s="4"/>
      <c r="XT227" s="4"/>
      <c r="XU227" s="4"/>
      <c r="XV227" s="4"/>
      <c r="XW227" s="136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</row>
    <row r="228" spans="3:737" x14ac:dyDescent="0.25">
      <c r="C228" s="4"/>
      <c r="D228" s="4"/>
      <c r="E228" s="4"/>
      <c r="F228" s="4"/>
      <c r="G228" s="4"/>
      <c r="H228" s="4"/>
      <c r="I228" s="4"/>
      <c r="J228" s="4"/>
      <c r="K228" s="136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DC228" s="136"/>
      <c r="DD228" s="136"/>
      <c r="DE228" s="136"/>
      <c r="DF228" s="136"/>
      <c r="DG228" s="4"/>
      <c r="DH228" s="136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136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U228" s="4"/>
      <c r="HV228" s="4"/>
      <c r="HW228" s="4"/>
      <c r="HX228" s="4"/>
      <c r="HY228" s="4"/>
      <c r="HZ228" s="4"/>
      <c r="IA228" s="4"/>
      <c r="IB228" s="4"/>
      <c r="IC228" s="136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S228" s="4"/>
      <c r="LT228" s="4"/>
      <c r="LU228" s="4"/>
      <c r="LV228" s="4"/>
      <c r="LW228" s="4"/>
      <c r="LX228" s="4"/>
      <c r="LY228" s="4"/>
      <c r="LZ228" s="4"/>
      <c r="MA228" s="136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Q228" s="4"/>
      <c r="PR228" s="4"/>
      <c r="PS228" s="4"/>
      <c r="PT228" s="4"/>
      <c r="PU228" s="4"/>
      <c r="PV228" s="4"/>
      <c r="PW228" s="4"/>
      <c r="PX228" s="4"/>
      <c r="PY228" s="136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P228" s="4"/>
      <c r="TQ228" s="4"/>
      <c r="TR228" s="4"/>
      <c r="TS228" s="4"/>
      <c r="TT228" s="4"/>
      <c r="TU228" s="4"/>
      <c r="TV228" s="4"/>
      <c r="TW228" s="4"/>
      <c r="TX228" s="136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O228" s="4"/>
      <c r="XP228" s="4"/>
      <c r="XQ228" s="4"/>
      <c r="XR228" s="4"/>
      <c r="XS228" s="4"/>
      <c r="XT228" s="4"/>
      <c r="XU228" s="4"/>
      <c r="XV228" s="4"/>
      <c r="XW228" s="136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</row>
    <row r="229" spans="3:737" x14ac:dyDescent="0.25">
      <c r="C229" s="4"/>
      <c r="D229" s="4"/>
      <c r="E229" s="4"/>
      <c r="F229" s="4"/>
      <c r="G229" s="4"/>
      <c r="H229" s="4"/>
      <c r="I229" s="4"/>
      <c r="J229" s="4"/>
      <c r="K229" s="136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DC229" s="136"/>
      <c r="DD229" s="136"/>
      <c r="DE229" s="136"/>
      <c r="DF229" s="136"/>
      <c r="DG229" s="4"/>
      <c r="DH229" s="136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136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U229" s="4"/>
      <c r="HV229" s="4"/>
      <c r="HW229" s="4"/>
      <c r="HX229" s="4"/>
      <c r="HY229" s="4"/>
      <c r="HZ229" s="4"/>
      <c r="IA229" s="4"/>
      <c r="IB229" s="4"/>
      <c r="IC229" s="136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S229" s="4"/>
      <c r="LT229" s="4"/>
      <c r="LU229" s="4"/>
      <c r="LV229" s="4"/>
      <c r="LW229" s="4"/>
      <c r="LX229" s="4"/>
      <c r="LY229" s="4"/>
      <c r="LZ229" s="4"/>
      <c r="MA229" s="136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Q229" s="4"/>
      <c r="PR229" s="4"/>
      <c r="PS229" s="4"/>
      <c r="PT229" s="4"/>
      <c r="PU229" s="4"/>
      <c r="PV229" s="4"/>
      <c r="PW229" s="4"/>
      <c r="PX229" s="4"/>
      <c r="PY229" s="136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P229" s="4"/>
      <c r="TQ229" s="4"/>
      <c r="TR229" s="4"/>
      <c r="TS229" s="4"/>
      <c r="TT229" s="4"/>
      <c r="TU229" s="4"/>
      <c r="TV229" s="4"/>
      <c r="TW229" s="4"/>
      <c r="TX229" s="136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O229" s="4"/>
      <c r="XP229" s="4"/>
      <c r="XQ229" s="4"/>
      <c r="XR229" s="4"/>
      <c r="XS229" s="4"/>
      <c r="XT229" s="4"/>
      <c r="XU229" s="4"/>
      <c r="XV229" s="4"/>
      <c r="XW229" s="136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</row>
    <row r="230" spans="3:737" x14ac:dyDescent="0.25">
      <c r="C230" s="4"/>
      <c r="D230" s="4"/>
      <c r="E230" s="4"/>
      <c r="F230" s="4"/>
      <c r="G230" s="4"/>
      <c r="H230" s="4"/>
      <c r="I230" s="4"/>
      <c r="J230" s="4"/>
      <c r="K230" s="136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DC230" s="136"/>
      <c r="DD230" s="136"/>
      <c r="DE230" s="136"/>
      <c r="DF230" s="136"/>
      <c r="DG230" s="4"/>
      <c r="DH230" s="136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136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U230" s="4"/>
      <c r="HV230" s="4"/>
      <c r="HW230" s="4"/>
      <c r="HX230" s="4"/>
      <c r="HY230" s="4"/>
      <c r="HZ230" s="4"/>
      <c r="IA230" s="4"/>
      <c r="IB230" s="4"/>
      <c r="IC230" s="136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S230" s="4"/>
      <c r="LT230" s="4"/>
      <c r="LU230" s="4"/>
      <c r="LV230" s="4"/>
      <c r="LW230" s="4"/>
      <c r="LX230" s="4"/>
      <c r="LY230" s="4"/>
      <c r="LZ230" s="4"/>
      <c r="MA230" s="136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Q230" s="4"/>
      <c r="PR230" s="4"/>
      <c r="PS230" s="4"/>
      <c r="PT230" s="4"/>
      <c r="PU230" s="4"/>
      <c r="PV230" s="4"/>
      <c r="PW230" s="4"/>
      <c r="PX230" s="4"/>
      <c r="PY230" s="136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P230" s="4"/>
      <c r="TQ230" s="4"/>
      <c r="TR230" s="4"/>
      <c r="TS230" s="4"/>
      <c r="TT230" s="4"/>
      <c r="TU230" s="4"/>
      <c r="TV230" s="4"/>
      <c r="TW230" s="4"/>
      <c r="TX230" s="136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O230" s="4"/>
      <c r="XP230" s="4"/>
      <c r="XQ230" s="4"/>
      <c r="XR230" s="4"/>
      <c r="XS230" s="4"/>
      <c r="XT230" s="4"/>
      <c r="XU230" s="4"/>
      <c r="XV230" s="4"/>
      <c r="XW230" s="136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</row>
    <row r="231" spans="3:737" x14ac:dyDescent="0.25">
      <c r="C231" s="4"/>
      <c r="D231" s="4"/>
      <c r="E231" s="4"/>
      <c r="F231" s="4"/>
      <c r="G231" s="4"/>
      <c r="H231" s="4"/>
      <c r="I231" s="4"/>
      <c r="J231" s="4"/>
      <c r="K231" s="136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DC231" s="136"/>
      <c r="DD231" s="136"/>
      <c r="DE231" s="136"/>
      <c r="DF231" s="136"/>
      <c r="DG231" s="4"/>
      <c r="DH231" s="136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136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U231" s="4"/>
      <c r="HV231" s="4"/>
      <c r="HW231" s="4"/>
      <c r="HX231" s="4"/>
      <c r="HY231" s="4"/>
      <c r="HZ231" s="4"/>
      <c r="IA231" s="4"/>
      <c r="IB231" s="4"/>
      <c r="IC231" s="136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S231" s="4"/>
      <c r="LT231" s="4"/>
      <c r="LU231" s="4"/>
      <c r="LV231" s="4"/>
      <c r="LW231" s="4"/>
      <c r="LX231" s="4"/>
      <c r="LY231" s="4"/>
      <c r="LZ231" s="4"/>
      <c r="MA231" s="136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Q231" s="4"/>
      <c r="PR231" s="4"/>
      <c r="PS231" s="4"/>
      <c r="PT231" s="4"/>
      <c r="PU231" s="4"/>
      <c r="PV231" s="4"/>
      <c r="PW231" s="4"/>
      <c r="PX231" s="4"/>
      <c r="PY231" s="136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P231" s="4"/>
      <c r="TQ231" s="4"/>
      <c r="TR231" s="4"/>
      <c r="TS231" s="4"/>
      <c r="TT231" s="4"/>
      <c r="TU231" s="4"/>
      <c r="TV231" s="4"/>
      <c r="TW231" s="4"/>
      <c r="TX231" s="136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O231" s="4"/>
      <c r="XP231" s="4"/>
      <c r="XQ231" s="4"/>
      <c r="XR231" s="4"/>
      <c r="XS231" s="4"/>
      <c r="XT231" s="4"/>
      <c r="XU231" s="4"/>
      <c r="XV231" s="4"/>
      <c r="XW231" s="136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</row>
    <row r="232" spans="3:737" x14ac:dyDescent="0.25">
      <c r="C232" s="4"/>
      <c r="D232" s="4"/>
      <c r="E232" s="4"/>
      <c r="F232" s="4"/>
      <c r="G232" s="4"/>
      <c r="H232" s="4"/>
      <c r="I232" s="4"/>
      <c r="J232" s="4"/>
      <c r="K232" s="136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DC232" s="136"/>
      <c r="DD232" s="136"/>
      <c r="DE232" s="136"/>
      <c r="DF232" s="136"/>
      <c r="DG232" s="4"/>
      <c r="DH232" s="136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136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U232" s="4"/>
      <c r="HV232" s="4"/>
      <c r="HW232" s="4"/>
      <c r="HX232" s="4"/>
      <c r="HY232" s="4"/>
      <c r="HZ232" s="4"/>
      <c r="IA232" s="4"/>
      <c r="IB232" s="4"/>
      <c r="IC232" s="136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S232" s="4"/>
      <c r="LT232" s="4"/>
      <c r="LU232" s="4"/>
      <c r="LV232" s="4"/>
      <c r="LW232" s="4"/>
      <c r="LX232" s="4"/>
      <c r="LY232" s="4"/>
      <c r="LZ232" s="4"/>
      <c r="MA232" s="136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Q232" s="4"/>
      <c r="PR232" s="4"/>
      <c r="PS232" s="4"/>
      <c r="PT232" s="4"/>
      <c r="PU232" s="4"/>
      <c r="PV232" s="4"/>
      <c r="PW232" s="4"/>
      <c r="PX232" s="4"/>
      <c r="PY232" s="136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P232" s="4"/>
      <c r="TQ232" s="4"/>
      <c r="TR232" s="4"/>
      <c r="TS232" s="4"/>
      <c r="TT232" s="4"/>
      <c r="TU232" s="4"/>
      <c r="TV232" s="4"/>
      <c r="TW232" s="4"/>
      <c r="TX232" s="136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O232" s="4"/>
      <c r="XP232" s="4"/>
      <c r="XQ232" s="4"/>
      <c r="XR232" s="4"/>
      <c r="XS232" s="4"/>
      <c r="XT232" s="4"/>
      <c r="XU232" s="4"/>
      <c r="XV232" s="4"/>
      <c r="XW232" s="136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</row>
    <row r="233" spans="3:737" x14ac:dyDescent="0.25">
      <c r="C233" s="4"/>
      <c r="D233" s="4"/>
      <c r="E233" s="4"/>
      <c r="F233" s="4"/>
      <c r="G233" s="4"/>
      <c r="H233" s="4"/>
      <c r="I233" s="4"/>
      <c r="J233" s="4"/>
      <c r="K233" s="136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DC233" s="136"/>
      <c r="DD233" s="136"/>
      <c r="DE233" s="136"/>
      <c r="DF233" s="136"/>
      <c r="DG233" s="4"/>
      <c r="DH233" s="136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136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U233" s="4"/>
      <c r="HV233" s="4"/>
      <c r="HW233" s="4"/>
      <c r="HX233" s="4"/>
      <c r="HY233" s="4"/>
      <c r="HZ233" s="4"/>
      <c r="IA233" s="4"/>
      <c r="IB233" s="4"/>
      <c r="IC233" s="136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S233" s="4"/>
      <c r="LT233" s="4"/>
      <c r="LU233" s="4"/>
      <c r="LV233" s="4"/>
      <c r="LW233" s="4"/>
      <c r="LX233" s="4"/>
      <c r="LY233" s="4"/>
      <c r="LZ233" s="4"/>
      <c r="MA233" s="136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Q233" s="4"/>
      <c r="PR233" s="4"/>
      <c r="PS233" s="4"/>
      <c r="PT233" s="4"/>
      <c r="PU233" s="4"/>
      <c r="PV233" s="4"/>
      <c r="PW233" s="4"/>
      <c r="PX233" s="4"/>
      <c r="PY233" s="136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P233" s="4"/>
      <c r="TQ233" s="4"/>
      <c r="TR233" s="4"/>
      <c r="TS233" s="4"/>
      <c r="TT233" s="4"/>
      <c r="TU233" s="4"/>
      <c r="TV233" s="4"/>
      <c r="TW233" s="4"/>
      <c r="TX233" s="136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O233" s="4"/>
      <c r="XP233" s="4"/>
      <c r="XQ233" s="4"/>
      <c r="XR233" s="4"/>
      <c r="XS233" s="4"/>
      <c r="XT233" s="4"/>
      <c r="XU233" s="4"/>
      <c r="XV233" s="4"/>
      <c r="XW233" s="136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</row>
    <row r="234" spans="3:737" x14ac:dyDescent="0.25">
      <c r="C234" s="4"/>
      <c r="D234" s="4"/>
      <c r="E234" s="4"/>
      <c r="F234" s="4"/>
      <c r="G234" s="4"/>
      <c r="H234" s="4"/>
      <c r="I234" s="4"/>
      <c r="J234" s="4"/>
      <c r="K234" s="136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DC234" s="136"/>
      <c r="DD234" s="136"/>
      <c r="DE234" s="136"/>
      <c r="DF234" s="136"/>
      <c r="DG234" s="4"/>
      <c r="DH234" s="136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136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U234" s="4"/>
      <c r="HV234" s="4"/>
      <c r="HW234" s="4"/>
      <c r="HX234" s="4"/>
      <c r="HY234" s="4"/>
      <c r="HZ234" s="4"/>
      <c r="IA234" s="4"/>
      <c r="IB234" s="4"/>
      <c r="IC234" s="136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S234" s="4"/>
      <c r="LT234" s="4"/>
      <c r="LU234" s="4"/>
      <c r="LV234" s="4"/>
      <c r="LW234" s="4"/>
      <c r="LX234" s="4"/>
      <c r="LY234" s="4"/>
      <c r="LZ234" s="4"/>
      <c r="MA234" s="136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Q234" s="4"/>
      <c r="PR234" s="4"/>
      <c r="PS234" s="4"/>
      <c r="PT234" s="4"/>
      <c r="PU234" s="4"/>
      <c r="PV234" s="4"/>
      <c r="PW234" s="4"/>
      <c r="PX234" s="4"/>
      <c r="PY234" s="136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P234" s="4"/>
      <c r="TQ234" s="4"/>
      <c r="TR234" s="4"/>
      <c r="TS234" s="4"/>
      <c r="TT234" s="4"/>
      <c r="TU234" s="4"/>
      <c r="TV234" s="4"/>
      <c r="TW234" s="4"/>
      <c r="TX234" s="136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O234" s="4"/>
      <c r="XP234" s="4"/>
      <c r="XQ234" s="4"/>
      <c r="XR234" s="4"/>
      <c r="XS234" s="4"/>
      <c r="XT234" s="4"/>
      <c r="XU234" s="4"/>
      <c r="XV234" s="4"/>
      <c r="XW234" s="136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</row>
    <row r="235" spans="3:737" x14ac:dyDescent="0.25">
      <c r="C235" s="4"/>
      <c r="D235" s="4"/>
      <c r="E235" s="4"/>
      <c r="F235" s="4"/>
      <c r="G235" s="4"/>
      <c r="H235" s="4"/>
      <c r="I235" s="4"/>
      <c r="J235" s="4"/>
      <c r="K235" s="136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DC235" s="136"/>
      <c r="DD235" s="136"/>
      <c r="DE235" s="136"/>
      <c r="DF235" s="136"/>
      <c r="DG235" s="4"/>
      <c r="DH235" s="136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136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U235" s="4"/>
      <c r="HV235" s="4"/>
      <c r="HW235" s="4"/>
      <c r="HX235" s="4"/>
      <c r="HY235" s="4"/>
      <c r="HZ235" s="4"/>
      <c r="IA235" s="4"/>
      <c r="IB235" s="4"/>
      <c r="IC235" s="136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S235" s="4"/>
      <c r="LT235" s="4"/>
      <c r="LU235" s="4"/>
      <c r="LV235" s="4"/>
      <c r="LW235" s="4"/>
      <c r="LX235" s="4"/>
      <c r="LY235" s="4"/>
      <c r="LZ235" s="4"/>
      <c r="MA235" s="136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Q235" s="4"/>
      <c r="PR235" s="4"/>
      <c r="PS235" s="4"/>
      <c r="PT235" s="4"/>
      <c r="PU235" s="4"/>
      <c r="PV235" s="4"/>
      <c r="PW235" s="4"/>
      <c r="PX235" s="4"/>
      <c r="PY235" s="136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P235" s="4"/>
      <c r="TQ235" s="4"/>
      <c r="TR235" s="4"/>
      <c r="TS235" s="4"/>
      <c r="TT235" s="4"/>
      <c r="TU235" s="4"/>
      <c r="TV235" s="4"/>
      <c r="TW235" s="4"/>
      <c r="TX235" s="136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O235" s="4"/>
      <c r="XP235" s="4"/>
      <c r="XQ235" s="4"/>
      <c r="XR235" s="4"/>
      <c r="XS235" s="4"/>
      <c r="XT235" s="4"/>
      <c r="XU235" s="4"/>
      <c r="XV235" s="4"/>
      <c r="XW235" s="136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</row>
    <row r="236" spans="3:737" x14ac:dyDescent="0.25">
      <c r="C236" s="4"/>
      <c r="D236" s="4"/>
      <c r="E236" s="4"/>
      <c r="F236" s="4"/>
      <c r="G236" s="4"/>
      <c r="H236" s="4"/>
      <c r="I236" s="4"/>
      <c r="J236" s="4"/>
      <c r="K236" s="136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DC236" s="136"/>
      <c r="DD236" s="136"/>
      <c r="DE236" s="136"/>
      <c r="DF236" s="136"/>
      <c r="DG236" s="4"/>
      <c r="DH236" s="136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136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U236" s="4"/>
      <c r="HV236" s="4"/>
      <c r="HW236" s="4"/>
      <c r="HX236" s="4"/>
      <c r="HY236" s="4"/>
      <c r="HZ236" s="4"/>
      <c r="IA236" s="4"/>
      <c r="IB236" s="4"/>
      <c r="IC236" s="136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S236" s="4"/>
      <c r="LT236" s="4"/>
      <c r="LU236" s="4"/>
      <c r="LV236" s="4"/>
      <c r="LW236" s="4"/>
      <c r="LX236" s="4"/>
      <c r="LY236" s="4"/>
      <c r="LZ236" s="4"/>
      <c r="MA236" s="136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Q236" s="4"/>
      <c r="PR236" s="4"/>
      <c r="PS236" s="4"/>
      <c r="PT236" s="4"/>
      <c r="PU236" s="4"/>
      <c r="PV236" s="4"/>
      <c r="PW236" s="4"/>
      <c r="PX236" s="4"/>
      <c r="PY236" s="136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P236" s="4"/>
      <c r="TQ236" s="4"/>
      <c r="TR236" s="4"/>
      <c r="TS236" s="4"/>
      <c r="TT236" s="4"/>
      <c r="TU236" s="4"/>
      <c r="TV236" s="4"/>
      <c r="TW236" s="4"/>
      <c r="TX236" s="136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O236" s="4"/>
      <c r="XP236" s="4"/>
      <c r="XQ236" s="4"/>
      <c r="XR236" s="4"/>
      <c r="XS236" s="4"/>
      <c r="XT236" s="4"/>
      <c r="XU236" s="4"/>
      <c r="XV236" s="4"/>
      <c r="XW236" s="136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</row>
    <row r="237" spans="3:737" x14ac:dyDescent="0.25">
      <c r="C237" s="4"/>
      <c r="D237" s="4"/>
      <c r="E237" s="4"/>
      <c r="F237" s="4"/>
      <c r="G237" s="4"/>
      <c r="H237" s="4"/>
      <c r="I237" s="4"/>
      <c r="J237" s="4"/>
      <c r="K237" s="136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DC237" s="136"/>
      <c r="DD237" s="136"/>
      <c r="DE237" s="136"/>
      <c r="DF237" s="136"/>
      <c r="DG237" s="4"/>
      <c r="DH237" s="136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136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U237" s="4"/>
      <c r="HV237" s="4"/>
      <c r="HW237" s="4"/>
      <c r="HX237" s="4"/>
      <c r="HY237" s="4"/>
      <c r="HZ237" s="4"/>
      <c r="IA237" s="4"/>
      <c r="IB237" s="4"/>
      <c r="IC237" s="136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S237" s="4"/>
      <c r="LT237" s="4"/>
      <c r="LU237" s="4"/>
      <c r="LV237" s="4"/>
      <c r="LW237" s="4"/>
      <c r="LX237" s="4"/>
      <c r="LY237" s="4"/>
      <c r="LZ237" s="4"/>
      <c r="MA237" s="136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Q237" s="4"/>
      <c r="PR237" s="4"/>
      <c r="PS237" s="4"/>
      <c r="PT237" s="4"/>
      <c r="PU237" s="4"/>
      <c r="PV237" s="4"/>
      <c r="PW237" s="4"/>
      <c r="PX237" s="4"/>
      <c r="PY237" s="136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P237" s="4"/>
      <c r="TQ237" s="4"/>
      <c r="TR237" s="4"/>
      <c r="TS237" s="4"/>
      <c r="TT237" s="4"/>
      <c r="TU237" s="4"/>
      <c r="TV237" s="4"/>
      <c r="TW237" s="4"/>
      <c r="TX237" s="136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O237" s="4"/>
      <c r="XP237" s="4"/>
      <c r="XQ237" s="4"/>
      <c r="XR237" s="4"/>
      <c r="XS237" s="4"/>
      <c r="XT237" s="4"/>
      <c r="XU237" s="4"/>
      <c r="XV237" s="4"/>
      <c r="XW237" s="136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</row>
    <row r="238" spans="3:737" x14ac:dyDescent="0.25">
      <c r="C238" s="4"/>
      <c r="D238" s="4"/>
      <c r="E238" s="4"/>
      <c r="F238" s="4"/>
      <c r="G238" s="4"/>
      <c r="H238" s="4"/>
      <c r="I238" s="4"/>
      <c r="J238" s="4"/>
      <c r="K238" s="136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DC238" s="136"/>
      <c r="DD238" s="136"/>
      <c r="DE238" s="136"/>
      <c r="DF238" s="136"/>
      <c r="DG238" s="4"/>
      <c r="DH238" s="136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136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U238" s="4"/>
      <c r="HV238" s="4"/>
      <c r="HW238" s="4"/>
      <c r="HX238" s="4"/>
      <c r="HY238" s="4"/>
      <c r="HZ238" s="4"/>
      <c r="IA238" s="4"/>
      <c r="IB238" s="4"/>
      <c r="IC238" s="136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S238" s="4"/>
      <c r="LT238" s="4"/>
      <c r="LU238" s="4"/>
      <c r="LV238" s="4"/>
      <c r="LW238" s="4"/>
      <c r="LX238" s="4"/>
      <c r="LY238" s="4"/>
      <c r="LZ238" s="4"/>
      <c r="MA238" s="136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Q238" s="4"/>
      <c r="PR238" s="4"/>
      <c r="PS238" s="4"/>
      <c r="PT238" s="4"/>
      <c r="PU238" s="4"/>
      <c r="PV238" s="4"/>
      <c r="PW238" s="4"/>
      <c r="PX238" s="4"/>
      <c r="PY238" s="136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P238" s="4"/>
      <c r="TQ238" s="4"/>
      <c r="TR238" s="4"/>
      <c r="TS238" s="4"/>
      <c r="TT238" s="4"/>
      <c r="TU238" s="4"/>
      <c r="TV238" s="4"/>
      <c r="TW238" s="4"/>
      <c r="TX238" s="136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O238" s="4"/>
      <c r="XP238" s="4"/>
      <c r="XQ238" s="4"/>
      <c r="XR238" s="4"/>
      <c r="XS238" s="4"/>
      <c r="XT238" s="4"/>
      <c r="XU238" s="4"/>
      <c r="XV238" s="4"/>
      <c r="XW238" s="136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</row>
    <row r="239" spans="3:737" x14ac:dyDescent="0.25">
      <c r="C239" s="4"/>
      <c r="D239" s="4"/>
      <c r="E239" s="4"/>
      <c r="F239" s="4"/>
      <c r="G239" s="4"/>
      <c r="H239" s="4"/>
      <c r="I239" s="4"/>
      <c r="J239" s="4"/>
      <c r="K239" s="136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DC239" s="136"/>
      <c r="DD239" s="136"/>
      <c r="DE239" s="136"/>
      <c r="DF239" s="136"/>
      <c r="DG239" s="4"/>
      <c r="DH239" s="136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136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U239" s="4"/>
      <c r="HV239" s="4"/>
      <c r="HW239" s="4"/>
      <c r="HX239" s="4"/>
      <c r="HY239" s="4"/>
      <c r="HZ239" s="4"/>
      <c r="IA239" s="4"/>
      <c r="IB239" s="4"/>
      <c r="IC239" s="136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S239" s="4"/>
      <c r="LT239" s="4"/>
      <c r="LU239" s="4"/>
      <c r="LV239" s="4"/>
      <c r="LW239" s="4"/>
      <c r="LX239" s="4"/>
      <c r="LY239" s="4"/>
      <c r="LZ239" s="4"/>
      <c r="MA239" s="136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Q239" s="4"/>
      <c r="PR239" s="4"/>
      <c r="PS239" s="4"/>
      <c r="PT239" s="4"/>
      <c r="PU239" s="4"/>
      <c r="PV239" s="4"/>
      <c r="PW239" s="4"/>
      <c r="PX239" s="4"/>
      <c r="PY239" s="136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P239" s="4"/>
      <c r="TQ239" s="4"/>
      <c r="TR239" s="4"/>
      <c r="TS239" s="4"/>
      <c r="TT239" s="4"/>
      <c r="TU239" s="4"/>
      <c r="TV239" s="4"/>
      <c r="TW239" s="4"/>
      <c r="TX239" s="136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O239" s="4"/>
      <c r="XP239" s="4"/>
      <c r="XQ239" s="4"/>
      <c r="XR239" s="4"/>
      <c r="XS239" s="4"/>
      <c r="XT239" s="4"/>
      <c r="XU239" s="4"/>
      <c r="XV239" s="4"/>
      <c r="XW239" s="136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</row>
    <row r="240" spans="3:737" x14ac:dyDescent="0.25">
      <c r="C240" s="4"/>
      <c r="D240" s="4"/>
      <c r="E240" s="4"/>
      <c r="F240" s="4"/>
      <c r="G240" s="4"/>
      <c r="H240" s="4"/>
      <c r="I240" s="4"/>
      <c r="J240" s="4"/>
      <c r="K240" s="136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DC240" s="136"/>
      <c r="DD240" s="136"/>
      <c r="DE240" s="136"/>
      <c r="DF240" s="136"/>
      <c r="DG240" s="4"/>
      <c r="DH240" s="136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136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U240" s="4"/>
      <c r="HV240" s="4"/>
      <c r="HW240" s="4"/>
      <c r="HX240" s="4"/>
      <c r="HY240" s="4"/>
      <c r="HZ240" s="4"/>
      <c r="IA240" s="4"/>
      <c r="IB240" s="4"/>
      <c r="IC240" s="136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S240" s="4"/>
      <c r="LT240" s="4"/>
      <c r="LU240" s="4"/>
      <c r="LV240" s="4"/>
      <c r="LW240" s="4"/>
      <c r="LX240" s="4"/>
      <c r="LY240" s="4"/>
      <c r="LZ240" s="4"/>
      <c r="MA240" s="136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Q240" s="4"/>
      <c r="PR240" s="4"/>
      <c r="PS240" s="4"/>
      <c r="PT240" s="4"/>
      <c r="PU240" s="4"/>
      <c r="PV240" s="4"/>
      <c r="PW240" s="4"/>
      <c r="PX240" s="4"/>
      <c r="PY240" s="136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P240" s="4"/>
      <c r="TQ240" s="4"/>
      <c r="TR240" s="4"/>
      <c r="TS240" s="4"/>
      <c r="TT240" s="4"/>
      <c r="TU240" s="4"/>
      <c r="TV240" s="4"/>
      <c r="TW240" s="4"/>
      <c r="TX240" s="136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O240" s="4"/>
      <c r="XP240" s="4"/>
      <c r="XQ240" s="4"/>
      <c r="XR240" s="4"/>
      <c r="XS240" s="4"/>
      <c r="XT240" s="4"/>
      <c r="XU240" s="4"/>
      <c r="XV240" s="4"/>
      <c r="XW240" s="136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</row>
    <row r="241" spans="3:737" x14ac:dyDescent="0.25">
      <c r="C241" s="4"/>
      <c r="D241" s="4"/>
      <c r="E241" s="4"/>
      <c r="F241" s="4"/>
      <c r="G241" s="4"/>
      <c r="H241" s="4"/>
      <c r="I241" s="4"/>
      <c r="J241" s="4"/>
      <c r="K241" s="136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DC241" s="136"/>
      <c r="DD241" s="136"/>
      <c r="DE241" s="136"/>
      <c r="DF241" s="136"/>
      <c r="DG241" s="4"/>
      <c r="DH241" s="136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136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U241" s="4"/>
      <c r="HV241" s="4"/>
      <c r="HW241" s="4"/>
      <c r="HX241" s="4"/>
      <c r="HY241" s="4"/>
      <c r="HZ241" s="4"/>
      <c r="IA241" s="4"/>
      <c r="IB241" s="4"/>
      <c r="IC241" s="136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S241" s="4"/>
      <c r="LT241" s="4"/>
      <c r="LU241" s="4"/>
      <c r="LV241" s="4"/>
      <c r="LW241" s="4"/>
      <c r="LX241" s="4"/>
      <c r="LY241" s="4"/>
      <c r="LZ241" s="4"/>
      <c r="MA241" s="136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Q241" s="4"/>
      <c r="PR241" s="4"/>
      <c r="PS241" s="4"/>
      <c r="PT241" s="4"/>
      <c r="PU241" s="4"/>
      <c r="PV241" s="4"/>
      <c r="PW241" s="4"/>
      <c r="PX241" s="4"/>
      <c r="PY241" s="136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P241" s="4"/>
      <c r="TQ241" s="4"/>
      <c r="TR241" s="4"/>
      <c r="TS241" s="4"/>
      <c r="TT241" s="4"/>
      <c r="TU241" s="4"/>
      <c r="TV241" s="4"/>
      <c r="TW241" s="4"/>
      <c r="TX241" s="136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O241" s="4"/>
      <c r="XP241" s="4"/>
      <c r="XQ241" s="4"/>
      <c r="XR241" s="4"/>
      <c r="XS241" s="4"/>
      <c r="XT241" s="4"/>
      <c r="XU241" s="4"/>
      <c r="XV241" s="4"/>
      <c r="XW241" s="136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</row>
    <row r="242" spans="3:737" x14ac:dyDescent="0.25">
      <c r="C242" s="4"/>
      <c r="D242" s="4"/>
      <c r="E242" s="4"/>
      <c r="F242" s="4"/>
      <c r="G242" s="4"/>
      <c r="H242" s="4"/>
      <c r="I242" s="4"/>
      <c r="J242" s="4"/>
      <c r="K242" s="136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DC242" s="136"/>
      <c r="DD242" s="136"/>
      <c r="DE242" s="136"/>
      <c r="DF242" s="136"/>
      <c r="DG242" s="4"/>
      <c r="DH242" s="136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136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U242" s="4"/>
      <c r="HV242" s="4"/>
      <c r="HW242" s="4"/>
      <c r="HX242" s="4"/>
      <c r="HY242" s="4"/>
      <c r="HZ242" s="4"/>
      <c r="IA242" s="4"/>
      <c r="IB242" s="4"/>
      <c r="IC242" s="136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S242" s="4"/>
      <c r="LT242" s="4"/>
      <c r="LU242" s="4"/>
      <c r="LV242" s="4"/>
      <c r="LW242" s="4"/>
      <c r="LX242" s="4"/>
      <c r="LY242" s="4"/>
      <c r="LZ242" s="4"/>
      <c r="MA242" s="136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Q242" s="4"/>
      <c r="PR242" s="4"/>
      <c r="PS242" s="4"/>
      <c r="PT242" s="4"/>
      <c r="PU242" s="4"/>
      <c r="PV242" s="4"/>
      <c r="PW242" s="4"/>
      <c r="PX242" s="4"/>
      <c r="PY242" s="136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P242" s="4"/>
      <c r="TQ242" s="4"/>
      <c r="TR242" s="4"/>
      <c r="TS242" s="4"/>
      <c r="TT242" s="4"/>
      <c r="TU242" s="4"/>
      <c r="TV242" s="4"/>
      <c r="TW242" s="4"/>
      <c r="TX242" s="136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O242" s="4"/>
      <c r="XP242" s="4"/>
      <c r="XQ242" s="4"/>
      <c r="XR242" s="4"/>
      <c r="XS242" s="4"/>
      <c r="XT242" s="4"/>
      <c r="XU242" s="4"/>
      <c r="XV242" s="4"/>
      <c r="XW242" s="136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</row>
    <row r="243" spans="3:737" x14ac:dyDescent="0.25">
      <c r="C243" s="4"/>
      <c r="D243" s="4"/>
      <c r="E243" s="4"/>
      <c r="F243" s="4"/>
      <c r="G243" s="4"/>
      <c r="H243" s="4"/>
      <c r="I243" s="4"/>
      <c r="J243" s="4"/>
      <c r="K243" s="136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DC243" s="136"/>
      <c r="DD243" s="136"/>
      <c r="DE243" s="136"/>
      <c r="DF243" s="136"/>
      <c r="DG243" s="4"/>
      <c r="DH243" s="136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136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U243" s="4"/>
      <c r="HV243" s="4"/>
      <c r="HW243" s="4"/>
      <c r="HX243" s="4"/>
      <c r="HY243" s="4"/>
      <c r="HZ243" s="4"/>
      <c r="IA243" s="4"/>
      <c r="IB243" s="4"/>
      <c r="IC243" s="136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S243" s="4"/>
      <c r="LT243" s="4"/>
      <c r="LU243" s="4"/>
      <c r="LV243" s="4"/>
      <c r="LW243" s="4"/>
      <c r="LX243" s="4"/>
      <c r="LY243" s="4"/>
      <c r="LZ243" s="4"/>
      <c r="MA243" s="136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Q243" s="4"/>
      <c r="PR243" s="4"/>
      <c r="PS243" s="4"/>
      <c r="PT243" s="4"/>
      <c r="PU243" s="4"/>
      <c r="PV243" s="4"/>
      <c r="PW243" s="4"/>
      <c r="PX243" s="4"/>
      <c r="PY243" s="136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P243" s="4"/>
      <c r="TQ243" s="4"/>
      <c r="TR243" s="4"/>
      <c r="TS243" s="4"/>
      <c r="TT243" s="4"/>
      <c r="TU243" s="4"/>
      <c r="TV243" s="4"/>
      <c r="TW243" s="4"/>
      <c r="TX243" s="136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O243" s="4"/>
      <c r="XP243" s="4"/>
      <c r="XQ243" s="4"/>
      <c r="XR243" s="4"/>
      <c r="XS243" s="4"/>
      <c r="XT243" s="4"/>
      <c r="XU243" s="4"/>
      <c r="XV243" s="4"/>
      <c r="XW243" s="136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</row>
    <row r="244" spans="3:737" x14ac:dyDescent="0.25">
      <c r="C244" s="4"/>
      <c r="D244" s="4"/>
      <c r="E244" s="4"/>
      <c r="F244" s="4"/>
      <c r="G244" s="4"/>
      <c r="H244" s="4"/>
      <c r="I244" s="4"/>
      <c r="J244" s="4"/>
      <c r="K244" s="136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DC244" s="136"/>
      <c r="DD244" s="136"/>
      <c r="DE244" s="136"/>
      <c r="DF244" s="136"/>
      <c r="DG244" s="4"/>
      <c r="DH244" s="136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136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U244" s="4"/>
      <c r="HV244" s="4"/>
      <c r="HW244" s="4"/>
      <c r="HX244" s="4"/>
      <c r="HY244" s="4"/>
      <c r="HZ244" s="4"/>
      <c r="IA244" s="4"/>
      <c r="IB244" s="4"/>
      <c r="IC244" s="136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S244" s="4"/>
      <c r="LT244" s="4"/>
      <c r="LU244" s="4"/>
      <c r="LV244" s="4"/>
      <c r="LW244" s="4"/>
      <c r="LX244" s="4"/>
      <c r="LY244" s="4"/>
      <c r="LZ244" s="4"/>
      <c r="MA244" s="136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Q244" s="4"/>
      <c r="PR244" s="4"/>
      <c r="PS244" s="4"/>
      <c r="PT244" s="4"/>
      <c r="PU244" s="4"/>
      <c r="PV244" s="4"/>
      <c r="PW244" s="4"/>
      <c r="PX244" s="4"/>
      <c r="PY244" s="136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P244" s="4"/>
      <c r="TQ244" s="4"/>
      <c r="TR244" s="4"/>
      <c r="TS244" s="4"/>
      <c r="TT244" s="4"/>
      <c r="TU244" s="4"/>
      <c r="TV244" s="4"/>
      <c r="TW244" s="4"/>
      <c r="TX244" s="136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O244" s="4"/>
      <c r="XP244" s="4"/>
      <c r="XQ244" s="4"/>
      <c r="XR244" s="4"/>
      <c r="XS244" s="4"/>
      <c r="XT244" s="4"/>
      <c r="XU244" s="4"/>
      <c r="XV244" s="4"/>
      <c r="XW244" s="136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</row>
    <row r="245" spans="3:737" x14ac:dyDescent="0.25">
      <c r="C245" s="4"/>
      <c r="D245" s="4"/>
      <c r="E245" s="4"/>
      <c r="F245" s="4"/>
      <c r="G245" s="4"/>
      <c r="H245" s="4"/>
      <c r="I245" s="4"/>
      <c r="J245" s="4"/>
      <c r="K245" s="136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DC245" s="136"/>
      <c r="DD245" s="136"/>
      <c r="DE245" s="136"/>
      <c r="DF245" s="136"/>
      <c r="DG245" s="4"/>
      <c r="DH245" s="136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136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U245" s="4"/>
      <c r="HV245" s="4"/>
      <c r="HW245" s="4"/>
      <c r="HX245" s="4"/>
      <c r="HY245" s="4"/>
      <c r="HZ245" s="4"/>
      <c r="IA245" s="4"/>
      <c r="IB245" s="4"/>
      <c r="IC245" s="136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S245" s="4"/>
      <c r="LT245" s="4"/>
      <c r="LU245" s="4"/>
      <c r="LV245" s="4"/>
      <c r="LW245" s="4"/>
      <c r="LX245" s="4"/>
      <c r="LY245" s="4"/>
      <c r="LZ245" s="4"/>
      <c r="MA245" s="136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Q245" s="4"/>
      <c r="PR245" s="4"/>
      <c r="PS245" s="4"/>
      <c r="PT245" s="4"/>
      <c r="PU245" s="4"/>
      <c r="PV245" s="4"/>
      <c r="PW245" s="4"/>
      <c r="PX245" s="4"/>
      <c r="PY245" s="136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P245" s="4"/>
      <c r="TQ245" s="4"/>
      <c r="TR245" s="4"/>
      <c r="TS245" s="4"/>
      <c r="TT245" s="4"/>
      <c r="TU245" s="4"/>
      <c r="TV245" s="4"/>
      <c r="TW245" s="4"/>
      <c r="TX245" s="136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O245" s="4"/>
      <c r="XP245" s="4"/>
      <c r="XQ245" s="4"/>
      <c r="XR245" s="4"/>
      <c r="XS245" s="4"/>
      <c r="XT245" s="4"/>
      <c r="XU245" s="4"/>
      <c r="XV245" s="4"/>
      <c r="XW245" s="136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</row>
    <row r="246" spans="3:737" x14ac:dyDescent="0.25">
      <c r="C246" s="4"/>
      <c r="D246" s="4"/>
      <c r="E246" s="4"/>
      <c r="F246" s="4"/>
      <c r="G246" s="4"/>
      <c r="H246" s="4"/>
      <c r="I246" s="4"/>
      <c r="J246" s="4"/>
      <c r="K246" s="136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DC246" s="136"/>
      <c r="DD246" s="136"/>
      <c r="DE246" s="136"/>
      <c r="DF246" s="136"/>
      <c r="DG246" s="4"/>
      <c r="DH246" s="136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136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U246" s="4"/>
      <c r="HV246" s="4"/>
      <c r="HW246" s="4"/>
      <c r="HX246" s="4"/>
      <c r="HY246" s="4"/>
      <c r="HZ246" s="4"/>
      <c r="IA246" s="4"/>
      <c r="IB246" s="4"/>
      <c r="IC246" s="136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S246" s="4"/>
      <c r="LT246" s="4"/>
      <c r="LU246" s="4"/>
      <c r="LV246" s="4"/>
      <c r="LW246" s="4"/>
      <c r="LX246" s="4"/>
      <c r="LY246" s="4"/>
      <c r="LZ246" s="4"/>
      <c r="MA246" s="136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Q246" s="4"/>
      <c r="PR246" s="4"/>
      <c r="PS246" s="4"/>
      <c r="PT246" s="4"/>
      <c r="PU246" s="4"/>
      <c r="PV246" s="4"/>
      <c r="PW246" s="4"/>
      <c r="PX246" s="4"/>
      <c r="PY246" s="136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P246" s="4"/>
      <c r="TQ246" s="4"/>
      <c r="TR246" s="4"/>
      <c r="TS246" s="4"/>
      <c r="TT246" s="4"/>
      <c r="TU246" s="4"/>
      <c r="TV246" s="4"/>
      <c r="TW246" s="4"/>
      <c r="TX246" s="136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O246" s="4"/>
      <c r="XP246" s="4"/>
      <c r="XQ246" s="4"/>
      <c r="XR246" s="4"/>
      <c r="XS246" s="4"/>
      <c r="XT246" s="4"/>
      <c r="XU246" s="4"/>
      <c r="XV246" s="4"/>
      <c r="XW246" s="136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</row>
    <row r="247" spans="3:737" x14ac:dyDescent="0.25">
      <c r="C247" s="4"/>
      <c r="D247" s="4"/>
      <c r="E247" s="4"/>
      <c r="F247" s="4"/>
      <c r="G247" s="4"/>
      <c r="H247" s="4"/>
      <c r="I247" s="4"/>
      <c r="J247" s="4"/>
      <c r="K247" s="136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DC247" s="136"/>
      <c r="DD247" s="136"/>
      <c r="DE247" s="136"/>
      <c r="DF247" s="136"/>
      <c r="DG247" s="4"/>
      <c r="DH247" s="136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136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U247" s="4"/>
      <c r="HV247" s="4"/>
      <c r="HW247" s="4"/>
      <c r="HX247" s="4"/>
      <c r="HY247" s="4"/>
      <c r="HZ247" s="4"/>
      <c r="IA247" s="4"/>
      <c r="IB247" s="4"/>
      <c r="IC247" s="136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S247" s="4"/>
      <c r="LT247" s="4"/>
      <c r="LU247" s="4"/>
      <c r="LV247" s="4"/>
      <c r="LW247" s="4"/>
      <c r="LX247" s="4"/>
      <c r="LY247" s="4"/>
      <c r="LZ247" s="4"/>
      <c r="MA247" s="136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Q247" s="4"/>
      <c r="PR247" s="4"/>
      <c r="PS247" s="4"/>
      <c r="PT247" s="4"/>
      <c r="PU247" s="4"/>
      <c r="PV247" s="4"/>
      <c r="PW247" s="4"/>
      <c r="PX247" s="4"/>
      <c r="PY247" s="136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P247" s="4"/>
      <c r="TQ247" s="4"/>
      <c r="TR247" s="4"/>
      <c r="TS247" s="4"/>
      <c r="TT247" s="4"/>
      <c r="TU247" s="4"/>
      <c r="TV247" s="4"/>
      <c r="TW247" s="4"/>
      <c r="TX247" s="136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O247" s="4"/>
      <c r="XP247" s="4"/>
      <c r="XQ247" s="4"/>
      <c r="XR247" s="4"/>
      <c r="XS247" s="4"/>
      <c r="XT247" s="4"/>
      <c r="XU247" s="4"/>
      <c r="XV247" s="4"/>
      <c r="XW247" s="136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</row>
    <row r="248" spans="3:737" x14ac:dyDescent="0.25">
      <c r="C248" s="4"/>
      <c r="D248" s="4"/>
      <c r="E248" s="4"/>
      <c r="F248" s="4"/>
      <c r="G248" s="4"/>
      <c r="H248" s="4"/>
      <c r="I248" s="4"/>
      <c r="J248" s="4"/>
      <c r="K248" s="136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DC248" s="136"/>
      <c r="DD248" s="136"/>
      <c r="DE248" s="136"/>
      <c r="DF248" s="136"/>
      <c r="DG248" s="4"/>
      <c r="DH248" s="136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136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U248" s="4"/>
      <c r="HV248" s="4"/>
      <c r="HW248" s="4"/>
      <c r="HX248" s="4"/>
      <c r="HY248" s="4"/>
      <c r="HZ248" s="4"/>
      <c r="IA248" s="4"/>
      <c r="IB248" s="4"/>
      <c r="IC248" s="136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S248" s="4"/>
      <c r="LT248" s="4"/>
      <c r="LU248" s="4"/>
      <c r="LV248" s="4"/>
      <c r="LW248" s="4"/>
      <c r="LX248" s="4"/>
      <c r="LY248" s="4"/>
      <c r="LZ248" s="4"/>
      <c r="MA248" s="136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Q248" s="4"/>
      <c r="PR248" s="4"/>
      <c r="PS248" s="4"/>
      <c r="PT248" s="4"/>
      <c r="PU248" s="4"/>
      <c r="PV248" s="4"/>
      <c r="PW248" s="4"/>
      <c r="PX248" s="4"/>
      <c r="PY248" s="136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P248" s="4"/>
      <c r="TQ248" s="4"/>
      <c r="TR248" s="4"/>
      <c r="TS248" s="4"/>
      <c r="TT248" s="4"/>
      <c r="TU248" s="4"/>
      <c r="TV248" s="4"/>
      <c r="TW248" s="4"/>
      <c r="TX248" s="136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O248" s="4"/>
      <c r="XP248" s="4"/>
      <c r="XQ248" s="4"/>
      <c r="XR248" s="4"/>
      <c r="XS248" s="4"/>
      <c r="XT248" s="4"/>
      <c r="XU248" s="4"/>
      <c r="XV248" s="4"/>
      <c r="XW248" s="136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</row>
    <row r="249" spans="3:737" x14ac:dyDescent="0.25">
      <c r="C249" s="4"/>
      <c r="D249" s="4"/>
      <c r="E249" s="4"/>
      <c r="F249" s="4"/>
      <c r="G249" s="4"/>
      <c r="H249" s="4"/>
      <c r="I249" s="4"/>
      <c r="J249" s="4"/>
      <c r="K249" s="136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DC249" s="136"/>
      <c r="DD249" s="136"/>
      <c r="DE249" s="136"/>
      <c r="DF249" s="136"/>
      <c r="DG249" s="4"/>
      <c r="DH249" s="136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136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U249" s="4"/>
      <c r="HV249" s="4"/>
      <c r="HW249" s="4"/>
      <c r="HX249" s="4"/>
      <c r="HY249" s="4"/>
      <c r="HZ249" s="4"/>
      <c r="IA249" s="4"/>
      <c r="IB249" s="4"/>
      <c r="IC249" s="136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S249" s="4"/>
      <c r="LT249" s="4"/>
      <c r="LU249" s="4"/>
      <c r="LV249" s="4"/>
      <c r="LW249" s="4"/>
      <c r="LX249" s="4"/>
      <c r="LY249" s="4"/>
      <c r="LZ249" s="4"/>
      <c r="MA249" s="136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Q249" s="4"/>
      <c r="PR249" s="4"/>
      <c r="PS249" s="4"/>
      <c r="PT249" s="4"/>
      <c r="PU249" s="4"/>
      <c r="PV249" s="4"/>
      <c r="PW249" s="4"/>
      <c r="PX249" s="4"/>
      <c r="PY249" s="136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P249" s="4"/>
      <c r="TQ249" s="4"/>
      <c r="TR249" s="4"/>
      <c r="TS249" s="4"/>
      <c r="TT249" s="4"/>
      <c r="TU249" s="4"/>
      <c r="TV249" s="4"/>
      <c r="TW249" s="4"/>
      <c r="TX249" s="136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O249" s="4"/>
      <c r="XP249" s="4"/>
      <c r="XQ249" s="4"/>
      <c r="XR249" s="4"/>
      <c r="XS249" s="4"/>
      <c r="XT249" s="4"/>
      <c r="XU249" s="4"/>
      <c r="XV249" s="4"/>
      <c r="XW249" s="136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</row>
    <row r="250" spans="3:737" x14ac:dyDescent="0.25">
      <c r="C250" s="4"/>
      <c r="D250" s="4"/>
      <c r="E250" s="4"/>
      <c r="F250" s="4"/>
      <c r="G250" s="4"/>
      <c r="H250" s="4"/>
      <c r="I250" s="4"/>
      <c r="J250" s="4"/>
      <c r="K250" s="136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DC250" s="136"/>
      <c r="DD250" s="136"/>
      <c r="DE250" s="136"/>
      <c r="DF250" s="136"/>
      <c r="DG250" s="4"/>
      <c r="DH250" s="136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136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U250" s="4"/>
      <c r="HV250" s="4"/>
      <c r="HW250" s="4"/>
      <c r="HX250" s="4"/>
      <c r="HY250" s="4"/>
      <c r="HZ250" s="4"/>
      <c r="IA250" s="4"/>
      <c r="IB250" s="4"/>
      <c r="IC250" s="136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S250" s="4"/>
      <c r="LT250" s="4"/>
      <c r="LU250" s="4"/>
      <c r="LV250" s="4"/>
      <c r="LW250" s="4"/>
      <c r="LX250" s="4"/>
      <c r="LY250" s="4"/>
      <c r="LZ250" s="4"/>
      <c r="MA250" s="136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Q250" s="4"/>
      <c r="PR250" s="4"/>
      <c r="PS250" s="4"/>
      <c r="PT250" s="4"/>
      <c r="PU250" s="4"/>
      <c r="PV250" s="4"/>
      <c r="PW250" s="4"/>
      <c r="PX250" s="4"/>
      <c r="PY250" s="136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P250" s="4"/>
      <c r="TQ250" s="4"/>
      <c r="TR250" s="4"/>
      <c r="TS250" s="4"/>
      <c r="TT250" s="4"/>
      <c r="TU250" s="4"/>
      <c r="TV250" s="4"/>
      <c r="TW250" s="4"/>
      <c r="TX250" s="136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O250" s="4"/>
      <c r="XP250" s="4"/>
      <c r="XQ250" s="4"/>
      <c r="XR250" s="4"/>
      <c r="XS250" s="4"/>
      <c r="XT250" s="4"/>
      <c r="XU250" s="4"/>
      <c r="XV250" s="4"/>
      <c r="XW250" s="136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</row>
    <row r="251" spans="3:737" x14ac:dyDescent="0.25">
      <c r="C251" s="4"/>
      <c r="D251" s="4"/>
      <c r="E251" s="4"/>
      <c r="F251" s="4"/>
      <c r="G251" s="4"/>
      <c r="H251" s="4"/>
      <c r="I251" s="4"/>
      <c r="J251" s="4"/>
      <c r="K251" s="136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DC251" s="136"/>
      <c r="DD251" s="136"/>
      <c r="DE251" s="136"/>
      <c r="DF251" s="136"/>
      <c r="DG251" s="4"/>
      <c r="DH251" s="136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136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U251" s="4"/>
      <c r="HV251" s="4"/>
      <c r="HW251" s="4"/>
      <c r="HX251" s="4"/>
      <c r="HY251" s="4"/>
      <c r="HZ251" s="4"/>
      <c r="IA251" s="4"/>
      <c r="IB251" s="4"/>
      <c r="IC251" s="136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S251" s="4"/>
      <c r="LT251" s="4"/>
      <c r="LU251" s="4"/>
      <c r="LV251" s="4"/>
      <c r="LW251" s="4"/>
      <c r="LX251" s="4"/>
      <c r="LY251" s="4"/>
      <c r="LZ251" s="4"/>
      <c r="MA251" s="136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Q251" s="4"/>
      <c r="PR251" s="4"/>
      <c r="PS251" s="4"/>
      <c r="PT251" s="4"/>
      <c r="PU251" s="4"/>
      <c r="PV251" s="4"/>
      <c r="PW251" s="4"/>
      <c r="PX251" s="4"/>
      <c r="PY251" s="136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P251" s="4"/>
      <c r="TQ251" s="4"/>
      <c r="TR251" s="4"/>
      <c r="TS251" s="4"/>
      <c r="TT251" s="4"/>
      <c r="TU251" s="4"/>
      <c r="TV251" s="4"/>
      <c r="TW251" s="4"/>
      <c r="TX251" s="136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O251" s="4"/>
      <c r="XP251" s="4"/>
      <c r="XQ251" s="4"/>
      <c r="XR251" s="4"/>
      <c r="XS251" s="4"/>
      <c r="XT251" s="4"/>
      <c r="XU251" s="4"/>
      <c r="XV251" s="4"/>
      <c r="XW251" s="136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</row>
    <row r="252" spans="3:737" x14ac:dyDescent="0.25">
      <c r="C252" s="4"/>
      <c r="D252" s="4"/>
      <c r="E252" s="4"/>
      <c r="F252" s="4"/>
      <c r="G252" s="4"/>
      <c r="H252" s="4"/>
      <c r="I252" s="4"/>
      <c r="J252" s="4"/>
      <c r="K252" s="136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DC252" s="136"/>
      <c r="DD252" s="136"/>
      <c r="DE252" s="136"/>
      <c r="DF252" s="136"/>
      <c r="DG252" s="4"/>
      <c r="DH252" s="136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136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U252" s="4"/>
      <c r="HV252" s="4"/>
      <c r="HW252" s="4"/>
      <c r="HX252" s="4"/>
      <c r="HY252" s="4"/>
      <c r="HZ252" s="4"/>
      <c r="IA252" s="4"/>
      <c r="IB252" s="4"/>
      <c r="IC252" s="136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S252" s="4"/>
      <c r="LT252" s="4"/>
      <c r="LU252" s="4"/>
      <c r="LV252" s="4"/>
      <c r="LW252" s="4"/>
      <c r="LX252" s="4"/>
      <c r="LY252" s="4"/>
      <c r="LZ252" s="4"/>
      <c r="MA252" s="136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Q252" s="4"/>
      <c r="PR252" s="4"/>
      <c r="PS252" s="4"/>
      <c r="PT252" s="4"/>
      <c r="PU252" s="4"/>
      <c r="PV252" s="4"/>
      <c r="PW252" s="4"/>
      <c r="PX252" s="4"/>
      <c r="PY252" s="136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P252" s="4"/>
      <c r="TQ252" s="4"/>
      <c r="TR252" s="4"/>
      <c r="TS252" s="4"/>
      <c r="TT252" s="4"/>
      <c r="TU252" s="4"/>
      <c r="TV252" s="4"/>
      <c r="TW252" s="4"/>
      <c r="TX252" s="136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O252" s="4"/>
      <c r="XP252" s="4"/>
      <c r="XQ252" s="4"/>
      <c r="XR252" s="4"/>
      <c r="XS252" s="4"/>
      <c r="XT252" s="4"/>
      <c r="XU252" s="4"/>
      <c r="XV252" s="4"/>
      <c r="XW252" s="136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</row>
    <row r="253" spans="3:737" x14ac:dyDescent="0.25">
      <c r="C253" s="4"/>
      <c r="D253" s="4"/>
      <c r="E253" s="4"/>
      <c r="F253" s="4"/>
      <c r="G253" s="4"/>
      <c r="H253" s="4"/>
      <c r="I253" s="4"/>
      <c r="J253" s="4"/>
      <c r="K253" s="136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DC253" s="136"/>
      <c r="DD253" s="136"/>
      <c r="DE253" s="136"/>
      <c r="DF253" s="136"/>
      <c r="DG253" s="4"/>
      <c r="DH253" s="136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136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U253" s="4"/>
      <c r="HV253" s="4"/>
      <c r="HW253" s="4"/>
      <c r="HX253" s="4"/>
      <c r="HY253" s="4"/>
      <c r="HZ253" s="4"/>
      <c r="IA253" s="4"/>
      <c r="IB253" s="4"/>
      <c r="IC253" s="136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S253" s="4"/>
      <c r="LT253" s="4"/>
      <c r="LU253" s="4"/>
      <c r="LV253" s="4"/>
      <c r="LW253" s="4"/>
      <c r="LX253" s="4"/>
      <c r="LY253" s="4"/>
      <c r="LZ253" s="4"/>
      <c r="MA253" s="136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Q253" s="4"/>
      <c r="PR253" s="4"/>
      <c r="PS253" s="4"/>
      <c r="PT253" s="4"/>
      <c r="PU253" s="4"/>
      <c r="PV253" s="4"/>
      <c r="PW253" s="4"/>
      <c r="PX253" s="4"/>
      <c r="PY253" s="136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P253" s="4"/>
      <c r="TQ253" s="4"/>
      <c r="TR253" s="4"/>
      <c r="TS253" s="4"/>
      <c r="TT253" s="4"/>
      <c r="TU253" s="4"/>
      <c r="TV253" s="4"/>
      <c r="TW253" s="4"/>
      <c r="TX253" s="136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O253" s="4"/>
      <c r="XP253" s="4"/>
      <c r="XQ253" s="4"/>
      <c r="XR253" s="4"/>
      <c r="XS253" s="4"/>
      <c r="XT253" s="4"/>
      <c r="XU253" s="4"/>
      <c r="XV253" s="4"/>
      <c r="XW253" s="136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</row>
    <row r="254" spans="3:737" x14ac:dyDescent="0.25">
      <c r="C254" s="4"/>
      <c r="D254" s="4"/>
      <c r="E254" s="4"/>
      <c r="F254" s="4"/>
      <c r="G254" s="4"/>
      <c r="H254" s="4"/>
      <c r="I254" s="4"/>
      <c r="J254" s="4"/>
      <c r="K254" s="136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DC254" s="136"/>
      <c r="DD254" s="136"/>
      <c r="DE254" s="136"/>
      <c r="DF254" s="136"/>
      <c r="DG254" s="4"/>
      <c r="DH254" s="136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136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U254" s="4"/>
      <c r="HV254" s="4"/>
      <c r="HW254" s="4"/>
      <c r="HX254" s="4"/>
      <c r="HY254" s="4"/>
      <c r="HZ254" s="4"/>
      <c r="IA254" s="4"/>
      <c r="IB254" s="4"/>
      <c r="IC254" s="136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S254" s="4"/>
      <c r="LT254" s="4"/>
      <c r="LU254" s="4"/>
      <c r="LV254" s="4"/>
      <c r="LW254" s="4"/>
      <c r="LX254" s="4"/>
      <c r="LY254" s="4"/>
      <c r="LZ254" s="4"/>
      <c r="MA254" s="136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Q254" s="4"/>
      <c r="PR254" s="4"/>
      <c r="PS254" s="4"/>
      <c r="PT254" s="4"/>
      <c r="PU254" s="4"/>
      <c r="PV254" s="4"/>
      <c r="PW254" s="4"/>
      <c r="PX254" s="4"/>
      <c r="PY254" s="136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P254" s="4"/>
      <c r="TQ254" s="4"/>
      <c r="TR254" s="4"/>
      <c r="TS254" s="4"/>
      <c r="TT254" s="4"/>
      <c r="TU254" s="4"/>
      <c r="TV254" s="4"/>
      <c r="TW254" s="4"/>
      <c r="TX254" s="136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O254" s="4"/>
      <c r="XP254" s="4"/>
      <c r="XQ254" s="4"/>
      <c r="XR254" s="4"/>
      <c r="XS254" s="4"/>
      <c r="XT254" s="4"/>
      <c r="XU254" s="4"/>
      <c r="XV254" s="4"/>
      <c r="XW254" s="136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</row>
    <row r="255" spans="3:737" x14ac:dyDescent="0.25">
      <c r="C255" s="4"/>
      <c r="D255" s="4"/>
      <c r="E255" s="4"/>
      <c r="F255" s="4"/>
      <c r="G255" s="4"/>
      <c r="H255" s="4"/>
      <c r="I255" s="4"/>
      <c r="J255" s="4"/>
      <c r="K255" s="136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DC255" s="136"/>
      <c r="DD255" s="136"/>
      <c r="DE255" s="136"/>
      <c r="DF255" s="136"/>
      <c r="DG255" s="4"/>
      <c r="DH255" s="136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136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U255" s="4"/>
      <c r="HV255" s="4"/>
      <c r="HW255" s="4"/>
      <c r="HX255" s="4"/>
      <c r="HY255" s="4"/>
      <c r="HZ255" s="4"/>
      <c r="IA255" s="4"/>
      <c r="IB255" s="4"/>
      <c r="IC255" s="136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S255" s="4"/>
      <c r="LT255" s="4"/>
      <c r="LU255" s="4"/>
      <c r="LV255" s="4"/>
      <c r="LW255" s="4"/>
      <c r="LX255" s="4"/>
      <c r="LY255" s="4"/>
      <c r="LZ255" s="4"/>
      <c r="MA255" s="136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Q255" s="4"/>
      <c r="PR255" s="4"/>
      <c r="PS255" s="4"/>
      <c r="PT255" s="4"/>
      <c r="PU255" s="4"/>
      <c r="PV255" s="4"/>
      <c r="PW255" s="4"/>
      <c r="PX255" s="4"/>
      <c r="PY255" s="136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P255" s="4"/>
      <c r="TQ255" s="4"/>
      <c r="TR255" s="4"/>
      <c r="TS255" s="4"/>
      <c r="TT255" s="4"/>
      <c r="TU255" s="4"/>
      <c r="TV255" s="4"/>
      <c r="TW255" s="4"/>
      <c r="TX255" s="136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O255" s="4"/>
      <c r="XP255" s="4"/>
      <c r="XQ255" s="4"/>
      <c r="XR255" s="4"/>
      <c r="XS255" s="4"/>
      <c r="XT255" s="4"/>
      <c r="XU255" s="4"/>
      <c r="XV255" s="4"/>
      <c r="XW255" s="136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</row>
    <row r="256" spans="3:737" x14ac:dyDescent="0.25">
      <c r="C256" s="4"/>
      <c r="D256" s="4"/>
      <c r="E256" s="4"/>
      <c r="F256" s="4"/>
      <c r="G256" s="4"/>
      <c r="H256" s="4"/>
      <c r="I256" s="4"/>
      <c r="J256" s="4"/>
      <c r="K256" s="136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DC256" s="136"/>
      <c r="DD256" s="136"/>
      <c r="DE256" s="136"/>
      <c r="DF256" s="136"/>
      <c r="DG256" s="4"/>
      <c r="DH256" s="136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136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U256" s="4"/>
      <c r="HV256" s="4"/>
      <c r="HW256" s="4"/>
      <c r="HX256" s="4"/>
      <c r="HY256" s="4"/>
      <c r="HZ256" s="4"/>
      <c r="IA256" s="4"/>
      <c r="IB256" s="4"/>
      <c r="IC256" s="136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S256" s="4"/>
      <c r="LT256" s="4"/>
      <c r="LU256" s="4"/>
      <c r="LV256" s="4"/>
      <c r="LW256" s="4"/>
      <c r="LX256" s="4"/>
      <c r="LY256" s="4"/>
      <c r="LZ256" s="4"/>
      <c r="MA256" s="136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Q256" s="4"/>
      <c r="PR256" s="4"/>
      <c r="PS256" s="4"/>
      <c r="PT256" s="4"/>
      <c r="PU256" s="4"/>
      <c r="PV256" s="4"/>
      <c r="PW256" s="4"/>
      <c r="PX256" s="4"/>
      <c r="PY256" s="136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P256" s="4"/>
      <c r="TQ256" s="4"/>
      <c r="TR256" s="4"/>
      <c r="TS256" s="4"/>
      <c r="TT256" s="4"/>
      <c r="TU256" s="4"/>
      <c r="TV256" s="4"/>
      <c r="TW256" s="4"/>
      <c r="TX256" s="136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O256" s="4"/>
      <c r="XP256" s="4"/>
      <c r="XQ256" s="4"/>
      <c r="XR256" s="4"/>
      <c r="XS256" s="4"/>
      <c r="XT256" s="4"/>
      <c r="XU256" s="4"/>
      <c r="XV256" s="4"/>
      <c r="XW256" s="136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</row>
    <row r="257" spans="3:737" x14ac:dyDescent="0.25">
      <c r="C257" s="4"/>
      <c r="D257" s="4"/>
      <c r="E257" s="4"/>
      <c r="F257" s="4"/>
      <c r="G257" s="4"/>
      <c r="H257" s="4"/>
      <c r="I257" s="4"/>
      <c r="J257" s="4"/>
      <c r="K257" s="136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DC257" s="136"/>
      <c r="DD257" s="136"/>
      <c r="DE257" s="136"/>
      <c r="DF257" s="136"/>
      <c r="DG257" s="4"/>
      <c r="DH257" s="136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136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U257" s="4"/>
      <c r="HV257" s="4"/>
      <c r="HW257" s="4"/>
      <c r="HX257" s="4"/>
      <c r="HY257" s="4"/>
      <c r="HZ257" s="4"/>
      <c r="IA257" s="4"/>
      <c r="IB257" s="4"/>
      <c r="IC257" s="136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S257" s="4"/>
      <c r="LT257" s="4"/>
      <c r="LU257" s="4"/>
      <c r="LV257" s="4"/>
      <c r="LW257" s="4"/>
      <c r="LX257" s="4"/>
      <c r="LY257" s="4"/>
      <c r="LZ257" s="4"/>
      <c r="MA257" s="136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Q257" s="4"/>
      <c r="PR257" s="4"/>
      <c r="PS257" s="4"/>
      <c r="PT257" s="4"/>
      <c r="PU257" s="4"/>
      <c r="PV257" s="4"/>
      <c r="PW257" s="4"/>
      <c r="PX257" s="4"/>
      <c r="PY257" s="136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P257" s="4"/>
      <c r="TQ257" s="4"/>
      <c r="TR257" s="4"/>
      <c r="TS257" s="4"/>
      <c r="TT257" s="4"/>
      <c r="TU257" s="4"/>
      <c r="TV257" s="4"/>
      <c r="TW257" s="4"/>
      <c r="TX257" s="136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O257" s="4"/>
      <c r="XP257" s="4"/>
      <c r="XQ257" s="4"/>
      <c r="XR257" s="4"/>
      <c r="XS257" s="4"/>
      <c r="XT257" s="4"/>
      <c r="XU257" s="4"/>
      <c r="XV257" s="4"/>
      <c r="XW257" s="136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</row>
    <row r="258" spans="3:737" x14ac:dyDescent="0.25">
      <c r="C258" s="4"/>
      <c r="D258" s="4"/>
      <c r="E258" s="4"/>
      <c r="F258" s="4"/>
      <c r="G258" s="4"/>
      <c r="H258" s="4"/>
      <c r="I258" s="4"/>
      <c r="J258" s="4"/>
      <c r="K258" s="136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DC258" s="136"/>
      <c r="DD258" s="136"/>
      <c r="DE258" s="136"/>
      <c r="DF258" s="136"/>
      <c r="DG258" s="4"/>
      <c r="DH258" s="136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136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U258" s="4"/>
      <c r="HV258" s="4"/>
      <c r="HW258" s="4"/>
      <c r="HX258" s="4"/>
      <c r="HY258" s="4"/>
      <c r="HZ258" s="4"/>
      <c r="IA258" s="4"/>
      <c r="IB258" s="4"/>
      <c r="IC258" s="136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S258" s="4"/>
      <c r="LT258" s="4"/>
      <c r="LU258" s="4"/>
      <c r="LV258" s="4"/>
      <c r="LW258" s="4"/>
      <c r="LX258" s="4"/>
      <c r="LY258" s="4"/>
      <c r="LZ258" s="4"/>
      <c r="MA258" s="136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Q258" s="4"/>
      <c r="PR258" s="4"/>
      <c r="PS258" s="4"/>
      <c r="PT258" s="4"/>
      <c r="PU258" s="4"/>
      <c r="PV258" s="4"/>
      <c r="PW258" s="4"/>
      <c r="PX258" s="4"/>
      <c r="PY258" s="136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P258" s="4"/>
      <c r="TQ258" s="4"/>
      <c r="TR258" s="4"/>
      <c r="TS258" s="4"/>
      <c r="TT258" s="4"/>
      <c r="TU258" s="4"/>
      <c r="TV258" s="4"/>
      <c r="TW258" s="4"/>
      <c r="TX258" s="136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O258" s="4"/>
      <c r="XP258" s="4"/>
      <c r="XQ258" s="4"/>
      <c r="XR258" s="4"/>
      <c r="XS258" s="4"/>
      <c r="XT258" s="4"/>
      <c r="XU258" s="4"/>
      <c r="XV258" s="4"/>
      <c r="XW258" s="136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</row>
    <row r="259" spans="3:737" x14ac:dyDescent="0.25">
      <c r="C259" s="4"/>
      <c r="D259" s="4"/>
      <c r="E259" s="4"/>
      <c r="F259" s="4"/>
      <c r="G259" s="4"/>
      <c r="H259" s="4"/>
      <c r="I259" s="4"/>
      <c r="J259" s="4"/>
      <c r="K259" s="136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DC259" s="136"/>
      <c r="DD259" s="136"/>
      <c r="DE259" s="136"/>
      <c r="DF259" s="136"/>
      <c r="DG259" s="4"/>
      <c r="DH259" s="136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136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U259" s="4"/>
      <c r="HV259" s="4"/>
      <c r="HW259" s="4"/>
      <c r="HX259" s="4"/>
      <c r="HY259" s="4"/>
      <c r="HZ259" s="4"/>
      <c r="IA259" s="4"/>
      <c r="IB259" s="4"/>
      <c r="IC259" s="136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S259" s="4"/>
      <c r="LT259" s="4"/>
      <c r="LU259" s="4"/>
      <c r="LV259" s="4"/>
      <c r="LW259" s="4"/>
      <c r="LX259" s="4"/>
      <c r="LY259" s="4"/>
      <c r="LZ259" s="4"/>
      <c r="MA259" s="136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Q259" s="4"/>
      <c r="PR259" s="4"/>
      <c r="PS259" s="4"/>
      <c r="PT259" s="4"/>
      <c r="PU259" s="4"/>
      <c r="PV259" s="4"/>
      <c r="PW259" s="4"/>
      <c r="PX259" s="4"/>
      <c r="PY259" s="136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P259" s="4"/>
      <c r="TQ259" s="4"/>
      <c r="TR259" s="4"/>
      <c r="TS259" s="4"/>
      <c r="TT259" s="4"/>
      <c r="TU259" s="4"/>
      <c r="TV259" s="4"/>
      <c r="TW259" s="4"/>
      <c r="TX259" s="136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O259" s="4"/>
      <c r="XP259" s="4"/>
      <c r="XQ259" s="4"/>
      <c r="XR259" s="4"/>
      <c r="XS259" s="4"/>
      <c r="XT259" s="4"/>
      <c r="XU259" s="4"/>
      <c r="XV259" s="4"/>
      <c r="XW259" s="136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</row>
    <row r="260" spans="3:737" x14ac:dyDescent="0.25">
      <c r="C260" s="4"/>
      <c r="D260" s="4"/>
      <c r="E260" s="4"/>
      <c r="F260" s="4"/>
      <c r="G260" s="4"/>
      <c r="H260" s="4"/>
      <c r="I260" s="4"/>
      <c r="J260" s="4"/>
      <c r="K260" s="136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DC260" s="136"/>
      <c r="DD260" s="136"/>
      <c r="DE260" s="136"/>
      <c r="DF260" s="136"/>
      <c r="DG260" s="4"/>
      <c r="DH260" s="136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136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U260" s="4"/>
      <c r="HV260" s="4"/>
      <c r="HW260" s="4"/>
      <c r="HX260" s="4"/>
      <c r="HY260" s="4"/>
      <c r="HZ260" s="4"/>
      <c r="IA260" s="4"/>
      <c r="IB260" s="4"/>
      <c r="IC260" s="136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S260" s="4"/>
      <c r="LT260" s="4"/>
      <c r="LU260" s="4"/>
      <c r="LV260" s="4"/>
      <c r="LW260" s="4"/>
      <c r="LX260" s="4"/>
      <c r="LY260" s="4"/>
      <c r="LZ260" s="4"/>
      <c r="MA260" s="136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Q260" s="4"/>
      <c r="PR260" s="4"/>
      <c r="PS260" s="4"/>
      <c r="PT260" s="4"/>
      <c r="PU260" s="4"/>
      <c r="PV260" s="4"/>
      <c r="PW260" s="4"/>
      <c r="PX260" s="4"/>
      <c r="PY260" s="136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P260" s="4"/>
      <c r="TQ260" s="4"/>
      <c r="TR260" s="4"/>
      <c r="TS260" s="4"/>
      <c r="TT260" s="4"/>
      <c r="TU260" s="4"/>
      <c r="TV260" s="4"/>
      <c r="TW260" s="4"/>
      <c r="TX260" s="136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O260" s="4"/>
      <c r="XP260" s="4"/>
      <c r="XQ260" s="4"/>
      <c r="XR260" s="4"/>
      <c r="XS260" s="4"/>
      <c r="XT260" s="4"/>
      <c r="XU260" s="4"/>
      <c r="XV260" s="4"/>
      <c r="XW260" s="136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</row>
    <row r="261" spans="3:737" x14ac:dyDescent="0.25">
      <c r="C261" s="4"/>
      <c r="D261" s="4"/>
      <c r="E261" s="4"/>
      <c r="F261" s="4"/>
      <c r="G261" s="4"/>
      <c r="H261" s="4"/>
      <c r="I261" s="4"/>
      <c r="J261" s="4"/>
      <c r="K261" s="136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DC261" s="136"/>
      <c r="DD261" s="136"/>
      <c r="DE261" s="136"/>
      <c r="DF261" s="136"/>
      <c r="DG261" s="4"/>
      <c r="DH261" s="136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136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U261" s="4"/>
      <c r="HV261" s="4"/>
      <c r="HW261" s="4"/>
      <c r="HX261" s="4"/>
      <c r="HY261" s="4"/>
      <c r="HZ261" s="4"/>
      <c r="IA261" s="4"/>
      <c r="IB261" s="4"/>
      <c r="IC261" s="136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S261" s="4"/>
      <c r="LT261" s="4"/>
      <c r="LU261" s="4"/>
      <c r="LV261" s="4"/>
      <c r="LW261" s="4"/>
      <c r="LX261" s="4"/>
      <c r="LY261" s="4"/>
      <c r="LZ261" s="4"/>
      <c r="MA261" s="136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Q261" s="4"/>
      <c r="PR261" s="4"/>
      <c r="PS261" s="4"/>
      <c r="PT261" s="4"/>
      <c r="PU261" s="4"/>
      <c r="PV261" s="4"/>
      <c r="PW261" s="4"/>
      <c r="PX261" s="4"/>
      <c r="PY261" s="136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P261" s="4"/>
      <c r="TQ261" s="4"/>
      <c r="TR261" s="4"/>
      <c r="TS261" s="4"/>
      <c r="TT261" s="4"/>
      <c r="TU261" s="4"/>
      <c r="TV261" s="4"/>
      <c r="TW261" s="4"/>
      <c r="TX261" s="136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O261" s="4"/>
      <c r="XP261" s="4"/>
      <c r="XQ261" s="4"/>
      <c r="XR261" s="4"/>
      <c r="XS261" s="4"/>
      <c r="XT261" s="4"/>
      <c r="XU261" s="4"/>
      <c r="XV261" s="4"/>
      <c r="XW261" s="136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</row>
    <row r="262" spans="3:737" x14ac:dyDescent="0.25">
      <c r="C262" s="4"/>
      <c r="D262" s="4"/>
      <c r="E262" s="4"/>
      <c r="F262" s="4"/>
      <c r="G262" s="4"/>
      <c r="H262" s="4"/>
      <c r="I262" s="4"/>
      <c r="J262" s="4"/>
      <c r="K262" s="136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DC262" s="136"/>
      <c r="DD262" s="136"/>
      <c r="DE262" s="136"/>
      <c r="DF262" s="136"/>
      <c r="DG262" s="4"/>
      <c r="DH262" s="136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136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U262" s="4"/>
      <c r="HV262" s="4"/>
      <c r="HW262" s="4"/>
      <c r="HX262" s="4"/>
      <c r="HY262" s="4"/>
      <c r="HZ262" s="4"/>
      <c r="IA262" s="4"/>
      <c r="IB262" s="4"/>
      <c r="IC262" s="136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S262" s="4"/>
      <c r="LT262" s="4"/>
      <c r="LU262" s="4"/>
      <c r="LV262" s="4"/>
      <c r="LW262" s="4"/>
      <c r="LX262" s="4"/>
      <c r="LY262" s="4"/>
      <c r="LZ262" s="4"/>
      <c r="MA262" s="136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Q262" s="4"/>
      <c r="PR262" s="4"/>
      <c r="PS262" s="4"/>
      <c r="PT262" s="4"/>
      <c r="PU262" s="4"/>
      <c r="PV262" s="4"/>
      <c r="PW262" s="4"/>
      <c r="PX262" s="4"/>
      <c r="PY262" s="136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P262" s="4"/>
      <c r="TQ262" s="4"/>
      <c r="TR262" s="4"/>
      <c r="TS262" s="4"/>
      <c r="TT262" s="4"/>
      <c r="TU262" s="4"/>
      <c r="TV262" s="4"/>
      <c r="TW262" s="4"/>
      <c r="TX262" s="136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O262" s="4"/>
      <c r="XP262" s="4"/>
      <c r="XQ262" s="4"/>
      <c r="XR262" s="4"/>
      <c r="XS262" s="4"/>
      <c r="XT262" s="4"/>
      <c r="XU262" s="4"/>
      <c r="XV262" s="4"/>
      <c r="XW262" s="136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</row>
    <row r="263" spans="3:737" x14ac:dyDescent="0.25">
      <c r="C263" s="4"/>
      <c r="D263" s="4"/>
      <c r="E263" s="4"/>
      <c r="F263" s="4"/>
      <c r="G263" s="4"/>
      <c r="H263" s="4"/>
      <c r="I263" s="4"/>
      <c r="J263" s="4"/>
      <c r="K263" s="136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DC263" s="136"/>
      <c r="DD263" s="136"/>
      <c r="DE263" s="136"/>
      <c r="DF263" s="136"/>
      <c r="DG263" s="4"/>
      <c r="DH263" s="136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136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U263" s="4"/>
      <c r="HV263" s="4"/>
      <c r="HW263" s="4"/>
      <c r="HX263" s="4"/>
      <c r="HY263" s="4"/>
      <c r="HZ263" s="4"/>
      <c r="IA263" s="4"/>
      <c r="IB263" s="4"/>
      <c r="IC263" s="136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S263" s="4"/>
      <c r="LT263" s="4"/>
      <c r="LU263" s="4"/>
      <c r="LV263" s="4"/>
      <c r="LW263" s="4"/>
      <c r="LX263" s="4"/>
      <c r="LY263" s="4"/>
      <c r="LZ263" s="4"/>
      <c r="MA263" s="136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Q263" s="4"/>
      <c r="PR263" s="4"/>
      <c r="PS263" s="4"/>
      <c r="PT263" s="4"/>
      <c r="PU263" s="4"/>
      <c r="PV263" s="4"/>
      <c r="PW263" s="4"/>
      <c r="PX263" s="4"/>
      <c r="PY263" s="136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P263" s="4"/>
      <c r="TQ263" s="4"/>
      <c r="TR263" s="4"/>
      <c r="TS263" s="4"/>
      <c r="TT263" s="4"/>
      <c r="TU263" s="4"/>
      <c r="TV263" s="4"/>
      <c r="TW263" s="4"/>
      <c r="TX263" s="136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O263" s="4"/>
      <c r="XP263" s="4"/>
      <c r="XQ263" s="4"/>
      <c r="XR263" s="4"/>
      <c r="XS263" s="4"/>
      <c r="XT263" s="4"/>
      <c r="XU263" s="4"/>
      <c r="XV263" s="4"/>
      <c r="XW263" s="136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</row>
    <row r="264" spans="3:737" x14ac:dyDescent="0.25">
      <c r="C264" s="4"/>
      <c r="D264" s="4"/>
      <c r="E264" s="4"/>
      <c r="F264" s="4"/>
      <c r="G264" s="4"/>
      <c r="H264" s="4"/>
      <c r="I264" s="4"/>
      <c r="J264" s="4"/>
      <c r="K264" s="136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DC264" s="136"/>
      <c r="DD264" s="136"/>
      <c r="DE264" s="136"/>
      <c r="DF264" s="136"/>
      <c r="DG264" s="4"/>
      <c r="DH264" s="136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136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U264" s="4"/>
      <c r="HV264" s="4"/>
      <c r="HW264" s="4"/>
      <c r="HX264" s="4"/>
      <c r="HY264" s="4"/>
      <c r="HZ264" s="4"/>
      <c r="IA264" s="4"/>
      <c r="IB264" s="4"/>
      <c r="IC264" s="136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S264" s="4"/>
      <c r="LT264" s="4"/>
      <c r="LU264" s="4"/>
      <c r="LV264" s="4"/>
      <c r="LW264" s="4"/>
      <c r="LX264" s="4"/>
      <c r="LY264" s="4"/>
      <c r="LZ264" s="4"/>
      <c r="MA264" s="136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Q264" s="4"/>
      <c r="PR264" s="4"/>
      <c r="PS264" s="4"/>
      <c r="PT264" s="4"/>
      <c r="PU264" s="4"/>
      <c r="PV264" s="4"/>
      <c r="PW264" s="4"/>
      <c r="PX264" s="4"/>
      <c r="PY264" s="136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P264" s="4"/>
      <c r="TQ264" s="4"/>
      <c r="TR264" s="4"/>
      <c r="TS264" s="4"/>
      <c r="TT264" s="4"/>
      <c r="TU264" s="4"/>
      <c r="TV264" s="4"/>
      <c r="TW264" s="4"/>
      <c r="TX264" s="136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O264" s="4"/>
      <c r="XP264" s="4"/>
      <c r="XQ264" s="4"/>
      <c r="XR264" s="4"/>
      <c r="XS264" s="4"/>
      <c r="XT264" s="4"/>
      <c r="XU264" s="4"/>
      <c r="XV264" s="4"/>
      <c r="XW264" s="136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</row>
    <row r="265" spans="3:737" x14ac:dyDescent="0.25">
      <c r="C265" s="4"/>
      <c r="D265" s="4"/>
      <c r="E265" s="4"/>
      <c r="F265" s="4"/>
      <c r="G265" s="4"/>
      <c r="H265" s="4"/>
      <c r="I265" s="4"/>
      <c r="J265" s="4"/>
      <c r="K265" s="136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DC265" s="136"/>
      <c r="DD265" s="136"/>
      <c r="DE265" s="136"/>
      <c r="DF265" s="136"/>
      <c r="DG265" s="4"/>
      <c r="DH265" s="136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136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U265" s="4"/>
      <c r="HV265" s="4"/>
      <c r="HW265" s="4"/>
      <c r="HX265" s="4"/>
      <c r="HY265" s="4"/>
      <c r="HZ265" s="4"/>
      <c r="IA265" s="4"/>
      <c r="IB265" s="4"/>
      <c r="IC265" s="136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S265" s="4"/>
      <c r="LT265" s="4"/>
      <c r="LU265" s="4"/>
      <c r="LV265" s="4"/>
      <c r="LW265" s="4"/>
      <c r="LX265" s="4"/>
      <c r="LY265" s="4"/>
      <c r="LZ265" s="4"/>
      <c r="MA265" s="136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Q265" s="4"/>
      <c r="PR265" s="4"/>
      <c r="PS265" s="4"/>
      <c r="PT265" s="4"/>
      <c r="PU265" s="4"/>
      <c r="PV265" s="4"/>
      <c r="PW265" s="4"/>
      <c r="PX265" s="4"/>
      <c r="PY265" s="136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P265" s="4"/>
      <c r="TQ265" s="4"/>
      <c r="TR265" s="4"/>
      <c r="TS265" s="4"/>
      <c r="TT265" s="4"/>
      <c r="TU265" s="4"/>
      <c r="TV265" s="4"/>
      <c r="TW265" s="4"/>
      <c r="TX265" s="136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O265" s="4"/>
      <c r="XP265" s="4"/>
      <c r="XQ265" s="4"/>
      <c r="XR265" s="4"/>
      <c r="XS265" s="4"/>
      <c r="XT265" s="4"/>
      <c r="XU265" s="4"/>
      <c r="XV265" s="4"/>
      <c r="XW265" s="136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</row>
    <row r="266" spans="3:737" x14ac:dyDescent="0.25">
      <c r="C266" s="4"/>
      <c r="D266" s="4"/>
      <c r="E266" s="4"/>
      <c r="F266" s="4"/>
      <c r="G266" s="4"/>
      <c r="H266" s="4"/>
      <c r="I266" s="4"/>
      <c r="J266" s="4"/>
      <c r="K266" s="136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DC266" s="136"/>
      <c r="DD266" s="136"/>
      <c r="DE266" s="136"/>
      <c r="DF266" s="136"/>
      <c r="DG266" s="4"/>
      <c r="DH266" s="136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136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U266" s="4"/>
      <c r="HV266" s="4"/>
      <c r="HW266" s="4"/>
      <c r="HX266" s="4"/>
      <c r="HY266" s="4"/>
      <c r="HZ266" s="4"/>
      <c r="IA266" s="4"/>
      <c r="IB266" s="4"/>
      <c r="IC266" s="136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S266" s="4"/>
      <c r="LT266" s="4"/>
      <c r="LU266" s="4"/>
      <c r="LV266" s="4"/>
      <c r="LW266" s="4"/>
      <c r="LX266" s="4"/>
      <c r="LY266" s="4"/>
      <c r="LZ266" s="4"/>
      <c r="MA266" s="136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Q266" s="4"/>
      <c r="PR266" s="4"/>
      <c r="PS266" s="4"/>
      <c r="PT266" s="4"/>
      <c r="PU266" s="4"/>
      <c r="PV266" s="4"/>
      <c r="PW266" s="4"/>
      <c r="PX266" s="4"/>
      <c r="PY266" s="136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P266" s="4"/>
      <c r="TQ266" s="4"/>
      <c r="TR266" s="4"/>
      <c r="TS266" s="4"/>
      <c r="TT266" s="4"/>
      <c r="TU266" s="4"/>
      <c r="TV266" s="4"/>
      <c r="TW266" s="4"/>
      <c r="TX266" s="136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O266" s="4"/>
      <c r="XP266" s="4"/>
      <c r="XQ266" s="4"/>
      <c r="XR266" s="4"/>
      <c r="XS266" s="4"/>
      <c r="XT266" s="4"/>
      <c r="XU266" s="4"/>
      <c r="XV266" s="4"/>
      <c r="XW266" s="136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</row>
    <row r="267" spans="3:737" x14ac:dyDescent="0.25">
      <c r="C267" s="4"/>
      <c r="D267" s="4"/>
      <c r="E267" s="4"/>
      <c r="F267" s="4"/>
      <c r="G267" s="4"/>
      <c r="H267" s="4"/>
      <c r="I267" s="4"/>
      <c r="J267" s="4"/>
      <c r="K267" s="136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DC267" s="136"/>
      <c r="DD267" s="136"/>
      <c r="DE267" s="136"/>
      <c r="DF267" s="136"/>
      <c r="DG267" s="4"/>
      <c r="DH267" s="136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136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U267" s="4"/>
      <c r="HV267" s="4"/>
      <c r="HW267" s="4"/>
      <c r="HX267" s="4"/>
      <c r="HY267" s="4"/>
      <c r="HZ267" s="4"/>
      <c r="IA267" s="4"/>
      <c r="IB267" s="4"/>
      <c r="IC267" s="136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S267" s="4"/>
      <c r="LT267" s="4"/>
      <c r="LU267" s="4"/>
      <c r="LV267" s="4"/>
      <c r="LW267" s="4"/>
      <c r="LX267" s="4"/>
      <c r="LY267" s="4"/>
      <c r="LZ267" s="4"/>
      <c r="MA267" s="136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Q267" s="4"/>
      <c r="PR267" s="4"/>
      <c r="PS267" s="4"/>
      <c r="PT267" s="4"/>
      <c r="PU267" s="4"/>
      <c r="PV267" s="4"/>
      <c r="PW267" s="4"/>
      <c r="PX267" s="4"/>
      <c r="PY267" s="136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P267" s="4"/>
      <c r="TQ267" s="4"/>
      <c r="TR267" s="4"/>
      <c r="TS267" s="4"/>
      <c r="TT267" s="4"/>
      <c r="TU267" s="4"/>
      <c r="TV267" s="4"/>
      <c r="TW267" s="4"/>
      <c r="TX267" s="136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O267" s="4"/>
      <c r="XP267" s="4"/>
      <c r="XQ267" s="4"/>
      <c r="XR267" s="4"/>
      <c r="XS267" s="4"/>
      <c r="XT267" s="4"/>
      <c r="XU267" s="4"/>
      <c r="XV267" s="4"/>
      <c r="XW267" s="136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</row>
    <row r="268" spans="3:737" x14ac:dyDescent="0.25">
      <c r="C268" s="4"/>
      <c r="D268" s="4"/>
      <c r="E268" s="4"/>
      <c r="F268" s="4"/>
      <c r="G268" s="4"/>
      <c r="H268" s="4"/>
      <c r="I268" s="4"/>
      <c r="J268" s="4"/>
      <c r="K268" s="136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DC268" s="136"/>
      <c r="DD268" s="136"/>
      <c r="DE268" s="136"/>
      <c r="DF268" s="136"/>
      <c r="DG268" s="4"/>
      <c r="DH268" s="136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136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U268" s="4"/>
      <c r="HV268" s="4"/>
      <c r="HW268" s="4"/>
      <c r="HX268" s="4"/>
      <c r="HY268" s="4"/>
      <c r="HZ268" s="4"/>
      <c r="IA268" s="4"/>
      <c r="IB268" s="4"/>
      <c r="IC268" s="136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S268" s="4"/>
      <c r="LT268" s="4"/>
      <c r="LU268" s="4"/>
      <c r="LV268" s="4"/>
      <c r="LW268" s="4"/>
      <c r="LX268" s="4"/>
      <c r="LY268" s="4"/>
      <c r="LZ268" s="4"/>
      <c r="MA268" s="136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Q268" s="4"/>
      <c r="PR268" s="4"/>
      <c r="PS268" s="4"/>
      <c r="PT268" s="4"/>
      <c r="PU268" s="4"/>
      <c r="PV268" s="4"/>
      <c r="PW268" s="4"/>
      <c r="PX268" s="4"/>
      <c r="PY268" s="136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P268" s="4"/>
      <c r="TQ268" s="4"/>
      <c r="TR268" s="4"/>
      <c r="TS268" s="4"/>
      <c r="TT268" s="4"/>
      <c r="TU268" s="4"/>
      <c r="TV268" s="4"/>
      <c r="TW268" s="4"/>
      <c r="TX268" s="136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O268" s="4"/>
      <c r="XP268" s="4"/>
      <c r="XQ268" s="4"/>
      <c r="XR268" s="4"/>
      <c r="XS268" s="4"/>
      <c r="XT268" s="4"/>
      <c r="XU268" s="4"/>
      <c r="XV268" s="4"/>
      <c r="XW268" s="136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</row>
    <row r="269" spans="3:737" x14ac:dyDescent="0.25">
      <c r="C269" s="4"/>
      <c r="D269" s="4"/>
      <c r="E269" s="4"/>
      <c r="F269" s="4"/>
      <c r="G269" s="4"/>
      <c r="H269" s="4"/>
      <c r="I269" s="4"/>
      <c r="J269" s="4"/>
      <c r="K269" s="136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DC269" s="136"/>
      <c r="DD269" s="136"/>
      <c r="DE269" s="136"/>
      <c r="DF269" s="136"/>
      <c r="DG269" s="4"/>
      <c r="DH269" s="136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136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U269" s="4"/>
      <c r="HV269" s="4"/>
      <c r="HW269" s="4"/>
      <c r="HX269" s="4"/>
      <c r="HY269" s="4"/>
      <c r="HZ269" s="4"/>
      <c r="IA269" s="4"/>
      <c r="IB269" s="4"/>
      <c r="IC269" s="136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S269" s="4"/>
      <c r="LT269" s="4"/>
      <c r="LU269" s="4"/>
      <c r="LV269" s="4"/>
      <c r="LW269" s="4"/>
      <c r="LX269" s="4"/>
      <c r="LY269" s="4"/>
      <c r="LZ269" s="4"/>
      <c r="MA269" s="136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Q269" s="4"/>
      <c r="PR269" s="4"/>
      <c r="PS269" s="4"/>
      <c r="PT269" s="4"/>
      <c r="PU269" s="4"/>
      <c r="PV269" s="4"/>
      <c r="PW269" s="4"/>
      <c r="PX269" s="4"/>
      <c r="PY269" s="136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P269" s="4"/>
      <c r="TQ269" s="4"/>
      <c r="TR269" s="4"/>
      <c r="TS269" s="4"/>
      <c r="TT269" s="4"/>
      <c r="TU269" s="4"/>
      <c r="TV269" s="4"/>
      <c r="TW269" s="4"/>
      <c r="TX269" s="136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O269" s="4"/>
      <c r="XP269" s="4"/>
      <c r="XQ269" s="4"/>
      <c r="XR269" s="4"/>
      <c r="XS269" s="4"/>
      <c r="XT269" s="4"/>
      <c r="XU269" s="4"/>
      <c r="XV269" s="4"/>
      <c r="XW269" s="136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</row>
    <row r="270" spans="3:737" x14ac:dyDescent="0.25">
      <c r="C270" s="4"/>
      <c r="D270" s="4"/>
      <c r="E270" s="4"/>
      <c r="F270" s="4"/>
      <c r="G270" s="4"/>
      <c r="H270" s="4"/>
      <c r="I270" s="4"/>
      <c r="J270" s="4"/>
      <c r="K270" s="136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DC270" s="136"/>
      <c r="DD270" s="136"/>
      <c r="DE270" s="136"/>
      <c r="DF270" s="136"/>
      <c r="DG270" s="4"/>
      <c r="DH270" s="136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136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U270" s="4"/>
      <c r="HV270" s="4"/>
      <c r="HW270" s="4"/>
      <c r="HX270" s="4"/>
      <c r="HY270" s="4"/>
      <c r="HZ270" s="4"/>
      <c r="IA270" s="4"/>
      <c r="IB270" s="4"/>
      <c r="IC270" s="136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S270" s="4"/>
      <c r="LT270" s="4"/>
      <c r="LU270" s="4"/>
      <c r="LV270" s="4"/>
      <c r="LW270" s="4"/>
      <c r="LX270" s="4"/>
      <c r="LY270" s="4"/>
      <c r="LZ270" s="4"/>
      <c r="MA270" s="136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Q270" s="4"/>
      <c r="PR270" s="4"/>
      <c r="PS270" s="4"/>
      <c r="PT270" s="4"/>
      <c r="PU270" s="4"/>
      <c r="PV270" s="4"/>
      <c r="PW270" s="4"/>
      <c r="PX270" s="4"/>
      <c r="PY270" s="136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P270" s="4"/>
      <c r="TQ270" s="4"/>
      <c r="TR270" s="4"/>
      <c r="TS270" s="4"/>
      <c r="TT270" s="4"/>
      <c r="TU270" s="4"/>
      <c r="TV270" s="4"/>
      <c r="TW270" s="4"/>
      <c r="TX270" s="136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O270" s="4"/>
      <c r="XP270" s="4"/>
      <c r="XQ270" s="4"/>
      <c r="XR270" s="4"/>
      <c r="XS270" s="4"/>
      <c r="XT270" s="4"/>
      <c r="XU270" s="4"/>
      <c r="XV270" s="4"/>
      <c r="XW270" s="136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</row>
    <row r="271" spans="3:737" x14ac:dyDescent="0.25">
      <c r="C271" s="4"/>
      <c r="D271" s="4"/>
      <c r="E271" s="4"/>
      <c r="F271" s="4"/>
      <c r="G271" s="4"/>
      <c r="H271" s="4"/>
      <c r="I271" s="4"/>
      <c r="J271" s="4"/>
      <c r="K271" s="136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DC271" s="136"/>
      <c r="DD271" s="136"/>
      <c r="DE271" s="136"/>
      <c r="DF271" s="136"/>
      <c r="DG271" s="4"/>
      <c r="DH271" s="136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136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U271" s="4"/>
      <c r="HV271" s="4"/>
      <c r="HW271" s="4"/>
      <c r="HX271" s="4"/>
      <c r="HY271" s="4"/>
      <c r="HZ271" s="4"/>
      <c r="IA271" s="4"/>
      <c r="IB271" s="4"/>
      <c r="IC271" s="136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S271" s="4"/>
      <c r="LT271" s="4"/>
      <c r="LU271" s="4"/>
      <c r="LV271" s="4"/>
      <c r="LW271" s="4"/>
      <c r="LX271" s="4"/>
      <c r="LY271" s="4"/>
      <c r="LZ271" s="4"/>
      <c r="MA271" s="136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Q271" s="4"/>
      <c r="PR271" s="4"/>
      <c r="PS271" s="4"/>
      <c r="PT271" s="4"/>
      <c r="PU271" s="4"/>
      <c r="PV271" s="4"/>
      <c r="PW271" s="4"/>
      <c r="PX271" s="4"/>
      <c r="PY271" s="136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P271" s="4"/>
      <c r="TQ271" s="4"/>
      <c r="TR271" s="4"/>
      <c r="TS271" s="4"/>
      <c r="TT271" s="4"/>
      <c r="TU271" s="4"/>
      <c r="TV271" s="4"/>
      <c r="TW271" s="4"/>
      <c r="TX271" s="136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O271" s="4"/>
      <c r="XP271" s="4"/>
      <c r="XQ271" s="4"/>
      <c r="XR271" s="4"/>
      <c r="XS271" s="4"/>
      <c r="XT271" s="4"/>
      <c r="XU271" s="4"/>
      <c r="XV271" s="4"/>
      <c r="XW271" s="136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</row>
    <row r="272" spans="3:737" x14ac:dyDescent="0.25">
      <c r="C272" s="4"/>
      <c r="D272" s="4"/>
      <c r="E272" s="4"/>
      <c r="F272" s="4"/>
      <c r="G272" s="4"/>
      <c r="H272" s="4"/>
      <c r="I272" s="4"/>
      <c r="J272" s="4"/>
      <c r="K272" s="136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DC272" s="136"/>
      <c r="DD272" s="136"/>
      <c r="DE272" s="136"/>
      <c r="DF272" s="136"/>
      <c r="DG272" s="4"/>
      <c r="DH272" s="136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136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U272" s="4"/>
      <c r="HV272" s="4"/>
      <c r="HW272" s="4"/>
      <c r="HX272" s="4"/>
      <c r="HY272" s="4"/>
      <c r="HZ272" s="4"/>
      <c r="IA272" s="4"/>
      <c r="IB272" s="4"/>
      <c r="IC272" s="136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S272" s="4"/>
      <c r="LT272" s="4"/>
      <c r="LU272" s="4"/>
      <c r="LV272" s="4"/>
      <c r="LW272" s="4"/>
      <c r="LX272" s="4"/>
      <c r="LY272" s="4"/>
      <c r="LZ272" s="4"/>
      <c r="MA272" s="136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Q272" s="4"/>
      <c r="PR272" s="4"/>
      <c r="PS272" s="4"/>
      <c r="PT272" s="4"/>
      <c r="PU272" s="4"/>
      <c r="PV272" s="4"/>
      <c r="PW272" s="4"/>
      <c r="PX272" s="4"/>
      <c r="PY272" s="136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P272" s="4"/>
      <c r="TQ272" s="4"/>
      <c r="TR272" s="4"/>
      <c r="TS272" s="4"/>
      <c r="TT272" s="4"/>
      <c r="TU272" s="4"/>
      <c r="TV272" s="4"/>
      <c r="TW272" s="4"/>
      <c r="TX272" s="136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O272" s="4"/>
      <c r="XP272" s="4"/>
      <c r="XQ272" s="4"/>
      <c r="XR272" s="4"/>
      <c r="XS272" s="4"/>
      <c r="XT272" s="4"/>
      <c r="XU272" s="4"/>
      <c r="XV272" s="4"/>
      <c r="XW272" s="136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</row>
    <row r="273" spans="3:737" x14ac:dyDescent="0.25">
      <c r="C273" s="4"/>
      <c r="D273" s="4"/>
      <c r="E273" s="4"/>
      <c r="F273" s="4"/>
      <c r="G273" s="4"/>
      <c r="H273" s="4"/>
      <c r="I273" s="4"/>
      <c r="J273" s="4"/>
      <c r="K273" s="136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DC273" s="136"/>
      <c r="DD273" s="136"/>
      <c r="DE273" s="136"/>
      <c r="DF273" s="136"/>
      <c r="DG273" s="4"/>
      <c r="DH273" s="136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136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U273" s="4"/>
      <c r="HV273" s="4"/>
      <c r="HW273" s="4"/>
      <c r="HX273" s="4"/>
      <c r="HY273" s="4"/>
      <c r="HZ273" s="4"/>
      <c r="IA273" s="4"/>
      <c r="IB273" s="4"/>
      <c r="IC273" s="136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S273" s="4"/>
      <c r="LT273" s="4"/>
      <c r="LU273" s="4"/>
      <c r="LV273" s="4"/>
      <c r="LW273" s="4"/>
      <c r="LX273" s="4"/>
      <c r="LY273" s="4"/>
      <c r="LZ273" s="4"/>
      <c r="MA273" s="136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Q273" s="4"/>
      <c r="PR273" s="4"/>
      <c r="PS273" s="4"/>
      <c r="PT273" s="4"/>
      <c r="PU273" s="4"/>
      <c r="PV273" s="4"/>
      <c r="PW273" s="4"/>
      <c r="PX273" s="4"/>
      <c r="PY273" s="136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P273" s="4"/>
      <c r="TQ273" s="4"/>
      <c r="TR273" s="4"/>
      <c r="TS273" s="4"/>
      <c r="TT273" s="4"/>
      <c r="TU273" s="4"/>
      <c r="TV273" s="4"/>
      <c r="TW273" s="4"/>
      <c r="TX273" s="136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O273" s="4"/>
      <c r="XP273" s="4"/>
      <c r="XQ273" s="4"/>
      <c r="XR273" s="4"/>
      <c r="XS273" s="4"/>
      <c r="XT273" s="4"/>
      <c r="XU273" s="4"/>
      <c r="XV273" s="4"/>
      <c r="XW273" s="136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</row>
    <row r="274" spans="3:737" x14ac:dyDescent="0.25">
      <c r="C274" s="4"/>
      <c r="D274" s="4"/>
      <c r="E274" s="4"/>
      <c r="F274" s="4"/>
      <c r="G274" s="4"/>
      <c r="H274" s="4"/>
      <c r="I274" s="4"/>
      <c r="J274" s="4"/>
      <c r="K274" s="136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DC274" s="136"/>
      <c r="DD274" s="136"/>
      <c r="DE274" s="136"/>
      <c r="DF274" s="136"/>
      <c r="DG274" s="4"/>
      <c r="DH274" s="136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136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U274" s="4"/>
      <c r="HV274" s="4"/>
      <c r="HW274" s="4"/>
      <c r="HX274" s="4"/>
      <c r="HY274" s="4"/>
      <c r="HZ274" s="4"/>
      <c r="IA274" s="4"/>
      <c r="IB274" s="4"/>
      <c r="IC274" s="136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S274" s="4"/>
      <c r="LT274" s="4"/>
      <c r="LU274" s="4"/>
      <c r="LV274" s="4"/>
      <c r="LW274" s="4"/>
      <c r="LX274" s="4"/>
      <c r="LY274" s="4"/>
      <c r="LZ274" s="4"/>
      <c r="MA274" s="136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Q274" s="4"/>
      <c r="PR274" s="4"/>
      <c r="PS274" s="4"/>
      <c r="PT274" s="4"/>
      <c r="PU274" s="4"/>
      <c r="PV274" s="4"/>
      <c r="PW274" s="4"/>
      <c r="PX274" s="4"/>
      <c r="PY274" s="136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P274" s="4"/>
      <c r="TQ274" s="4"/>
      <c r="TR274" s="4"/>
      <c r="TS274" s="4"/>
      <c r="TT274" s="4"/>
      <c r="TU274" s="4"/>
      <c r="TV274" s="4"/>
      <c r="TW274" s="4"/>
      <c r="TX274" s="136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O274" s="4"/>
      <c r="XP274" s="4"/>
      <c r="XQ274" s="4"/>
      <c r="XR274" s="4"/>
      <c r="XS274" s="4"/>
      <c r="XT274" s="4"/>
      <c r="XU274" s="4"/>
      <c r="XV274" s="4"/>
      <c r="XW274" s="136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</row>
    <row r="275" spans="3:737" x14ac:dyDescent="0.25">
      <c r="C275" s="4"/>
      <c r="D275" s="4"/>
      <c r="E275" s="4"/>
      <c r="F275" s="4"/>
      <c r="G275" s="4"/>
      <c r="H275" s="4"/>
      <c r="I275" s="4"/>
      <c r="J275" s="4"/>
      <c r="K275" s="136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DC275" s="136"/>
      <c r="DD275" s="136"/>
      <c r="DE275" s="136"/>
      <c r="DF275" s="136"/>
      <c r="DG275" s="4"/>
      <c r="DH275" s="136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136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U275" s="4"/>
      <c r="HV275" s="4"/>
      <c r="HW275" s="4"/>
      <c r="HX275" s="4"/>
      <c r="HY275" s="4"/>
      <c r="HZ275" s="4"/>
      <c r="IA275" s="4"/>
      <c r="IB275" s="4"/>
      <c r="IC275" s="136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S275" s="4"/>
      <c r="LT275" s="4"/>
      <c r="LU275" s="4"/>
      <c r="LV275" s="4"/>
      <c r="LW275" s="4"/>
      <c r="LX275" s="4"/>
      <c r="LY275" s="4"/>
      <c r="LZ275" s="4"/>
      <c r="MA275" s="136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Q275" s="4"/>
      <c r="PR275" s="4"/>
      <c r="PS275" s="4"/>
      <c r="PT275" s="4"/>
      <c r="PU275" s="4"/>
      <c r="PV275" s="4"/>
      <c r="PW275" s="4"/>
      <c r="PX275" s="4"/>
      <c r="PY275" s="136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P275" s="4"/>
      <c r="TQ275" s="4"/>
      <c r="TR275" s="4"/>
      <c r="TS275" s="4"/>
      <c r="TT275" s="4"/>
      <c r="TU275" s="4"/>
      <c r="TV275" s="4"/>
      <c r="TW275" s="4"/>
      <c r="TX275" s="136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O275" s="4"/>
      <c r="XP275" s="4"/>
      <c r="XQ275" s="4"/>
      <c r="XR275" s="4"/>
      <c r="XS275" s="4"/>
      <c r="XT275" s="4"/>
      <c r="XU275" s="4"/>
      <c r="XV275" s="4"/>
      <c r="XW275" s="136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</row>
    <row r="276" spans="3:737" x14ac:dyDescent="0.25">
      <c r="C276" s="4"/>
      <c r="D276" s="4"/>
      <c r="E276" s="4"/>
      <c r="F276" s="4"/>
      <c r="G276" s="4"/>
      <c r="H276" s="4"/>
      <c r="I276" s="4"/>
      <c r="J276" s="4"/>
      <c r="K276" s="136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DC276" s="136"/>
      <c r="DD276" s="136"/>
      <c r="DE276" s="136"/>
      <c r="DF276" s="136"/>
      <c r="DG276" s="4"/>
      <c r="DH276" s="136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136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U276" s="4"/>
      <c r="HV276" s="4"/>
      <c r="HW276" s="4"/>
      <c r="HX276" s="4"/>
      <c r="HY276" s="4"/>
      <c r="HZ276" s="4"/>
      <c r="IA276" s="4"/>
      <c r="IB276" s="4"/>
      <c r="IC276" s="136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S276" s="4"/>
      <c r="LT276" s="4"/>
      <c r="LU276" s="4"/>
      <c r="LV276" s="4"/>
      <c r="LW276" s="4"/>
      <c r="LX276" s="4"/>
      <c r="LY276" s="4"/>
      <c r="LZ276" s="4"/>
      <c r="MA276" s="136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Q276" s="4"/>
      <c r="PR276" s="4"/>
      <c r="PS276" s="4"/>
      <c r="PT276" s="4"/>
      <c r="PU276" s="4"/>
      <c r="PV276" s="4"/>
      <c r="PW276" s="4"/>
      <c r="PX276" s="4"/>
      <c r="PY276" s="136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P276" s="4"/>
      <c r="TQ276" s="4"/>
      <c r="TR276" s="4"/>
      <c r="TS276" s="4"/>
      <c r="TT276" s="4"/>
      <c r="TU276" s="4"/>
      <c r="TV276" s="4"/>
      <c r="TW276" s="4"/>
      <c r="TX276" s="136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O276" s="4"/>
      <c r="XP276" s="4"/>
      <c r="XQ276" s="4"/>
      <c r="XR276" s="4"/>
      <c r="XS276" s="4"/>
      <c r="XT276" s="4"/>
      <c r="XU276" s="4"/>
      <c r="XV276" s="4"/>
      <c r="XW276" s="136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</row>
    <row r="277" spans="3:737" x14ac:dyDescent="0.25">
      <c r="C277" s="4"/>
      <c r="D277" s="4"/>
      <c r="E277" s="4"/>
      <c r="F277" s="4"/>
      <c r="G277" s="4"/>
      <c r="H277" s="4"/>
      <c r="I277" s="4"/>
      <c r="J277" s="4"/>
      <c r="K277" s="136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DC277" s="136"/>
      <c r="DD277" s="136"/>
      <c r="DE277" s="136"/>
      <c r="DF277" s="136"/>
      <c r="DG277" s="4"/>
      <c r="DH277" s="136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136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U277" s="4"/>
      <c r="HV277" s="4"/>
      <c r="HW277" s="4"/>
      <c r="HX277" s="4"/>
      <c r="HY277" s="4"/>
      <c r="HZ277" s="4"/>
      <c r="IA277" s="4"/>
      <c r="IB277" s="4"/>
      <c r="IC277" s="136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S277" s="4"/>
      <c r="LT277" s="4"/>
      <c r="LU277" s="4"/>
      <c r="LV277" s="4"/>
      <c r="LW277" s="4"/>
      <c r="LX277" s="4"/>
      <c r="LY277" s="4"/>
      <c r="LZ277" s="4"/>
      <c r="MA277" s="136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Q277" s="4"/>
      <c r="PR277" s="4"/>
      <c r="PS277" s="4"/>
      <c r="PT277" s="4"/>
      <c r="PU277" s="4"/>
      <c r="PV277" s="4"/>
      <c r="PW277" s="4"/>
      <c r="PX277" s="4"/>
      <c r="PY277" s="136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P277" s="4"/>
      <c r="TQ277" s="4"/>
      <c r="TR277" s="4"/>
      <c r="TS277" s="4"/>
      <c r="TT277" s="4"/>
      <c r="TU277" s="4"/>
      <c r="TV277" s="4"/>
      <c r="TW277" s="4"/>
      <c r="TX277" s="136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O277" s="4"/>
      <c r="XP277" s="4"/>
      <c r="XQ277" s="4"/>
      <c r="XR277" s="4"/>
      <c r="XS277" s="4"/>
      <c r="XT277" s="4"/>
      <c r="XU277" s="4"/>
      <c r="XV277" s="4"/>
      <c r="XW277" s="136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</row>
    <row r="278" spans="3:737" x14ac:dyDescent="0.25">
      <c r="C278" s="4"/>
      <c r="D278" s="4"/>
      <c r="E278" s="4"/>
      <c r="F278" s="4"/>
      <c r="G278" s="4"/>
      <c r="H278" s="4"/>
      <c r="I278" s="4"/>
      <c r="J278" s="4"/>
      <c r="K278" s="136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DC278" s="136"/>
      <c r="DD278" s="136"/>
      <c r="DE278" s="136"/>
      <c r="DF278" s="136"/>
      <c r="DG278" s="4"/>
      <c r="DH278" s="136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136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U278" s="4"/>
      <c r="HV278" s="4"/>
      <c r="HW278" s="4"/>
      <c r="HX278" s="4"/>
      <c r="HY278" s="4"/>
      <c r="HZ278" s="4"/>
      <c r="IA278" s="4"/>
      <c r="IB278" s="4"/>
      <c r="IC278" s="136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S278" s="4"/>
      <c r="LT278" s="4"/>
      <c r="LU278" s="4"/>
      <c r="LV278" s="4"/>
      <c r="LW278" s="4"/>
      <c r="LX278" s="4"/>
      <c r="LY278" s="4"/>
      <c r="LZ278" s="4"/>
      <c r="MA278" s="136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Q278" s="4"/>
      <c r="PR278" s="4"/>
      <c r="PS278" s="4"/>
      <c r="PT278" s="4"/>
      <c r="PU278" s="4"/>
      <c r="PV278" s="4"/>
      <c r="PW278" s="4"/>
      <c r="PX278" s="4"/>
      <c r="PY278" s="136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P278" s="4"/>
      <c r="TQ278" s="4"/>
      <c r="TR278" s="4"/>
      <c r="TS278" s="4"/>
      <c r="TT278" s="4"/>
      <c r="TU278" s="4"/>
      <c r="TV278" s="4"/>
      <c r="TW278" s="4"/>
      <c r="TX278" s="136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O278" s="4"/>
      <c r="XP278" s="4"/>
      <c r="XQ278" s="4"/>
      <c r="XR278" s="4"/>
      <c r="XS278" s="4"/>
      <c r="XT278" s="4"/>
      <c r="XU278" s="4"/>
      <c r="XV278" s="4"/>
      <c r="XW278" s="136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</row>
    <row r="279" spans="3:737" x14ac:dyDescent="0.25">
      <c r="C279" s="4"/>
      <c r="D279" s="4"/>
      <c r="E279" s="4"/>
      <c r="F279" s="4"/>
      <c r="G279" s="4"/>
      <c r="H279" s="4"/>
      <c r="I279" s="4"/>
      <c r="J279" s="4"/>
      <c r="K279" s="136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DC279" s="136"/>
      <c r="DD279" s="136"/>
      <c r="DE279" s="136"/>
      <c r="DF279" s="136"/>
      <c r="DG279" s="4"/>
      <c r="DH279" s="136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136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U279" s="4"/>
      <c r="HV279" s="4"/>
      <c r="HW279" s="4"/>
      <c r="HX279" s="4"/>
      <c r="HY279" s="4"/>
      <c r="HZ279" s="4"/>
      <c r="IA279" s="4"/>
      <c r="IB279" s="4"/>
      <c r="IC279" s="136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S279" s="4"/>
      <c r="LT279" s="4"/>
      <c r="LU279" s="4"/>
      <c r="LV279" s="4"/>
      <c r="LW279" s="4"/>
      <c r="LX279" s="4"/>
      <c r="LY279" s="4"/>
      <c r="LZ279" s="4"/>
      <c r="MA279" s="136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Q279" s="4"/>
      <c r="PR279" s="4"/>
      <c r="PS279" s="4"/>
      <c r="PT279" s="4"/>
      <c r="PU279" s="4"/>
      <c r="PV279" s="4"/>
      <c r="PW279" s="4"/>
      <c r="PX279" s="4"/>
      <c r="PY279" s="136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P279" s="4"/>
      <c r="TQ279" s="4"/>
      <c r="TR279" s="4"/>
      <c r="TS279" s="4"/>
      <c r="TT279" s="4"/>
      <c r="TU279" s="4"/>
      <c r="TV279" s="4"/>
      <c r="TW279" s="4"/>
      <c r="TX279" s="136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O279" s="4"/>
      <c r="XP279" s="4"/>
      <c r="XQ279" s="4"/>
      <c r="XR279" s="4"/>
      <c r="XS279" s="4"/>
      <c r="XT279" s="4"/>
      <c r="XU279" s="4"/>
      <c r="XV279" s="4"/>
      <c r="XW279" s="136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</row>
    <row r="280" spans="3:737" x14ac:dyDescent="0.25">
      <c r="C280" s="4"/>
      <c r="D280" s="4"/>
      <c r="E280" s="4"/>
      <c r="F280" s="4"/>
      <c r="G280" s="4"/>
      <c r="H280" s="4"/>
      <c r="I280" s="4"/>
      <c r="J280" s="4"/>
      <c r="K280" s="136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DC280" s="136"/>
      <c r="DD280" s="136"/>
      <c r="DE280" s="136"/>
      <c r="DF280" s="136"/>
      <c r="DG280" s="4"/>
      <c r="DH280" s="136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136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U280" s="4"/>
      <c r="HV280" s="4"/>
      <c r="HW280" s="4"/>
      <c r="HX280" s="4"/>
      <c r="HY280" s="4"/>
      <c r="HZ280" s="4"/>
      <c r="IA280" s="4"/>
      <c r="IB280" s="4"/>
      <c r="IC280" s="136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S280" s="4"/>
      <c r="LT280" s="4"/>
      <c r="LU280" s="4"/>
      <c r="LV280" s="4"/>
      <c r="LW280" s="4"/>
      <c r="LX280" s="4"/>
      <c r="LY280" s="4"/>
      <c r="LZ280" s="4"/>
      <c r="MA280" s="136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Q280" s="4"/>
      <c r="PR280" s="4"/>
      <c r="PS280" s="4"/>
      <c r="PT280" s="4"/>
      <c r="PU280" s="4"/>
      <c r="PV280" s="4"/>
      <c r="PW280" s="4"/>
      <c r="PX280" s="4"/>
      <c r="PY280" s="136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P280" s="4"/>
      <c r="TQ280" s="4"/>
      <c r="TR280" s="4"/>
      <c r="TS280" s="4"/>
      <c r="TT280" s="4"/>
      <c r="TU280" s="4"/>
      <c r="TV280" s="4"/>
      <c r="TW280" s="4"/>
      <c r="TX280" s="136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O280" s="4"/>
      <c r="XP280" s="4"/>
      <c r="XQ280" s="4"/>
      <c r="XR280" s="4"/>
      <c r="XS280" s="4"/>
      <c r="XT280" s="4"/>
      <c r="XU280" s="4"/>
      <c r="XV280" s="4"/>
      <c r="XW280" s="136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</row>
    <row r="281" spans="3:737" x14ac:dyDescent="0.25">
      <c r="C281" s="4"/>
      <c r="D281" s="4"/>
      <c r="E281" s="4"/>
      <c r="F281" s="4"/>
      <c r="G281" s="4"/>
      <c r="H281" s="4"/>
      <c r="I281" s="4"/>
      <c r="J281" s="4"/>
      <c r="K281" s="136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DC281" s="136"/>
      <c r="DD281" s="136"/>
      <c r="DE281" s="136"/>
      <c r="DF281" s="136"/>
      <c r="DG281" s="4"/>
      <c r="DH281" s="136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136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U281" s="4"/>
      <c r="HV281" s="4"/>
      <c r="HW281" s="4"/>
      <c r="HX281" s="4"/>
      <c r="HY281" s="4"/>
      <c r="HZ281" s="4"/>
      <c r="IA281" s="4"/>
      <c r="IB281" s="4"/>
      <c r="IC281" s="136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S281" s="4"/>
      <c r="LT281" s="4"/>
      <c r="LU281" s="4"/>
      <c r="LV281" s="4"/>
      <c r="LW281" s="4"/>
      <c r="LX281" s="4"/>
      <c r="LY281" s="4"/>
      <c r="LZ281" s="4"/>
      <c r="MA281" s="136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Q281" s="4"/>
      <c r="PR281" s="4"/>
      <c r="PS281" s="4"/>
      <c r="PT281" s="4"/>
      <c r="PU281" s="4"/>
      <c r="PV281" s="4"/>
      <c r="PW281" s="4"/>
      <c r="PX281" s="4"/>
      <c r="PY281" s="136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P281" s="4"/>
      <c r="TQ281" s="4"/>
      <c r="TR281" s="4"/>
      <c r="TS281" s="4"/>
      <c r="TT281" s="4"/>
      <c r="TU281" s="4"/>
      <c r="TV281" s="4"/>
      <c r="TW281" s="4"/>
      <c r="TX281" s="136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O281" s="4"/>
      <c r="XP281" s="4"/>
      <c r="XQ281" s="4"/>
      <c r="XR281" s="4"/>
      <c r="XS281" s="4"/>
      <c r="XT281" s="4"/>
      <c r="XU281" s="4"/>
      <c r="XV281" s="4"/>
      <c r="XW281" s="136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</row>
    <row r="282" spans="3:737" x14ac:dyDescent="0.25">
      <c r="C282" s="4"/>
      <c r="D282" s="4"/>
      <c r="E282" s="4"/>
      <c r="F282" s="4"/>
      <c r="G282" s="4"/>
      <c r="H282" s="4"/>
      <c r="I282" s="4"/>
      <c r="J282" s="4"/>
      <c r="K282" s="136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DC282" s="136"/>
      <c r="DD282" s="136"/>
      <c r="DE282" s="136"/>
      <c r="DF282" s="136"/>
      <c r="DG282" s="4"/>
      <c r="DH282" s="136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136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U282" s="4"/>
      <c r="HV282" s="4"/>
      <c r="HW282" s="4"/>
      <c r="HX282" s="4"/>
      <c r="HY282" s="4"/>
      <c r="HZ282" s="4"/>
      <c r="IA282" s="4"/>
      <c r="IB282" s="4"/>
      <c r="IC282" s="136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S282" s="4"/>
      <c r="LT282" s="4"/>
      <c r="LU282" s="4"/>
      <c r="LV282" s="4"/>
      <c r="LW282" s="4"/>
      <c r="LX282" s="4"/>
      <c r="LY282" s="4"/>
      <c r="LZ282" s="4"/>
      <c r="MA282" s="136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Q282" s="4"/>
      <c r="PR282" s="4"/>
      <c r="PS282" s="4"/>
      <c r="PT282" s="4"/>
      <c r="PU282" s="4"/>
      <c r="PV282" s="4"/>
      <c r="PW282" s="4"/>
      <c r="PX282" s="4"/>
      <c r="PY282" s="136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P282" s="4"/>
      <c r="TQ282" s="4"/>
      <c r="TR282" s="4"/>
      <c r="TS282" s="4"/>
      <c r="TT282" s="4"/>
      <c r="TU282" s="4"/>
      <c r="TV282" s="4"/>
      <c r="TW282" s="4"/>
      <c r="TX282" s="136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O282" s="4"/>
      <c r="XP282" s="4"/>
      <c r="XQ282" s="4"/>
      <c r="XR282" s="4"/>
      <c r="XS282" s="4"/>
      <c r="XT282" s="4"/>
      <c r="XU282" s="4"/>
      <c r="XV282" s="4"/>
      <c r="XW282" s="136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</row>
    <row r="283" spans="3:737" x14ac:dyDescent="0.25">
      <c r="C283" s="4"/>
      <c r="D283" s="4"/>
      <c r="E283" s="4"/>
      <c r="F283" s="4"/>
      <c r="G283" s="4"/>
      <c r="H283" s="4"/>
      <c r="I283" s="4"/>
      <c r="J283" s="4"/>
      <c r="K283" s="136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DC283" s="136"/>
      <c r="DD283" s="136"/>
      <c r="DE283" s="136"/>
      <c r="DF283" s="136"/>
      <c r="DG283" s="4"/>
      <c r="DH283" s="136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136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U283" s="4"/>
      <c r="HV283" s="4"/>
      <c r="HW283" s="4"/>
      <c r="HX283" s="4"/>
      <c r="HY283" s="4"/>
      <c r="HZ283" s="4"/>
      <c r="IA283" s="4"/>
      <c r="IB283" s="4"/>
      <c r="IC283" s="136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S283" s="4"/>
      <c r="LT283" s="4"/>
      <c r="LU283" s="4"/>
      <c r="LV283" s="4"/>
      <c r="LW283" s="4"/>
      <c r="LX283" s="4"/>
      <c r="LY283" s="4"/>
      <c r="LZ283" s="4"/>
      <c r="MA283" s="136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Q283" s="4"/>
      <c r="PR283" s="4"/>
      <c r="PS283" s="4"/>
      <c r="PT283" s="4"/>
      <c r="PU283" s="4"/>
      <c r="PV283" s="4"/>
      <c r="PW283" s="4"/>
      <c r="PX283" s="4"/>
      <c r="PY283" s="136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P283" s="4"/>
      <c r="TQ283" s="4"/>
      <c r="TR283" s="4"/>
      <c r="TS283" s="4"/>
      <c r="TT283" s="4"/>
      <c r="TU283" s="4"/>
      <c r="TV283" s="4"/>
      <c r="TW283" s="4"/>
      <c r="TX283" s="136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O283" s="4"/>
      <c r="XP283" s="4"/>
      <c r="XQ283" s="4"/>
      <c r="XR283" s="4"/>
      <c r="XS283" s="4"/>
      <c r="XT283" s="4"/>
      <c r="XU283" s="4"/>
      <c r="XV283" s="4"/>
      <c r="XW283" s="136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</row>
    <row r="284" spans="3:737" x14ac:dyDescent="0.25">
      <c r="C284" s="4"/>
      <c r="D284" s="4"/>
      <c r="E284" s="4"/>
      <c r="F284" s="4"/>
      <c r="G284" s="4"/>
      <c r="H284" s="4"/>
      <c r="I284" s="4"/>
      <c r="J284" s="4"/>
      <c r="K284" s="136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DC284" s="136"/>
      <c r="DD284" s="136"/>
      <c r="DE284" s="136"/>
      <c r="DF284" s="136"/>
      <c r="DG284" s="4"/>
      <c r="DH284" s="136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136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U284" s="4"/>
      <c r="HV284" s="4"/>
      <c r="HW284" s="4"/>
      <c r="HX284" s="4"/>
      <c r="HY284" s="4"/>
      <c r="HZ284" s="4"/>
      <c r="IA284" s="4"/>
      <c r="IB284" s="4"/>
      <c r="IC284" s="136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S284" s="4"/>
      <c r="LT284" s="4"/>
      <c r="LU284" s="4"/>
      <c r="LV284" s="4"/>
      <c r="LW284" s="4"/>
      <c r="LX284" s="4"/>
      <c r="LY284" s="4"/>
      <c r="LZ284" s="4"/>
      <c r="MA284" s="136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Q284" s="4"/>
      <c r="PR284" s="4"/>
      <c r="PS284" s="4"/>
      <c r="PT284" s="4"/>
      <c r="PU284" s="4"/>
      <c r="PV284" s="4"/>
      <c r="PW284" s="4"/>
      <c r="PX284" s="4"/>
      <c r="PY284" s="136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P284" s="4"/>
      <c r="TQ284" s="4"/>
      <c r="TR284" s="4"/>
      <c r="TS284" s="4"/>
      <c r="TT284" s="4"/>
      <c r="TU284" s="4"/>
      <c r="TV284" s="4"/>
      <c r="TW284" s="4"/>
      <c r="TX284" s="136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O284" s="4"/>
      <c r="XP284" s="4"/>
      <c r="XQ284" s="4"/>
      <c r="XR284" s="4"/>
      <c r="XS284" s="4"/>
      <c r="XT284" s="4"/>
      <c r="XU284" s="4"/>
      <c r="XV284" s="4"/>
      <c r="XW284" s="136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</row>
    <row r="285" spans="3:737" x14ac:dyDescent="0.25">
      <c r="C285" s="4"/>
      <c r="D285" s="4"/>
      <c r="E285" s="4"/>
      <c r="F285" s="4"/>
      <c r="G285" s="4"/>
      <c r="H285" s="4"/>
      <c r="I285" s="4"/>
      <c r="J285" s="4"/>
      <c r="K285" s="136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DC285" s="136"/>
      <c r="DD285" s="136"/>
      <c r="DE285" s="136"/>
      <c r="DF285" s="136"/>
      <c r="DG285" s="4"/>
      <c r="DH285" s="136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136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U285" s="4"/>
      <c r="HV285" s="4"/>
      <c r="HW285" s="4"/>
      <c r="HX285" s="4"/>
      <c r="HY285" s="4"/>
      <c r="HZ285" s="4"/>
      <c r="IA285" s="4"/>
      <c r="IB285" s="4"/>
      <c r="IC285" s="136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S285" s="4"/>
      <c r="LT285" s="4"/>
      <c r="LU285" s="4"/>
      <c r="LV285" s="4"/>
      <c r="LW285" s="4"/>
      <c r="LX285" s="4"/>
      <c r="LY285" s="4"/>
      <c r="LZ285" s="4"/>
      <c r="MA285" s="136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Q285" s="4"/>
      <c r="PR285" s="4"/>
      <c r="PS285" s="4"/>
      <c r="PT285" s="4"/>
      <c r="PU285" s="4"/>
      <c r="PV285" s="4"/>
      <c r="PW285" s="4"/>
      <c r="PX285" s="4"/>
      <c r="PY285" s="136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P285" s="4"/>
      <c r="TQ285" s="4"/>
      <c r="TR285" s="4"/>
      <c r="TS285" s="4"/>
      <c r="TT285" s="4"/>
      <c r="TU285" s="4"/>
      <c r="TV285" s="4"/>
      <c r="TW285" s="4"/>
      <c r="TX285" s="136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O285" s="4"/>
      <c r="XP285" s="4"/>
      <c r="XQ285" s="4"/>
      <c r="XR285" s="4"/>
      <c r="XS285" s="4"/>
      <c r="XT285" s="4"/>
      <c r="XU285" s="4"/>
      <c r="XV285" s="4"/>
      <c r="XW285" s="136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</row>
    <row r="286" spans="3:737" x14ac:dyDescent="0.25">
      <c r="C286" s="4"/>
      <c r="D286" s="4"/>
      <c r="E286" s="4"/>
      <c r="F286" s="4"/>
      <c r="G286" s="4"/>
      <c r="H286" s="4"/>
      <c r="I286" s="4"/>
      <c r="J286" s="4"/>
      <c r="K286" s="136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DC286" s="136"/>
      <c r="DD286" s="136"/>
      <c r="DE286" s="136"/>
      <c r="DF286" s="136"/>
      <c r="DG286" s="4"/>
      <c r="DH286" s="136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136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U286" s="4"/>
      <c r="HV286" s="4"/>
      <c r="HW286" s="4"/>
      <c r="HX286" s="4"/>
      <c r="HY286" s="4"/>
      <c r="HZ286" s="4"/>
      <c r="IA286" s="4"/>
      <c r="IB286" s="4"/>
      <c r="IC286" s="136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S286" s="4"/>
      <c r="LT286" s="4"/>
      <c r="LU286" s="4"/>
      <c r="LV286" s="4"/>
      <c r="LW286" s="4"/>
      <c r="LX286" s="4"/>
      <c r="LY286" s="4"/>
      <c r="LZ286" s="4"/>
      <c r="MA286" s="136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Q286" s="4"/>
      <c r="PR286" s="4"/>
      <c r="PS286" s="4"/>
      <c r="PT286" s="4"/>
      <c r="PU286" s="4"/>
      <c r="PV286" s="4"/>
      <c r="PW286" s="4"/>
      <c r="PX286" s="4"/>
      <c r="PY286" s="136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P286" s="4"/>
      <c r="TQ286" s="4"/>
      <c r="TR286" s="4"/>
      <c r="TS286" s="4"/>
      <c r="TT286" s="4"/>
      <c r="TU286" s="4"/>
      <c r="TV286" s="4"/>
      <c r="TW286" s="4"/>
      <c r="TX286" s="136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O286" s="4"/>
      <c r="XP286" s="4"/>
      <c r="XQ286" s="4"/>
      <c r="XR286" s="4"/>
      <c r="XS286" s="4"/>
      <c r="XT286" s="4"/>
      <c r="XU286" s="4"/>
      <c r="XV286" s="4"/>
      <c r="XW286" s="136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</row>
    <row r="287" spans="3:737" x14ac:dyDescent="0.25">
      <c r="C287" s="4"/>
      <c r="D287" s="4"/>
      <c r="E287" s="4"/>
      <c r="F287" s="4"/>
      <c r="G287" s="4"/>
      <c r="H287" s="4"/>
      <c r="I287" s="4"/>
      <c r="J287" s="4"/>
      <c r="K287" s="136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DC287" s="136"/>
      <c r="DD287" s="136"/>
      <c r="DE287" s="136"/>
      <c r="DF287" s="136"/>
      <c r="DG287" s="4"/>
      <c r="DH287" s="136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136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U287" s="4"/>
      <c r="HV287" s="4"/>
      <c r="HW287" s="4"/>
      <c r="HX287" s="4"/>
      <c r="HY287" s="4"/>
      <c r="HZ287" s="4"/>
      <c r="IA287" s="4"/>
      <c r="IB287" s="4"/>
      <c r="IC287" s="136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S287" s="4"/>
      <c r="LT287" s="4"/>
      <c r="LU287" s="4"/>
      <c r="LV287" s="4"/>
      <c r="LW287" s="4"/>
      <c r="LX287" s="4"/>
      <c r="LY287" s="4"/>
      <c r="LZ287" s="4"/>
      <c r="MA287" s="136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Q287" s="4"/>
      <c r="PR287" s="4"/>
      <c r="PS287" s="4"/>
      <c r="PT287" s="4"/>
      <c r="PU287" s="4"/>
      <c r="PV287" s="4"/>
      <c r="PW287" s="4"/>
      <c r="PX287" s="4"/>
      <c r="PY287" s="136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P287" s="4"/>
      <c r="TQ287" s="4"/>
      <c r="TR287" s="4"/>
      <c r="TS287" s="4"/>
      <c r="TT287" s="4"/>
      <c r="TU287" s="4"/>
      <c r="TV287" s="4"/>
      <c r="TW287" s="4"/>
      <c r="TX287" s="136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O287" s="4"/>
      <c r="XP287" s="4"/>
      <c r="XQ287" s="4"/>
      <c r="XR287" s="4"/>
      <c r="XS287" s="4"/>
      <c r="XT287" s="4"/>
      <c r="XU287" s="4"/>
      <c r="XV287" s="4"/>
      <c r="XW287" s="136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</row>
    <row r="288" spans="3:737" x14ac:dyDescent="0.25">
      <c r="C288" s="4"/>
      <c r="D288" s="4"/>
      <c r="E288" s="4"/>
      <c r="F288" s="4"/>
      <c r="G288" s="4"/>
      <c r="H288" s="4"/>
      <c r="I288" s="4"/>
      <c r="J288" s="4"/>
      <c r="K288" s="136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DC288" s="136"/>
      <c r="DD288" s="136"/>
      <c r="DE288" s="136"/>
      <c r="DF288" s="136"/>
      <c r="DG288" s="4"/>
      <c r="DH288" s="136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136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U288" s="4"/>
      <c r="HV288" s="4"/>
      <c r="HW288" s="4"/>
      <c r="HX288" s="4"/>
      <c r="HY288" s="4"/>
      <c r="HZ288" s="4"/>
      <c r="IA288" s="4"/>
      <c r="IB288" s="4"/>
      <c r="IC288" s="136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S288" s="4"/>
      <c r="LT288" s="4"/>
      <c r="LU288" s="4"/>
      <c r="LV288" s="4"/>
      <c r="LW288" s="4"/>
      <c r="LX288" s="4"/>
      <c r="LY288" s="4"/>
      <c r="LZ288" s="4"/>
      <c r="MA288" s="136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Q288" s="4"/>
      <c r="PR288" s="4"/>
      <c r="PS288" s="4"/>
      <c r="PT288" s="4"/>
      <c r="PU288" s="4"/>
      <c r="PV288" s="4"/>
      <c r="PW288" s="4"/>
      <c r="PX288" s="4"/>
      <c r="PY288" s="136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P288" s="4"/>
      <c r="TQ288" s="4"/>
      <c r="TR288" s="4"/>
      <c r="TS288" s="4"/>
      <c r="TT288" s="4"/>
      <c r="TU288" s="4"/>
      <c r="TV288" s="4"/>
      <c r="TW288" s="4"/>
      <c r="TX288" s="136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O288" s="4"/>
      <c r="XP288" s="4"/>
      <c r="XQ288" s="4"/>
      <c r="XR288" s="4"/>
      <c r="XS288" s="4"/>
      <c r="XT288" s="4"/>
      <c r="XU288" s="4"/>
      <c r="XV288" s="4"/>
      <c r="XW288" s="136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</row>
    <row r="289" spans="3:737" x14ac:dyDescent="0.25">
      <c r="C289" s="4"/>
      <c r="D289" s="4"/>
      <c r="E289" s="4"/>
      <c r="F289" s="4"/>
      <c r="G289" s="4"/>
      <c r="H289" s="4"/>
      <c r="I289" s="4"/>
      <c r="J289" s="4"/>
      <c r="K289" s="136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DC289" s="136"/>
      <c r="DD289" s="136"/>
      <c r="DE289" s="136"/>
      <c r="DF289" s="136"/>
      <c r="DG289" s="4"/>
      <c r="DH289" s="136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136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U289" s="4"/>
      <c r="HV289" s="4"/>
      <c r="HW289" s="4"/>
      <c r="HX289" s="4"/>
      <c r="HY289" s="4"/>
      <c r="HZ289" s="4"/>
      <c r="IA289" s="4"/>
      <c r="IB289" s="4"/>
      <c r="IC289" s="136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S289" s="4"/>
      <c r="LT289" s="4"/>
      <c r="LU289" s="4"/>
      <c r="LV289" s="4"/>
      <c r="LW289" s="4"/>
      <c r="LX289" s="4"/>
      <c r="LY289" s="4"/>
      <c r="LZ289" s="4"/>
      <c r="MA289" s="136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Q289" s="4"/>
      <c r="PR289" s="4"/>
      <c r="PS289" s="4"/>
      <c r="PT289" s="4"/>
      <c r="PU289" s="4"/>
      <c r="PV289" s="4"/>
      <c r="PW289" s="4"/>
      <c r="PX289" s="4"/>
      <c r="PY289" s="136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P289" s="4"/>
      <c r="TQ289" s="4"/>
      <c r="TR289" s="4"/>
      <c r="TS289" s="4"/>
      <c r="TT289" s="4"/>
      <c r="TU289" s="4"/>
      <c r="TV289" s="4"/>
      <c r="TW289" s="4"/>
      <c r="TX289" s="136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O289" s="4"/>
      <c r="XP289" s="4"/>
      <c r="XQ289" s="4"/>
      <c r="XR289" s="4"/>
      <c r="XS289" s="4"/>
      <c r="XT289" s="4"/>
      <c r="XU289" s="4"/>
      <c r="XV289" s="4"/>
      <c r="XW289" s="136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</row>
    <row r="290" spans="3:737" x14ac:dyDescent="0.25">
      <c r="C290" s="4"/>
      <c r="D290" s="4"/>
      <c r="E290" s="4"/>
      <c r="F290" s="4"/>
      <c r="G290" s="4"/>
      <c r="H290" s="4"/>
      <c r="I290" s="4"/>
      <c r="J290" s="4"/>
      <c r="K290" s="136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DC290" s="136"/>
      <c r="DD290" s="136"/>
      <c r="DE290" s="136"/>
      <c r="DF290" s="136"/>
      <c r="DG290" s="4"/>
      <c r="DH290" s="136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136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U290" s="4"/>
      <c r="HV290" s="4"/>
      <c r="HW290" s="4"/>
      <c r="HX290" s="4"/>
      <c r="HY290" s="4"/>
      <c r="HZ290" s="4"/>
      <c r="IA290" s="4"/>
      <c r="IB290" s="4"/>
      <c r="IC290" s="136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S290" s="4"/>
      <c r="LT290" s="4"/>
      <c r="LU290" s="4"/>
      <c r="LV290" s="4"/>
      <c r="LW290" s="4"/>
      <c r="LX290" s="4"/>
      <c r="LY290" s="4"/>
      <c r="LZ290" s="4"/>
      <c r="MA290" s="136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Q290" s="4"/>
      <c r="PR290" s="4"/>
      <c r="PS290" s="4"/>
      <c r="PT290" s="4"/>
      <c r="PU290" s="4"/>
      <c r="PV290" s="4"/>
      <c r="PW290" s="4"/>
      <c r="PX290" s="4"/>
      <c r="PY290" s="136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P290" s="4"/>
      <c r="TQ290" s="4"/>
      <c r="TR290" s="4"/>
      <c r="TS290" s="4"/>
      <c r="TT290" s="4"/>
      <c r="TU290" s="4"/>
      <c r="TV290" s="4"/>
      <c r="TW290" s="4"/>
      <c r="TX290" s="136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O290" s="4"/>
      <c r="XP290" s="4"/>
      <c r="XQ290" s="4"/>
      <c r="XR290" s="4"/>
      <c r="XS290" s="4"/>
      <c r="XT290" s="4"/>
      <c r="XU290" s="4"/>
      <c r="XV290" s="4"/>
      <c r="XW290" s="136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</row>
    <row r="291" spans="3:737" x14ac:dyDescent="0.25">
      <c r="C291" s="4"/>
      <c r="D291" s="4"/>
      <c r="E291" s="4"/>
      <c r="F291" s="4"/>
      <c r="G291" s="4"/>
      <c r="H291" s="4"/>
      <c r="I291" s="4"/>
      <c r="J291" s="4"/>
      <c r="K291" s="136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DC291" s="136"/>
      <c r="DD291" s="136"/>
      <c r="DE291" s="136"/>
      <c r="DF291" s="136"/>
      <c r="DG291" s="4"/>
      <c r="DH291" s="136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136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U291" s="4"/>
      <c r="HV291" s="4"/>
      <c r="HW291" s="4"/>
      <c r="HX291" s="4"/>
      <c r="HY291" s="4"/>
      <c r="HZ291" s="4"/>
      <c r="IA291" s="4"/>
      <c r="IB291" s="4"/>
      <c r="IC291" s="136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S291" s="4"/>
      <c r="LT291" s="4"/>
      <c r="LU291" s="4"/>
      <c r="LV291" s="4"/>
      <c r="LW291" s="4"/>
      <c r="LX291" s="4"/>
      <c r="LY291" s="4"/>
      <c r="LZ291" s="4"/>
      <c r="MA291" s="136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Q291" s="4"/>
      <c r="PR291" s="4"/>
      <c r="PS291" s="4"/>
      <c r="PT291" s="4"/>
      <c r="PU291" s="4"/>
      <c r="PV291" s="4"/>
      <c r="PW291" s="4"/>
      <c r="PX291" s="4"/>
      <c r="PY291" s="136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P291" s="4"/>
      <c r="TQ291" s="4"/>
      <c r="TR291" s="4"/>
      <c r="TS291" s="4"/>
      <c r="TT291" s="4"/>
      <c r="TU291" s="4"/>
      <c r="TV291" s="4"/>
      <c r="TW291" s="4"/>
      <c r="TX291" s="136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O291" s="4"/>
      <c r="XP291" s="4"/>
      <c r="XQ291" s="4"/>
      <c r="XR291" s="4"/>
      <c r="XS291" s="4"/>
      <c r="XT291" s="4"/>
      <c r="XU291" s="4"/>
      <c r="XV291" s="4"/>
      <c r="XW291" s="136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</row>
    <row r="292" spans="3:737" x14ac:dyDescent="0.25">
      <c r="C292" s="4"/>
      <c r="D292" s="4"/>
      <c r="E292" s="4"/>
      <c r="F292" s="4"/>
      <c r="G292" s="4"/>
      <c r="H292" s="4"/>
      <c r="I292" s="4"/>
      <c r="J292" s="4"/>
      <c r="K292" s="136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DC292" s="136"/>
      <c r="DD292" s="136"/>
      <c r="DE292" s="136"/>
      <c r="DF292" s="136"/>
      <c r="DG292" s="4"/>
      <c r="DH292" s="136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136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U292" s="4"/>
      <c r="HV292" s="4"/>
      <c r="HW292" s="4"/>
      <c r="HX292" s="4"/>
      <c r="HY292" s="4"/>
      <c r="HZ292" s="4"/>
      <c r="IA292" s="4"/>
      <c r="IB292" s="4"/>
      <c r="IC292" s="136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S292" s="4"/>
      <c r="LT292" s="4"/>
      <c r="LU292" s="4"/>
      <c r="LV292" s="4"/>
      <c r="LW292" s="4"/>
      <c r="LX292" s="4"/>
      <c r="LY292" s="4"/>
      <c r="LZ292" s="4"/>
      <c r="MA292" s="136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Q292" s="4"/>
      <c r="PR292" s="4"/>
      <c r="PS292" s="4"/>
      <c r="PT292" s="4"/>
      <c r="PU292" s="4"/>
      <c r="PV292" s="4"/>
      <c r="PW292" s="4"/>
      <c r="PX292" s="4"/>
      <c r="PY292" s="136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P292" s="4"/>
      <c r="TQ292" s="4"/>
      <c r="TR292" s="4"/>
      <c r="TS292" s="4"/>
      <c r="TT292" s="4"/>
      <c r="TU292" s="4"/>
      <c r="TV292" s="4"/>
      <c r="TW292" s="4"/>
      <c r="TX292" s="136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O292" s="4"/>
      <c r="XP292" s="4"/>
      <c r="XQ292" s="4"/>
      <c r="XR292" s="4"/>
      <c r="XS292" s="4"/>
      <c r="XT292" s="4"/>
      <c r="XU292" s="4"/>
      <c r="XV292" s="4"/>
      <c r="XW292" s="136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</row>
    <row r="293" spans="3:737" x14ac:dyDescent="0.25">
      <c r="C293" s="4"/>
      <c r="D293" s="4"/>
      <c r="E293" s="4"/>
      <c r="F293" s="4"/>
      <c r="G293" s="4"/>
      <c r="H293" s="4"/>
      <c r="I293" s="4"/>
      <c r="J293" s="4"/>
      <c r="K293" s="136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DC293" s="136"/>
      <c r="DD293" s="136"/>
      <c r="DE293" s="136"/>
      <c r="DF293" s="136"/>
      <c r="DG293" s="4"/>
      <c r="DH293" s="136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136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U293" s="4"/>
      <c r="HV293" s="4"/>
      <c r="HW293" s="4"/>
      <c r="HX293" s="4"/>
      <c r="HY293" s="4"/>
      <c r="HZ293" s="4"/>
      <c r="IA293" s="4"/>
      <c r="IB293" s="4"/>
      <c r="IC293" s="136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S293" s="4"/>
      <c r="LT293" s="4"/>
      <c r="LU293" s="4"/>
      <c r="LV293" s="4"/>
      <c r="LW293" s="4"/>
      <c r="LX293" s="4"/>
      <c r="LY293" s="4"/>
      <c r="LZ293" s="4"/>
      <c r="MA293" s="136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Q293" s="4"/>
      <c r="PR293" s="4"/>
      <c r="PS293" s="4"/>
      <c r="PT293" s="4"/>
      <c r="PU293" s="4"/>
      <c r="PV293" s="4"/>
      <c r="PW293" s="4"/>
      <c r="PX293" s="4"/>
      <c r="PY293" s="136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P293" s="4"/>
      <c r="TQ293" s="4"/>
      <c r="TR293" s="4"/>
      <c r="TS293" s="4"/>
      <c r="TT293" s="4"/>
      <c r="TU293" s="4"/>
      <c r="TV293" s="4"/>
      <c r="TW293" s="4"/>
      <c r="TX293" s="136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O293" s="4"/>
      <c r="XP293" s="4"/>
      <c r="XQ293" s="4"/>
      <c r="XR293" s="4"/>
      <c r="XS293" s="4"/>
      <c r="XT293" s="4"/>
      <c r="XU293" s="4"/>
      <c r="XV293" s="4"/>
      <c r="XW293" s="136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</row>
    <row r="294" spans="3:737" x14ac:dyDescent="0.25">
      <c r="C294" s="4"/>
      <c r="D294" s="4"/>
      <c r="E294" s="4"/>
      <c r="F294" s="4"/>
      <c r="G294" s="4"/>
      <c r="H294" s="4"/>
      <c r="I294" s="4"/>
      <c r="J294" s="4"/>
      <c r="K294" s="136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DC294" s="136"/>
      <c r="DD294" s="136"/>
      <c r="DE294" s="136"/>
      <c r="DF294" s="136"/>
      <c r="DG294" s="4"/>
      <c r="DH294" s="136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136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U294" s="4"/>
      <c r="HV294" s="4"/>
      <c r="HW294" s="4"/>
      <c r="HX294" s="4"/>
      <c r="HY294" s="4"/>
      <c r="HZ294" s="4"/>
      <c r="IA294" s="4"/>
      <c r="IB294" s="4"/>
      <c r="IC294" s="136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S294" s="4"/>
      <c r="LT294" s="4"/>
      <c r="LU294" s="4"/>
      <c r="LV294" s="4"/>
      <c r="LW294" s="4"/>
      <c r="LX294" s="4"/>
      <c r="LY294" s="4"/>
      <c r="LZ294" s="4"/>
      <c r="MA294" s="136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Q294" s="4"/>
      <c r="PR294" s="4"/>
      <c r="PS294" s="4"/>
      <c r="PT294" s="4"/>
      <c r="PU294" s="4"/>
      <c r="PV294" s="4"/>
      <c r="PW294" s="4"/>
      <c r="PX294" s="4"/>
      <c r="PY294" s="136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P294" s="4"/>
      <c r="TQ294" s="4"/>
      <c r="TR294" s="4"/>
      <c r="TS294" s="4"/>
      <c r="TT294" s="4"/>
      <c r="TU294" s="4"/>
      <c r="TV294" s="4"/>
      <c r="TW294" s="4"/>
      <c r="TX294" s="136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O294" s="4"/>
      <c r="XP294" s="4"/>
      <c r="XQ294" s="4"/>
      <c r="XR294" s="4"/>
      <c r="XS294" s="4"/>
      <c r="XT294" s="4"/>
      <c r="XU294" s="4"/>
      <c r="XV294" s="4"/>
      <c r="XW294" s="136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</row>
    <row r="295" spans="3:737" x14ac:dyDescent="0.25">
      <c r="C295" s="4"/>
      <c r="D295" s="4"/>
      <c r="E295" s="4"/>
      <c r="F295" s="4"/>
      <c r="G295" s="4"/>
      <c r="H295" s="4"/>
      <c r="I295" s="4"/>
      <c r="J295" s="4"/>
      <c r="K295" s="136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DC295" s="136"/>
      <c r="DD295" s="136"/>
      <c r="DE295" s="136"/>
      <c r="DF295" s="136"/>
      <c r="DG295" s="4"/>
      <c r="DH295" s="136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136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U295" s="4"/>
      <c r="HV295" s="4"/>
      <c r="HW295" s="4"/>
      <c r="HX295" s="4"/>
      <c r="HY295" s="4"/>
      <c r="HZ295" s="4"/>
      <c r="IA295" s="4"/>
      <c r="IB295" s="4"/>
      <c r="IC295" s="136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S295" s="4"/>
      <c r="LT295" s="4"/>
      <c r="LU295" s="4"/>
      <c r="LV295" s="4"/>
      <c r="LW295" s="4"/>
      <c r="LX295" s="4"/>
      <c r="LY295" s="4"/>
      <c r="LZ295" s="4"/>
      <c r="MA295" s="136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Q295" s="4"/>
      <c r="PR295" s="4"/>
      <c r="PS295" s="4"/>
      <c r="PT295" s="4"/>
      <c r="PU295" s="4"/>
      <c r="PV295" s="4"/>
      <c r="PW295" s="4"/>
      <c r="PX295" s="4"/>
      <c r="PY295" s="136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P295" s="4"/>
      <c r="TQ295" s="4"/>
      <c r="TR295" s="4"/>
      <c r="TS295" s="4"/>
      <c r="TT295" s="4"/>
      <c r="TU295" s="4"/>
      <c r="TV295" s="4"/>
      <c r="TW295" s="4"/>
      <c r="TX295" s="136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O295" s="4"/>
      <c r="XP295" s="4"/>
      <c r="XQ295" s="4"/>
      <c r="XR295" s="4"/>
      <c r="XS295" s="4"/>
      <c r="XT295" s="4"/>
      <c r="XU295" s="4"/>
      <c r="XV295" s="4"/>
      <c r="XW295" s="136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</row>
    <row r="296" spans="3:737" x14ac:dyDescent="0.25">
      <c r="C296" s="4"/>
      <c r="D296" s="4"/>
      <c r="E296" s="4"/>
      <c r="F296" s="4"/>
      <c r="G296" s="4"/>
      <c r="H296" s="4"/>
      <c r="I296" s="4"/>
      <c r="J296" s="4"/>
      <c r="K296" s="136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DC296" s="136"/>
      <c r="DD296" s="136"/>
      <c r="DE296" s="136"/>
      <c r="DF296" s="136"/>
      <c r="DG296" s="4"/>
      <c r="DH296" s="136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136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U296" s="4"/>
      <c r="HV296" s="4"/>
      <c r="HW296" s="4"/>
      <c r="HX296" s="4"/>
      <c r="HY296" s="4"/>
      <c r="HZ296" s="4"/>
      <c r="IA296" s="4"/>
      <c r="IB296" s="4"/>
      <c r="IC296" s="136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S296" s="4"/>
      <c r="LT296" s="4"/>
      <c r="LU296" s="4"/>
      <c r="LV296" s="4"/>
      <c r="LW296" s="4"/>
      <c r="LX296" s="4"/>
      <c r="LY296" s="4"/>
      <c r="LZ296" s="4"/>
      <c r="MA296" s="136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Q296" s="4"/>
      <c r="PR296" s="4"/>
      <c r="PS296" s="4"/>
      <c r="PT296" s="4"/>
      <c r="PU296" s="4"/>
      <c r="PV296" s="4"/>
      <c r="PW296" s="4"/>
      <c r="PX296" s="4"/>
      <c r="PY296" s="136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P296" s="4"/>
      <c r="TQ296" s="4"/>
      <c r="TR296" s="4"/>
      <c r="TS296" s="4"/>
      <c r="TT296" s="4"/>
      <c r="TU296" s="4"/>
      <c r="TV296" s="4"/>
      <c r="TW296" s="4"/>
      <c r="TX296" s="136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O296" s="4"/>
      <c r="XP296" s="4"/>
      <c r="XQ296" s="4"/>
      <c r="XR296" s="4"/>
      <c r="XS296" s="4"/>
      <c r="XT296" s="4"/>
      <c r="XU296" s="4"/>
      <c r="XV296" s="4"/>
      <c r="XW296" s="136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</row>
    <row r="297" spans="3:737" x14ac:dyDescent="0.25">
      <c r="C297" s="4"/>
      <c r="D297" s="4"/>
      <c r="E297" s="4"/>
      <c r="F297" s="4"/>
      <c r="G297" s="4"/>
      <c r="H297" s="4"/>
      <c r="I297" s="4"/>
      <c r="J297" s="4"/>
      <c r="K297" s="136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DC297" s="136"/>
      <c r="DD297" s="136"/>
      <c r="DE297" s="136"/>
      <c r="DF297" s="136"/>
      <c r="DG297" s="4"/>
      <c r="DH297" s="136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136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U297" s="4"/>
      <c r="HV297" s="4"/>
      <c r="HW297" s="4"/>
      <c r="HX297" s="4"/>
      <c r="HY297" s="4"/>
      <c r="HZ297" s="4"/>
      <c r="IA297" s="4"/>
      <c r="IB297" s="4"/>
      <c r="IC297" s="136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S297" s="4"/>
      <c r="LT297" s="4"/>
      <c r="LU297" s="4"/>
      <c r="LV297" s="4"/>
      <c r="LW297" s="4"/>
      <c r="LX297" s="4"/>
      <c r="LY297" s="4"/>
      <c r="LZ297" s="4"/>
      <c r="MA297" s="136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Q297" s="4"/>
      <c r="PR297" s="4"/>
      <c r="PS297" s="4"/>
      <c r="PT297" s="4"/>
      <c r="PU297" s="4"/>
      <c r="PV297" s="4"/>
      <c r="PW297" s="4"/>
      <c r="PX297" s="4"/>
      <c r="PY297" s="136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P297" s="4"/>
      <c r="TQ297" s="4"/>
      <c r="TR297" s="4"/>
      <c r="TS297" s="4"/>
      <c r="TT297" s="4"/>
      <c r="TU297" s="4"/>
      <c r="TV297" s="4"/>
      <c r="TW297" s="4"/>
      <c r="TX297" s="136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O297" s="4"/>
      <c r="XP297" s="4"/>
      <c r="XQ297" s="4"/>
      <c r="XR297" s="4"/>
      <c r="XS297" s="4"/>
      <c r="XT297" s="4"/>
      <c r="XU297" s="4"/>
      <c r="XV297" s="4"/>
      <c r="XW297" s="136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</row>
    <row r="298" spans="3:737" x14ac:dyDescent="0.25">
      <c r="C298" s="4"/>
      <c r="D298" s="4"/>
      <c r="E298" s="4"/>
      <c r="F298" s="4"/>
      <c r="G298" s="4"/>
      <c r="H298" s="4"/>
      <c r="I298" s="4"/>
      <c r="J298" s="4"/>
      <c r="K298" s="136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DC298" s="136"/>
      <c r="DD298" s="136"/>
      <c r="DE298" s="136"/>
      <c r="DF298" s="136"/>
      <c r="DG298" s="4"/>
      <c r="DH298" s="136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136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U298" s="4"/>
      <c r="HV298" s="4"/>
      <c r="HW298" s="4"/>
      <c r="HX298" s="4"/>
      <c r="HY298" s="4"/>
      <c r="HZ298" s="4"/>
      <c r="IA298" s="4"/>
      <c r="IB298" s="4"/>
      <c r="IC298" s="136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S298" s="4"/>
      <c r="LT298" s="4"/>
      <c r="LU298" s="4"/>
      <c r="LV298" s="4"/>
      <c r="LW298" s="4"/>
      <c r="LX298" s="4"/>
      <c r="LY298" s="4"/>
      <c r="LZ298" s="4"/>
      <c r="MA298" s="136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Q298" s="4"/>
      <c r="PR298" s="4"/>
      <c r="PS298" s="4"/>
      <c r="PT298" s="4"/>
      <c r="PU298" s="4"/>
      <c r="PV298" s="4"/>
      <c r="PW298" s="4"/>
      <c r="PX298" s="4"/>
      <c r="PY298" s="136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P298" s="4"/>
      <c r="TQ298" s="4"/>
      <c r="TR298" s="4"/>
      <c r="TS298" s="4"/>
      <c r="TT298" s="4"/>
      <c r="TU298" s="4"/>
      <c r="TV298" s="4"/>
      <c r="TW298" s="4"/>
      <c r="TX298" s="136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O298" s="4"/>
      <c r="XP298" s="4"/>
      <c r="XQ298" s="4"/>
      <c r="XR298" s="4"/>
      <c r="XS298" s="4"/>
      <c r="XT298" s="4"/>
      <c r="XU298" s="4"/>
      <c r="XV298" s="4"/>
      <c r="XW298" s="136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</row>
    <row r="299" spans="3:737" x14ac:dyDescent="0.25">
      <c r="C299" s="4"/>
      <c r="D299" s="4"/>
      <c r="E299" s="4"/>
      <c r="F299" s="4"/>
      <c r="G299" s="4"/>
      <c r="H299" s="4"/>
      <c r="I299" s="4"/>
      <c r="J299" s="4"/>
      <c r="K299" s="136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DC299" s="136"/>
      <c r="DD299" s="136"/>
      <c r="DE299" s="136"/>
      <c r="DF299" s="136"/>
      <c r="DG299" s="4"/>
      <c r="DH299" s="136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136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U299" s="4"/>
      <c r="HV299" s="4"/>
      <c r="HW299" s="4"/>
      <c r="HX299" s="4"/>
      <c r="HY299" s="4"/>
      <c r="HZ299" s="4"/>
      <c r="IA299" s="4"/>
      <c r="IB299" s="4"/>
      <c r="IC299" s="136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S299" s="4"/>
      <c r="LT299" s="4"/>
      <c r="LU299" s="4"/>
      <c r="LV299" s="4"/>
      <c r="LW299" s="4"/>
      <c r="LX299" s="4"/>
      <c r="LY299" s="4"/>
      <c r="LZ299" s="4"/>
      <c r="MA299" s="136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Q299" s="4"/>
      <c r="PR299" s="4"/>
      <c r="PS299" s="4"/>
      <c r="PT299" s="4"/>
      <c r="PU299" s="4"/>
      <c r="PV299" s="4"/>
      <c r="PW299" s="4"/>
      <c r="PX299" s="4"/>
      <c r="PY299" s="136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P299" s="4"/>
      <c r="TQ299" s="4"/>
      <c r="TR299" s="4"/>
      <c r="TS299" s="4"/>
      <c r="TT299" s="4"/>
      <c r="TU299" s="4"/>
      <c r="TV299" s="4"/>
      <c r="TW299" s="4"/>
      <c r="TX299" s="136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O299" s="4"/>
      <c r="XP299" s="4"/>
      <c r="XQ299" s="4"/>
      <c r="XR299" s="4"/>
      <c r="XS299" s="4"/>
      <c r="XT299" s="4"/>
      <c r="XU299" s="4"/>
      <c r="XV299" s="4"/>
      <c r="XW299" s="136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</row>
    <row r="300" spans="3:737" x14ac:dyDescent="0.25">
      <c r="C300" s="4"/>
      <c r="D300" s="4"/>
      <c r="E300" s="4"/>
      <c r="F300" s="4"/>
      <c r="G300" s="4"/>
      <c r="H300" s="4"/>
      <c r="I300" s="4"/>
      <c r="J300" s="4"/>
      <c r="K300" s="136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DC300" s="136"/>
      <c r="DD300" s="136"/>
      <c r="DE300" s="136"/>
      <c r="DF300" s="136"/>
      <c r="DG300" s="4"/>
      <c r="DH300" s="136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136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U300" s="4"/>
      <c r="HV300" s="4"/>
      <c r="HW300" s="4"/>
      <c r="HX300" s="4"/>
      <c r="HY300" s="4"/>
      <c r="HZ300" s="4"/>
      <c r="IA300" s="4"/>
      <c r="IB300" s="4"/>
      <c r="IC300" s="136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S300" s="4"/>
      <c r="LT300" s="4"/>
      <c r="LU300" s="4"/>
      <c r="LV300" s="4"/>
      <c r="LW300" s="4"/>
      <c r="LX300" s="4"/>
      <c r="LY300" s="4"/>
      <c r="LZ300" s="4"/>
      <c r="MA300" s="136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Q300" s="4"/>
      <c r="PR300" s="4"/>
      <c r="PS300" s="4"/>
      <c r="PT300" s="4"/>
      <c r="PU300" s="4"/>
      <c r="PV300" s="4"/>
      <c r="PW300" s="4"/>
      <c r="PX300" s="4"/>
      <c r="PY300" s="136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P300" s="4"/>
      <c r="TQ300" s="4"/>
      <c r="TR300" s="4"/>
      <c r="TS300" s="4"/>
      <c r="TT300" s="4"/>
      <c r="TU300" s="4"/>
      <c r="TV300" s="4"/>
      <c r="TW300" s="4"/>
      <c r="TX300" s="136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O300" s="4"/>
      <c r="XP300" s="4"/>
      <c r="XQ300" s="4"/>
      <c r="XR300" s="4"/>
      <c r="XS300" s="4"/>
      <c r="XT300" s="4"/>
      <c r="XU300" s="4"/>
      <c r="XV300" s="4"/>
      <c r="XW300" s="136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</row>
    <row r="301" spans="3:737" x14ac:dyDescent="0.25">
      <c r="C301" s="4"/>
      <c r="D301" s="4"/>
      <c r="E301" s="4"/>
      <c r="F301" s="4"/>
      <c r="G301" s="4"/>
      <c r="H301" s="4"/>
      <c r="I301" s="4"/>
      <c r="J301" s="4"/>
      <c r="K301" s="136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DC301" s="136"/>
      <c r="DD301" s="136"/>
      <c r="DE301" s="136"/>
      <c r="DF301" s="136"/>
      <c r="DG301" s="4"/>
      <c r="DH301" s="136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136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U301" s="4"/>
      <c r="HV301" s="4"/>
      <c r="HW301" s="4"/>
      <c r="HX301" s="4"/>
      <c r="HY301" s="4"/>
      <c r="HZ301" s="4"/>
      <c r="IA301" s="4"/>
      <c r="IB301" s="4"/>
      <c r="IC301" s="136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S301" s="4"/>
      <c r="LT301" s="4"/>
      <c r="LU301" s="4"/>
      <c r="LV301" s="4"/>
      <c r="LW301" s="4"/>
      <c r="LX301" s="4"/>
      <c r="LY301" s="4"/>
      <c r="LZ301" s="4"/>
      <c r="MA301" s="136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Q301" s="4"/>
      <c r="PR301" s="4"/>
      <c r="PS301" s="4"/>
      <c r="PT301" s="4"/>
      <c r="PU301" s="4"/>
      <c r="PV301" s="4"/>
      <c r="PW301" s="4"/>
      <c r="PX301" s="4"/>
      <c r="PY301" s="136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P301" s="4"/>
      <c r="TQ301" s="4"/>
      <c r="TR301" s="4"/>
      <c r="TS301" s="4"/>
      <c r="TT301" s="4"/>
      <c r="TU301" s="4"/>
      <c r="TV301" s="4"/>
      <c r="TW301" s="4"/>
      <c r="TX301" s="136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O301" s="4"/>
      <c r="XP301" s="4"/>
      <c r="XQ301" s="4"/>
      <c r="XR301" s="4"/>
      <c r="XS301" s="4"/>
      <c r="XT301" s="4"/>
      <c r="XU301" s="4"/>
      <c r="XV301" s="4"/>
      <c r="XW301" s="136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</row>
    <row r="302" spans="3:737" x14ac:dyDescent="0.25">
      <c r="C302" s="4"/>
      <c r="D302" s="4"/>
      <c r="E302" s="4"/>
      <c r="F302" s="4"/>
      <c r="G302" s="4"/>
      <c r="H302" s="4"/>
      <c r="I302" s="4"/>
      <c r="J302" s="4"/>
      <c r="K302" s="136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DC302" s="136"/>
      <c r="DD302" s="136"/>
      <c r="DE302" s="136"/>
      <c r="DF302" s="136"/>
      <c r="DG302" s="4"/>
      <c r="DH302" s="136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136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U302" s="4"/>
      <c r="HV302" s="4"/>
      <c r="HW302" s="4"/>
      <c r="HX302" s="4"/>
      <c r="HY302" s="4"/>
      <c r="HZ302" s="4"/>
      <c r="IA302" s="4"/>
      <c r="IB302" s="4"/>
      <c r="IC302" s="136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S302" s="4"/>
      <c r="LT302" s="4"/>
      <c r="LU302" s="4"/>
      <c r="LV302" s="4"/>
      <c r="LW302" s="4"/>
      <c r="LX302" s="4"/>
      <c r="LY302" s="4"/>
      <c r="LZ302" s="4"/>
      <c r="MA302" s="136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Q302" s="4"/>
      <c r="PR302" s="4"/>
      <c r="PS302" s="4"/>
      <c r="PT302" s="4"/>
      <c r="PU302" s="4"/>
      <c r="PV302" s="4"/>
      <c r="PW302" s="4"/>
      <c r="PX302" s="4"/>
      <c r="PY302" s="136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P302" s="4"/>
      <c r="TQ302" s="4"/>
      <c r="TR302" s="4"/>
      <c r="TS302" s="4"/>
      <c r="TT302" s="4"/>
      <c r="TU302" s="4"/>
      <c r="TV302" s="4"/>
      <c r="TW302" s="4"/>
      <c r="TX302" s="136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O302" s="4"/>
      <c r="XP302" s="4"/>
      <c r="XQ302" s="4"/>
      <c r="XR302" s="4"/>
      <c r="XS302" s="4"/>
      <c r="XT302" s="4"/>
      <c r="XU302" s="4"/>
      <c r="XV302" s="4"/>
      <c r="XW302" s="136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</row>
    <row r="303" spans="3:737" x14ac:dyDescent="0.25">
      <c r="C303" s="4"/>
      <c r="D303" s="4"/>
      <c r="E303" s="4"/>
      <c r="F303" s="4"/>
      <c r="G303" s="4"/>
      <c r="H303" s="4"/>
      <c r="I303" s="4"/>
      <c r="J303" s="4"/>
      <c r="K303" s="136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DC303" s="136"/>
      <c r="DD303" s="136"/>
      <c r="DE303" s="136"/>
      <c r="DF303" s="136"/>
      <c r="DG303" s="4"/>
      <c r="DH303" s="136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136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U303" s="4"/>
      <c r="HV303" s="4"/>
      <c r="HW303" s="4"/>
      <c r="HX303" s="4"/>
      <c r="HY303" s="4"/>
      <c r="HZ303" s="4"/>
      <c r="IA303" s="4"/>
      <c r="IB303" s="4"/>
      <c r="IC303" s="136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S303" s="4"/>
      <c r="LT303" s="4"/>
      <c r="LU303" s="4"/>
      <c r="LV303" s="4"/>
      <c r="LW303" s="4"/>
      <c r="LX303" s="4"/>
      <c r="LY303" s="4"/>
      <c r="LZ303" s="4"/>
      <c r="MA303" s="136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Q303" s="4"/>
      <c r="PR303" s="4"/>
      <c r="PS303" s="4"/>
      <c r="PT303" s="4"/>
      <c r="PU303" s="4"/>
      <c r="PV303" s="4"/>
      <c r="PW303" s="4"/>
      <c r="PX303" s="4"/>
      <c r="PY303" s="136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P303" s="4"/>
      <c r="TQ303" s="4"/>
      <c r="TR303" s="4"/>
      <c r="TS303" s="4"/>
      <c r="TT303" s="4"/>
      <c r="TU303" s="4"/>
      <c r="TV303" s="4"/>
      <c r="TW303" s="4"/>
      <c r="TX303" s="136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O303" s="4"/>
      <c r="XP303" s="4"/>
      <c r="XQ303" s="4"/>
      <c r="XR303" s="4"/>
      <c r="XS303" s="4"/>
      <c r="XT303" s="4"/>
      <c r="XU303" s="4"/>
      <c r="XV303" s="4"/>
      <c r="XW303" s="136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</row>
    <row r="304" spans="3:737" x14ac:dyDescent="0.25">
      <c r="C304" s="4"/>
      <c r="D304" s="4"/>
      <c r="E304" s="4"/>
      <c r="F304" s="4"/>
      <c r="G304" s="4"/>
      <c r="H304" s="4"/>
      <c r="I304" s="4"/>
      <c r="J304" s="4"/>
      <c r="K304" s="136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DC304" s="136"/>
      <c r="DD304" s="136"/>
      <c r="DE304" s="136"/>
      <c r="DF304" s="136"/>
      <c r="DG304" s="4"/>
      <c r="DH304" s="136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136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U304" s="4"/>
      <c r="HV304" s="4"/>
      <c r="HW304" s="4"/>
      <c r="HX304" s="4"/>
      <c r="HY304" s="4"/>
      <c r="HZ304" s="4"/>
      <c r="IA304" s="4"/>
      <c r="IB304" s="4"/>
      <c r="IC304" s="136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S304" s="4"/>
      <c r="LT304" s="4"/>
      <c r="LU304" s="4"/>
      <c r="LV304" s="4"/>
      <c r="LW304" s="4"/>
      <c r="LX304" s="4"/>
      <c r="LY304" s="4"/>
      <c r="LZ304" s="4"/>
      <c r="MA304" s="136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Q304" s="4"/>
      <c r="PR304" s="4"/>
      <c r="PS304" s="4"/>
      <c r="PT304" s="4"/>
      <c r="PU304" s="4"/>
      <c r="PV304" s="4"/>
      <c r="PW304" s="4"/>
      <c r="PX304" s="4"/>
      <c r="PY304" s="136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P304" s="4"/>
      <c r="TQ304" s="4"/>
      <c r="TR304" s="4"/>
      <c r="TS304" s="4"/>
      <c r="TT304" s="4"/>
      <c r="TU304" s="4"/>
      <c r="TV304" s="4"/>
      <c r="TW304" s="4"/>
      <c r="TX304" s="136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O304" s="4"/>
      <c r="XP304" s="4"/>
      <c r="XQ304" s="4"/>
      <c r="XR304" s="4"/>
      <c r="XS304" s="4"/>
      <c r="XT304" s="4"/>
      <c r="XU304" s="4"/>
      <c r="XV304" s="4"/>
      <c r="XW304" s="136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</row>
    <row r="305" spans="3:737" x14ac:dyDescent="0.25">
      <c r="C305" s="4"/>
      <c r="D305" s="4"/>
      <c r="E305" s="4"/>
      <c r="F305" s="4"/>
      <c r="G305" s="4"/>
      <c r="H305" s="4"/>
      <c r="I305" s="4"/>
      <c r="J305" s="4"/>
      <c r="K305" s="136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DC305" s="136"/>
      <c r="DD305" s="136"/>
      <c r="DE305" s="136"/>
      <c r="DF305" s="136"/>
      <c r="DG305" s="4"/>
      <c r="DH305" s="136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136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U305" s="4"/>
      <c r="HV305" s="4"/>
      <c r="HW305" s="4"/>
      <c r="HX305" s="4"/>
      <c r="HY305" s="4"/>
      <c r="HZ305" s="4"/>
      <c r="IA305" s="4"/>
      <c r="IB305" s="4"/>
      <c r="IC305" s="136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S305" s="4"/>
      <c r="LT305" s="4"/>
      <c r="LU305" s="4"/>
      <c r="LV305" s="4"/>
      <c r="LW305" s="4"/>
      <c r="LX305" s="4"/>
      <c r="LY305" s="4"/>
      <c r="LZ305" s="4"/>
      <c r="MA305" s="136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Q305" s="4"/>
      <c r="PR305" s="4"/>
      <c r="PS305" s="4"/>
      <c r="PT305" s="4"/>
      <c r="PU305" s="4"/>
      <c r="PV305" s="4"/>
      <c r="PW305" s="4"/>
      <c r="PX305" s="4"/>
      <c r="PY305" s="136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P305" s="4"/>
      <c r="TQ305" s="4"/>
      <c r="TR305" s="4"/>
      <c r="TS305" s="4"/>
      <c r="TT305" s="4"/>
      <c r="TU305" s="4"/>
      <c r="TV305" s="4"/>
      <c r="TW305" s="4"/>
      <c r="TX305" s="136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O305" s="4"/>
      <c r="XP305" s="4"/>
      <c r="XQ305" s="4"/>
      <c r="XR305" s="4"/>
      <c r="XS305" s="4"/>
      <c r="XT305" s="4"/>
      <c r="XU305" s="4"/>
      <c r="XV305" s="4"/>
      <c r="XW305" s="136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</row>
    <row r="306" spans="3:737" x14ac:dyDescent="0.25">
      <c r="C306" s="4"/>
      <c r="D306" s="4"/>
      <c r="E306" s="4"/>
      <c r="F306" s="4"/>
      <c r="G306" s="4"/>
      <c r="H306" s="4"/>
      <c r="I306" s="4"/>
      <c r="J306" s="4"/>
      <c r="K306" s="136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DC306" s="136"/>
      <c r="DD306" s="136"/>
      <c r="DE306" s="136"/>
      <c r="DF306" s="136"/>
      <c r="DG306" s="4"/>
      <c r="DH306" s="136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136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U306" s="4"/>
      <c r="HV306" s="4"/>
      <c r="HW306" s="4"/>
      <c r="HX306" s="4"/>
      <c r="HY306" s="4"/>
      <c r="HZ306" s="4"/>
      <c r="IA306" s="4"/>
      <c r="IB306" s="4"/>
      <c r="IC306" s="136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S306" s="4"/>
      <c r="LT306" s="4"/>
      <c r="LU306" s="4"/>
      <c r="LV306" s="4"/>
      <c r="LW306" s="4"/>
      <c r="LX306" s="4"/>
      <c r="LY306" s="4"/>
      <c r="LZ306" s="4"/>
      <c r="MA306" s="136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Q306" s="4"/>
      <c r="PR306" s="4"/>
      <c r="PS306" s="4"/>
      <c r="PT306" s="4"/>
      <c r="PU306" s="4"/>
      <c r="PV306" s="4"/>
      <c r="PW306" s="4"/>
      <c r="PX306" s="4"/>
      <c r="PY306" s="136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P306" s="4"/>
      <c r="TQ306" s="4"/>
      <c r="TR306" s="4"/>
      <c r="TS306" s="4"/>
      <c r="TT306" s="4"/>
      <c r="TU306" s="4"/>
      <c r="TV306" s="4"/>
      <c r="TW306" s="4"/>
      <c r="TX306" s="136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O306" s="4"/>
      <c r="XP306" s="4"/>
      <c r="XQ306" s="4"/>
      <c r="XR306" s="4"/>
      <c r="XS306" s="4"/>
      <c r="XT306" s="4"/>
      <c r="XU306" s="4"/>
      <c r="XV306" s="4"/>
      <c r="XW306" s="136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</row>
    <row r="307" spans="3:737" x14ac:dyDescent="0.25">
      <c r="C307" s="4"/>
      <c r="D307" s="4"/>
      <c r="E307" s="4"/>
      <c r="F307" s="4"/>
      <c r="G307" s="4"/>
      <c r="H307" s="4"/>
      <c r="I307" s="4"/>
      <c r="J307" s="4"/>
      <c r="K307" s="136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DC307" s="136"/>
      <c r="DD307" s="136"/>
      <c r="DE307" s="136"/>
      <c r="DF307" s="136"/>
      <c r="DG307" s="4"/>
      <c r="DH307" s="136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136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U307" s="4"/>
      <c r="HV307" s="4"/>
      <c r="HW307" s="4"/>
      <c r="HX307" s="4"/>
      <c r="HY307" s="4"/>
      <c r="HZ307" s="4"/>
      <c r="IA307" s="4"/>
      <c r="IB307" s="4"/>
      <c r="IC307" s="136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S307" s="4"/>
      <c r="LT307" s="4"/>
      <c r="LU307" s="4"/>
      <c r="LV307" s="4"/>
      <c r="LW307" s="4"/>
      <c r="LX307" s="4"/>
      <c r="LY307" s="4"/>
      <c r="LZ307" s="4"/>
      <c r="MA307" s="136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Q307" s="4"/>
      <c r="PR307" s="4"/>
      <c r="PS307" s="4"/>
      <c r="PT307" s="4"/>
      <c r="PU307" s="4"/>
      <c r="PV307" s="4"/>
      <c r="PW307" s="4"/>
      <c r="PX307" s="4"/>
      <c r="PY307" s="136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P307" s="4"/>
      <c r="TQ307" s="4"/>
      <c r="TR307" s="4"/>
      <c r="TS307" s="4"/>
      <c r="TT307" s="4"/>
      <c r="TU307" s="4"/>
      <c r="TV307" s="4"/>
      <c r="TW307" s="4"/>
      <c r="TX307" s="136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O307" s="4"/>
      <c r="XP307" s="4"/>
      <c r="XQ307" s="4"/>
      <c r="XR307" s="4"/>
      <c r="XS307" s="4"/>
      <c r="XT307" s="4"/>
      <c r="XU307" s="4"/>
      <c r="XV307" s="4"/>
      <c r="XW307" s="136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</row>
    <row r="308" spans="3:737" x14ac:dyDescent="0.25">
      <c r="C308" s="4"/>
      <c r="D308" s="4"/>
      <c r="E308" s="4"/>
      <c r="F308" s="4"/>
      <c r="G308" s="4"/>
      <c r="H308" s="4"/>
      <c r="I308" s="4"/>
      <c r="J308" s="4"/>
      <c r="K308" s="136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DC308" s="136"/>
      <c r="DD308" s="136"/>
      <c r="DE308" s="136"/>
      <c r="DF308" s="136"/>
      <c r="DG308" s="4"/>
      <c r="DH308" s="136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136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U308" s="4"/>
      <c r="HV308" s="4"/>
      <c r="HW308" s="4"/>
      <c r="HX308" s="4"/>
      <c r="HY308" s="4"/>
      <c r="HZ308" s="4"/>
      <c r="IA308" s="4"/>
      <c r="IB308" s="4"/>
      <c r="IC308" s="136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S308" s="4"/>
      <c r="LT308" s="4"/>
      <c r="LU308" s="4"/>
      <c r="LV308" s="4"/>
      <c r="LW308" s="4"/>
      <c r="LX308" s="4"/>
      <c r="LY308" s="4"/>
      <c r="LZ308" s="4"/>
      <c r="MA308" s="136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Q308" s="4"/>
      <c r="PR308" s="4"/>
      <c r="PS308" s="4"/>
      <c r="PT308" s="4"/>
      <c r="PU308" s="4"/>
      <c r="PV308" s="4"/>
      <c r="PW308" s="4"/>
      <c r="PX308" s="4"/>
      <c r="PY308" s="136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P308" s="4"/>
      <c r="TQ308" s="4"/>
      <c r="TR308" s="4"/>
      <c r="TS308" s="4"/>
      <c r="TT308" s="4"/>
      <c r="TU308" s="4"/>
      <c r="TV308" s="4"/>
      <c r="TW308" s="4"/>
      <c r="TX308" s="136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O308" s="4"/>
      <c r="XP308" s="4"/>
      <c r="XQ308" s="4"/>
      <c r="XR308" s="4"/>
      <c r="XS308" s="4"/>
      <c r="XT308" s="4"/>
      <c r="XU308" s="4"/>
      <c r="XV308" s="4"/>
      <c r="XW308" s="136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</row>
    <row r="309" spans="3:737" x14ac:dyDescent="0.25">
      <c r="C309" s="4"/>
      <c r="D309" s="4"/>
      <c r="E309" s="4"/>
      <c r="F309" s="4"/>
      <c r="G309" s="4"/>
      <c r="H309" s="4"/>
      <c r="I309" s="4"/>
      <c r="J309" s="4"/>
      <c r="K309" s="136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DC309" s="136"/>
      <c r="DD309" s="136"/>
      <c r="DE309" s="136"/>
      <c r="DF309" s="136"/>
      <c r="DG309" s="4"/>
      <c r="DH309" s="136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136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U309" s="4"/>
      <c r="HV309" s="4"/>
      <c r="HW309" s="4"/>
      <c r="HX309" s="4"/>
      <c r="HY309" s="4"/>
      <c r="HZ309" s="4"/>
      <c r="IA309" s="4"/>
      <c r="IB309" s="4"/>
      <c r="IC309" s="136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S309" s="4"/>
      <c r="LT309" s="4"/>
      <c r="LU309" s="4"/>
      <c r="LV309" s="4"/>
      <c r="LW309" s="4"/>
      <c r="LX309" s="4"/>
      <c r="LY309" s="4"/>
      <c r="LZ309" s="4"/>
      <c r="MA309" s="136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Q309" s="4"/>
      <c r="PR309" s="4"/>
      <c r="PS309" s="4"/>
      <c r="PT309" s="4"/>
      <c r="PU309" s="4"/>
      <c r="PV309" s="4"/>
      <c r="PW309" s="4"/>
      <c r="PX309" s="4"/>
      <c r="PY309" s="136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P309" s="4"/>
      <c r="TQ309" s="4"/>
      <c r="TR309" s="4"/>
      <c r="TS309" s="4"/>
      <c r="TT309" s="4"/>
      <c r="TU309" s="4"/>
      <c r="TV309" s="4"/>
      <c r="TW309" s="4"/>
      <c r="TX309" s="136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O309" s="4"/>
      <c r="XP309" s="4"/>
      <c r="XQ309" s="4"/>
      <c r="XR309" s="4"/>
      <c r="XS309" s="4"/>
      <c r="XT309" s="4"/>
      <c r="XU309" s="4"/>
      <c r="XV309" s="4"/>
      <c r="XW309" s="136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</row>
    <row r="310" spans="3:737" x14ac:dyDescent="0.25">
      <c r="C310" s="4"/>
      <c r="D310" s="4"/>
      <c r="E310" s="4"/>
      <c r="F310" s="4"/>
      <c r="G310" s="4"/>
      <c r="H310" s="4"/>
      <c r="I310" s="4"/>
      <c r="J310" s="4"/>
      <c r="K310" s="136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DC310" s="136"/>
      <c r="DD310" s="136"/>
      <c r="DE310" s="136"/>
      <c r="DF310" s="136"/>
      <c r="DG310" s="4"/>
      <c r="DH310" s="136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136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U310" s="4"/>
      <c r="HV310" s="4"/>
      <c r="HW310" s="4"/>
      <c r="HX310" s="4"/>
      <c r="HY310" s="4"/>
      <c r="HZ310" s="4"/>
      <c r="IA310" s="4"/>
      <c r="IB310" s="4"/>
      <c r="IC310" s="136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S310" s="4"/>
      <c r="LT310" s="4"/>
      <c r="LU310" s="4"/>
      <c r="LV310" s="4"/>
      <c r="LW310" s="4"/>
      <c r="LX310" s="4"/>
      <c r="LY310" s="4"/>
      <c r="LZ310" s="4"/>
      <c r="MA310" s="136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Q310" s="4"/>
      <c r="PR310" s="4"/>
      <c r="PS310" s="4"/>
      <c r="PT310" s="4"/>
      <c r="PU310" s="4"/>
      <c r="PV310" s="4"/>
      <c r="PW310" s="4"/>
      <c r="PX310" s="4"/>
      <c r="PY310" s="136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P310" s="4"/>
      <c r="TQ310" s="4"/>
      <c r="TR310" s="4"/>
      <c r="TS310" s="4"/>
      <c r="TT310" s="4"/>
      <c r="TU310" s="4"/>
      <c r="TV310" s="4"/>
      <c r="TW310" s="4"/>
      <c r="TX310" s="136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O310" s="4"/>
      <c r="XP310" s="4"/>
      <c r="XQ310" s="4"/>
      <c r="XR310" s="4"/>
      <c r="XS310" s="4"/>
      <c r="XT310" s="4"/>
      <c r="XU310" s="4"/>
      <c r="XV310" s="4"/>
      <c r="XW310" s="136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</row>
    <row r="311" spans="3:737" x14ac:dyDescent="0.25">
      <c r="C311" s="4"/>
      <c r="D311" s="4"/>
      <c r="E311" s="4"/>
      <c r="F311" s="4"/>
      <c r="G311" s="4"/>
      <c r="H311" s="4"/>
      <c r="I311" s="4"/>
      <c r="J311" s="4"/>
      <c r="K311" s="136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DC311" s="136"/>
      <c r="DD311" s="136"/>
      <c r="DE311" s="136"/>
      <c r="DF311" s="136"/>
      <c r="DG311" s="4"/>
      <c r="DH311" s="136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136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U311" s="4"/>
      <c r="HV311" s="4"/>
      <c r="HW311" s="4"/>
      <c r="HX311" s="4"/>
      <c r="HY311" s="4"/>
      <c r="HZ311" s="4"/>
      <c r="IA311" s="4"/>
      <c r="IB311" s="4"/>
      <c r="IC311" s="136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S311" s="4"/>
      <c r="LT311" s="4"/>
      <c r="LU311" s="4"/>
      <c r="LV311" s="4"/>
      <c r="LW311" s="4"/>
      <c r="LX311" s="4"/>
      <c r="LY311" s="4"/>
      <c r="LZ311" s="4"/>
      <c r="MA311" s="136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Q311" s="4"/>
      <c r="PR311" s="4"/>
      <c r="PS311" s="4"/>
      <c r="PT311" s="4"/>
      <c r="PU311" s="4"/>
      <c r="PV311" s="4"/>
      <c r="PW311" s="4"/>
      <c r="PX311" s="4"/>
      <c r="PY311" s="136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P311" s="4"/>
      <c r="TQ311" s="4"/>
      <c r="TR311" s="4"/>
      <c r="TS311" s="4"/>
      <c r="TT311" s="4"/>
      <c r="TU311" s="4"/>
      <c r="TV311" s="4"/>
      <c r="TW311" s="4"/>
      <c r="TX311" s="136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O311" s="4"/>
      <c r="XP311" s="4"/>
      <c r="XQ311" s="4"/>
      <c r="XR311" s="4"/>
      <c r="XS311" s="4"/>
      <c r="XT311" s="4"/>
      <c r="XU311" s="4"/>
      <c r="XV311" s="4"/>
      <c r="XW311" s="136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</row>
    <row r="312" spans="3:737" x14ac:dyDescent="0.25">
      <c r="C312" s="4"/>
      <c r="D312" s="4"/>
      <c r="E312" s="4"/>
      <c r="F312" s="4"/>
      <c r="G312" s="4"/>
      <c r="H312" s="4"/>
      <c r="I312" s="4"/>
      <c r="J312" s="4"/>
      <c r="K312" s="136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DC312" s="136"/>
      <c r="DD312" s="136"/>
      <c r="DE312" s="136"/>
      <c r="DF312" s="136"/>
      <c r="DG312" s="4"/>
      <c r="DH312" s="136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136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U312" s="4"/>
      <c r="HV312" s="4"/>
      <c r="HW312" s="4"/>
      <c r="HX312" s="4"/>
      <c r="HY312" s="4"/>
      <c r="HZ312" s="4"/>
      <c r="IA312" s="4"/>
      <c r="IB312" s="4"/>
      <c r="IC312" s="136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S312" s="4"/>
      <c r="LT312" s="4"/>
      <c r="LU312" s="4"/>
      <c r="LV312" s="4"/>
      <c r="LW312" s="4"/>
      <c r="LX312" s="4"/>
      <c r="LY312" s="4"/>
      <c r="LZ312" s="4"/>
      <c r="MA312" s="136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Q312" s="4"/>
      <c r="PR312" s="4"/>
      <c r="PS312" s="4"/>
      <c r="PT312" s="4"/>
      <c r="PU312" s="4"/>
      <c r="PV312" s="4"/>
      <c r="PW312" s="4"/>
      <c r="PX312" s="4"/>
      <c r="PY312" s="136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P312" s="4"/>
      <c r="TQ312" s="4"/>
      <c r="TR312" s="4"/>
      <c r="TS312" s="4"/>
      <c r="TT312" s="4"/>
      <c r="TU312" s="4"/>
      <c r="TV312" s="4"/>
      <c r="TW312" s="4"/>
      <c r="TX312" s="136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O312" s="4"/>
      <c r="XP312" s="4"/>
      <c r="XQ312" s="4"/>
      <c r="XR312" s="4"/>
      <c r="XS312" s="4"/>
      <c r="XT312" s="4"/>
      <c r="XU312" s="4"/>
      <c r="XV312" s="4"/>
      <c r="XW312" s="136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</row>
    <row r="313" spans="3:737" x14ac:dyDescent="0.25">
      <c r="C313" s="4"/>
      <c r="D313" s="4"/>
      <c r="E313" s="4"/>
      <c r="F313" s="4"/>
      <c r="G313" s="4"/>
      <c r="H313" s="4"/>
      <c r="I313" s="4"/>
      <c r="J313" s="4"/>
      <c r="K313" s="136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DC313" s="136"/>
      <c r="DD313" s="136"/>
      <c r="DE313" s="136"/>
      <c r="DF313" s="136"/>
      <c r="DG313" s="4"/>
      <c r="DH313" s="136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136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U313" s="4"/>
      <c r="HV313" s="4"/>
      <c r="HW313" s="4"/>
      <c r="HX313" s="4"/>
      <c r="HY313" s="4"/>
      <c r="HZ313" s="4"/>
      <c r="IA313" s="4"/>
      <c r="IB313" s="4"/>
      <c r="IC313" s="136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S313" s="4"/>
      <c r="LT313" s="4"/>
      <c r="LU313" s="4"/>
      <c r="LV313" s="4"/>
      <c r="LW313" s="4"/>
      <c r="LX313" s="4"/>
      <c r="LY313" s="4"/>
      <c r="LZ313" s="4"/>
      <c r="MA313" s="136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Q313" s="4"/>
      <c r="PR313" s="4"/>
      <c r="PS313" s="4"/>
      <c r="PT313" s="4"/>
      <c r="PU313" s="4"/>
      <c r="PV313" s="4"/>
      <c r="PW313" s="4"/>
      <c r="PX313" s="4"/>
      <c r="PY313" s="136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P313" s="4"/>
      <c r="TQ313" s="4"/>
      <c r="TR313" s="4"/>
      <c r="TS313" s="4"/>
      <c r="TT313" s="4"/>
      <c r="TU313" s="4"/>
      <c r="TV313" s="4"/>
      <c r="TW313" s="4"/>
      <c r="TX313" s="136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O313" s="4"/>
      <c r="XP313" s="4"/>
      <c r="XQ313" s="4"/>
      <c r="XR313" s="4"/>
      <c r="XS313" s="4"/>
      <c r="XT313" s="4"/>
      <c r="XU313" s="4"/>
      <c r="XV313" s="4"/>
      <c r="XW313" s="136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</row>
    <row r="314" spans="3:737" x14ac:dyDescent="0.25">
      <c r="C314" s="4"/>
      <c r="D314" s="4"/>
      <c r="E314" s="4"/>
      <c r="F314" s="4"/>
      <c r="G314" s="4"/>
      <c r="H314" s="4"/>
      <c r="I314" s="4"/>
      <c r="J314" s="4"/>
      <c r="K314" s="136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DC314" s="136"/>
      <c r="DD314" s="136"/>
      <c r="DE314" s="136"/>
      <c r="DF314" s="136"/>
      <c r="DG314" s="4"/>
      <c r="DH314" s="136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136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U314" s="4"/>
      <c r="HV314" s="4"/>
      <c r="HW314" s="4"/>
      <c r="HX314" s="4"/>
      <c r="HY314" s="4"/>
      <c r="HZ314" s="4"/>
      <c r="IA314" s="4"/>
      <c r="IB314" s="4"/>
      <c r="IC314" s="136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S314" s="4"/>
      <c r="LT314" s="4"/>
      <c r="LU314" s="4"/>
      <c r="LV314" s="4"/>
      <c r="LW314" s="4"/>
      <c r="LX314" s="4"/>
      <c r="LY314" s="4"/>
      <c r="LZ314" s="4"/>
      <c r="MA314" s="136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Q314" s="4"/>
      <c r="PR314" s="4"/>
      <c r="PS314" s="4"/>
      <c r="PT314" s="4"/>
      <c r="PU314" s="4"/>
      <c r="PV314" s="4"/>
      <c r="PW314" s="4"/>
      <c r="PX314" s="4"/>
      <c r="PY314" s="136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P314" s="4"/>
      <c r="TQ314" s="4"/>
      <c r="TR314" s="4"/>
      <c r="TS314" s="4"/>
      <c r="TT314" s="4"/>
      <c r="TU314" s="4"/>
      <c r="TV314" s="4"/>
      <c r="TW314" s="4"/>
      <c r="TX314" s="136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O314" s="4"/>
      <c r="XP314" s="4"/>
      <c r="XQ314" s="4"/>
      <c r="XR314" s="4"/>
      <c r="XS314" s="4"/>
      <c r="XT314" s="4"/>
      <c r="XU314" s="4"/>
      <c r="XV314" s="4"/>
      <c r="XW314" s="136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</row>
    <row r="315" spans="3:737" x14ac:dyDescent="0.25">
      <c r="C315" s="4"/>
      <c r="D315" s="4"/>
      <c r="E315" s="4"/>
      <c r="F315" s="4"/>
      <c r="G315" s="4"/>
      <c r="H315" s="4"/>
      <c r="I315" s="4"/>
      <c r="J315" s="4"/>
      <c r="K315" s="136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DC315" s="136"/>
      <c r="DD315" s="136"/>
      <c r="DE315" s="136"/>
      <c r="DF315" s="136"/>
      <c r="DG315" s="4"/>
      <c r="DH315" s="136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136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U315" s="4"/>
      <c r="HV315" s="4"/>
      <c r="HW315" s="4"/>
      <c r="HX315" s="4"/>
      <c r="HY315" s="4"/>
      <c r="HZ315" s="4"/>
      <c r="IA315" s="4"/>
      <c r="IB315" s="4"/>
      <c r="IC315" s="136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S315" s="4"/>
      <c r="LT315" s="4"/>
      <c r="LU315" s="4"/>
      <c r="LV315" s="4"/>
      <c r="LW315" s="4"/>
      <c r="LX315" s="4"/>
      <c r="LY315" s="4"/>
      <c r="LZ315" s="4"/>
      <c r="MA315" s="136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Q315" s="4"/>
      <c r="PR315" s="4"/>
      <c r="PS315" s="4"/>
      <c r="PT315" s="4"/>
      <c r="PU315" s="4"/>
      <c r="PV315" s="4"/>
      <c r="PW315" s="4"/>
      <c r="PX315" s="4"/>
      <c r="PY315" s="136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P315" s="4"/>
      <c r="TQ315" s="4"/>
      <c r="TR315" s="4"/>
      <c r="TS315" s="4"/>
      <c r="TT315" s="4"/>
      <c r="TU315" s="4"/>
      <c r="TV315" s="4"/>
      <c r="TW315" s="4"/>
      <c r="TX315" s="136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O315" s="4"/>
      <c r="XP315" s="4"/>
      <c r="XQ315" s="4"/>
      <c r="XR315" s="4"/>
      <c r="XS315" s="4"/>
      <c r="XT315" s="4"/>
      <c r="XU315" s="4"/>
      <c r="XV315" s="4"/>
      <c r="XW315" s="136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</row>
    <row r="316" spans="3:737" x14ac:dyDescent="0.25">
      <c r="C316" s="4"/>
      <c r="D316" s="4"/>
      <c r="E316" s="4"/>
      <c r="F316" s="4"/>
      <c r="G316" s="4"/>
      <c r="H316" s="4"/>
      <c r="I316" s="4"/>
      <c r="J316" s="4"/>
      <c r="K316" s="136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DC316" s="136"/>
      <c r="DD316" s="136"/>
      <c r="DE316" s="136"/>
      <c r="DF316" s="136"/>
      <c r="DG316" s="4"/>
      <c r="DH316" s="136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136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U316" s="4"/>
      <c r="HV316" s="4"/>
      <c r="HW316" s="4"/>
      <c r="HX316" s="4"/>
      <c r="HY316" s="4"/>
      <c r="HZ316" s="4"/>
      <c r="IA316" s="4"/>
      <c r="IB316" s="4"/>
      <c r="IC316" s="136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S316" s="4"/>
      <c r="LT316" s="4"/>
      <c r="LU316" s="4"/>
      <c r="LV316" s="4"/>
      <c r="LW316" s="4"/>
      <c r="LX316" s="4"/>
      <c r="LY316" s="4"/>
      <c r="LZ316" s="4"/>
      <c r="MA316" s="136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Q316" s="4"/>
      <c r="PR316" s="4"/>
      <c r="PS316" s="4"/>
      <c r="PT316" s="4"/>
      <c r="PU316" s="4"/>
      <c r="PV316" s="4"/>
      <c r="PW316" s="4"/>
      <c r="PX316" s="4"/>
      <c r="PY316" s="136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P316" s="4"/>
      <c r="TQ316" s="4"/>
      <c r="TR316" s="4"/>
      <c r="TS316" s="4"/>
      <c r="TT316" s="4"/>
      <c r="TU316" s="4"/>
      <c r="TV316" s="4"/>
      <c r="TW316" s="4"/>
      <c r="TX316" s="136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O316" s="4"/>
      <c r="XP316" s="4"/>
      <c r="XQ316" s="4"/>
      <c r="XR316" s="4"/>
      <c r="XS316" s="4"/>
      <c r="XT316" s="4"/>
      <c r="XU316" s="4"/>
      <c r="XV316" s="4"/>
      <c r="XW316" s="136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</row>
    <row r="317" spans="3:737" x14ac:dyDescent="0.25">
      <c r="C317" s="4"/>
      <c r="D317" s="4"/>
      <c r="E317" s="4"/>
      <c r="F317" s="4"/>
      <c r="G317" s="4"/>
      <c r="H317" s="4"/>
      <c r="I317" s="4"/>
      <c r="J317" s="4"/>
      <c r="K317" s="136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DC317" s="136"/>
      <c r="DD317" s="136"/>
      <c r="DE317" s="136"/>
      <c r="DF317" s="136"/>
      <c r="DG317" s="4"/>
      <c r="DH317" s="136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136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U317" s="4"/>
      <c r="HV317" s="4"/>
      <c r="HW317" s="4"/>
      <c r="HX317" s="4"/>
      <c r="HY317" s="4"/>
      <c r="HZ317" s="4"/>
      <c r="IA317" s="4"/>
      <c r="IB317" s="4"/>
      <c r="IC317" s="136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S317" s="4"/>
      <c r="LT317" s="4"/>
      <c r="LU317" s="4"/>
      <c r="LV317" s="4"/>
      <c r="LW317" s="4"/>
      <c r="LX317" s="4"/>
      <c r="LY317" s="4"/>
      <c r="LZ317" s="4"/>
      <c r="MA317" s="136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Q317" s="4"/>
      <c r="PR317" s="4"/>
      <c r="PS317" s="4"/>
      <c r="PT317" s="4"/>
      <c r="PU317" s="4"/>
      <c r="PV317" s="4"/>
      <c r="PW317" s="4"/>
      <c r="PX317" s="4"/>
      <c r="PY317" s="136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P317" s="4"/>
      <c r="TQ317" s="4"/>
      <c r="TR317" s="4"/>
      <c r="TS317" s="4"/>
      <c r="TT317" s="4"/>
      <c r="TU317" s="4"/>
      <c r="TV317" s="4"/>
      <c r="TW317" s="4"/>
      <c r="TX317" s="136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O317" s="4"/>
      <c r="XP317" s="4"/>
      <c r="XQ317" s="4"/>
      <c r="XR317" s="4"/>
      <c r="XS317" s="4"/>
      <c r="XT317" s="4"/>
      <c r="XU317" s="4"/>
      <c r="XV317" s="4"/>
      <c r="XW317" s="136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</row>
    <row r="318" spans="3:737" x14ac:dyDescent="0.25">
      <c r="C318" s="4"/>
      <c r="D318" s="4"/>
      <c r="E318" s="4"/>
      <c r="F318" s="4"/>
      <c r="G318" s="4"/>
      <c r="H318" s="4"/>
      <c r="I318" s="4"/>
      <c r="J318" s="4"/>
      <c r="K318" s="136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DC318" s="136"/>
      <c r="DD318" s="136"/>
      <c r="DE318" s="136"/>
      <c r="DF318" s="136"/>
      <c r="DG318" s="4"/>
      <c r="DH318" s="136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136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U318" s="4"/>
      <c r="HV318" s="4"/>
      <c r="HW318" s="4"/>
      <c r="HX318" s="4"/>
      <c r="HY318" s="4"/>
      <c r="HZ318" s="4"/>
      <c r="IA318" s="4"/>
      <c r="IB318" s="4"/>
      <c r="IC318" s="136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S318" s="4"/>
      <c r="LT318" s="4"/>
      <c r="LU318" s="4"/>
      <c r="LV318" s="4"/>
      <c r="LW318" s="4"/>
      <c r="LX318" s="4"/>
      <c r="LY318" s="4"/>
      <c r="LZ318" s="4"/>
      <c r="MA318" s="136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Q318" s="4"/>
      <c r="PR318" s="4"/>
      <c r="PS318" s="4"/>
      <c r="PT318" s="4"/>
      <c r="PU318" s="4"/>
      <c r="PV318" s="4"/>
      <c r="PW318" s="4"/>
      <c r="PX318" s="4"/>
      <c r="PY318" s="136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P318" s="4"/>
      <c r="TQ318" s="4"/>
      <c r="TR318" s="4"/>
      <c r="TS318" s="4"/>
      <c r="TT318" s="4"/>
      <c r="TU318" s="4"/>
      <c r="TV318" s="4"/>
      <c r="TW318" s="4"/>
      <c r="TX318" s="136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O318" s="4"/>
      <c r="XP318" s="4"/>
      <c r="XQ318" s="4"/>
      <c r="XR318" s="4"/>
      <c r="XS318" s="4"/>
      <c r="XT318" s="4"/>
      <c r="XU318" s="4"/>
      <c r="XV318" s="4"/>
      <c r="XW318" s="136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</row>
    <row r="319" spans="3:737" x14ac:dyDescent="0.25">
      <c r="C319" s="4"/>
      <c r="D319" s="4"/>
      <c r="E319" s="4"/>
      <c r="F319" s="4"/>
      <c r="G319" s="4"/>
      <c r="H319" s="4"/>
      <c r="I319" s="4"/>
      <c r="J319" s="4"/>
      <c r="K319" s="136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DC319" s="136"/>
      <c r="DD319" s="136"/>
      <c r="DE319" s="136"/>
      <c r="DF319" s="136"/>
      <c r="DG319" s="4"/>
      <c r="DH319" s="136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136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U319" s="4"/>
      <c r="HV319" s="4"/>
      <c r="HW319" s="4"/>
      <c r="HX319" s="4"/>
      <c r="HY319" s="4"/>
      <c r="HZ319" s="4"/>
      <c r="IA319" s="4"/>
      <c r="IB319" s="4"/>
      <c r="IC319" s="136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S319" s="4"/>
      <c r="LT319" s="4"/>
      <c r="LU319" s="4"/>
      <c r="LV319" s="4"/>
      <c r="LW319" s="4"/>
      <c r="LX319" s="4"/>
      <c r="LY319" s="4"/>
      <c r="LZ319" s="4"/>
      <c r="MA319" s="136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Q319" s="4"/>
      <c r="PR319" s="4"/>
      <c r="PS319" s="4"/>
      <c r="PT319" s="4"/>
      <c r="PU319" s="4"/>
      <c r="PV319" s="4"/>
      <c r="PW319" s="4"/>
      <c r="PX319" s="4"/>
      <c r="PY319" s="136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P319" s="4"/>
      <c r="TQ319" s="4"/>
      <c r="TR319" s="4"/>
      <c r="TS319" s="4"/>
      <c r="TT319" s="4"/>
      <c r="TU319" s="4"/>
      <c r="TV319" s="4"/>
      <c r="TW319" s="4"/>
      <c r="TX319" s="136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O319" s="4"/>
      <c r="XP319" s="4"/>
      <c r="XQ319" s="4"/>
      <c r="XR319" s="4"/>
      <c r="XS319" s="4"/>
      <c r="XT319" s="4"/>
      <c r="XU319" s="4"/>
      <c r="XV319" s="4"/>
      <c r="XW319" s="136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</row>
    <row r="320" spans="3:737" x14ac:dyDescent="0.25">
      <c r="C320" s="4"/>
      <c r="D320" s="4"/>
      <c r="E320" s="4"/>
      <c r="F320" s="4"/>
      <c r="G320" s="4"/>
      <c r="H320" s="4"/>
      <c r="I320" s="4"/>
      <c r="J320" s="4"/>
      <c r="K320" s="136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DC320" s="136"/>
      <c r="DD320" s="136"/>
      <c r="DE320" s="136"/>
      <c r="DF320" s="136"/>
      <c r="DG320" s="4"/>
      <c r="DH320" s="136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136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U320" s="4"/>
      <c r="HV320" s="4"/>
      <c r="HW320" s="4"/>
      <c r="HX320" s="4"/>
      <c r="HY320" s="4"/>
      <c r="HZ320" s="4"/>
      <c r="IA320" s="4"/>
      <c r="IB320" s="4"/>
      <c r="IC320" s="136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S320" s="4"/>
      <c r="LT320" s="4"/>
      <c r="LU320" s="4"/>
      <c r="LV320" s="4"/>
      <c r="LW320" s="4"/>
      <c r="LX320" s="4"/>
      <c r="LY320" s="4"/>
      <c r="LZ320" s="4"/>
      <c r="MA320" s="136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Q320" s="4"/>
      <c r="PR320" s="4"/>
      <c r="PS320" s="4"/>
      <c r="PT320" s="4"/>
      <c r="PU320" s="4"/>
      <c r="PV320" s="4"/>
      <c r="PW320" s="4"/>
      <c r="PX320" s="4"/>
      <c r="PY320" s="136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P320" s="4"/>
      <c r="TQ320" s="4"/>
      <c r="TR320" s="4"/>
      <c r="TS320" s="4"/>
      <c r="TT320" s="4"/>
      <c r="TU320" s="4"/>
      <c r="TV320" s="4"/>
      <c r="TW320" s="4"/>
      <c r="TX320" s="136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O320" s="4"/>
      <c r="XP320" s="4"/>
      <c r="XQ320" s="4"/>
      <c r="XR320" s="4"/>
      <c r="XS320" s="4"/>
      <c r="XT320" s="4"/>
      <c r="XU320" s="4"/>
      <c r="XV320" s="4"/>
      <c r="XW320" s="136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</row>
    <row r="321" spans="3:737" x14ac:dyDescent="0.25">
      <c r="C321" s="4"/>
      <c r="D321" s="4"/>
      <c r="E321" s="4"/>
      <c r="F321" s="4"/>
      <c r="G321" s="4"/>
      <c r="H321" s="4"/>
      <c r="I321" s="4"/>
      <c r="J321" s="4"/>
      <c r="K321" s="136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DC321" s="136"/>
      <c r="DD321" s="136"/>
      <c r="DE321" s="136"/>
      <c r="DF321" s="136"/>
      <c r="DG321" s="4"/>
      <c r="DH321" s="136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136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U321" s="4"/>
      <c r="HV321" s="4"/>
      <c r="HW321" s="4"/>
      <c r="HX321" s="4"/>
      <c r="HY321" s="4"/>
      <c r="HZ321" s="4"/>
      <c r="IA321" s="4"/>
      <c r="IB321" s="4"/>
      <c r="IC321" s="136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S321" s="4"/>
      <c r="LT321" s="4"/>
      <c r="LU321" s="4"/>
      <c r="LV321" s="4"/>
      <c r="LW321" s="4"/>
      <c r="LX321" s="4"/>
      <c r="LY321" s="4"/>
      <c r="LZ321" s="4"/>
      <c r="MA321" s="136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Q321" s="4"/>
      <c r="PR321" s="4"/>
      <c r="PS321" s="4"/>
      <c r="PT321" s="4"/>
      <c r="PU321" s="4"/>
      <c r="PV321" s="4"/>
      <c r="PW321" s="4"/>
      <c r="PX321" s="4"/>
      <c r="PY321" s="136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P321" s="4"/>
      <c r="TQ321" s="4"/>
      <c r="TR321" s="4"/>
      <c r="TS321" s="4"/>
      <c r="TT321" s="4"/>
      <c r="TU321" s="4"/>
      <c r="TV321" s="4"/>
      <c r="TW321" s="4"/>
      <c r="TX321" s="136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O321" s="4"/>
      <c r="XP321" s="4"/>
      <c r="XQ321" s="4"/>
      <c r="XR321" s="4"/>
      <c r="XS321" s="4"/>
      <c r="XT321" s="4"/>
      <c r="XU321" s="4"/>
      <c r="XV321" s="4"/>
      <c r="XW321" s="136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</row>
    <row r="322" spans="3:737" x14ac:dyDescent="0.25">
      <c r="C322" s="4"/>
      <c r="D322" s="4"/>
      <c r="E322" s="4"/>
      <c r="F322" s="4"/>
      <c r="G322" s="4"/>
      <c r="H322" s="4"/>
      <c r="I322" s="4"/>
      <c r="J322" s="4"/>
      <c r="K322" s="136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DC322" s="136"/>
      <c r="DD322" s="136"/>
      <c r="DE322" s="136"/>
      <c r="DF322" s="136"/>
      <c r="DG322" s="4"/>
      <c r="DH322" s="136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136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U322" s="4"/>
      <c r="HV322" s="4"/>
      <c r="HW322" s="4"/>
      <c r="HX322" s="4"/>
      <c r="HY322" s="4"/>
      <c r="HZ322" s="4"/>
      <c r="IA322" s="4"/>
      <c r="IB322" s="4"/>
      <c r="IC322" s="136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S322" s="4"/>
      <c r="LT322" s="4"/>
      <c r="LU322" s="4"/>
      <c r="LV322" s="4"/>
      <c r="LW322" s="4"/>
      <c r="LX322" s="4"/>
      <c r="LY322" s="4"/>
      <c r="LZ322" s="4"/>
      <c r="MA322" s="136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Q322" s="4"/>
      <c r="PR322" s="4"/>
      <c r="PS322" s="4"/>
      <c r="PT322" s="4"/>
      <c r="PU322" s="4"/>
      <c r="PV322" s="4"/>
      <c r="PW322" s="4"/>
      <c r="PX322" s="4"/>
      <c r="PY322" s="136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P322" s="4"/>
      <c r="TQ322" s="4"/>
      <c r="TR322" s="4"/>
      <c r="TS322" s="4"/>
      <c r="TT322" s="4"/>
      <c r="TU322" s="4"/>
      <c r="TV322" s="4"/>
      <c r="TW322" s="4"/>
      <c r="TX322" s="136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O322" s="4"/>
      <c r="XP322" s="4"/>
      <c r="XQ322" s="4"/>
      <c r="XR322" s="4"/>
      <c r="XS322" s="4"/>
      <c r="XT322" s="4"/>
      <c r="XU322" s="4"/>
      <c r="XV322" s="4"/>
      <c r="XW322" s="136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</row>
    <row r="323" spans="3:737" x14ac:dyDescent="0.25">
      <c r="C323" s="4"/>
      <c r="D323" s="4"/>
      <c r="E323" s="4"/>
      <c r="F323" s="4"/>
      <c r="G323" s="4"/>
      <c r="H323" s="4"/>
      <c r="I323" s="4"/>
      <c r="J323" s="4"/>
      <c r="K323" s="136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DC323" s="136"/>
      <c r="DD323" s="136"/>
      <c r="DE323" s="136"/>
      <c r="DF323" s="136"/>
      <c r="DG323" s="4"/>
      <c r="DH323" s="136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136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U323" s="4"/>
      <c r="HV323" s="4"/>
      <c r="HW323" s="4"/>
      <c r="HX323" s="4"/>
      <c r="HY323" s="4"/>
      <c r="HZ323" s="4"/>
      <c r="IA323" s="4"/>
      <c r="IB323" s="4"/>
      <c r="IC323" s="136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S323" s="4"/>
      <c r="LT323" s="4"/>
      <c r="LU323" s="4"/>
      <c r="LV323" s="4"/>
      <c r="LW323" s="4"/>
      <c r="LX323" s="4"/>
      <c r="LY323" s="4"/>
      <c r="LZ323" s="4"/>
      <c r="MA323" s="136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Q323" s="4"/>
      <c r="PR323" s="4"/>
      <c r="PS323" s="4"/>
      <c r="PT323" s="4"/>
      <c r="PU323" s="4"/>
      <c r="PV323" s="4"/>
      <c r="PW323" s="4"/>
      <c r="PX323" s="4"/>
      <c r="PY323" s="136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P323" s="4"/>
      <c r="TQ323" s="4"/>
      <c r="TR323" s="4"/>
      <c r="TS323" s="4"/>
      <c r="TT323" s="4"/>
      <c r="TU323" s="4"/>
      <c r="TV323" s="4"/>
      <c r="TW323" s="4"/>
      <c r="TX323" s="136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O323" s="4"/>
      <c r="XP323" s="4"/>
      <c r="XQ323" s="4"/>
      <c r="XR323" s="4"/>
      <c r="XS323" s="4"/>
      <c r="XT323" s="4"/>
      <c r="XU323" s="4"/>
      <c r="XV323" s="4"/>
      <c r="XW323" s="136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</row>
    <row r="324" spans="3:737" x14ac:dyDescent="0.25">
      <c r="C324" s="4"/>
      <c r="D324" s="4"/>
      <c r="E324" s="4"/>
      <c r="F324" s="4"/>
      <c r="G324" s="4"/>
      <c r="H324" s="4"/>
      <c r="I324" s="4"/>
      <c r="J324" s="4"/>
      <c r="K324" s="136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DC324" s="136"/>
      <c r="DD324" s="136"/>
      <c r="DE324" s="136"/>
      <c r="DF324" s="136"/>
      <c r="DG324" s="4"/>
      <c r="DH324" s="136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136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U324" s="4"/>
      <c r="HV324" s="4"/>
      <c r="HW324" s="4"/>
      <c r="HX324" s="4"/>
      <c r="HY324" s="4"/>
      <c r="HZ324" s="4"/>
      <c r="IA324" s="4"/>
      <c r="IB324" s="4"/>
      <c r="IC324" s="136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S324" s="4"/>
      <c r="LT324" s="4"/>
      <c r="LU324" s="4"/>
      <c r="LV324" s="4"/>
      <c r="LW324" s="4"/>
      <c r="LX324" s="4"/>
      <c r="LY324" s="4"/>
      <c r="LZ324" s="4"/>
      <c r="MA324" s="136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Q324" s="4"/>
      <c r="PR324" s="4"/>
      <c r="PS324" s="4"/>
      <c r="PT324" s="4"/>
      <c r="PU324" s="4"/>
      <c r="PV324" s="4"/>
      <c r="PW324" s="4"/>
      <c r="PX324" s="4"/>
      <c r="PY324" s="136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P324" s="4"/>
      <c r="TQ324" s="4"/>
      <c r="TR324" s="4"/>
      <c r="TS324" s="4"/>
      <c r="TT324" s="4"/>
      <c r="TU324" s="4"/>
      <c r="TV324" s="4"/>
      <c r="TW324" s="4"/>
      <c r="TX324" s="136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O324" s="4"/>
      <c r="XP324" s="4"/>
      <c r="XQ324" s="4"/>
      <c r="XR324" s="4"/>
      <c r="XS324" s="4"/>
      <c r="XT324" s="4"/>
      <c r="XU324" s="4"/>
      <c r="XV324" s="4"/>
      <c r="XW324" s="136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</row>
    <row r="325" spans="3:737" x14ac:dyDescent="0.25">
      <c r="C325" s="4"/>
      <c r="D325" s="4"/>
      <c r="E325" s="4"/>
      <c r="F325" s="4"/>
      <c r="G325" s="4"/>
      <c r="H325" s="4"/>
      <c r="I325" s="4"/>
      <c r="J325" s="4"/>
      <c r="K325" s="136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DC325" s="136"/>
      <c r="DD325" s="136"/>
      <c r="DE325" s="136"/>
      <c r="DF325" s="136"/>
      <c r="DG325" s="4"/>
      <c r="DH325" s="136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136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U325" s="4"/>
      <c r="HV325" s="4"/>
      <c r="HW325" s="4"/>
      <c r="HX325" s="4"/>
      <c r="HY325" s="4"/>
      <c r="HZ325" s="4"/>
      <c r="IA325" s="4"/>
      <c r="IB325" s="4"/>
      <c r="IC325" s="136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S325" s="4"/>
      <c r="LT325" s="4"/>
      <c r="LU325" s="4"/>
      <c r="LV325" s="4"/>
      <c r="LW325" s="4"/>
      <c r="LX325" s="4"/>
      <c r="LY325" s="4"/>
      <c r="LZ325" s="4"/>
      <c r="MA325" s="136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Q325" s="4"/>
      <c r="PR325" s="4"/>
      <c r="PS325" s="4"/>
      <c r="PT325" s="4"/>
      <c r="PU325" s="4"/>
      <c r="PV325" s="4"/>
      <c r="PW325" s="4"/>
      <c r="PX325" s="4"/>
      <c r="PY325" s="136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P325" s="4"/>
      <c r="TQ325" s="4"/>
      <c r="TR325" s="4"/>
      <c r="TS325" s="4"/>
      <c r="TT325" s="4"/>
      <c r="TU325" s="4"/>
      <c r="TV325" s="4"/>
      <c r="TW325" s="4"/>
      <c r="TX325" s="136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O325" s="4"/>
      <c r="XP325" s="4"/>
      <c r="XQ325" s="4"/>
      <c r="XR325" s="4"/>
      <c r="XS325" s="4"/>
      <c r="XT325" s="4"/>
      <c r="XU325" s="4"/>
      <c r="XV325" s="4"/>
      <c r="XW325" s="136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</row>
    <row r="326" spans="3:737" x14ac:dyDescent="0.25">
      <c r="C326" s="4"/>
      <c r="D326" s="4"/>
      <c r="E326" s="4"/>
      <c r="F326" s="4"/>
      <c r="G326" s="4"/>
      <c r="H326" s="4"/>
      <c r="I326" s="4"/>
      <c r="J326" s="4"/>
      <c r="K326" s="136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DC326" s="136"/>
      <c r="DD326" s="136"/>
      <c r="DE326" s="136"/>
      <c r="DF326" s="136"/>
      <c r="DG326" s="4"/>
      <c r="DH326" s="136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136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U326" s="4"/>
      <c r="HV326" s="4"/>
      <c r="HW326" s="4"/>
      <c r="HX326" s="4"/>
      <c r="HY326" s="4"/>
      <c r="HZ326" s="4"/>
      <c r="IA326" s="4"/>
      <c r="IB326" s="4"/>
      <c r="IC326" s="136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S326" s="4"/>
      <c r="LT326" s="4"/>
      <c r="LU326" s="4"/>
      <c r="LV326" s="4"/>
      <c r="LW326" s="4"/>
      <c r="LX326" s="4"/>
      <c r="LY326" s="4"/>
      <c r="LZ326" s="4"/>
      <c r="MA326" s="136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Q326" s="4"/>
      <c r="PR326" s="4"/>
      <c r="PS326" s="4"/>
      <c r="PT326" s="4"/>
      <c r="PU326" s="4"/>
      <c r="PV326" s="4"/>
      <c r="PW326" s="4"/>
      <c r="PX326" s="4"/>
      <c r="PY326" s="136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P326" s="4"/>
      <c r="TQ326" s="4"/>
      <c r="TR326" s="4"/>
      <c r="TS326" s="4"/>
      <c r="TT326" s="4"/>
      <c r="TU326" s="4"/>
      <c r="TV326" s="4"/>
      <c r="TW326" s="4"/>
      <c r="TX326" s="136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O326" s="4"/>
      <c r="XP326" s="4"/>
      <c r="XQ326" s="4"/>
      <c r="XR326" s="4"/>
      <c r="XS326" s="4"/>
      <c r="XT326" s="4"/>
      <c r="XU326" s="4"/>
      <c r="XV326" s="4"/>
      <c r="XW326" s="136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</row>
    <row r="327" spans="3:737" x14ac:dyDescent="0.25">
      <c r="C327" s="4"/>
      <c r="D327" s="4"/>
      <c r="E327" s="4"/>
      <c r="F327" s="4"/>
      <c r="G327" s="4"/>
      <c r="H327" s="4"/>
      <c r="I327" s="4"/>
      <c r="J327" s="4"/>
      <c r="K327" s="136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DC327" s="136"/>
      <c r="DD327" s="136"/>
      <c r="DE327" s="136"/>
      <c r="DF327" s="136"/>
      <c r="DG327" s="4"/>
      <c r="DH327" s="136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136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U327" s="4"/>
      <c r="HV327" s="4"/>
      <c r="HW327" s="4"/>
      <c r="HX327" s="4"/>
      <c r="HY327" s="4"/>
      <c r="HZ327" s="4"/>
      <c r="IA327" s="4"/>
      <c r="IB327" s="4"/>
      <c r="IC327" s="136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S327" s="4"/>
      <c r="LT327" s="4"/>
      <c r="LU327" s="4"/>
      <c r="LV327" s="4"/>
      <c r="LW327" s="4"/>
      <c r="LX327" s="4"/>
      <c r="LY327" s="4"/>
      <c r="LZ327" s="4"/>
      <c r="MA327" s="136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Q327" s="4"/>
      <c r="PR327" s="4"/>
      <c r="PS327" s="4"/>
      <c r="PT327" s="4"/>
      <c r="PU327" s="4"/>
      <c r="PV327" s="4"/>
      <c r="PW327" s="4"/>
      <c r="PX327" s="4"/>
      <c r="PY327" s="136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P327" s="4"/>
      <c r="TQ327" s="4"/>
      <c r="TR327" s="4"/>
      <c r="TS327" s="4"/>
      <c r="TT327" s="4"/>
      <c r="TU327" s="4"/>
      <c r="TV327" s="4"/>
      <c r="TW327" s="4"/>
      <c r="TX327" s="136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O327" s="4"/>
      <c r="XP327" s="4"/>
      <c r="XQ327" s="4"/>
      <c r="XR327" s="4"/>
      <c r="XS327" s="4"/>
      <c r="XT327" s="4"/>
      <c r="XU327" s="4"/>
      <c r="XV327" s="4"/>
      <c r="XW327" s="136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</row>
    <row r="328" spans="3:737" x14ac:dyDescent="0.25">
      <c r="C328" s="4"/>
      <c r="D328" s="4"/>
      <c r="E328" s="4"/>
      <c r="F328" s="4"/>
      <c r="G328" s="4"/>
      <c r="H328" s="4"/>
      <c r="I328" s="4"/>
      <c r="J328" s="4"/>
      <c r="K328" s="136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DC328" s="136"/>
      <c r="DD328" s="136"/>
      <c r="DE328" s="136"/>
      <c r="DF328" s="136"/>
      <c r="DG328" s="4"/>
      <c r="DH328" s="136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136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U328" s="4"/>
      <c r="HV328" s="4"/>
      <c r="HW328" s="4"/>
      <c r="HX328" s="4"/>
      <c r="HY328" s="4"/>
      <c r="HZ328" s="4"/>
      <c r="IA328" s="4"/>
      <c r="IB328" s="4"/>
      <c r="IC328" s="136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S328" s="4"/>
      <c r="LT328" s="4"/>
      <c r="LU328" s="4"/>
      <c r="LV328" s="4"/>
      <c r="LW328" s="4"/>
      <c r="LX328" s="4"/>
      <c r="LY328" s="4"/>
      <c r="LZ328" s="4"/>
      <c r="MA328" s="136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Q328" s="4"/>
      <c r="PR328" s="4"/>
      <c r="PS328" s="4"/>
      <c r="PT328" s="4"/>
      <c r="PU328" s="4"/>
      <c r="PV328" s="4"/>
      <c r="PW328" s="4"/>
      <c r="PX328" s="4"/>
      <c r="PY328" s="136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P328" s="4"/>
      <c r="TQ328" s="4"/>
      <c r="TR328" s="4"/>
      <c r="TS328" s="4"/>
      <c r="TT328" s="4"/>
      <c r="TU328" s="4"/>
      <c r="TV328" s="4"/>
      <c r="TW328" s="4"/>
      <c r="TX328" s="136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O328" s="4"/>
      <c r="XP328" s="4"/>
      <c r="XQ328" s="4"/>
      <c r="XR328" s="4"/>
      <c r="XS328" s="4"/>
      <c r="XT328" s="4"/>
      <c r="XU328" s="4"/>
      <c r="XV328" s="4"/>
      <c r="XW328" s="136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</row>
    <row r="329" spans="3:737" x14ac:dyDescent="0.25">
      <c r="C329" s="4"/>
      <c r="D329" s="4"/>
      <c r="E329" s="4"/>
      <c r="F329" s="4"/>
      <c r="G329" s="4"/>
      <c r="H329" s="4"/>
      <c r="I329" s="4"/>
      <c r="J329" s="4"/>
      <c r="K329" s="136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DC329" s="136"/>
      <c r="DD329" s="136"/>
      <c r="DE329" s="136"/>
      <c r="DF329" s="136"/>
      <c r="DG329" s="4"/>
      <c r="DH329" s="136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136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U329" s="4"/>
      <c r="HV329" s="4"/>
      <c r="HW329" s="4"/>
      <c r="HX329" s="4"/>
      <c r="HY329" s="4"/>
      <c r="HZ329" s="4"/>
      <c r="IA329" s="4"/>
      <c r="IB329" s="4"/>
      <c r="IC329" s="136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S329" s="4"/>
      <c r="LT329" s="4"/>
      <c r="LU329" s="4"/>
      <c r="LV329" s="4"/>
      <c r="LW329" s="4"/>
      <c r="LX329" s="4"/>
      <c r="LY329" s="4"/>
      <c r="LZ329" s="4"/>
      <c r="MA329" s="136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Q329" s="4"/>
      <c r="PR329" s="4"/>
      <c r="PS329" s="4"/>
      <c r="PT329" s="4"/>
      <c r="PU329" s="4"/>
      <c r="PV329" s="4"/>
      <c r="PW329" s="4"/>
      <c r="PX329" s="4"/>
      <c r="PY329" s="136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P329" s="4"/>
      <c r="TQ329" s="4"/>
      <c r="TR329" s="4"/>
      <c r="TS329" s="4"/>
      <c r="TT329" s="4"/>
      <c r="TU329" s="4"/>
      <c r="TV329" s="4"/>
      <c r="TW329" s="4"/>
      <c r="TX329" s="136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O329" s="4"/>
      <c r="XP329" s="4"/>
      <c r="XQ329" s="4"/>
      <c r="XR329" s="4"/>
      <c r="XS329" s="4"/>
      <c r="XT329" s="4"/>
      <c r="XU329" s="4"/>
      <c r="XV329" s="4"/>
      <c r="XW329" s="136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</row>
    <row r="330" spans="3:737" x14ac:dyDescent="0.25">
      <c r="C330" s="4"/>
      <c r="D330" s="4"/>
      <c r="E330" s="4"/>
      <c r="F330" s="4"/>
      <c r="G330" s="4"/>
      <c r="H330" s="4"/>
      <c r="I330" s="4"/>
      <c r="J330" s="4"/>
      <c r="K330" s="136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DC330" s="136"/>
      <c r="DD330" s="136"/>
      <c r="DE330" s="136"/>
      <c r="DF330" s="136"/>
      <c r="DG330" s="4"/>
      <c r="DH330" s="136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136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U330" s="4"/>
      <c r="HV330" s="4"/>
      <c r="HW330" s="4"/>
      <c r="HX330" s="4"/>
      <c r="HY330" s="4"/>
      <c r="HZ330" s="4"/>
      <c r="IA330" s="4"/>
      <c r="IB330" s="4"/>
      <c r="IC330" s="136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S330" s="4"/>
      <c r="LT330" s="4"/>
      <c r="LU330" s="4"/>
      <c r="LV330" s="4"/>
      <c r="LW330" s="4"/>
      <c r="LX330" s="4"/>
      <c r="LY330" s="4"/>
      <c r="LZ330" s="4"/>
      <c r="MA330" s="136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Q330" s="4"/>
      <c r="PR330" s="4"/>
      <c r="PS330" s="4"/>
      <c r="PT330" s="4"/>
      <c r="PU330" s="4"/>
      <c r="PV330" s="4"/>
      <c r="PW330" s="4"/>
      <c r="PX330" s="4"/>
      <c r="PY330" s="136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P330" s="4"/>
      <c r="TQ330" s="4"/>
      <c r="TR330" s="4"/>
      <c r="TS330" s="4"/>
      <c r="TT330" s="4"/>
      <c r="TU330" s="4"/>
      <c r="TV330" s="4"/>
      <c r="TW330" s="4"/>
      <c r="TX330" s="136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O330" s="4"/>
      <c r="XP330" s="4"/>
      <c r="XQ330" s="4"/>
      <c r="XR330" s="4"/>
      <c r="XS330" s="4"/>
      <c r="XT330" s="4"/>
      <c r="XU330" s="4"/>
      <c r="XV330" s="4"/>
      <c r="XW330" s="136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</row>
    <row r="331" spans="3:737" x14ac:dyDescent="0.25">
      <c r="C331" s="4"/>
      <c r="D331" s="4"/>
      <c r="E331" s="4"/>
      <c r="F331" s="4"/>
      <c r="G331" s="4"/>
      <c r="H331" s="4"/>
      <c r="I331" s="4"/>
      <c r="J331" s="4"/>
      <c r="K331" s="136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DC331" s="136"/>
      <c r="DD331" s="136"/>
      <c r="DE331" s="136"/>
      <c r="DF331" s="136"/>
      <c r="DG331" s="4"/>
      <c r="DH331" s="136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136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U331" s="4"/>
      <c r="HV331" s="4"/>
      <c r="HW331" s="4"/>
      <c r="HX331" s="4"/>
      <c r="HY331" s="4"/>
      <c r="HZ331" s="4"/>
      <c r="IA331" s="4"/>
      <c r="IB331" s="4"/>
      <c r="IC331" s="136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S331" s="4"/>
      <c r="LT331" s="4"/>
      <c r="LU331" s="4"/>
      <c r="LV331" s="4"/>
      <c r="LW331" s="4"/>
      <c r="LX331" s="4"/>
      <c r="LY331" s="4"/>
      <c r="LZ331" s="4"/>
      <c r="MA331" s="136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Q331" s="4"/>
      <c r="PR331" s="4"/>
      <c r="PS331" s="4"/>
      <c r="PT331" s="4"/>
      <c r="PU331" s="4"/>
      <c r="PV331" s="4"/>
      <c r="PW331" s="4"/>
      <c r="PX331" s="4"/>
      <c r="PY331" s="136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P331" s="4"/>
      <c r="TQ331" s="4"/>
      <c r="TR331" s="4"/>
      <c r="TS331" s="4"/>
      <c r="TT331" s="4"/>
      <c r="TU331" s="4"/>
      <c r="TV331" s="4"/>
      <c r="TW331" s="4"/>
      <c r="TX331" s="136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O331" s="4"/>
      <c r="XP331" s="4"/>
      <c r="XQ331" s="4"/>
      <c r="XR331" s="4"/>
      <c r="XS331" s="4"/>
      <c r="XT331" s="4"/>
      <c r="XU331" s="4"/>
      <c r="XV331" s="4"/>
      <c r="XW331" s="136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</row>
    <row r="332" spans="3:737" x14ac:dyDescent="0.25">
      <c r="C332" s="4"/>
      <c r="D332" s="4"/>
      <c r="E332" s="4"/>
      <c r="F332" s="4"/>
      <c r="G332" s="4"/>
      <c r="H332" s="4"/>
      <c r="I332" s="4"/>
      <c r="J332" s="4"/>
      <c r="K332" s="136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DC332" s="136"/>
      <c r="DD332" s="136"/>
      <c r="DE332" s="136"/>
      <c r="DF332" s="136"/>
      <c r="DG332" s="4"/>
      <c r="DH332" s="136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136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U332" s="4"/>
      <c r="HV332" s="4"/>
      <c r="HW332" s="4"/>
      <c r="HX332" s="4"/>
      <c r="HY332" s="4"/>
      <c r="HZ332" s="4"/>
      <c r="IA332" s="4"/>
      <c r="IB332" s="4"/>
      <c r="IC332" s="136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S332" s="4"/>
      <c r="LT332" s="4"/>
      <c r="LU332" s="4"/>
      <c r="LV332" s="4"/>
      <c r="LW332" s="4"/>
      <c r="LX332" s="4"/>
      <c r="LY332" s="4"/>
      <c r="LZ332" s="4"/>
      <c r="MA332" s="136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Q332" s="4"/>
      <c r="PR332" s="4"/>
      <c r="PS332" s="4"/>
      <c r="PT332" s="4"/>
      <c r="PU332" s="4"/>
      <c r="PV332" s="4"/>
      <c r="PW332" s="4"/>
      <c r="PX332" s="4"/>
      <c r="PY332" s="136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P332" s="4"/>
      <c r="TQ332" s="4"/>
      <c r="TR332" s="4"/>
      <c r="TS332" s="4"/>
      <c r="TT332" s="4"/>
      <c r="TU332" s="4"/>
      <c r="TV332" s="4"/>
      <c r="TW332" s="4"/>
      <c r="TX332" s="136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O332" s="4"/>
      <c r="XP332" s="4"/>
      <c r="XQ332" s="4"/>
      <c r="XR332" s="4"/>
      <c r="XS332" s="4"/>
      <c r="XT332" s="4"/>
      <c r="XU332" s="4"/>
      <c r="XV332" s="4"/>
      <c r="XW332" s="136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</row>
    <row r="333" spans="3:737" x14ac:dyDescent="0.25">
      <c r="C333" s="4"/>
      <c r="D333" s="4"/>
      <c r="E333" s="4"/>
      <c r="F333" s="4"/>
      <c r="G333" s="4"/>
      <c r="H333" s="4"/>
      <c r="I333" s="4"/>
      <c r="J333" s="4"/>
      <c r="K333" s="136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DC333" s="136"/>
      <c r="DD333" s="136"/>
      <c r="DE333" s="136"/>
      <c r="DF333" s="136"/>
      <c r="DG333" s="4"/>
      <c r="DH333" s="136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136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U333" s="4"/>
      <c r="HV333" s="4"/>
      <c r="HW333" s="4"/>
      <c r="HX333" s="4"/>
      <c r="HY333" s="4"/>
      <c r="HZ333" s="4"/>
      <c r="IA333" s="4"/>
      <c r="IB333" s="4"/>
      <c r="IC333" s="136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S333" s="4"/>
      <c r="LT333" s="4"/>
      <c r="LU333" s="4"/>
      <c r="LV333" s="4"/>
      <c r="LW333" s="4"/>
      <c r="LX333" s="4"/>
      <c r="LY333" s="4"/>
      <c r="LZ333" s="4"/>
      <c r="MA333" s="136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Q333" s="4"/>
      <c r="PR333" s="4"/>
      <c r="PS333" s="4"/>
      <c r="PT333" s="4"/>
      <c r="PU333" s="4"/>
      <c r="PV333" s="4"/>
      <c r="PW333" s="4"/>
      <c r="PX333" s="4"/>
      <c r="PY333" s="136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P333" s="4"/>
      <c r="TQ333" s="4"/>
      <c r="TR333" s="4"/>
      <c r="TS333" s="4"/>
      <c r="TT333" s="4"/>
      <c r="TU333" s="4"/>
      <c r="TV333" s="4"/>
      <c r="TW333" s="4"/>
      <c r="TX333" s="136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O333" s="4"/>
      <c r="XP333" s="4"/>
      <c r="XQ333" s="4"/>
      <c r="XR333" s="4"/>
      <c r="XS333" s="4"/>
      <c r="XT333" s="4"/>
      <c r="XU333" s="4"/>
      <c r="XV333" s="4"/>
      <c r="XW333" s="136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</row>
    <row r="334" spans="3:737" x14ac:dyDescent="0.25">
      <c r="C334" s="4"/>
      <c r="D334" s="4"/>
      <c r="E334" s="4"/>
      <c r="F334" s="4"/>
      <c r="G334" s="4"/>
      <c r="H334" s="4"/>
      <c r="I334" s="4"/>
      <c r="J334" s="4"/>
      <c r="K334" s="136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DC334" s="136"/>
      <c r="DD334" s="136"/>
      <c r="DE334" s="136"/>
      <c r="DF334" s="136"/>
      <c r="DG334" s="4"/>
      <c r="DH334" s="136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136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U334" s="4"/>
      <c r="HV334" s="4"/>
      <c r="HW334" s="4"/>
      <c r="HX334" s="4"/>
      <c r="HY334" s="4"/>
      <c r="HZ334" s="4"/>
      <c r="IA334" s="4"/>
      <c r="IB334" s="4"/>
      <c r="IC334" s="136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S334" s="4"/>
      <c r="LT334" s="4"/>
      <c r="LU334" s="4"/>
      <c r="LV334" s="4"/>
      <c r="LW334" s="4"/>
      <c r="LX334" s="4"/>
      <c r="LY334" s="4"/>
      <c r="LZ334" s="4"/>
      <c r="MA334" s="136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Q334" s="4"/>
      <c r="PR334" s="4"/>
      <c r="PS334" s="4"/>
      <c r="PT334" s="4"/>
      <c r="PU334" s="4"/>
      <c r="PV334" s="4"/>
      <c r="PW334" s="4"/>
      <c r="PX334" s="4"/>
      <c r="PY334" s="136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P334" s="4"/>
      <c r="TQ334" s="4"/>
      <c r="TR334" s="4"/>
      <c r="TS334" s="4"/>
      <c r="TT334" s="4"/>
      <c r="TU334" s="4"/>
      <c r="TV334" s="4"/>
      <c r="TW334" s="4"/>
      <c r="TX334" s="136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O334" s="4"/>
      <c r="XP334" s="4"/>
      <c r="XQ334" s="4"/>
      <c r="XR334" s="4"/>
      <c r="XS334" s="4"/>
      <c r="XT334" s="4"/>
      <c r="XU334" s="4"/>
      <c r="XV334" s="4"/>
      <c r="XW334" s="136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</row>
    <row r="335" spans="3:737" x14ac:dyDescent="0.25">
      <c r="C335" s="4"/>
      <c r="D335" s="4"/>
      <c r="E335" s="4"/>
      <c r="F335" s="4"/>
      <c r="G335" s="4"/>
      <c r="H335" s="4"/>
      <c r="I335" s="4"/>
      <c r="J335" s="4"/>
      <c r="K335" s="136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DC335" s="136"/>
      <c r="DD335" s="136"/>
      <c r="DE335" s="136"/>
      <c r="DF335" s="136"/>
      <c r="DG335" s="4"/>
      <c r="DH335" s="136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136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U335" s="4"/>
      <c r="HV335" s="4"/>
      <c r="HW335" s="4"/>
      <c r="HX335" s="4"/>
      <c r="HY335" s="4"/>
      <c r="HZ335" s="4"/>
      <c r="IA335" s="4"/>
      <c r="IB335" s="4"/>
      <c r="IC335" s="136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S335" s="4"/>
      <c r="LT335" s="4"/>
      <c r="LU335" s="4"/>
      <c r="LV335" s="4"/>
      <c r="LW335" s="4"/>
      <c r="LX335" s="4"/>
      <c r="LY335" s="4"/>
      <c r="LZ335" s="4"/>
      <c r="MA335" s="136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Q335" s="4"/>
      <c r="PR335" s="4"/>
      <c r="PS335" s="4"/>
      <c r="PT335" s="4"/>
      <c r="PU335" s="4"/>
      <c r="PV335" s="4"/>
      <c r="PW335" s="4"/>
      <c r="PX335" s="4"/>
      <c r="PY335" s="136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P335" s="4"/>
      <c r="TQ335" s="4"/>
      <c r="TR335" s="4"/>
      <c r="TS335" s="4"/>
      <c r="TT335" s="4"/>
      <c r="TU335" s="4"/>
      <c r="TV335" s="4"/>
      <c r="TW335" s="4"/>
      <c r="TX335" s="136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O335" s="4"/>
      <c r="XP335" s="4"/>
      <c r="XQ335" s="4"/>
      <c r="XR335" s="4"/>
      <c r="XS335" s="4"/>
      <c r="XT335" s="4"/>
      <c r="XU335" s="4"/>
      <c r="XV335" s="4"/>
      <c r="XW335" s="136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</row>
    <row r="336" spans="3:737" x14ac:dyDescent="0.25">
      <c r="C336" s="4"/>
      <c r="D336" s="4"/>
      <c r="E336" s="4"/>
      <c r="F336" s="4"/>
      <c r="G336" s="4"/>
      <c r="H336" s="4"/>
      <c r="I336" s="4"/>
      <c r="J336" s="4"/>
      <c r="K336" s="136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DC336" s="136"/>
      <c r="DD336" s="136"/>
      <c r="DE336" s="136"/>
      <c r="DF336" s="136"/>
      <c r="DG336" s="4"/>
      <c r="DH336" s="136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136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U336" s="4"/>
      <c r="HV336" s="4"/>
      <c r="HW336" s="4"/>
      <c r="HX336" s="4"/>
      <c r="HY336" s="4"/>
      <c r="HZ336" s="4"/>
      <c r="IA336" s="4"/>
      <c r="IB336" s="4"/>
      <c r="IC336" s="136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S336" s="4"/>
      <c r="LT336" s="4"/>
      <c r="LU336" s="4"/>
      <c r="LV336" s="4"/>
      <c r="LW336" s="4"/>
      <c r="LX336" s="4"/>
      <c r="LY336" s="4"/>
      <c r="LZ336" s="4"/>
      <c r="MA336" s="136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Q336" s="4"/>
      <c r="PR336" s="4"/>
      <c r="PS336" s="4"/>
      <c r="PT336" s="4"/>
      <c r="PU336" s="4"/>
      <c r="PV336" s="4"/>
      <c r="PW336" s="4"/>
      <c r="PX336" s="4"/>
      <c r="PY336" s="136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P336" s="4"/>
      <c r="TQ336" s="4"/>
      <c r="TR336" s="4"/>
      <c r="TS336" s="4"/>
      <c r="TT336" s="4"/>
      <c r="TU336" s="4"/>
      <c r="TV336" s="4"/>
      <c r="TW336" s="4"/>
      <c r="TX336" s="136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O336" s="4"/>
      <c r="XP336" s="4"/>
      <c r="XQ336" s="4"/>
      <c r="XR336" s="4"/>
      <c r="XS336" s="4"/>
      <c r="XT336" s="4"/>
      <c r="XU336" s="4"/>
      <c r="XV336" s="4"/>
      <c r="XW336" s="136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</row>
    <row r="337" spans="3:737" x14ac:dyDescent="0.25">
      <c r="C337" s="4"/>
      <c r="D337" s="4"/>
      <c r="E337" s="4"/>
      <c r="F337" s="4"/>
      <c r="G337" s="4"/>
      <c r="H337" s="4"/>
      <c r="I337" s="4"/>
      <c r="J337" s="4"/>
      <c r="K337" s="136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DC337" s="136"/>
      <c r="DD337" s="136"/>
      <c r="DE337" s="136"/>
      <c r="DF337" s="136"/>
      <c r="DG337" s="4"/>
      <c r="DH337" s="136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136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U337" s="4"/>
      <c r="HV337" s="4"/>
      <c r="HW337" s="4"/>
      <c r="HX337" s="4"/>
      <c r="HY337" s="4"/>
      <c r="HZ337" s="4"/>
      <c r="IA337" s="4"/>
      <c r="IB337" s="4"/>
      <c r="IC337" s="136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S337" s="4"/>
      <c r="LT337" s="4"/>
      <c r="LU337" s="4"/>
      <c r="LV337" s="4"/>
      <c r="LW337" s="4"/>
      <c r="LX337" s="4"/>
      <c r="LY337" s="4"/>
      <c r="LZ337" s="4"/>
      <c r="MA337" s="136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Q337" s="4"/>
      <c r="PR337" s="4"/>
      <c r="PS337" s="4"/>
      <c r="PT337" s="4"/>
      <c r="PU337" s="4"/>
      <c r="PV337" s="4"/>
      <c r="PW337" s="4"/>
      <c r="PX337" s="4"/>
      <c r="PY337" s="136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P337" s="4"/>
      <c r="TQ337" s="4"/>
      <c r="TR337" s="4"/>
      <c r="TS337" s="4"/>
      <c r="TT337" s="4"/>
      <c r="TU337" s="4"/>
      <c r="TV337" s="4"/>
      <c r="TW337" s="4"/>
      <c r="TX337" s="136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O337" s="4"/>
      <c r="XP337" s="4"/>
      <c r="XQ337" s="4"/>
      <c r="XR337" s="4"/>
      <c r="XS337" s="4"/>
      <c r="XT337" s="4"/>
      <c r="XU337" s="4"/>
      <c r="XV337" s="4"/>
      <c r="XW337" s="136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</row>
    <row r="338" spans="3:737" x14ac:dyDescent="0.25">
      <c r="C338" s="4"/>
      <c r="D338" s="4"/>
      <c r="E338" s="4"/>
      <c r="F338" s="4"/>
      <c r="G338" s="4"/>
      <c r="H338" s="4"/>
      <c r="I338" s="4"/>
      <c r="J338" s="4"/>
      <c r="K338" s="136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DC338" s="136"/>
      <c r="DD338" s="136"/>
      <c r="DE338" s="136"/>
      <c r="DF338" s="136"/>
      <c r="DG338" s="4"/>
      <c r="DH338" s="136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136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U338" s="4"/>
      <c r="HV338" s="4"/>
      <c r="HW338" s="4"/>
      <c r="HX338" s="4"/>
      <c r="HY338" s="4"/>
      <c r="HZ338" s="4"/>
      <c r="IA338" s="4"/>
      <c r="IB338" s="4"/>
      <c r="IC338" s="136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S338" s="4"/>
      <c r="LT338" s="4"/>
      <c r="LU338" s="4"/>
      <c r="LV338" s="4"/>
      <c r="LW338" s="4"/>
      <c r="LX338" s="4"/>
      <c r="LY338" s="4"/>
      <c r="LZ338" s="4"/>
      <c r="MA338" s="136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Q338" s="4"/>
      <c r="PR338" s="4"/>
      <c r="PS338" s="4"/>
      <c r="PT338" s="4"/>
      <c r="PU338" s="4"/>
      <c r="PV338" s="4"/>
      <c r="PW338" s="4"/>
      <c r="PX338" s="4"/>
      <c r="PY338" s="136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P338" s="4"/>
      <c r="TQ338" s="4"/>
      <c r="TR338" s="4"/>
      <c r="TS338" s="4"/>
      <c r="TT338" s="4"/>
      <c r="TU338" s="4"/>
      <c r="TV338" s="4"/>
      <c r="TW338" s="4"/>
      <c r="TX338" s="136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O338" s="4"/>
      <c r="XP338" s="4"/>
      <c r="XQ338" s="4"/>
      <c r="XR338" s="4"/>
      <c r="XS338" s="4"/>
      <c r="XT338" s="4"/>
      <c r="XU338" s="4"/>
      <c r="XV338" s="4"/>
      <c r="XW338" s="136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</row>
    <row r="339" spans="3:737" x14ac:dyDescent="0.25">
      <c r="C339" s="4"/>
      <c r="D339" s="4"/>
      <c r="E339" s="4"/>
      <c r="F339" s="4"/>
      <c r="G339" s="4"/>
      <c r="H339" s="4"/>
      <c r="I339" s="4"/>
      <c r="J339" s="4"/>
      <c r="K339" s="136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DC339" s="136"/>
      <c r="DD339" s="136"/>
      <c r="DE339" s="136"/>
      <c r="DF339" s="136"/>
      <c r="DG339" s="4"/>
      <c r="DH339" s="136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136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U339" s="4"/>
      <c r="HV339" s="4"/>
      <c r="HW339" s="4"/>
      <c r="HX339" s="4"/>
      <c r="HY339" s="4"/>
      <c r="HZ339" s="4"/>
      <c r="IA339" s="4"/>
      <c r="IB339" s="4"/>
      <c r="IC339" s="136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S339" s="4"/>
      <c r="LT339" s="4"/>
      <c r="LU339" s="4"/>
      <c r="LV339" s="4"/>
      <c r="LW339" s="4"/>
      <c r="LX339" s="4"/>
      <c r="LY339" s="4"/>
      <c r="LZ339" s="4"/>
      <c r="MA339" s="136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Q339" s="4"/>
      <c r="PR339" s="4"/>
      <c r="PS339" s="4"/>
      <c r="PT339" s="4"/>
      <c r="PU339" s="4"/>
      <c r="PV339" s="4"/>
      <c r="PW339" s="4"/>
      <c r="PX339" s="4"/>
      <c r="PY339" s="136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P339" s="4"/>
      <c r="TQ339" s="4"/>
      <c r="TR339" s="4"/>
      <c r="TS339" s="4"/>
      <c r="TT339" s="4"/>
      <c r="TU339" s="4"/>
      <c r="TV339" s="4"/>
      <c r="TW339" s="4"/>
      <c r="TX339" s="136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O339" s="4"/>
      <c r="XP339" s="4"/>
      <c r="XQ339" s="4"/>
      <c r="XR339" s="4"/>
      <c r="XS339" s="4"/>
      <c r="XT339" s="4"/>
      <c r="XU339" s="4"/>
      <c r="XV339" s="4"/>
      <c r="XW339" s="136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</row>
    <row r="340" spans="3:737" x14ac:dyDescent="0.25">
      <c r="C340" s="4"/>
      <c r="D340" s="4"/>
      <c r="E340" s="4"/>
      <c r="F340" s="4"/>
      <c r="G340" s="4"/>
      <c r="H340" s="4"/>
      <c r="I340" s="4"/>
      <c r="J340" s="4"/>
      <c r="K340" s="136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DC340" s="136"/>
      <c r="DD340" s="136"/>
      <c r="DE340" s="136"/>
      <c r="DF340" s="136"/>
      <c r="DG340" s="4"/>
      <c r="DH340" s="136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136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U340" s="4"/>
      <c r="HV340" s="4"/>
      <c r="HW340" s="4"/>
      <c r="HX340" s="4"/>
      <c r="HY340" s="4"/>
      <c r="HZ340" s="4"/>
      <c r="IA340" s="4"/>
      <c r="IB340" s="4"/>
      <c r="IC340" s="136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S340" s="4"/>
      <c r="LT340" s="4"/>
      <c r="LU340" s="4"/>
      <c r="LV340" s="4"/>
      <c r="LW340" s="4"/>
      <c r="LX340" s="4"/>
      <c r="LY340" s="4"/>
      <c r="LZ340" s="4"/>
      <c r="MA340" s="136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Q340" s="4"/>
      <c r="PR340" s="4"/>
      <c r="PS340" s="4"/>
      <c r="PT340" s="4"/>
      <c r="PU340" s="4"/>
      <c r="PV340" s="4"/>
      <c r="PW340" s="4"/>
      <c r="PX340" s="4"/>
      <c r="PY340" s="136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P340" s="4"/>
      <c r="TQ340" s="4"/>
      <c r="TR340" s="4"/>
      <c r="TS340" s="4"/>
      <c r="TT340" s="4"/>
      <c r="TU340" s="4"/>
      <c r="TV340" s="4"/>
      <c r="TW340" s="4"/>
      <c r="TX340" s="136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O340" s="4"/>
      <c r="XP340" s="4"/>
      <c r="XQ340" s="4"/>
      <c r="XR340" s="4"/>
      <c r="XS340" s="4"/>
      <c r="XT340" s="4"/>
      <c r="XU340" s="4"/>
      <c r="XV340" s="4"/>
      <c r="XW340" s="136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</row>
    <row r="341" spans="3:737" x14ac:dyDescent="0.25">
      <c r="C341" s="4"/>
      <c r="D341" s="4"/>
      <c r="E341" s="4"/>
      <c r="F341" s="4"/>
      <c r="G341" s="4"/>
      <c r="H341" s="4"/>
      <c r="I341" s="4"/>
      <c r="J341" s="4"/>
      <c r="K341" s="136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DC341" s="136"/>
      <c r="DD341" s="136"/>
      <c r="DE341" s="136"/>
      <c r="DF341" s="136"/>
      <c r="DG341" s="4"/>
      <c r="DH341" s="136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136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U341" s="4"/>
      <c r="HV341" s="4"/>
      <c r="HW341" s="4"/>
      <c r="HX341" s="4"/>
      <c r="HY341" s="4"/>
      <c r="HZ341" s="4"/>
      <c r="IA341" s="4"/>
      <c r="IB341" s="4"/>
      <c r="IC341" s="136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S341" s="4"/>
      <c r="LT341" s="4"/>
      <c r="LU341" s="4"/>
      <c r="LV341" s="4"/>
      <c r="LW341" s="4"/>
      <c r="LX341" s="4"/>
      <c r="LY341" s="4"/>
      <c r="LZ341" s="4"/>
      <c r="MA341" s="136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Q341" s="4"/>
      <c r="PR341" s="4"/>
      <c r="PS341" s="4"/>
      <c r="PT341" s="4"/>
      <c r="PU341" s="4"/>
      <c r="PV341" s="4"/>
      <c r="PW341" s="4"/>
      <c r="PX341" s="4"/>
      <c r="PY341" s="136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P341" s="4"/>
      <c r="TQ341" s="4"/>
      <c r="TR341" s="4"/>
      <c r="TS341" s="4"/>
      <c r="TT341" s="4"/>
      <c r="TU341" s="4"/>
      <c r="TV341" s="4"/>
      <c r="TW341" s="4"/>
      <c r="TX341" s="136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O341" s="4"/>
      <c r="XP341" s="4"/>
      <c r="XQ341" s="4"/>
      <c r="XR341" s="4"/>
      <c r="XS341" s="4"/>
      <c r="XT341" s="4"/>
      <c r="XU341" s="4"/>
      <c r="XV341" s="4"/>
      <c r="XW341" s="136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</row>
    <row r="342" spans="3:737" x14ac:dyDescent="0.25">
      <c r="C342" s="4"/>
      <c r="D342" s="4"/>
      <c r="E342" s="4"/>
      <c r="F342" s="4"/>
      <c r="G342" s="4"/>
      <c r="H342" s="4"/>
      <c r="I342" s="4"/>
      <c r="J342" s="4"/>
      <c r="K342" s="136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DC342" s="136"/>
      <c r="DD342" s="136"/>
      <c r="DE342" s="136"/>
      <c r="DF342" s="136"/>
      <c r="DG342" s="4"/>
      <c r="DH342" s="136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136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U342" s="4"/>
      <c r="HV342" s="4"/>
      <c r="HW342" s="4"/>
      <c r="HX342" s="4"/>
      <c r="HY342" s="4"/>
      <c r="HZ342" s="4"/>
      <c r="IA342" s="4"/>
      <c r="IB342" s="4"/>
      <c r="IC342" s="136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S342" s="4"/>
      <c r="LT342" s="4"/>
      <c r="LU342" s="4"/>
      <c r="LV342" s="4"/>
      <c r="LW342" s="4"/>
      <c r="LX342" s="4"/>
      <c r="LY342" s="4"/>
      <c r="LZ342" s="4"/>
      <c r="MA342" s="136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Q342" s="4"/>
      <c r="PR342" s="4"/>
      <c r="PS342" s="4"/>
      <c r="PT342" s="4"/>
      <c r="PU342" s="4"/>
      <c r="PV342" s="4"/>
      <c r="PW342" s="4"/>
      <c r="PX342" s="4"/>
      <c r="PY342" s="136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P342" s="4"/>
      <c r="TQ342" s="4"/>
      <c r="TR342" s="4"/>
      <c r="TS342" s="4"/>
      <c r="TT342" s="4"/>
      <c r="TU342" s="4"/>
      <c r="TV342" s="4"/>
      <c r="TW342" s="4"/>
      <c r="TX342" s="136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O342" s="4"/>
      <c r="XP342" s="4"/>
      <c r="XQ342" s="4"/>
      <c r="XR342" s="4"/>
      <c r="XS342" s="4"/>
      <c r="XT342" s="4"/>
      <c r="XU342" s="4"/>
      <c r="XV342" s="4"/>
      <c r="XW342" s="136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</row>
    <row r="343" spans="3:737" x14ac:dyDescent="0.25">
      <c r="C343" s="4"/>
      <c r="D343" s="4"/>
      <c r="E343" s="4"/>
      <c r="F343" s="4"/>
      <c r="G343" s="4"/>
      <c r="H343" s="4"/>
      <c r="I343" s="4"/>
      <c r="J343" s="4"/>
      <c r="K343" s="136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DC343" s="136"/>
      <c r="DD343" s="136"/>
      <c r="DE343" s="136"/>
      <c r="DF343" s="136"/>
      <c r="DG343" s="4"/>
      <c r="DH343" s="136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136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U343" s="4"/>
      <c r="HV343" s="4"/>
      <c r="HW343" s="4"/>
      <c r="HX343" s="4"/>
      <c r="HY343" s="4"/>
      <c r="HZ343" s="4"/>
      <c r="IA343" s="4"/>
      <c r="IB343" s="4"/>
      <c r="IC343" s="136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S343" s="4"/>
      <c r="LT343" s="4"/>
      <c r="LU343" s="4"/>
      <c r="LV343" s="4"/>
      <c r="LW343" s="4"/>
      <c r="LX343" s="4"/>
      <c r="LY343" s="4"/>
      <c r="LZ343" s="4"/>
      <c r="MA343" s="136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Q343" s="4"/>
      <c r="PR343" s="4"/>
      <c r="PS343" s="4"/>
      <c r="PT343" s="4"/>
      <c r="PU343" s="4"/>
      <c r="PV343" s="4"/>
      <c r="PW343" s="4"/>
      <c r="PX343" s="4"/>
      <c r="PY343" s="136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P343" s="4"/>
      <c r="TQ343" s="4"/>
      <c r="TR343" s="4"/>
      <c r="TS343" s="4"/>
      <c r="TT343" s="4"/>
      <c r="TU343" s="4"/>
      <c r="TV343" s="4"/>
      <c r="TW343" s="4"/>
      <c r="TX343" s="136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O343" s="4"/>
      <c r="XP343" s="4"/>
      <c r="XQ343" s="4"/>
      <c r="XR343" s="4"/>
      <c r="XS343" s="4"/>
      <c r="XT343" s="4"/>
      <c r="XU343" s="4"/>
      <c r="XV343" s="4"/>
      <c r="XW343" s="136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</row>
    <row r="344" spans="3:737" x14ac:dyDescent="0.25">
      <c r="C344" s="4"/>
      <c r="D344" s="4"/>
      <c r="E344" s="4"/>
      <c r="F344" s="4"/>
      <c r="G344" s="4"/>
      <c r="H344" s="4"/>
      <c r="I344" s="4"/>
      <c r="J344" s="4"/>
      <c r="K344" s="136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DC344" s="136"/>
      <c r="DD344" s="136"/>
      <c r="DE344" s="136"/>
      <c r="DF344" s="136"/>
      <c r="DG344" s="4"/>
      <c r="DH344" s="136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136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U344" s="4"/>
      <c r="HV344" s="4"/>
      <c r="HW344" s="4"/>
      <c r="HX344" s="4"/>
      <c r="HY344" s="4"/>
      <c r="HZ344" s="4"/>
      <c r="IA344" s="4"/>
      <c r="IB344" s="4"/>
      <c r="IC344" s="136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S344" s="4"/>
      <c r="LT344" s="4"/>
      <c r="LU344" s="4"/>
      <c r="LV344" s="4"/>
      <c r="LW344" s="4"/>
      <c r="LX344" s="4"/>
      <c r="LY344" s="4"/>
      <c r="LZ344" s="4"/>
      <c r="MA344" s="136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Q344" s="4"/>
      <c r="PR344" s="4"/>
      <c r="PS344" s="4"/>
      <c r="PT344" s="4"/>
      <c r="PU344" s="4"/>
      <c r="PV344" s="4"/>
      <c r="PW344" s="4"/>
      <c r="PX344" s="4"/>
      <c r="PY344" s="136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P344" s="4"/>
      <c r="TQ344" s="4"/>
      <c r="TR344" s="4"/>
      <c r="TS344" s="4"/>
      <c r="TT344" s="4"/>
      <c r="TU344" s="4"/>
      <c r="TV344" s="4"/>
      <c r="TW344" s="4"/>
      <c r="TX344" s="136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O344" s="4"/>
      <c r="XP344" s="4"/>
      <c r="XQ344" s="4"/>
      <c r="XR344" s="4"/>
      <c r="XS344" s="4"/>
      <c r="XT344" s="4"/>
      <c r="XU344" s="4"/>
      <c r="XV344" s="4"/>
      <c r="XW344" s="136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</row>
    <row r="345" spans="3:737" x14ac:dyDescent="0.25">
      <c r="C345" s="4"/>
      <c r="D345" s="4"/>
      <c r="E345" s="4"/>
      <c r="F345" s="4"/>
      <c r="G345" s="4"/>
      <c r="H345" s="4"/>
      <c r="I345" s="4"/>
      <c r="J345" s="4"/>
      <c r="K345" s="136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DC345" s="136"/>
      <c r="DD345" s="136"/>
      <c r="DE345" s="136"/>
      <c r="DF345" s="136"/>
      <c r="DG345" s="4"/>
      <c r="DH345" s="136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136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U345" s="4"/>
      <c r="HV345" s="4"/>
      <c r="HW345" s="4"/>
      <c r="HX345" s="4"/>
      <c r="HY345" s="4"/>
      <c r="HZ345" s="4"/>
      <c r="IA345" s="4"/>
      <c r="IB345" s="4"/>
      <c r="IC345" s="136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S345" s="4"/>
      <c r="LT345" s="4"/>
      <c r="LU345" s="4"/>
      <c r="LV345" s="4"/>
      <c r="LW345" s="4"/>
      <c r="LX345" s="4"/>
      <c r="LY345" s="4"/>
      <c r="LZ345" s="4"/>
      <c r="MA345" s="136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Q345" s="4"/>
      <c r="PR345" s="4"/>
      <c r="PS345" s="4"/>
      <c r="PT345" s="4"/>
      <c r="PU345" s="4"/>
      <c r="PV345" s="4"/>
      <c r="PW345" s="4"/>
      <c r="PX345" s="4"/>
      <c r="PY345" s="136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P345" s="4"/>
      <c r="TQ345" s="4"/>
      <c r="TR345" s="4"/>
      <c r="TS345" s="4"/>
      <c r="TT345" s="4"/>
      <c r="TU345" s="4"/>
      <c r="TV345" s="4"/>
      <c r="TW345" s="4"/>
      <c r="TX345" s="136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O345" s="4"/>
      <c r="XP345" s="4"/>
      <c r="XQ345" s="4"/>
      <c r="XR345" s="4"/>
      <c r="XS345" s="4"/>
      <c r="XT345" s="4"/>
      <c r="XU345" s="4"/>
      <c r="XV345" s="4"/>
      <c r="XW345" s="136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</row>
    <row r="346" spans="3:737" x14ac:dyDescent="0.25">
      <c r="C346" s="4"/>
      <c r="D346" s="4"/>
      <c r="E346" s="4"/>
      <c r="F346" s="4"/>
      <c r="G346" s="4"/>
      <c r="H346" s="4"/>
      <c r="I346" s="4"/>
      <c r="J346" s="4"/>
      <c r="K346" s="136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DC346" s="136"/>
      <c r="DD346" s="136"/>
      <c r="DE346" s="136"/>
      <c r="DF346" s="136"/>
      <c r="DG346" s="4"/>
      <c r="DH346" s="136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136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U346" s="4"/>
      <c r="HV346" s="4"/>
      <c r="HW346" s="4"/>
      <c r="HX346" s="4"/>
      <c r="HY346" s="4"/>
      <c r="HZ346" s="4"/>
      <c r="IA346" s="4"/>
      <c r="IB346" s="4"/>
      <c r="IC346" s="136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S346" s="4"/>
      <c r="LT346" s="4"/>
      <c r="LU346" s="4"/>
      <c r="LV346" s="4"/>
      <c r="LW346" s="4"/>
      <c r="LX346" s="4"/>
      <c r="LY346" s="4"/>
      <c r="LZ346" s="4"/>
      <c r="MA346" s="136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Q346" s="4"/>
      <c r="PR346" s="4"/>
      <c r="PS346" s="4"/>
      <c r="PT346" s="4"/>
      <c r="PU346" s="4"/>
      <c r="PV346" s="4"/>
      <c r="PW346" s="4"/>
      <c r="PX346" s="4"/>
      <c r="PY346" s="136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P346" s="4"/>
      <c r="TQ346" s="4"/>
      <c r="TR346" s="4"/>
      <c r="TS346" s="4"/>
      <c r="TT346" s="4"/>
      <c r="TU346" s="4"/>
      <c r="TV346" s="4"/>
      <c r="TW346" s="4"/>
      <c r="TX346" s="136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O346" s="4"/>
      <c r="XP346" s="4"/>
      <c r="XQ346" s="4"/>
      <c r="XR346" s="4"/>
      <c r="XS346" s="4"/>
      <c r="XT346" s="4"/>
      <c r="XU346" s="4"/>
      <c r="XV346" s="4"/>
      <c r="XW346" s="136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</row>
    <row r="347" spans="3:737" x14ac:dyDescent="0.25">
      <c r="C347" s="4"/>
      <c r="D347" s="4"/>
      <c r="E347" s="4"/>
      <c r="F347" s="4"/>
      <c r="G347" s="4"/>
      <c r="H347" s="4"/>
      <c r="I347" s="4"/>
      <c r="J347" s="4"/>
      <c r="K347" s="136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DC347" s="136"/>
      <c r="DD347" s="136"/>
      <c r="DE347" s="136"/>
      <c r="DF347" s="136"/>
      <c r="DG347" s="4"/>
      <c r="DH347" s="136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136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U347" s="4"/>
      <c r="HV347" s="4"/>
      <c r="HW347" s="4"/>
      <c r="HX347" s="4"/>
      <c r="HY347" s="4"/>
      <c r="HZ347" s="4"/>
      <c r="IA347" s="4"/>
      <c r="IB347" s="4"/>
      <c r="IC347" s="136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S347" s="4"/>
      <c r="LT347" s="4"/>
      <c r="LU347" s="4"/>
      <c r="LV347" s="4"/>
      <c r="LW347" s="4"/>
      <c r="LX347" s="4"/>
      <c r="LY347" s="4"/>
      <c r="LZ347" s="4"/>
      <c r="MA347" s="136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Q347" s="4"/>
      <c r="PR347" s="4"/>
      <c r="PS347" s="4"/>
      <c r="PT347" s="4"/>
      <c r="PU347" s="4"/>
      <c r="PV347" s="4"/>
      <c r="PW347" s="4"/>
      <c r="PX347" s="4"/>
      <c r="PY347" s="136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P347" s="4"/>
      <c r="TQ347" s="4"/>
      <c r="TR347" s="4"/>
      <c r="TS347" s="4"/>
      <c r="TT347" s="4"/>
      <c r="TU347" s="4"/>
      <c r="TV347" s="4"/>
      <c r="TW347" s="4"/>
      <c r="TX347" s="136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O347" s="4"/>
      <c r="XP347" s="4"/>
      <c r="XQ347" s="4"/>
      <c r="XR347" s="4"/>
      <c r="XS347" s="4"/>
      <c r="XT347" s="4"/>
      <c r="XU347" s="4"/>
      <c r="XV347" s="4"/>
      <c r="XW347" s="136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</row>
    <row r="348" spans="3:737" x14ac:dyDescent="0.25">
      <c r="C348" s="4"/>
      <c r="D348" s="4"/>
      <c r="E348" s="4"/>
      <c r="F348" s="4"/>
      <c r="G348" s="4"/>
      <c r="H348" s="4"/>
      <c r="I348" s="4"/>
      <c r="J348" s="4"/>
      <c r="K348" s="136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DC348" s="136"/>
      <c r="DD348" s="136"/>
      <c r="DE348" s="136"/>
      <c r="DF348" s="136"/>
      <c r="DG348" s="4"/>
      <c r="DH348" s="136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136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U348" s="4"/>
      <c r="HV348" s="4"/>
      <c r="HW348" s="4"/>
      <c r="HX348" s="4"/>
      <c r="HY348" s="4"/>
      <c r="HZ348" s="4"/>
      <c r="IA348" s="4"/>
      <c r="IB348" s="4"/>
      <c r="IC348" s="136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S348" s="4"/>
      <c r="LT348" s="4"/>
      <c r="LU348" s="4"/>
      <c r="LV348" s="4"/>
      <c r="LW348" s="4"/>
      <c r="LX348" s="4"/>
      <c r="LY348" s="4"/>
      <c r="LZ348" s="4"/>
      <c r="MA348" s="136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Q348" s="4"/>
      <c r="PR348" s="4"/>
      <c r="PS348" s="4"/>
      <c r="PT348" s="4"/>
      <c r="PU348" s="4"/>
      <c r="PV348" s="4"/>
      <c r="PW348" s="4"/>
      <c r="PX348" s="4"/>
      <c r="PY348" s="136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P348" s="4"/>
      <c r="TQ348" s="4"/>
      <c r="TR348" s="4"/>
      <c r="TS348" s="4"/>
      <c r="TT348" s="4"/>
      <c r="TU348" s="4"/>
      <c r="TV348" s="4"/>
      <c r="TW348" s="4"/>
      <c r="TX348" s="136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O348" s="4"/>
      <c r="XP348" s="4"/>
      <c r="XQ348" s="4"/>
      <c r="XR348" s="4"/>
      <c r="XS348" s="4"/>
      <c r="XT348" s="4"/>
      <c r="XU348" s="4"/>
      <c r="XV348" s="4"/>
      <c r="XW348" s="136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</row>
    <row r="349" spans="3:737" x14ac:dyDescent="0.25">
      <c r="C349" s="4"/>
      <c r="D349" s="4"/>
      <c r="E349" s="4"/>
      <c r="F349" s="4"/>
      <c r="G349" s="4"/>
      <c r="H349" s="4"/>
      <c r="I349" s="4"/>
      <c r="J349" s="4"/>
      <c r="K349" s="136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DC349" s="136"/>
      <c r="DD349" s="136"/>
      <c r="DE349" s="136"/>
      <c r="DF349" s="136"/>
      <c r="DG349" s="4"/>
      <c r="DH349" s="136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136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U349" s="4"/>
      <c r="HV349" s="4"/>
      <c r="HW349" s="4"/>
      <c r="HX349" s="4"/>
      <c r="HY349" s="4"/>
      <c r="HZ349" s="4"/>
      <c r="IA349" s="4"/>
      <c r="IB349" s="4"/>
      <c r="IC349" s="136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S349" s="4"/>
      <c r="LT349" s="4"/>
      <c r="LU349" s="4"/>
      <c r="LV349" s="4"/>
      <c r="LW349" s="4"/>
      <c r="LX349" s="4"/>
      <c r="LY349" s="4"/>
      <c r="LZ349" s="4"/>
      <c r="MA349" s="136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Q349" s="4"/>
      <c r="PR349" s="4"/>
      <c r="PS349" s="4"/>
      <c r="PT349" s="4"/>
      <c r="PU349" s="4"/>
      <c r="PV349" s="4"/>
      <c r="PW349" s="4"/>
      <c r="PX349" s="4"/>
      <c r="PY349" s="136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P349" s="4"/>
      <c r="TQ349" s="4"/>
      <c r="TR349" s="4"/>
      <c r="TS349" s="4"/>
      <c r="TT349" s="4"/>
      <c r="TU349" s="4"/>
      <c r="TV349" s="4"/>
      <c r="TW349" s="4"/>
      <c r="TX349" s="136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O349" s="4"/>
      <c r="XP349" s="4"/>
      <c r="XQ349" s="4"/>
      <c r="XR349" s="4"/>
      <c r="XS349" s="4"/>
      <c r="XT349" s="4"/>
      <c r="XU349" s="4"/>
      <c r="XV349" s="4"/>
      <c r="XW349" s="136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</row>
    <row r="350" spans="3:737" x14ac:dyDescent="0.25">
      <c r="C350" s="4"/>
      <c r="D350" s="4"/>
      <c r="E350" s="4"/>
      <c r="F350" s="4"/>
      <c r="G350" s="4"/>
      <c r="H350" s="4"/>
      <c r="I350" s="4"/>
      <c r="J350" s="4"/>
      <c r="K350" s="136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DC350" s="136"/>
      <c r="DD350" s="136"/>
      <c r="DE350" s="136"/>
      <c r="DF350" s="136"/>
      <c r="DG350" s="4"/>
      <c r="DH350" s="136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136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U350" s="4"/>
      <c r="HV350" s="4"/>
      <c r="HW350" s="4"/>
      <c r="HX350" s="4"/>
      <c r="HY350" s="4"/>
      <c r="HZ350" s="4"/>
      <c r="IA350" s="4"/>
      <c r="IB350" s="4"/>
      <c r="IC350" s="136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S350" s="4"/>
      <c r="LT350" s="4"/>
      <c r="LU350" s="4"/>
      <c r="LV350" s="4"/>
      <c r="LW350" s="4"/>
      <c r="LX350" s="4"/>
      <c r="LY350" s="4"/>
      <c r="LZ350" s="4"/>
      <c r="MA350" s="136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Q350" s="4"/>
      <c r="PR350" s="4"/>
      <c r="PS350" s="4"/>
      <c r="PT350" s="4"/>
      <c r="PU350" s="4"/>
      <c r="PV350" s="4"/>
      <c r="PW350" s="4"/>
      <c r="PX350" s="4"/>
      <c r="PY350" s="136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P350" s="4"/>
      <c r="TQ350" s="4"/>
      <c r="TR350" s="4"/>
      <c r="TS350" s="4"/>
      <c r="TT350" s="4"/>
      <c r="TU350" s="4"/>
      <c r="TV350" s="4"/>
      <c r="TW350" s="4"/>
      <c r="TX350" s="136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O350" s="4"/>
      <c r="XP350" s="4"/>
      <c r="XQ350" s="4"/>
      <c r="XR350" s="4"/>
      <c r="XS350" s="4"/>
      <c r="XT350" s="4"/>
      <c r="XU350" s="4"/>
      <c r="XV350" s="4"/>
      <c r="XW350" s="136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</row>
    <row r="351" spans="3:737" x14ac:dyDescent="0.25">
      <c r="C351" s="4"/>
      <c r="D351" s="4"/>
      <c r="E351" s="4"/>
      <c r="F351" s="4"/>
      <c r="G351" s="4"/>
      <c r="H351" s="4"/>
      <c r="I351" s="4"/>
      <c r="J351" s="4"/>
      <c r="K351" s="136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DC351" s="136"/>
      <c r="DD351" s="136"/>
      <c r="DE351" s="136"/>
      <c r="DF351" s="136"/>
      <c r="DG351" s="4"/>
      <c r="DH351" s="136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136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U351" s="4"/>
      <c r="HV351" s="4"/>
      <c r="HW351" s="4"/>
      <c r="HX351" s="4"/>
      <c r="HY351" s="4"/>
      <c r="HZ351" s="4"/>
      <c r="IA351" s="4"/>
      <c r="IB351" s="4"/>
      <c r="IC351" s="136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S351" s="4"/>
      <c r="LT351" s="4"/>
      <c r="LU351" s="4"/>
      <c r="LV351" s="4"/>
      <c r="LW351" s="4"/>
      <c r="LX351" s="4"/>
      <c r="LY351" s="4"/>
      <c r="LZ351" s="4"/>
      <c r="MA351" s="136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Q351" s="4"/>
      <c r="PR351" s="4"/>
      <c r="PS351" s="4"/>
      <c r="PT351" s="4"/>
      <c r="PU351" s="4"/>
      <c r="PV351" s="4"/>
      <c r="PW351" s="4"/>
      <c r="PX351" s="4"/>
      <c r="PY351" s="136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P351" s="4"/>
      <c r="TQ351" s="4"/>
      <c r="TR351" s="4"/>
      <c r="TS351" s="4"/>
      <c r="TT351" s="4"/>
      <c r="TU351" s="4"/>
      <c r="TV351" s="4"/>
      <c r="TW351" s="4"/>
      <c r="TX351" s="136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O351" s="4"/>
      <c r="XP351" s="4"/>
      <c r="XQ351" s="4"/>
      <c r="XR351" s="4"/>
      <c r="XS351" s="4"/>
      <c r="XT351" s="4"/>
      <c r="XU351" s="4"/>
      <c r="XV351" s="4"/>
      <c r="XW351" s="136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</row>
    <row r="352" spans="3:737" x14ac:dyDescent="0.25">
      <c r="C352" s="4"/>
      <c r="D352" s="4"/>
      <c r="E352" s="4"/>
      <c r="F352" s="4"/>
      <c r="G352" s="4"/>
      <c r="H352" s="4"/>
      <c r="I352" s="4"/>
      <c r="J352" s="4"/>
      <c r="K352" s="136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DC352" s="136"/>
      <c r="DD352" s="136"/>
      <c r="DE352" s="136"/>
      <c r="DF352" s="136"/>
      <c r="DG352" s="4"/>
      <c r="DH352" s="136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136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U352" s="4"/>
      <c r="HV352" s="4"/>
      <c r="HW352" s="4"/>
      <c r="HX352" s="4"/>
      <c r="HY352" s="4"/>
      <c r="HZ352" s="4"/>
      <c r="IA352" s="4"/>
      <c r="IB352" s="4"/>
      <c r="IC352" s="136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S352" s="4"/>
      <c r="LT352" s="4"/>
      <c r="LU352" s="4"/>
      <c r="LV352" s="4"/>
      <c r="LW352" s="4"/>
      <c r="LX352" s="4"/>
      <c r="LY352" s="4"/>
      <c r="LZ352" s="4"/>
      <c r="MA352" s="136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Q352" s="4"/>
      <c r="PR352" s="4"/>
      <c r="PS352" s="4"/>
      <c r="PT352" s="4"/>
      <c r="PU352" s="4"/>
      <c r="PV352" s="4"/>
      <c r="PW352" s="4"/>
      <c r="PX352" s="4"/>
      <c r="PY352" s="136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P352" s="4"/>
      <c r="TQ352" s="4"/>
      <c r="TR352" s="4"/>
      <c r="TS352" s="4"/>
      <c r="TT352" s="4"/>
      <c r="TU352" s="4"/>
      <c r="TV352" s="4"/>
      <c r="TW352" s="4"/>
      <c r="TX352" s="136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O352" s="4"/>
      <c r="XP352" s="4"/>
      <c r="XQ352" s="4"/>
      <c r="XR352" s="4"/>
      <c r="XS352" s="4"/>
      <c r="XT352" s="4"/>
      <c r="XU352" s="4"/>
      <c r="XV352" s="4"/>
      <c r="XW352" s="136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</row>
    <row r="353" spans="3:737" x14ac:dyDescent="0.25">
      <c r="C353" s="4"/>
      <c r="D353" s="4"/>
      <c r="E353" s="4"/>
      <c r="F353" s="4"/>
      <c r="G353" s="4"/>
      <c r="H353" s="4"/>
      <c r="I353" s="4"/>
      <c r="J353" s="4"/>
      <c r="K353" s="136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DC353" s="136"/>
      <c r="DD353" s="136"/>
      <c r="DE353" s="136"/>
      <c r="DF353" s="136"/>
      <c r="DG353" s="4"/>
      <c r="DH353" s="136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136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U353" s="4"/>
      <c r="HV353" s="4"/>
      <c r="HW353" s="4"/>
      <c r="HX353" s="4"/>
      <c r="HY353" s="4"/>
      <c r="HZ353" s="4"/>
      <c r="IA353" s="4"/>
      <c r="IB353" s="4"/>
      <c r="IC353" s="136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S353" s="4"/>
      <c r="LT353" s="4"/>
      <c r="LU353" s="4"/>
      <c r="LV353" s="4"/>
      <c r="LW353" s="4"/>
      <c r="LX353" s="4"/>
      <c r="LY353" s="4"/>
      <c r="LZ353" s="4"/>
      <c r="MA353" s="136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Q353" s="4"/>
      <c r="PR353" s="4"/>
      <c r="PS353" s="4"/>
      <c r="PT353" s="4"/>
      <c r="PU353" s="4"/>
      <c r="PV353" s="4"/>
      <c r="PW353" s="4"/>
      <c r="PX353" s="4"/>
      <c r="PY353" s="136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P353" s="4"/>
      <c r="TQ353" s="4"/>
      <c r="TR353" s="4"/>
      <c r="TS353" s="4"/>
      <c r="TT353" s="4"/>
      <c r="TU353" s="4"/>
      <c r="TV353" s="4"/>
      <c r="TW353" s="4"/>
      <c r="TX353" s="136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O353" s="4"/>
      <c r="XP353" s="4"/>
      <c r="XQ353" s="4"/>
      <c r="XR353" s="4"/>
      <c r="XS353" s="4"/>
      <c r="XT353" s="4"/>
      <c r="XU353" s="4"/>
      <c r="XV353" s="4"/>
      <c r="XW353" s="136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</row>
    <row r="354" spans="3:737" x14ac:dyDescent="0.25">
      <c r="C354" s="4"/>
      <c r="D354" s="4"/>
      <c r="E354" s="4"/>
      <c r="F354" s="4"/>
      <c r="G354" s="4"/>
      <c r="H354" s="4"/>
      <c r="I354" s="4"/>
      <c r="J354" s="4"/>
      <c r="K354" s="136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DC354" s="136"/>
      <c r="DD354" s="136"/>
      <c r="DE354" s="136"/>
      <c r="DF354" s="136"/>
      <c r="DG354" s="4"/>
      <c r="DH354" s="136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136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U354" s="4"/>
      <c r="HV354" s="4"/>
      <c r="HW354" s="4"/>
      <c r="HX354" s="4"/>
      <c r="HY354" s="4"/>
      <c r="HZ354" s="4"/>
      <c r="IA354" s="4"/>
      <c r="IB354" s="4"/>
      <c r="IC354" s="136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S354" s="4"/>
      <c r="LT354" s="4"/>
      <c r="LU354" s="4"/>
      <c r="LV354" s="4"/>
      <c r="LW354" s="4"/>
      <c r="LX354" s="4"/>
      <c r="LY354" s="4"/>
      <c r="LZ354" s="4"/>
      <c r="MA354" s="136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Q354" s="4"/>
      <c r="PR354" s="4"/>
      <c r="PS354" s="4"/>
      <c r="PT354" s="4"/>
      <c r="PU354" s="4"/>
      <c r="PV354" s="4"/>
      <c r="PW354" s="4"/>
      <c r="PX354" s="4"/>
      <c r="PY354" s="136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P354" s="4"/>
      <c r="TQ354" s="4"/>
      <c r="TR354" s="4"/>
      <c r="TS354" s="4"/>
      <c r="TT354" s="4"/>
      <c r="TU354" s="4"/>
      <c r="TV354" s="4"/>
      <c r="TW354" s="4"/>
      <c r="TX354" s="136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O354" s="4"/>
      <c r="XP354" s="4"/>
      <c r="XQ354" s="4"/>
      <c r="XR354" s="4"/>
      <c r="XS354" s="4"/>
      <c r="XT354" s="4"/>
      <c r="XU354" s="4"/>
      <c r="XV354" s="4"/>
      <c r="XW354" s="136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</row>
    <row r="355" spans="3:737" x14ac:dyDescent="0.25">
      <c r="C355" s="4"/>
      <c r="D355" s="4"/>
      <c r="E355" s="4"/>
      <c r="F355" s="4"/>
      <c r="G355" s="4"/>
      <c r="H355" s="4"/>
      <c r="I355" s="4"/>
      <c r="J355" s="4"/>
      <c r="K355" s="136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DC355" s="136"/>
      <c r="DD355" s="136"/>
      <c r="DE355" s="136"/>
      <c r="DF355" s="136"/>
      <c r="DG355" s="4"/>
      <c r="DH355" s="136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136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U355" s="4"/>
      <c r="HV355" s="4"/>
      <c r="HW355" s="4"/>
      <c r="HX355" s="4"/>
      <c r="HY355" s="4"/>
      <c r="HZ355" s="4"/>
      <c r="IA355" s="4"/>
      <c r="IB355" s="4"/>
      <c r="IC355" s="136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S355" s="4"/>
      <c r="LT355" s="4"/>
      <c r="LU355" s="4"/>
      <c r="LV355" s="4"/>
      <c r="LW355" s="4"/>
      <c r="LX355" s="4"/>
      <c r="LY355" s="4"/>
      <c r="LZ355" s="4"/>
      <c r="MA355" s="136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Q355" s="4"/>
      <c r="PR355" s="4"/>
      <c r="PS355" s="4"/>
      <c r="PT355" s="4"/>
      <c r="PU355" s="4"/>
      <c r="PV355" s="4"/>
      <c r="PW355" s="4"/>
      <c r="PX355" s="4"/>
      <c r="PY355" s="136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P355" s="4"/>
      <c r="TQ355" s="4"/>
      <c r="TR355" s="4"/>
      <c r="TS355" s="4"/>
      <c r="TT355" s="4"/>
      <c r="TU355" s="4"/>
      <c r="TV355" s="4"/>
      <c r="TW355" s="4"/>
      <c r="TX355" s="136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O355" s="4"/>
      <c r="XP355" s="4"/>
      <c r="XQ355" s="4"/>
      <c r="XR355" s="4"/>
      <c r="XS355" s="4"/>
      <c r="XT355" s="4"/>
      <c r="XU355" s="4"/>
      <c r="XV355" s="4"/>
      <c r="XW355" s="136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</row>
    <row r="356" spans="3:737" x14ac:dyDescent="0.25">
      <c r="C356" s="4"/>
      <c r="D356" s="4"/>
      <c r="E356" s="4"/>
      <c r="F356" s="4"/>
      <c r="G356" s="4"/>
      <c r="H356" s="4"/>
      <c r="I356" s="4"/>
      <c r="J356" s="4"/>
      <c r="K356" s="136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DC356" s="136"/>
      <c r="DD356" s="136"/>
      <c r="DE356" s="136"/>
      <c r="DF356" s="136"/>
      <c r="DG356" s="4"/>
      <c r="DH356" s="136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136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U356" s="4"/>
      <c r="HV356" s="4"/>
      <c r="HW356" s="4"/>
      <c r="HX356" s="4"/>
      <c r="HY356" s="4"/>
      <c r="HZ356" s="4"/>
      <c r="IA356" s="4"/>
      <c r="IB356" s="4"/>
      <c r="IC356" s="136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S356" s="4"/>
      <c r="LT356" s="4"/>
      <c r="LU356" s="4"/>
      <c r="LV356" s="4"/>
      <c r="LW356" s="4"/>
      <c r="LX356" s="4"/>
      <c r="LY356" s="4"/>
      <c r="LZ356" s="4"/>
      <c r="MA356" s="136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Q356" s="4"/>
      <c r="PR356" s="4"/>
      <c r="PS356" s="4"/>
      <c r="PT356" s="4"/>
      <c r="PU356" s="4"/>
      <c r="PV356" s="4"/>
      <c r="PW356" s="4"/>
      <c r="PX356" s="4"/>
      <c r="PY356" s="136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P356" s="4"/>
      <c r="TQ356" s="4"/>
      <c r="TR356" s="4"/>
      <c r="TS356" s="4"/>
      <c r="TT356" s="4"/>
      <c r="TU356" s="4"/>
      <c r="TV356" s="4"/>
      <c r="TW356" s="4"/>
      <c r="TX356" s="136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O356" s="4"/>
      <c r="XP356" s="4"/>
      <c r="XQ356" s="4"/>
      <c r="XR356" s="4"/>
      <c r="XS356" s="4"/>
      <c r="XT356" s="4"/>
      <c r="XU356" s="4"/>
      <c r="XV356" s="4"/>
      <c r="XW356" s="136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</row>
    <row r="357" spans="3:737" x14ac:dyDescent="0.25">
      <c r="C357" s="4"/>
      <c r="D357" s="4"/>
      <c r="E357" s="4"/>
      <c r="F357" s="4"/>
      <c r="G357" s="4"/>
      <c r="H357" s="4"/>
      <c r="I357" s="4"/>
      <c r="J357" s="4"/>
      <c r="K357" s="136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DC357" s="136"/>
      <c r="DD357" s="136"/>
      <c r="DE357" s="136"/>
      <c r="DF357" s="136"/>
      <c r="DG357" s="4"/>
      <c r="DH357" s="136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136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U357" s="4"/>
      <c r="HV357" s="4"/>
      <c r="HW357" s="4"/>
      <c r="HX357" s="4"/>
      <c r="HY357" s="4"/>
      <c r="HZ357" s="4"/>
      <c r="IA357" s="4"/>
      <c r="IB357" s="4"/>
      <c r="IC357" s="136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S357" s="4"/>
      <c r="LT357" s="4"/>
      <c r="LU357" s="4"/>
      <c r="LV357" s="4"/>
      <c r="LW357" s="4"/>
      <c r="LX357" s="4"/>
      <c r="LY357" s="4"/>
      <c r="LZ357" s="4"/>
      <c r="MA357" s="136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Q357" s="4"/>
      <c r="PR357" s="4"/>
      <c r="PS357" s="4"/>
      <c r="PT357" s="4"/>
      <c r="PU357" s="4"/>
      <c r="PV357" s="4"/>
      <c r="PW357" s="4"/>
      <c r="PX357" s="4"/>
      <c r="PY357" s="136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P357" s="4"/>
      <c r="TQ357" s="4"/>
      <c r="TR357" s="4"/>
      <c r="TS357" s="4"/>
      <c r="TT357" s="4"/>
      <c r="TU357" s="4"/>
      <c r="TV357" s="4"/>
      <c r="TW357" s="4"/>
      <c r="TX357" s="136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O357" s="4"/>
      <c r="XP357" s="4"/>
      <c r="XQ357" s="4"/>
      <c r="XR357" s="4"/>
      <c r="XS357" s="4"/>
      <c r="XT357" s="4"/>
      <c r="XU357" s="4"/>
      <c r="XV357" s="4"/>
      <c r="XW357" s="136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</row>
    <row r="358" spans="3:737" x14ac:dyDescent="0.25">
      <c r="C358" s="4"/>
      <c r="D358" s="4"/>
      <c r="E358" s="4"/>
      <c r="F358" s="4"/>
      <c r="G358" s="4"/>
      <c r="H358" s="4"/>
      <c r="I358" s="4"/>
      <c r="J358" s="4"/>
      <c r="K358" s="136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DC358" s="136"/>
      <c r="DD358" s="136"/>
      <c r="DE358" s="136"/>
      <c r="DF358" s="136"/>
      <c r="DG358" s="4"/>
      <c r="DH358" s="136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136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U358" s="4"/>
      <c r="HV358" s="4"/>
      <c r="HW358" s="4"/>
      <c r="HX358" s="4"/>
      <c r="HY358" s="4"/>
      <c r="HZ358" s="4"/>
      <c r="IA358" s="4"/>
      <c r="IB358" s="4"/>
      <c r="IC358" s="136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S358" s="4"/>
      <c r="LT358" s="4"/>
      <c r="LU358" s="4"/>
      <c r="LV358" s="4"/>
      <c r="LW358" s="4"/>
      <c r="LX358" s="4"/>
      <c r="LY358" s="4"/>
      <c r="LZ358" s="4"/>
      <c r="MA358" s="136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Q358" s="4"/>
      <c r="PR358" s="4"/>
      <c r="PS358" s="4"/>
      <c r="PT358" s="4"/>
      <c r="PU358" s="4"/>
      <c r="PV358" s="4"/>
      <c r="PW358" s="4"/>
      <c r="PX358" s="4"/>
      <c r="PY358" s="136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P358" s="4"/>
      <c r="TQ358" s="4"/>
      <c r="TR358" s="4"/>
      <c r="TS358" s="4"/>
      <c r="TT358" s="4"/>
      <c r="TU358" s="4"/>
      <c r="TV358" s="4"/>
      <c r="TW358" s="4"/>
      <c r="TX358" s="136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O358" s="4"/>
      <c r="XP358" s="4"/>
      <c r="XQ358" s="4"/>
      <c r="XR358" s="4"/>
      <c r="XS358" s="4"/>
      <c r="XT358" s="4"/>
      <c r="XU358" s="4"/>
      <c r="XV358" s="4"/>
      <c r="XW358" s="136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</row>
    <row r="359" spans="3:737" x14ac:dyDescent="0.25">
      <c r="C359" s="4"/>
      <c r="D359" s="4"/>
      <c r="E359" s="4"/>
      <c r="F359" s="4"/>
      <c r="G359" s="4"/>
      <c r="H359" s="4"/>
      <c r="I359" s="4"/>
      <c r="J359" s="4"/>
      <c r="K359" s="136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DC359" s="136"/>
      <c r="DD359" s="136"/>
      <c r="DE359" s="136"/>
      <c r="DF359" s="136"/>
      <c r="DG359" s="4"/>
      <c r="DH359" s="136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136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U359" s="4"/>
      <c r="HV359" s="4"/>
      <c r="HW359" s="4"/>
      <c r="HX359" s="4"/>
      <c r="HY359" s="4"/>
      <c r="HZ359" s="4"/>
      <c r="IA359" s="4"/>
      <c r="IB359" s="4"/>
      <c r="IC359" s="136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S359" s="4"/>
      <c r="LT359" s="4"/>
      <c r="LU359" s="4"/>
      <c r="LV359" s="4"/>
      <c r="LW359" s="4"/>
      <c r="LX359" s="4"/>
      <c r="LY359" s="4"/>
      <c r="LZ359" s="4"/>
      <c r="MA359" s="136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Q359" s="4"/>
      <c r="PR359" s="4"/>
      <c r="PS359" s="4"/>
      <c r="PT359" s="4"/>
      <c r="PU359" s="4"/>
      <c r="PV359" s="4"/>
      <c r="PW359" s="4"/>
      <c r="PX359" s="4"/>
      <c r="PY359" s="136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P359" s="4"/>
      <c r="TQ359" s="4"/>
      <c r="TR359" s="4"/>
      <c r="TS359" s="4"/>
      <c r="TT359" s="4"/>
      <c r="TU359" s="4"/>
      <c r="TV359" s="4"/>
      <c r="TW359" s="4"/>
      <c r="TX359" s="136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O359" s="4"/>
      <c r="XP359" s="4"/>
      <c r="XQ359" s="4"/>
      <c r="XR359" s="4"/>
      <c r="XS359" s="4"/>
      <c r="XT359" s="4"/>
      <c r="XU359" s="4"/>
      <c r="XV359" s="4"/>
      <c r="XW359" s="136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</row>
    <row r="360" spans="3:737" x14ac:dyDescent="0.25">
      <c r="C360" s="4"/>
      <c r="D360" s="4"/>
      <c r="E360" s="4"/>
      <c r="F360" s="4"/>
      <c r="G360" s="4"/>
      <c r="H360" s="4"/>
      <c r="I360" s="4"/>
      <c r="J360" s="4"/>
      <c r="K360" s="136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DC360" s="136"/>
      <c r="DD360" s="136"/>
      <c r="DE360" s="136"/>
      <c r="DF360" s="136"/>
      <c r="DG360" s="4"/>
      <c r="DH360" s="136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136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U360" s="4"/>
      <c r="HV360" s="4"/>
      <c r="HW360" s="4"/>
      <c r="HX360" s="4"/>
      <c r="HY360" s="4"/>
      <c r="HZ360" s="4"/>
      <c r="IA360" s="4"/>
      <c r="IB360" s="4"/>
      <c r="IC360" s="136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S360" s="4"/>
      <c r="LT360" s="4"/>
      <c r="LU360" s="4"/>
      <c r="LV360" s="4"/>
      <c r="LW360" s="4"/>
      <c r="LX360" s="4"/>
      <c r="LY360" s="4"/>
      <c r="LZ360" s="4"/>
      <c r="MA360" s="136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Q360" s="4"/>
      <c r="PR360" s="4"/>
      <c r="PS360" s="4"/>
      <c r="PT360" s="4"/>
      <c r="PU360" s="4"/>
      <c r="PV360" s="4"/>
      <c r="PW360" s="4"/>
      <c r="PX360" s="4"/>
      <c r="PY360" s="136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P360" s="4"/>
      <c r="TQ360" s="4"/>
      <c r="TR360" s="4"/>
      <c r="TS360" s="4"/>
      <c r="TT360" s="4"/>
      <c r="TU360" s="4"/>
      <c r="TV360" s="4"/>
      <c r="TW360" s="4"/>
      <c r="TX360" s="136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O360" s="4"/>
      <c r="XP360" s="4"/>
      <c r="XQ360" s="4"/>
      <c r="XR360" s="4"/>
      <c r="XS360" s="4"/>
      <c r="XT360" s="4"/>
      <c r="XU360" s="4"/>
      <c r="XV360" s="4"/>
      <c r="XW360" s="136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</row>
    <row r="361" spans="3:737" x14ac:dyDescent="0.25">
      <c r="C361" s="4"/>
      <c r="D361" s="4"/>
      <c r="E361" s="4"/>
      <c r="F361" s="4"/>
      <c r="G361" s="4"/>
      <c r="H361" s="4"/>
      <c r="I361" s="4"/>
      <c r="J361" s="4"/>
      <c r="K361" s="136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DC361" s="136"/>
      <c r="DD361" s="136"/>
      <c r="DE361" s="136"/>
      <c r="DF361" s="136"/>
      <c r="DG361" s="4"/>
      <c r="DH361" s="136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136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U361" s="4"/>
      <c r="HV361" s="4"/>
      <c r="HW361" s="4"/>
      <c r="HX361" s="4"/>
      <c r="HY361" s="4"/>
      <c r="HZ361" s="4"/>
      <c r="IA361" s="4"/>
      <c r="IB361" s="4"/>
      <c r="IC361" s="136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S361" s="4"/>
      <c r="LT361" s="4"/>
      <c r="LU361" s="4"/>
      <c r="LV361" s="4"/>
      <c r="LW361" s="4"/>
      <c r="LX361" s="4"/>
      <c r="LY361" s="4"/>
      <c r="LZ361" s="4"/>
      <c r="MA361" s="136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Q361" s="4"/>
      <c r="PR361" s="4"/>
      <c r="PS361" s="4"/>
      <c r="PT361" s="4"/>
      <c r="PU361" s="4"/>
      <c r="PV361" s="4"/>
      <c r="PW361" s="4"/>
      <c r="PX361" s="4"/>
      <c r="PY361" s="136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P361" s="4"/>
      <c r="TQ361" s="4"/>
      <c r="TR361" s="4"/>
      <c r="TS361" s="4"/>
      <c r="TT361" s="4"/>
      <c r="TU361" s="4"/>
      <c r="TV361" s="4"/>
      <c r="TW361" s="4"/>
      <c r="TX361" s="136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O361" s="4"/>
      <c r="XP361" s="4"/>
      <c r="XQ361" s="4"/>
      <c r="XR361" s="4"/>
      <c r="XS361" s="4"/>
      <c r="XT361" s="4"/>
      <c r="XU361" s="4"/>
      <c r="XV361" s="4"/>
      <c r="XW361" s="136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</row>
    <row r="362" spans="3:737" x14ac:dyDescent="0.25">
      <c r="C362" s="4"/>
      <c r="D362" s="4"/>
      <c r="E362" s="4"/>
      <c r="F362" s="4"/>
      <c r="G362" s="4"/>
      <c r="H362" s="4"/>
      <c r="I362" s="4"/>
      <c r="J362" s="4"/>
      <c r="K362" s="136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DC362" s="136"/>
      <c r="DD362" s="136"/>
      <c r="DE362" s="136"/>
      <c r="DF362" s="136"/>
      <c r="DG362" s="4"/>
      <c r="DH362" s="136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136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U362" s="4"/>
      <c r="HV362" s="4"/>
      <c r="HW362" s="4"/>
      <c r="HX362" s="4"/>
      <c r="HY362" s="4"/>
      <c r="HZ362" s="4"/>
      <c r="IA362" s="4"/>
      <c r="IB362" s="4"/>
      <c r="IC362" s="136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S362" s="4"/>
      <c r="LT362" s="4"/>
      <c r="LU362" s="4"/>
      <c r="LV362" s="4"/>
      <c r="LW362" s="4"/>
      <c r="LX362" s="4"/>
      <c r="LY362" s="4"/>
      <c r="LZ362" s="4"/>
      <c r="MA362" s="136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Q362" s="4"/>
      <c r="PR362" s="4"/>
      <c r="PS362" s="4"/>
      <c r="PT362" s="4"/>
      <c r="PU362" s="4"/>
      <c r="PV362" s="4"/>
      <c r="PW362" s="4"/>
      <c r="PX362" s="4"/>
      <c r="PY362" s="136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P362" s="4"/>
      <c r="TQ362" s="4"/>
      <c r="TR362" s="4"/>
      <c r="TS362" s="4"/>
      <c r="TT362" s="4"/>
      <c r="TU362" s="4"/>
      <c r="TV362" s="4"/>
      <c r="TW362" s="4"/>
      <c r="TX362" s="136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O362" s="4"/>
      <c r="XP362" s="4"/>
      <c r="XQ362" s="4"/>
      <c r="XR362" s="4"/>
      <c r="XS362" s="4"/>
      <c r="XT362" s="4"/>
      <c r="XU362" s="4"/>
      <c r="XV362" s="4"/>
      <c r="XW362" s="136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</row>
    <row r="363" spans="3:737" x14ac:dyDescent="0.25">
      <c r="C363" s="4"/>
      <c r="D363" s="4"/>
      <c r="E363" s="4"/>
      <c r="F363" s="4"/>
      <c r="G363" s="4"/>
      <c r="H363" s="4"/>
      <c r="I363" s="4"/>
      <c r="J363" s="4"/>
      <c r="K363" s="136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DC363" s="136"/>
      <c r="DD363" s="136"/>
      <c r="DE363" s="136"/>
      <c r="DF363" s="136"/>
      <c r="DG363" s="4"/>
      <c r="DH363" s="136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136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U363" s="4"/>
      <c r="HV363" s="4"/>
      <c r="HW363" s="4"/>
      <c r="HX363" s="4"/>
      <c r="HY363" s="4"/>
      <c r="HZ363" s="4"/>
      <c r="IA363" s="4"/>
      <c r="IB363" s="4"/>
      <c r="IC363" s="136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S363" s="4"/>
      <c r="LT363" s="4"/>
      <c r="LU363" s="4"/>
      <c r="LV363" s="4"/>
      <c r="LW363" s="4"/>
      <c r="LX363" s="4"/>
      <c r="LY363" s="4"/>
      <c r="LZ363" s="4"/>
      <c r="MA363" s="136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Q363" s="4"/>
      <c r="PR363" s="4"/>
      <c r="PS363" s="4"/>
      <c r="PT363" s="4"/>
      <c r="PU363" s="4"/>
      <c r="PV363" s="4"/>
      <c r="PW363" s="4"/>
      <c r="PX363" s="4"/>
      <c r="PY363" s="136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P363" s="4"/>
      <c r="TQ363" s="4"/>
      <c r="TR363" s="4"/>
      <c r="TS363" s="4"/>
      <c r="TT363" s="4"/>
      <c r="TU363" s="4"/>
      <c r="TV363" s="4"/>
      <c r="TW363" s="4"/>
      <c r="TX363" s="136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O363" s="4"/>
      <c r="XP363" s="4"/>
      <c r="XQ363" s="4"/>
      <c r="XR363" s="4"/>
      <c r="XS363" s="4"/>
      <c r="XT363" s="4"/>
      <c r="XU363" s="4"/>
      <c r="XV363" s="4"/>
      <c r="XW363" s="136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</row>
    <row r="364" spans="3:737" x14ac:dyDescent="0.25">
      <c r="C364" s="4"/>
      <c r="D364" s="4"/>
      <c r="E364" s="4"/>
      <c r="F364" s="4"/>
      <c r="G364" s="4"/>
      <c r="H364" s="4"/>
      <c r="I364" s="4"/>
      <c r="J364" s="4"/>
      <c r="K364" s="136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DC364" s="136"/>
      <c r="DD364" s="136"/>
      <c r="DE364" s="136"/>
      <c r="DF364" s="136"/>
      <c r="DG364" s="4"/>
      <c r="DH364" s="136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136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U364" s="4"/>
      <c r="HV364" s="4"/>
      <c r="HW364" s="4"/>
      <c r="HX364" s="4"/>
      <c r="HY364" s="4"/>
      <c r="HZ364" s="4"/>
      <c r="IA364" s="4"/>
      <c r="IB364" s="4"/>
      <c r="IC364" s="136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S364" s="4"/>
      <c r="LT364" s="4"/>
      <c r="LU364" s="4"/>
      <c r="LV364" s="4"/>
      <c r="LW364" s="4"/>
      <c r="LX364" s="4"/>
      <c r="LY364" s="4"/>
      <c r="LZ364" s="4"/>
      <c r="MA364" s="136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Q364" s="4"/>
      <c r="PR364" s="4"/>
      <c r="PS364" s="4"/>
      <c r="PT364" s="4"/>
      <c r="PU364" s="4"/>
      <c r="PV364" s="4"/>
      <c r="PW364" s="4"/>
      <c r="PX364" s="4"/>
      <c r="PY364" s="136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P364" s="4"/>
      <c r="TQ364" s="4"/>
      <c r="TR364" s="4"/>
      <c r="TS364" s="4"/>
      <c r="TT364" s="4"/>
      <c r="TU364" s="4"/>
      <c r="TV364" s="4"/>
      <c r="TW364" s="4"/>
      <c r="TX364" s="136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O364" s="4"/>
      <c r="XP364" s="4"/>
      <c r="XQ364" s="4"/>
      <c r="XR364" s="4"/>
      <c r="XS364" s="4"/>
      <c r="XT364" s="4"/>
      <c r="XU364" s="4"/>
      <c r="XV364" s="4"/>
      <c r="XW364" s="136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</row>
    <row r="365" spans="3:737" x14ac:dyDescent="0.25">
      <c r="C365" s="4"/>
      <c r="D365" s="4"/>
      <c r="E365" s="4"/>
      <c r="F365" s="4"/>
      <c r="G365" s="4"/>
      <c r="H365" s="4"/>
      <c r="I365" s="4"/>
      <c r="J365" s="4"/>
      <c r="K365" s="136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DC365" s="136"/>
      <c r="DD365" s="136"/>
      <c r="DE365" s="136"/>
      <c r="DF365" s="136"/>
      <c r="DG365" s="4"/>
      <c r="DH365" s="136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136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U365" s="4"/>
      <c r="HV365" s="4"/>
      <c r="HW365" s="4"/>
      <c r="HX365" s="4"/>
      <c r="HY365" s="4"/>
      <c r="HZ365" s="4"/>
      <c r="IA365" s="4"/>
      <c r="IB365" s="4"/>
      <c r="IC365" s="136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S365" s="4"/>
      <c r="LT365" s="4"/>
      <c r="LU365" s="4"/>
      <c r="LV365" s="4"/>
      <c r="LW365" s="4"/>
      <c r="LX365" s="4"/>
      <c r="LY365" s="4"/>
      <c r="LZ365" s="4"/>
      <c r="MA365" s="136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Q365" s="4"/>
      <c r="PR365" s="4"/>
      <c r="PS365" s="4"/>
      <c r="PT365" s="4"/>
      <c r="PU365" s="4"/>
      <c r="PV365" s="4"/>
      <c r="PW365" s="4"/>
      <c r="PX365" s="4"/>
      <c r="PY365" s="136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P365" s="4"/>
      <c r="TQ365" s="4"/>
      <c r="TR365" s="4"/>
      <c r="TS365" s="4"/>
      <c r="TT365" s="4"/>
      <c r="TU365" s="4"/>
      <c r="TV365" s="4"/>
      <c r="TW365" s="4"/>
      <c r="TX365" s="136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O365" s="4"/>
      <c r="XP365" s="4"/>
      <c r="XQ365" s="4"/>
      <c r="XR365" s="4"/>
      <c r="XS365" s="4"/>
      <c r="XT365" s="4"/>
      <c r="XU365" s="4"/>
      <c r="XV365" s="4"/>
      <c r="XW365" s="136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</row>
    <row r="366" spans="3:737" x14ac:dyDescent="0.25">
      <c r="C366" s="4"/>
      <c r="D366" s="4"/>
      <c r="E366" s="4"/>
      <c r="F366" s="4"/>
      <c r="G366" s="4"/>
      <c r="H366" s="4"/>
      <c r="I366" s="4"/>
      <c r="J366" s="4"/>
      <c r="K366" s="136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DC366" s="136"/>
      <c r="DD366" s="136"/>
      <c r="DE366" s="136"/>
      <c r="DF366" s="136"/>
      <c r="DG366" s="4"/>
      <c r="DH366" s="136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136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U366" s="4"/>
      <c r="HV366" s="4"/>
      <c r="HW366" s="4"/>
      <c r="HX366" s="4"/>
      <c r="HY366" s="4"/>
      <c r="HZ366" s="4"/>
      <c r="IA366" s="4"/>
      <c r="IB366" s="4"/>
      <c r="IC366" s="136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S366" s="4"/>
      <c r="LT366" s="4"/>
      <c r="LU366" s="4"/>
      <c r="LV366" s="4"/>
      <c r="LW366" s="4"/>
      <c r="LX366" s="4"/>
      <c r="LY366" s="4"/>
      <c r="LZ366" s="4"/>
      <c r="MA366" s="136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Q366" s="4"/>
      <c r="PR366" s="4"/>
      <c r="PS366" s="4"/>
      <c r="PT366" s="4"/>
      <c r="PU366" s="4"/>
      <c r="PV366" s="4"/>
      <c r="PW366" s="4"/>
      <c r="PX366" s="4"/>
      <c r="PY366" s="136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P366" s="4"/>
      <c r="TQ366" s="4"/>
      <c r="TR366" s="4"/>
      <c r="TS366" s="4"/>
      <c r="TT366" s="4"/>
      <c r="TU366" s="4"/>
      <c r="TV366" s="4"/>
      <c r="TW366" s="4"/>
      <c r="TX366" s="136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O366" s="4"/>
      <c r="XP366" s="4"/>
      <c r="XQ366" s="4"/>
      <c r="XR366" s="4"/>
      <c r="XS366" s="4"/>
      <c r="XT366" s="4"/>
      <c r="XU366" s="4"/>
      <c r="XV366" s="4"/>
      <c r="XW366" s="136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</row>
    <row r="367" spans="3:737" x14ac:dyDescent="0.25">
      <c r="C367" s="4"/>
      <c r="D367" s="4"/>
      <c r="E367" s="4"/>
      <c r="F367" s="4"/>
      <c r="G367" s="4"/>
      <c r="H367" s="4"/>
      <c r="I367" s="4"/>
      <c r="J367" s="4"/>
      <c r="K367" s="136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DC367" s="136"/>
      <c r="DD367" s="136"/>
      <c r="DE367" s="136"/>
      <c r="DF367" s="136"/>
      <c r="DG367" s="4"/>
      <c r="DH367" s="136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136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U367" s="4"/>
      <c r="HV367" s="4"/>
      <c r="HW367" s="4"/>
      <c r="HX367" s="4"/>
      <c r="HY367" s="4"/>
      <c r="HZ367" s="4"/>
      <c r="IA367" s="4"/>
      <c r="IB367" s="4"/>
      <c r="IC367" s="136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S367" s="4"/>
      <c r="LT367" s="4"/>
      <c r="LU367" s="4"/>
      <c r="LV367" s="4"/>
      <c r="LW367" s="4"/>
      <c r="LX367" s="4"/>
      <c r="LY367" s="4"/>
      <c r="LZ367" s="4"/>
      <c r="MA367" s="136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Q367" s="4"/>
      <c r="PR367" s="4"/>
      <c r="PS367" s="4"/>
      <c r="PT367" s="4"/>
      <c r="PU367" s="4"/>
      <c r="PV367" s="4"/>
      <c r="PW367" s="4"/>
      <c r="PX367" s="4"/>
      <c r="PY367" s="136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P367" s="4"/>
      <c r="TQ367" s="4"/>
      <c r="TR367" s="4"/>
      <c r="TS367" s="4"/>
      <c r="TT367" s="4"/>
      <c r="TU367" s="4"/>
      <c r="TV367" s="4"/>
      <c r="TW367" s="4"/>
      <c r="TX367" s="136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O367" s="4"/>
      <c r="XP367" s="4"/>
      <c r="XQ367" s="4"/>
      <c r="XR367" s="4"/>
      <c r="XS367" s="4"/>
      <c r="XT367" s="4"/>
      <c r="XU367" s="4"/>
      <c r="XV367" s="4"/>
      <c r="XW367" s="136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</row>
    <row r="368" spans="3:737" x14ac:dyDescent="0.25">
      <c r="C368" s="4"/>
      <c r="D368" s="4"/>
      <c r="E368" s="4"/>
      <c r="F368" s="4"/>
      <c r="G368" s="4"/>
      <c r="H368" s="4"/>
      <c r="I368" s="4"/>
      <c r="J368" s="4"/>
      <c r="K368" s="136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DC368" s="136"/>
      <c r="DD368" s="136"/>
      <c r="DE368" s="136"/>
      <c r="DF368" s="136"/>
      <c r="DG368" s="4"/>
      <c r="DH368" s="136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136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U368" s="4"/>
      <c r="HV368" s="4"/>
      <c r="HW368" s="4"/>
      <c r="HX368" s="4"/>
      <c r="HY368" s="4"/>
      <c r="HZ368" s="4"/>
      <c r="IA368" s="4"/>
      <c r="IB368" s="4"/>
      <c r="IC368" s="136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S368" s="4"/>
      <c r="LT368" s="4"/>
      <c r="LU368" s="4"/>
      <c r="LV368" s="4"/>
      <c r="LW368" s="4"/>
      <c r="LX368" s="4"/>
      <c r="LY368" s="4"/>
      <c r="LZ368" s="4"/>
      <c r="MA368" s="136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Q368" s="4"/>
      <c r="PR368" s="4"/>
      <c r="PS368" s="4"/>
      <c r="PT368" s="4"/>
      <c r="PU368" s="4"/>
      <c r="PV368" s="4"/>
      <c r="PW368" s="4"/>
      <c r="PX368" s="4"/>
      <c r="PY368" s="136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P368" s="4"/>
      <c r="TQ368" s="4"/>
      <c r="TR368" s="4"/>
      <c r="TS368" s="4"/>
      <c r="TT368" s="4"/>
      <c r="TU368" s="4"/>
      <c r="TV368" s="4"/>
      <c r="TW368" s="4"/>
      <c r="TX368" s="136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O368" s="4"/>
      <c r="XP368" s="4"/>
      <c r="XQ368" s="4"/>
      <c r="XR368" s="4"/>
      <c r="XS368" s="4"/>
      <c r="XT368" s="4"/>
      <c r="XU368" s="4"/>
      <c r="XV368" s="4"/>
      <c r="XW368" s="136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</row>
    <row r="369" spans="3:737" x14ac:dyDescent="0.25">
      <c r="C369" s="4"/>
      <c r="D369" s="4"/>
      <c r="E369" s="4"/>
      <c r="F369" s="4"/>
      <c r="G369" s="4"/>
      <c r="H369" s="4"/>
      <c r="I369" s="4"/>
      <c r="J369" s="4"/>
      <c r="K369" s="136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DC369" s="136"/>
      <c r="DD369" s="136"/>
      <c r="DE369" s="136"/>
      <c r="DF369" s="136"/>
      <c r="DG369" s="4"/>
      <c r="DH369" s="136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136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U369" s="4"/>
      <c r="HV369" s="4"/>
      <c r="HW369" s="4"/>
      <c r="HX369" s="4"/>
      <c r="HY369" s="4"/>
      <c r="HZ369" s="4"/>
      <c r="IA369" s="4"/>
      <c r="IB369" s="4"/>
      <c r="IC369" s="136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S369" s="4"/>
      <c r="LT369" s="4"/>
      <c r="LU369" s="4"/>
      <c r="LV369" s="4"/>
      <c r="LW369" s="4"/>
      <c r="LX369" s="4"/>
      <c r="LY369" s="4"/>
      <c r="LZ369" s="4"/>
      <c r="MA369" s="136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Q369" s="4"/>
      <c r="PR369" s="4"/>
      <c r="PS369" s="4"/>
      <c r="PT369" s="4"/>
      <c r="PU369" s="4"/>
      <c r="PV369" s="4"/>
      <c r="PW369" s="4"/>
      <c r="PX369" s="4"/>
      <c r="PY369" s="136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P369" s="4"/>
      <c r="TQ369" s="4"/>
      <c r="TR369" s="4"/>
      <c r="TS369" s="4"/>
      <c r="TT369" s="4"/>
      <c r="TU369" s="4"/>
      <c r="TV369" s="4"/>
      <c r="TW369" s="4"/>
      <c r="TX369" s="136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O369" s="4"/>
      <c r="XP369" s="4"/>
      <c r="XQ369" s="4"/>
      <c r="XR369" s="4"/>
      <c r="XS369" s="4"/>
      <c r="XT369" s="4"/>
      <c r="XU369" s="4"/>
      <c r="XV369" s="4"/>
      <c r="XW369" s="136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</row>
    <row r="370" spans="3:737" x14ac:dyDescent="0.25">
      <c r="C370" s="4"/>
      <c r="D370" s="4"/>
      <c r="E370" s="4"/>
      <c r="F370" s="4"/>
      <c r="G370" s="4"/>
      <c r="H370" s="4"/>
      <c r="I370" s="4"/>
      <c r="J370" s="4"/>
      <c r="K370" s="136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DC370" s="136"/>
      <c r="DD370" s="136"/>
      <c r="DE370" s="136"/>
      <c r="DF370" s="136"/>
      <c r="DG370" s="4"/>
      <c r="DH370" s="136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136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U370" s="4"/>
      <c r="HV370" s="4"/>
      <c r="HW370" s="4"/>
      <c r="HX370" s="4"/>
      <c r="HY370" s="4"/>
      <c r="HZ370" s="4"/>
      <c r="IA370" s="4"/>
      <c r="IB370" s="4"/>
      <c r="IC370" s="136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S370" s="4"/>
      <c r="LT370" s="4"/>
      <c r="LU370" s="4"/>
      <c r="LV370" s="4"/>
      <c r="LW370" s="4"/>
      <c r="LX370" s="4"/>
      <c r="LY370" s="4"/>
      <c r="LZ370" s="4"/>
      <c r="MA370" s="136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Q370" s="4"/>
      <c r="PR370" s="4"/>
      <c r="PS370" s="4"/>
      <c r="PT370" s="4"/>
      <c r="PU370" s="4"/>
      <c r="PV370" s="4"/>
      <c r="PW370" s="4"/>
      <c r="PX370" s="4"/>
      <c r="PY370" s="136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P370" s="4"/>
      <c r="TQ370" s="4"/>
      <c r="TR370" s="4"/>
      <c r="TS370" s="4"/>
      <c r="TT370" s="4"/>
      <c r="TU370" s="4"/>
      <c r="TV370" s="4"/>
      <c r="TW370" s="4"/>
      <c r="TX370" s="136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O370" s="4"/>
      <c r="XP370" s="4"/>
      <c r="XQ370" s="4"/>
      <c r="XR370" s="4"/>
      <c r="XS370" s="4"/>
      <c r="XT370" s="4"/>
      <c r="XU370" s="4"/>
      <c r="XV370" s="4"/>
      <c r="XW370" s="136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</row>
    <row r="371" spans="3:737" x14ac:dyDescent="0.25">
      <c r="C371" s="4"/>
      <c r="D371" s="4"/>
      <c r="E371" s="4"/>
      <c r="F371" s="4"/>
      <c r="G371" s="4"/>
      <c r="H371" s="4"/>
      <c r="I371" s="4"/>
      <c r="J371" s="4"/>
      <c r="K371" s="136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DC371" s="136"/>
      <c r="DD371" s="136"/>
      <c r="DE371" s="136"/>
      <c r="DF371" s="136"/>
      <c r="DG371" s="4"/>
      <c r="DH371" s="136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136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U371" s="4"/>
      <c r="HV371" s="4"/>
      <c r="HW371" s="4"/>
      <c r="HX371" s="4"/>
      <c r="HY371" s="4"/>
      <c r="HZ371" s="4"/>
      <c r="IA371" s="4"/>
      <c r="IB371" s="4"/>
      <c r="IC371" s="136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S371" s="4"/>
      <c r="LT371" s="4"/>
      <c r="LU371" s="4"/>
      <c r="LV371" s="4"/>
      <c r="LW371" s="4"/>
      <c r="LX371" s="4"/>
      <c r="LY371" s="4"/>
      <c r="LZ371" s="4"/>
      <c r="MA371" s="136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Q371" s="4"/>
      <c r="PR371" s="4"/>
      <c r="PS371" s="4"/>
      <c r="PT371" s="4"/>
      <c r="PU371" s="4"/>
      <c r="PV371" s="4"/>
      <c r="PW371" s="4"/>
      <c r="PX371" s="4"/>
      <c r="PY371" s="136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P371" s="4"/>
      <c r="TQ371" s="4"/>
      <c r="TR371" s="4"/>
      <c r="TS371" s="4"/>
      <c r="TT371" s="4"/>
      <c r="TU371" s="4"/>
      <c r="TV371" s="4"/>
      <c r="TW371" s="4"/>
      <c r="TX371" s="136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O371" s="4"/>
      <c r="XP371" s="4"/>
      <c r="XQ371" s="4"/>
      <c r="XR371" s="4"/>
      <c r="XS371" s="4"/>
      <c r="XT371" s="4"/>
      <c r="XU371" s="4"/>
      <c r="XV371" s="4"/>
      <c r="XW371" s="136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</row>
    <row r="372" spans="3:737" x14ac:dyDescent="0.25">
      <c r="C372" s="4"/>
      <c r="D372" s="4"/>
      <c r="E372" s="4"/>
      <c r="F372" s="4"/>
      <c r="G372" s="4"/>
      <c r="H372" s="4"/>
      <c r="I372" s="4"/>
      <c r="J372" s="4"/>
      <c r="K372" s="136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DC372" s="136"/>
      <c r="DD372" s="136"/>
      <c r="DE372" s="136"/>
      <c r="DF372" s="136"/>
      <c r="DG372" s="4"/>
      <c r="DH372" s="136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136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U372" s="4"/>
      <c r="HV372" s="4"/>
      <c r="HW372" s="4"/>
      <c r="HX372" s="4"/>
      <c r="HY372" s="4"/>
      <c r="HZ372" s="4"/>
      <c r="IA372" s="4"/>
      <c r="IB372" s="4"/>
      <c r="IC372" s="136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S372" s="4"/>
      <c r="LT372" s="4"/>
      <c r="LU372" s="4"/>
      <c r="LV372" s="4"/>
      <c r="LW372" s="4"/>
      <c r="LX372" s="4"/>
      <c r="LY372" s="4"/>
      <c r="LZ372" s="4"/>
      <c r="MA372" s="136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Q372" s="4"/>
      <c r="PR372" s="4"/>
      <c r="PS372" s="4"/>
      <c r="PT372" s="4"/>
      <c r="PU372" s="4"/>
      <c r="PV372" s="4"/>
      <c r="PW372" s="4"/>
      <c r="PX372" s="4"/>
      <c r="PY372" s="136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P372" s="4"/>
      <c r="TQ372" s="4"/>
      <c r="TR372" s="4"/>
      <c r="TS372" s="4"/>
      <c r="TT372" s="4"/>
      <c r="TU372" s="4"/>
      <c r="TV372" s="4"/>
      <c r="TW372" s="4"/>
      <c r="TX372" s="136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O372" s="4"/>
      <c r="XP372" s="4"/>
      <c r="XQ372" s="4"/>
      <c r="XR372" s="4"/>
      <c r="XS372" s="4"/>
      <c r="XT372" s="4"/>
      <c r="XU372" s="4"/>
      <c r="XV372" s="4"/>
      <c r="XW372" s="136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</row>
    <row r="373" spans="3:737" x14ac:dyDescent="0.25">
      <c r="C373" s="4"/>
      <c r="D373" s="4"/>
      <c r="E373" s="4"/>
      <c r="F373" s="4"/>
      <c r="G373" s="4"/>
      <c r="H373" s="4"/>
      <c r="I373" s="4"/>
      <c r="J373" s="4"/>
      <c r="K373" s="136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DC373" s="136"/>
      <c r="DD373" s="136"/>
      <c r="DE373" s="136"/>
      <c r="DF373" s="136"/>
      <c r="DG373" s="4"/>
      <c r="DH373" s="136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136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U373" s="4"/>
      <c r="HV373" s="4"/>
      <c r="HW373" s="4"/>
      <c r="HX373" s="4"/>
      <c r="HY373" s="4"/>
      <c r="HZ373" s="4"/>
      <c r="IA373" s="4"/>
      <c r="IB373" s="4"/>
      <c r="IC373" s="136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S373" s="4"/>
      <c r="LT373" s="4"/>
      <c r="LU373" s="4"/>
      <c r="LV373" s="4"/>
      <c r="LW373" s="4"/>
      <c r="LX373" s="4"/>
      <c r="LY373" s="4"/>
      <c r="LZ373" s="4"/>
      <c r="MA373" s="136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Q373" s="4"/>
      <c r="PR373" s="4"/>
      <c r="PS373" s="4"/>
      <c r="PT373" s="4"/>
      <c r="PU373" s="4"/>
      <c r="PV373" s="4"/>
      <c r="PW373" s="4"/>
      <c r="PX373" s="4"/>
      <c r="PY373" s="136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P373" s="4"/>
      <c r="TQ373" s="4"/>
      <c r="TR373" s="4"/>
      <c r="TS373" s="4"/>
      <c r="TT373" s="4"/>
      <c r="TU373" s="4"/>
      <c r="TV373" s="4"/>
      <c r="TW373" s="4"/>
      <c r="TX373" s="136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O373" s="4"/>
      <c r="XP373" s="4"/>
      <c r="XQ373" s="4"/>
      <c r="XR373" s="4"/>
      <c r="XS373" s="4"/>
      <c r="XT373" s="4"/>
      <c r="XU373" s="4"/>
      <c r="XV373" s="4"/>
      <c r="XW373" s="136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</row>
    <row r="374" spans="3:737" x14ac:dyDescent="0.25">
      <c r="C374" s="4"/>
      <c r="D374" s="4"/>
      <c r="E374" s="4"/>
      <c r="F374" s="4"/>
      <c r="G374" s="4"/>
      <c r="H374" s="4"/>
      <c r="I374" s="4"/>
      <c r="J374" s="4"/>
      <c r="K374" s="136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DC374" s="136"/>
      <c r="DD374" s="136"/>
      <c r="DE374" s="136"/>
      <c r="DF374" s="136"/>
      <c r="DG374" s="4"/>
      <c r="DH374" s="136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136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U374" s="4"/>
      <c r="HV374" s="4"/>
      <c r="HW374" s="4"/>
      <c r="HX374" s="4"/>
      <c r="HY374" s="4"/>
      <c r="HZ374" s="4"/>
      <c r="IA374" s="4"/>
      <c r="IB374" s="4"/>
      <c r="IC374" s="136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S374" s="4"/>
      <c r="LT374" s="4"/>
      <c r="LU374" s="4"/>
      <c r="LV374" s="4"/>
      <c r="LW374" s="4"/>
      <c r="LX374" s="4"/>
      <c r="LY374" s="4"/>
      <c r="LZ374" s="4"/>
      <c r="MA374" s="136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Q374" s="4"/>
      <c r="PR374" s="4"/>
      <c r="PS374" s="4"/>
      <c r="PT374" s="4"/>
      <c r="PU374" s="4"/>
      <c r="PV374" s="4"/>
      <c r="PW374" s="4"/>
      <c r="PX374" s="4"/>
      <c r="PY374" s="136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P374" s="4"/>
      <c r="TQ374" s="4"/>
      <c r="TR374" s="4"/>
      <c r="TS374" s="4"/>
      <c r="TT374" s="4"/>
      <c r="TU374" s="4"/>
      <c r="TV374" s="4"/>
      <c r="TW374" s="4"/>
      <c r="TX374" s="136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O374" s="4"/>
      <c r="XP374" s="4"/>
      <c r="XQ374" s="4"/>
      <c r="XR374" s="4"/>
      <c r="XS374" s="4"/>
      <c r="XT374" s="4"/>
      <c r="XU374" s="4"/>
      <c r="XV374" s="4"/>
      <c r="XW374" s="136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</row>
    <row r="375" spans="3:737" x14ac:dyDescent="0.25">
      <c r="C375" s="4"/>
      <c r="D375" s="4"/>
      <c r="E375" s="4"/>
      <c r="F375" s="4"/>
      <c r="G375" s="4"/>
      <c r="H375" s="4"/>
      <c r="I375" s="4"/>
      <c r="J375" s="4"/>
      <c r="K375" s="136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DC375" s="136"/>
      <c r="DD375" s="136"/>
      <c r="DE375" s="136"/>
      <c r="DF375" s="136"/>
      <c r="DG375" s="4"/>
      <c r="DH375" s="136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136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U375" s="4"/>
      <c r="HV375" s="4"/>
      <c r="HW375" s="4"/>
      <c r="HX375" s="4"/>
      <c r="HY375" s="4"/>
      <c r="HZ375" s="4"/>
      <c r="IA375" s="4"/>
      <c r="IB375" s="4"/>
      <c r="IC375" s="136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S375" s="4"/>
      <c r="LT375" s="4"/>
      <c r="LU375" s="4"/>
      <c r="LV375" s="4"/>
      <c r="LW375" s="4"/>
      <c r="LX375" s="4"/>
      <c r="LY375" s="4"/>
      <c r="LZ375" s="4"/>
      <c r="MA375" s="136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Q375" s="4"/>
      <c r="PR375" s="4"/>
      <c r="PS375" s="4"/>
      <c r="PT375" s="4"/>
      <c r="PU375" s="4"/>
      <c r="PV375" s="4"/>
      <c r="PW375" s="4"/>
      <c r="PX375" s="4"/>
      <c r="PY375" s="136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P375" s="4"/>
      <c r="TQ375" s="4"/>
      <c r="TR375" s="4"/>
      <c r="TS375" s="4"/>
      <c r="TT375" s="4"/>
      <c r="TU375" s="4"/>
      <c r="TV375" s="4"/>
      <c r="TW375" s="4"/>
      <c r="TX375" s="136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O375" s="4"/>
      <c r="XP375" s="4"/>
      <c r="XQ375" s="4"/>
      <c r="XR375" s="4"/>
      <c r="XS375" s="4"/>
      <c r="XT375" s="4"/>
      <c r="XU375" s="4"/>
      <c r="XV375" s="4"/>
      <c r="XW375" s="136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</row>
    <row r="376" spans="3:737" x14ac:dyDescent="0.25">
      <c r="C376" s="4"/>
      <c r="D376" s="4"/>
      <c r="E376" s="4"/>
      <c r="F376" s="4"/>
      <c r="G376" s="4"/>
      <c r="H376" s="4"/>
      <c r="I376" s="4"/>
      <c r="J376" s="4"/>
      <c r="K376" s="136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DC376" s="136"/>
      <c r="DD376" s="136"/>
      <c r="DE376" s="136"/>
      <c r="DF376" s="136"/>
      <c r="DG376" s="4"/>
      <c r="DH376" s="136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136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U376" s="4"/>
      <c r="HV376" s="4"/>
      <c r="HW376" s="4"/>
      <c r="HX376" s="4"/>
      <c r="HY376" s="4"/>
      <c r="HZ376" s="4"/>
      <c r="IA376" s="4"/>
      <c r="IB376" s="4"/>
      <c r="IC376" s="136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S376" s="4"/>
      <c r="LT376" s="4"/>
      <c r="LU376" s="4"/>
      <c r="LV376" s="4"/>
      <c r="LW376" s="4"/>
      <c r="LX376" s="4"/>
      <c r="LY376" s="4"/>
      <c r="LZ376" s="4"/>
      <c r="MA376" s="136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Q376" s="4"/>
      <c r="PR376" s="4"/>
      <c r="PS376" s="4"/>
      <c r="PT376" s="4"/>
      <c r="PU376" s="4"/>
      <c r="PV376" s="4"/>
      <c r="PW376" s="4"/>
      <c r="PX376" s="4"/>
      <c r="PY376" s="136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P376" s="4"/>
      <c r="TQ376" s="4"/>
      <c r="TR376" s="4"/>
      <c r="TS376" s="4"/>
      <c r="TT376" s="4"/>
      <c r="TU376" s="4"/>
      <c r="TV376" s="4"/>
      <c r="TW376" s="4"/>
      <c r="TX376" s="136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O376" s="4"/>
      <c r="XP376" s="4"/>
      <c r="XQ376" s="4"/>
      <c r="XR376" s="4"/>
      <c r="XS376" s="4"/>
      <c r="XT376" s="4"/>
      <c r="XU376" s="4"/>
      <c r="XV376" s="4"/>
      <c r="XW376" s="136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</row>
    <row r="377" spans="3:737" x14ac:dyDescent="0.25">
      <c r="C377" s="4"/>
      <c r="D377" s="4"/>
      <c r="E377" s="4"/>
      <c r="F377" s="4"/>
      <c r="G377" s="4"/>
      <c r="H377" s="4"/>
      <c r="I377" s="4"/>
      <c r="J377" s="4"/>
      <c r="K377" s="136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DC377" s="136"/>
      <c r="DD377" s="136"/>
      <c r="DE377" s="136"/>
      <c r="DF377" s="136"/>
      <c r="DG377" s="4"/>
      <c r="DH377" s="136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136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U377" s="4"/>
      <c r="HV377" s="4"/>
      <c r="HW377" s="4"/>
      <c r="HX377" s="4"/>
      <c r="HY377" s="4"/>
      <c r="HZ377" s="4"/>
      <c r="IA377" s="4"/>
      <c r="IB377" s="4"/>
      <c r="IC377" s="136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S377" s="4"/>
      <c r="LT377" s="4"/>
      <c r="LU377" s="4"/>
      <c r="LV377" s="4"/>
      <c r="LW377" s="4"/>
      <c r="LX377" s="4"/>
      <c r="LY377" s="4"/>
      <c r="LZ377" s="4"/>
      <c r="MA377" s="136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Q377" s="4"/>
      <c r="PR377" s="4"/>
      <c r="PS377" s="4"/>
      <c r="PT377" s="4"/>
      <c r="PU377" s="4"/>
      <c r="PV377" s="4"/>
      <c r="PW377" s="4"/>
      <c r="PX377" s="4"/>
      <c r="PY377" s="136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P377" s="4"/>
      <c r="TQ377" s="4"/>
      <c r="TR377" s="4"/>
      <c r="TS377" s="4"/>
      <c r="TT377" s="4"/>
      <c r="TU377" s="4"/>
      <c r="TV377" s="4"/>
      <c r="TW377" s="4"/>
      <c r="TX377" s="136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O377" s="4"/>
      <c r="XP377" s="4"/>
      <c r="XQ377" s="4"/>
      <c r="XR377" s="4"/>
      <c r="XS377" s="4"/>
      <c r="XT377" s="4"/>
      <c r="XU377" s="4"/>
      <c r="XV377" s="4"/>
      <c r="XW377" s="136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</row>
    <row r="378" spans="3:737" x14ac:dyDescent="0.25">
      <c r="C378" s="4"/>
      <c r="D378" s="4"/>
      <c r="E378" s="4"/>
      <c r="F378" s="4"/>
      <c r="G378" s="4"/>
      <c r="H378" s="4"/>
      <c r="I378" s="4"/>
      <c r="J378" s="4"/>
      <c r="K378" s="136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DC378" s="136"/>
      <c r="DD378" s="136"/>
      <c r="DE378" s="136"/>
      <c r="DF378" s="136"/>
      <c r="DG378" s="4"/>
      <c r="DH378" s="136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136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U378" s="4"/>
      <c r="HV378" s="4"/>
      <c r="HW378" s="4"/>
      <c r="HX378" s="4"/>
      <c r="HY378" s="4"/>
      <c r="HZ378" s="4"/>
      <c r="IA378" s="4"/>
      <c r="IB378" s="4"/>
      <c r="IC378" s="136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S378" s="4"/>
      <c r="LT378" s="4"/>
      <c r="LU378" s="4"/>
      <c r="LV378" s="4"/>
      <c r="LW378" s="4"/>
      <c r="LX378" s="4"/>
      <c r="LY378" s="4"/>
      <c r="LZ378" s="4"/>
      <c r="MA378" s="136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Q378" s="4"/>
      <c r="PR378" s="4"/>
      <c r="PS378" s="4"/>
      <c r="PT378" s="4"/>
      <c r="PU378" s="4"/>
      <c r="PV378" s="4"/>
      <c r="PW378" s="4"/>
      <c r="PX378" s="4"/>
      <c r="PY378" s="136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P378" s="4"/>
      <c r="TQ378" s="4"/>
      <c r="TR378" s="4"/>
      <c r="TS378" s="4"/>
      <c r="TT378" s="4"/>
      <c r="TU378" s="4"/>
      <c r="TV378" s="4"/>
      <c r="TW378" s="4"/>
      <c r="TX378" s="136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O378" s="4"/>
      <c r="XP378" s="4"/>
      <c r="XQ378" s="4"/>
      <c r="XR378" s="4"/>
      <c r="XS378" s="4"/>
      <c r="XT378" s="4"/>
      <c r="XU378" s="4"/>
      <c r="XV378" s="4"/>
      <c r="XW378" s="136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</row>
    <row r="379" spans="3:737" x14ac:dyDescent="0.25">
      <c r="C379" s="4"/>
      <c r="D379" s="4"/>
      <c r="E379" s="4"/>
      <c r="F379" s="4"/>
      <c r="G379" s="4"/>
      <c r="H379" s="4"/>
      <c r="I379" s="4"/>
      <c r="J379" s="4"/>
      <c r="K379" s="136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DC379" s="136"/>
      <c r="DD379" s="136"/>
      <c r="DE379" s="136"/>
      <c r="DF379" s="136"/>
      <c r="DG379" s="4"/>
      <c r="DH379" s="136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136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U379" s="4"/>
      <c r="HV379" s="4"/>
      <c r="HW379" s="4"/>
      <c r="HX379" s="4"/>
      <c r="HY379" s="4"/>
      <c r="HZ379" s="4"/>
      <c r="IA379" s="4"/>
      <c r="IB379" s="4"/>
      <c r="IC379" s="136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S379" s="4"/>
      <c r="LT379" s="4"/>
      <c r="LU379" s="4"/>
      <c r="LV379" s="4"/>
      <c r="LW379" s="4"/>
      <c r="LX379" s="4"/>
      <c r="LY379" s="4"/>
      <c r="LZ379" s="4"/>
      <c r="MA379" s="136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Q379" s="4"/>
      <c r="PR379" s="4"/>
      <c r="PS379" s="4"/>
      <c r="PT379" s="4"/>
      <c r="PU379" s="4"/>
      <c r="PV379" s="4"/>
      <c r="PW379" s="4"/>
      <c r="PX379" s="4"/>
      <c r="PY379" s="136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P379" s="4"/>
      <c r="TQ379" s="4"/>
      <c r="TR379" s="4"/>
      <c r="TS379" s="4"/>
      <c r="TT379" s="4"/>
      <c r="TU379" s="4"/>
      <c r="TV379" s="4"/>
      <c r="TW379" s="4"/>
      <c r="TX379" s="136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O379" s="4"/>
      <c r="XP379" s="4"/>
      <c r="XQ379" s="4"/>
      <c r="XR379" s="4"/>
      <c r="XS379" s="4"/>
      <c r="XT379" s="4"/>
      <c r="XU379" s="4"/>
      <c r="XV379" s="4"/>
      <c r="XW379" s="136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</row>
    <row r="380" spans="3:737" x14ac:dyDescent="0.25">
      <c r="C380" s="4"/>
      <c r="D380" s="4"/>
      <c r="E380" s="4"/>
      <c r="F380" s="4"/>
      <c r="G380" s="4"/>
      <c r="H380" s="4"/>
      <c r="I380" s="4"/>
      <c r="J380" s="4"/>
      <c r="K380" s="136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DC380" s="136"/>
      <c r="DD380" s="136"/>
      <c r="DE380" s="136"/>
      <c r="DF380" s="136"/>
      <c r="DG380" s="4"/>
      <c r="DH380" s="136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136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U380" s="4"/>
      <c r="HV380" s="4"/>
      <c r="HW380" s="4"/>
      <c r="HX380" s="4"/>
      <c r="HY380" s="4"/>
      <c r="HZ380" s="4"/>
      <c r="IA380" s="4"/>
      <c r="IB380" s="4"/>
      <c r="IC380" s="136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S380" s="4"/>
      <c r="LT380" s="4"/>
      <c r="LU380" s="4"/>
      <c r="LV380" s="4"/>
      <c r="LW380" s="4"/>
      <c r="LX380" s="4"/>
      <c r="LY380" s="4"/>
      <c r="LZ380" s="4"/>
      <c r="MA380" s="136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Q380" s="4"/>
      <c r="PR380" s="4"/>
      <c r="PS380" s="4"/>
      <c r="PT380" s="4"/>
      <c r="PU380" s="4"/>
      <c r="PV380" s="4"/>
      <c r="PW380" s="4"/>
      <c r="PX380" s="4"/>
      <c r="PY380" s="136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P380" s="4"/>
      <c r="TQ380" s="4"/>
      <c r="TR380" s="4"/>
      <c r="TS380" s="4"/>
      <c r="TT380" s="4"/>
      <c r="TU380" s="4"/>
      <c r="TV380" s="4"/>
      <c r="TW380" s="4"/>
      <c r="TX380" s="136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O380" s="4"/>
      <c r="XP380" s="4"/>
      <c r="XQ380" s="4"/>
      <c r="XR380" s="4"/>
      <c r="XS380" s="4"/>
      <c r="XT380" s="4"/>
      <c r="XU380" s="4"/>
      <c r="XV380" s="4"/>
      <c r="XW380" s="136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</row>
    <row r="381" spans="3:737" x14ac:dyDescent="0.25">
      <c r="C381" s="4"/>
      <c r="D381" s="4"/>
      <c r="E381" s="4"/>
      <c r="F381" s="4"/>
      <c r="G381" s="4"/>
      <c r="H381" s="4"/>
      <c r="I381" s="4"/>
      <c r="J381" s="4"/>
      <c r="K381" s="136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DC381" s="136"/>
      <c r="DD381" s="136"/>
      <c r="DE381" s="136"/>
      <c r="DF381" s="136"/>
      <c r="DG381" s="4"/>
      <c r="DH381" s="136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136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U381" s="4"/>
      <c r="HV381" s="4"/>
      <c r="HW381" s="4"/>
      <c r="HX381" s="4"/>
      <c r="HY381" s="4"/>
      <c r="HZ381" s="4"/>
      <c r="IA381" s="4"/>
      <c r="IB381" s="4"/>
      <c r="IC381" s="136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S381" s="4"/>
      <c r="LT381" s="4"/>
      <c r="LU381" s="4"/>
      <c r="LV381" s="4"/>
      <c r="LW381" s="4"/>
      <c r="LX381" s="4"/>
      <c r="LY381" s="4"/>
      <c r="LZ381" s="4"/>
      <c r="MA381" s="136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Q381" s="4"/>
      <c r="PR381" s="4"/>
      <c r="PS381" s="4"/>
      <c r="PT381" s="4"/>
      <c r="PU381" s="4"/>
      <c r="PV381" s="4"/>
      <c r="PW381" s="4"/>
      <c r="PX381" s="4"/>
      <c r="PY381" s="136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P381" s="4"/>
      <c r="TQ381" s="4"/>
      <c r="TR381" s="4"/>
      <c r="TS381" s="4"/>
      <c r="TT381" s="4"/>
      <c r="TU381" s="4"/>
      <c r="TV381" s="4"/>
      <c r="TW381" s="4"/>
      <c r="TX381" s="136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O381" s="4"/>
      <c r="XP381" s="4"/>
      <c r="XQ381" s="4"/>
      <c r="XR381" s="4"/>
      <c r="XS381" s="4"/>
      <c r="XT381" s="4"/>
      <c r="XU381" s="4"/>
      <c r="XV381" s="4"/>
      <c r="XW381" s="136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</row>
    <row r="382" spans="3:737" x14ac:dyDescent="0.25">
      <c r="C382" s="4"/>
      <c r="D382" s="4"/>
      <c r="E382" s="4"/>
      <c r="F382" s="4"/>
      <c r="G382" s="4"/>
      <c r="H382" s="4"/>
      <c r="I382" s="4"/>
      <c r="J382" s="4"/>
      <c r="K382" s="136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DC382" s="136"/>
      <c r="DD382" s="136"/>
      <c r="DE382" s="136"/>
      <c r="DF382" s="136"/>
      <c r="DG382" s="4"/>
      <c r="DH382" s="136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136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U382" s="4"/>
      <c r="HV382" s="4"/>
      <c r="HW382" s="4"/>
      <c r="HX382" s="4"/>
      <c r="HY382" s="4"/>
      <c r="HZ382" s="4"/>
      <c r="IA382" s="4"/>
      <c r="IB382" s="4"/>
      <c r="IC382" s="136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S382" s="4"/>
      <c r="LT382" s="4"/>
      <c r="LU382" s="4"/>
      <c r="LV382" s="4"/>
      <c r="LW382" s="4"/>
      <c r="LX382" s="4"/>
      <c r="LY382" s="4"/>
      <c r="LZ382" s="4"/>
      <c r="MA382" s="136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Q382" s="4"/>
      <c r="PR382" s="4"/>
      <c r="PS382" s="4"/>
      <c r="PT382" s="4"/>
      <c r="PU382" s="4"/>
      <c r="PV382" s="4"/>
      <c r="PW382" s="4"/>
      <c r="PX382" s="4"/>
      <c r="PY382" s="136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P382" s="4"/>
      <c r="TQ382" s="4"/>
      <c r="TR382" s="4"/>
      <c r="TS382" s="4"/>
      <c r="TT382" s="4"/>
      <c r="TU382" s="4"/>
      <c r="TV382" s="4"/>
      <c r="TW382" s="4"/>
      <c r="TX382" s="136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O382" s="4"/>
      <c r="XP382" s="4"/>
      <c r="XQ382" s="4"/>
      <c r="XR382" s="4"/>
      <c r="XS382" s="4"/>
      <c r="XT382" s="4"/>
      <c r="XU382" s="4"/>
      <c r="XV382" s="4"/>
      <c r="XW382" s="136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</row>
    <row r="383" spans="3:737" x14ac:dyDescent="0.25">
      <c r="C383" s="4"/>
      <c r="D383" s="4"/>
      <c r="E383" s="4"/>
      <c r="F383" s="4"/>
      <c r="G383" s="4"/>
      <c r="H383" s="4"/>
      <c r="I383" s="4"/>
      <c r="J383" s="4"/>
      <c r="K383" s="136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DC383" s="136"/>
      <c r="DD383" s="136"/>
      <c r="DE383" s="136"/>
      <c r="DF383" s="136"/>
      <c r="DG383" s="4"/>
      <c r="DH383" s="136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136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U383" s="4"/>
      <c r="HV383" s="4"/>
      <c r="HW383" s="4"/>
      <c r="HX383" s="4"/>
      <c r="HY383" s="4"/>
      <c r="HZ383" s="4"/>
      <c r="IA383" s="4"/>
      <c r="IB383" s="4"/>
      <c r="IC383" s="136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S383" s="4"/>
      <c r="LT383" s="4"/>
      <c r="LU383" s="4"/>
      <c r="LV383" s="4"/>
      <c r="LW383" s="4"/>
      <c r="LX383" s="4"/>
      <c r="LY383" s="4"/>
      <c r="LZ383" s="4"/>
      <c r="MA383" s="136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Q383" s="4"/>
      <c r="PR383" s="4"/>
      <c r="PS383" s="4"/>
      <c r="PT383" s="4"/>
      <c r="PU383" s="4"/>
      <c r="PV383" s="4"/>
      <c r="PW383" s="4"/>
      <c r="PX383" s="4"/>
      <c r="PY383" s="136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P383" s="4"/>
      <c r="TQ383" s="4"/>
      <c r="TR383" s="4"/>
      <c r="TS383" s="4"/>
      <c r="TT383" s="4"/>
      <c r="TU383" s="4"/>
      <c r="TV383" s="4"/>
      <c r="TW383" s="4"/>
      <c r="TX383" s="136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O383" s="4"/>
      <c r="XP383" s="4"/>
      <c r="XQ383" s="4"/>
      <c r="XR383" s="4"/>
      <c r="XS383" s="4"/>
      <c r="XT383" s="4"/>
      <c r="XU383" s="4"/>
      <c r="XV383" s="4"/>
      <c r="XW383" s="136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</row>
    <row r="384" spans="3:737" x14ac:dyDescent="0.25">
      <c r="C384" s="4"/>
      <c r="D384" s="4"/>
      <c r="E384" s="4"/>
      <c r="F384" s="4"/>
      <c r="G384" s="4"/>
      <c r="H384" s="4"/>
      <c r="I384" s="4"/>
      <c r="J384" s="4"/>
      <c r="K384" s="136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DC384" s="136"/>
      <c r="DD384" s="136"/>
      <c r="DE384" s="136"/>
      <c r="DF384" s="136"/>
      <c r="DG384" s="4"/>
      <c r="DH384" s="136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136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U384" s="4"/>
      <c r="HV384" s="4"/>
      <c r="HW384" s="4"/>
      <c r="HX384" s="4"/>
      <c r="HY384" s="4"/>
      <c r="HZ384" s="4"/>
      <c r="IA384" s="4"/>
      <c r="IB384" s="4"/>
      <c r="IC384" s="136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S384" s="4"/>
      <c r="LT384" s="4"/>
      <c r="LU384" s="4"/>
      <c r="LV384" s="4"/>
      <c r="LW384" s="4"/>
      <c r="LX384" s="4"/>
      <c r="LY384" s="4"/>
      <c r="LZ384" s="4"/>
      <c r="MA384" s="136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Q384" s="4"/>
      <c r="PR384" s="4"/>
      <c r="PS384" s="4"/>
      <c r="PT384" s="4"/>
      <c r="PU384" s="4"/>
      <c r="PV384" s="4"/>
      <c r="PW384" s="4"/>
      <c r="PX384" s="4"/>
      <c r="PY384" s="136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P384" s="4"/>
      <c r="TQ384" s="4"/>
      <c r="TR384" s="4"/>
      <c r="TS384" s="4"/>
      <c r="TT384" s="4"/>
      <c r="TU384" s="4"/>
      <c r="TV384" s="4"/>
      <c r="TW384" s="4"/>
      <c r="TX384" s="136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O384" s="4"/>
      <c r="XP384" s="4"/>
      <c r="XQ384" s="4"/>
      <c r="XR384" s="4"/>
      <c r="XS384" s="4"/>
      <c r="XT384" s="4"/>
      <c r="XU384" s="4"/>
      <c r="XV384" s="4"/>
      <c r="XW384" s="136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</row>
    <row r="385" spans="3:737" x14ac:dyDescent="0.25">
      <c r="C385" s="4"/>
      <c r="D385" s="4"/>
      <c r="E385" s="4"/>
      <c r="F385" s="4"/>
      <c r="G385" s="4"/>
      <c r="H385" s="4"/>
      <c r="I385" s="4"/>
      <c r="J385" s="4"/>
      <c r="K385" s="136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DC385" s="136"/>
      <c r="DD385" s="136"/>
      <c r="DE385" s="136"/>
      <c r="DF385" s="136"/>
      <c r="DG385" s="4"/>
      <c r="DH385" s="136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136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U385" s="4"/>
      <c r="HV385" s="4"/>
      <c r="HW385" s="4"/>
      <c r="HX385" s="4"/>
      <c r="HY385" s="4"/>
      <c r="HZ385" s="4"/>
      <c r="IA385" s="4"/>
      <c r="IB385" s="4"/>
      <c r="IC385" s="136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S385" s="4"/>
      <c r="LT385" s="4"/>
      <c r="LU385" s="4"/>
      <c r="LV385" s="4"/>
      <c r="LW385" s="4"/>
      <c r="LX385" s="4"/>
      <c r="LY385" s="4"/>
      <c r="LZ385" s="4"/>
      <c r="MA385" s="136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Q385" s="4"/>
      <c r="PR385" s="4"/>
      <c r="PS385" s="4"/>
      <c r="PT385" s="4"/>
      <c r="PU385" s="4"/>
      <c r="PV385" s="4"/>
      <c r="PW385" s="4"/>
      <c r="PX385" s="4"/>
      <c r="PY385" s="136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P385" s="4"/>
      <c r="TQ385" s="4"/>
      <c r="TR385" s="4"/>
      <c r="TS385" s="4"/>
      <c r="TT385" s="4"/>
      <c r="TU385" s="4"/>
      <c r="TV385" s="4"/>
      <c r="TW385" s="4"/>
      <c r="TX385" s="136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O385" s="4"/>
      <c r="XP385" s="4"/>
      <c r="XQ385" s="4"/>
      <c r="XR385" s="4"/>
      <c r="XS385" s="4"/>
      <c r="XT385" s="4"/>
      <c r="XU385" s="4"/>
      <c r="XV385" s="4"/>
      <c r="XW385" s="136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</row>
    <row r="386" spans="3:737" x14ac:dyDescent="0.25">
      <c r="C386" s="4"/>
      <c r="D386" s="4"/>
      <c r="E386" s="4"/>
      <c r="F386" s="4"/>
      <c r="G386" s="4"/>
      <c r="H386" s="4"/>
      <c r="I386" s="4"/>
      <c r="J386" s="4"/>
      <c r="K386" s="136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DC386" s="136"/>
      <c r="DD386" s="136"/>
      <c r="DE386" s="136"/>
      <c r="DF386" s="136"/>
      <c r="DG386" s="4"/>
      <c r="DH386" s="136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136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U386" s="4"/>
      <c r="HV386" s="4"/>
      <c r="HW386" s="4"/>
      <c r="HX386" s="4"/>
      <c r="HY386" s="4"/>
      <c r="HZ386" s="4"/>
      <c r="IA386" s="4"/>
      <c r="IB386" s="4"/>
      <c r="IC386" s="136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S386" s="4"/>
      <c r="LT386" s="4"/>
      <c r="LU386" s="4"/>
      <c r="LV386" s="4"/>
      <c r="LW386" s="4"/>
      <c r="LX386" s="4"/>
      <c r="LY386" s="4"/>
      <c r="LZ386" s="4"/>
      <c r="MA386" s="136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Q386" s="4"/>
      <c r="PR386" s="4"/>
      <c r="PS386" s="4"/>
      <c r="PT386" s="4"/>
      <c r="PU386" s="4"/>
      <c r="PV386" s="4"/>
      <c r="PW386" s="4"/>
      <c r="PX386" s="4"/>
      <c r="PY386" s="136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P386" s="4"/>
      <c r="TQ386" s="4"/>
      <c r="TR386" s="4"/>
      <c r="TS386" s="4"/>
      <c r="TT386" s="4"/>
      <c r="TU386" s="4"/>
      <c r="TV386" s="4"/>
      <c r="TW386" s="4"/>
      <c r="TX386" s="136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O386" s="4"/>
      <c r="XP386" s="4"/>
      <c r="XQ386" s="4"/>
      <c r="XR386" s="4"/>
      <c r="XS386" s="4"/>
      <c r="XT386" s="4"/>
      <c r="XU386" s="4"/>
      <c r="XV386" s="4"/>
      <c r="XW386" s="136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</row>
    <row r="387" spans="3:737" x14ac:dyDescent="0.25">
      <c r="C387" s="4"/>
      <c r="D387" s="4"/>
      <c r="E387" s="4"/>
      <c r="F387" s="4"/>
      <c r="G387" s="4"/>
      <c r="H387" s="4"/>
      <c r="I387" s="4"/>
      <c r="J387" s="4"/>
      <c r="K387" s="136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DC387" s="136"/>
      <c r="DD387" s="136"/>
      <c r="DE387" s="136"/>
      <c r="DF387" s="136"/>
      <c r="DG387" s="4"/>
      <c r="DH387" s="136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136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U387" s="4"/>
      <c r="HV387" s="4"/>
      <c r="HW387" s="4"/>
      <c r="HX387" s="4"/>
      <c r="HY387" s="4"/>
      <c r="HZ387" s="4"/>
      <c r="IA387" s="4"/>
      <c r="IB387" s="4"/>
      <c r="IC387" s="136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S387" s="4"/>
      <c r="LT387" s="4"/>
      <c r="LU387" s="4"/>
      <c r="LV387" s="4"/>
      <c r="LW387" s="4"/>
      <c r="LX387" s="4"/>
      <c r="LY387" s="4"/>
      <c r="LZ387" s="4"/>
      <c r="MA387" s="136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Q387" s="4"/>
      <c r="PR387" s="4"/>
      <c r="PS387" s="4"/>
      <c r="PT387" s="4"/>
      <c r="PU387" s="4"/>
      <c r="PV387" s="4"/>
      <c r="PW387" s="4"/>
      <c r="PX387" s="4"/>
      <c r="PY387" s="136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P387" s="4"/>
      <c r="TQ387" s="4"/>
      <c r="TR387" s="4"/>
      <c r="TS387" s="4"/>
      <c r="TT387" s="4"/>
      <c r="TU387" s="4"/>
      <c r="TV387" s="4"/>
      <c r="TW387" s="4"/>
      <c r="TX387" s="136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O387" s="4"/>
      <c r="XP387" s="4"/>
      <c r="XQ387" s="4"/>
      <c r="XR387" s="4"/>
      <c r="XS387" s="4"/>
      <c r="XT387" s="4"/>
      <c r="XU387" s="4"/>
      <c r="XV387" s="4"/>
      <c r="XW387" s="136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</row>
    <row r="388" spans="3:737" x14ac:dyDescent="0.25">
      <c r="C388" s="4"/>
      <c r="D388" s="4"/>
      <c r="E388" s="4"/>
      <c r="F388" s="4"/>
      <c r="G388" s="4"/>
      <c r="H388" s="4"/>
      <c r="I388" s="4"/>
      <c r="J388" s="4"/>
      <c r="K388" s="136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DC388" s="136"/>
      <c r="DD388" s="136"/>
      <c r="DE388" s="136"/>
      <c r="DF388" s="136"/>
      <c r="DG388" s="4"/>
      <c r="DH388" s="136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136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U388" s="4"/>
      <c r="HV388" s="4"/>
      <c r="HW388" s="4"/>
      <c r="HX388" s="4"/>
      <c r="HY388" s="4"/>
      <c r="HZ388" s="4"/>
      <c r="IA388" s="4"/>
      <c r="IB388" s="4"/>
      <c r="IC388" s="136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S388" s="4"/>
      <c r="LT388" s="4"/>
      <c r="LU388" s="4"/>
      <c r="LV388" s="4"/>
      <c r="LW388" s="4"/>
      <c r="LX388" s="4"/>
      <c r="LY388" s="4"/>
      <c r="LZ388" s="4"/>
      <c r="MA388" s="136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Q388" s="4"/>
      <c r="PR388" s="4"/>
      <c r="PS388" s="4"/>
      <c r="PT388" s="4"/>
      <c r="PU388" s="4"/>
      <c r="PV388" s="4"/>
      <c r="PW388" s="4"/>
      <c r="PX388" s="4"/>
      <c r="PY388" s="136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P388" s="4"/>
      <c r="TQ388" s="4"/>
      <c r="TR388" s="4"/>
      <c r="TS388" s="4"/>
      <c r="TT388" s="4"/>
      <c r="TU388" s="4"/>
      <c r="TV388" s="4"/>
      <c r="TW388" s="4"/>
      <c r="TX388" s="136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O388" s="4"/>
      <c r="XP388" s="4"/>
      <c r="XQ388" s="4"/>
      <c r="XR388" s="4"/>
      <c r="XS388" s="4"/>
      <c r="XT388" s="4"/>
      <c r="XU388" s="4"/>
      <c r="XV388" s="4"/>
      <c r="XW388" s="136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</row>
    <row r="389" spans="3:737" x14ac:dyDescent="0.25">
      <c r="C389" s="4"/>
      <c r="D389" s="4"/>
      <c r="E389" s="4"/>
      <c r="F389" s="4"/>
      <c r="G389" s="4"/>
      <c r="H389" s="4"/>
      <c r="I389" s="4"/>
      <c r="J389" s="4"/>
      <c r="K389" s="136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DC389" s="136"/>
      <c r="DD389" s="136"/>
      <c r="DE389" s="136"/>
      <c r="DF389" s="136"/>
      <c r="DG389" s="4"/>
      <c r="DH389" s="136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136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U389" s="4"/>
      <c r="HV389" s="4"/>
      <c r="HW389" s="4"/>
      <c r="HX389" s="4"/>
      <c r="HY389" s="4"/>
      <c r="HZ389" s="4"/>
      <c r="IA389" s="4"/>
      <c r="IB389" s="4"/>
      <c r="IC389" s="136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S389" s="4"/>
      <c r="LT389" s="4"/>
      <c r="LU389" s="4"/>
      <c r="LV389" s="4"/>
      <c r="LW389" s="4"/>
      <c r="LX389" s="4"/>
      <c r="LY389" s="4"/>
      <c r="LZ389" s="4"/>
      <c r="MA389" s="136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Q389" s="4"/>
      <c r="PR389" s="4"/>
      <c r="PS389" s="4"/>
      <c r="PT389" s="4"/>
      <c r="PU389" s="4"/>
      <c r="PV389" s="4"/>
      <c r="PW389" s="4"/>
      <c r="PX389" s="4"/>
      <c r="PY389" s="136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P389" s="4"/>
      <c r="TQ389" s="4"/>
      <c r="TR389" s="4"/>
      <c r="TS389" s="4"/>
      <c r="TT389" s="4"/>
      <c r="TU389" s="4"/>
      <c r="TV389" s="4"/>
      <c r="TW389" s="4"/>
      <c r="TX389" s="136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O389" s="4"/>
      <c r="XP389" s="4"/>
      <c r="XQ389" s="4"/>
      <c r="XR389" s="4"/>
      <c r="XS389" s="4"/>
      <c r="XT389" s="4"/>
      <c r="XU389" s="4"/>
      <c r="XV389" s="4"/>
      <c r="XW389" s="136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</row>
    <row r="390" spans="3:737" x14ac:dyDescent="0.25">
      <c r="C390" s="4"/>
      <c r="D390" s="4"/>
      <c r="E390" s="4"/>
      <c r="F390" s="4"/>
      <c r="G390" s="4"/>
      <c r="H390" s="4"/>
      <c r="I390" s="4"/>
      <c r="J390" s="4"/>
      <c r="K390" s="136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DC390" s="136"/>
      <c r="DD390" s="136"/>
      <c r="DE390" s="136"/>
      <c r="DF390" s="136"/>
      <c r="DG390" s="4"/>
      <c r="DH390" s="136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136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U390" s="4"/>
      <c r="HV390" s="4"/>
      <c r="HW390" s="4"/>
      <c r="HX390" s="4"/>
      <c r="HY390" s="4"/>
      <c r="HZ390" s="4"/>
      <c r="IA390" s="4"/>
      <c r="IB390" s="4"/>
      <c r="IC390" s="136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S390" s="4"/>
      <c r="LT390" s="4"/>
      <c r="LU390" s="4"/>
      <c r="LV390" s="4"/>
      <c r="LW390" s="4"/>
      <c r="LX390" s="4"/>
      <c r="LY390" s="4"/>
      <c r="LZ390" s="4"/>
      <c r="MA390" s="136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Q390" s="4"/>
      <c r="PR390" s="4"/>
      <c r="PS390" s="4"/>
      <c r="PT390" s="4"/>
      <c r="PU390" s="4"/>
      <c r="PV390" s="4"/>
      <c r="PW390" s="4"/>
      <c r="PX390" s="4"/>
      <c r="PY390" s="136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P390" s="4"/>
      <c r="TQ390" s="4"/>
      <c r="TR390" s="4"/>
      <c r="TS390" s="4"/>
      <c r="TT390" s="4"/>
      <c r="TU390" s="4"/>
      <c r="TV390" s="4"/>
      <c r="TW390" s="4"/>
      <c r="TX390" s="136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O390" s="4"/>
      <c r="XP390" s="4"/>
      <c r="XQ390" s="4"/>
      <c r="XR390" s="4"/>
      <c r="XS390" s="4"/>
      <c r="XT390" s="4"/>
      <c r="XU390" s="4"/>
      <c r="XV390" s="4"/>
      <c r="XW390" s="136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</row>
    <row r="391" spans="3:737" x14ac:dyDescent="0.25">
      <c r="C391" s="4"/>
      <c r="D391" s="4"/>
      <c r="E391" s="4"/>
      <c r="F391" s="4"/>
      <c r="G391" s="4"/>
      <c r="H391" s="4"/>
      <c r="I391" s="4"/>
      <c r="J391" s="4"/>
      <c r="K391" s="136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DC391" s="136"/>
      <c r="DD391" s="136"/>
      <c r="DE391" s="136"/>
      <c r="DF391" s="136"/>
      <c r="DG391" s="4"/>
      <c r="DH391" s="136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136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U391" s="4"/>
      <c r="HV391" s="4"/>
      <c r="HW391" s="4"/>
      <c r="HX391" s="4"/>
      <c r="HY391" s="4"/>
      <c r="HZ391" s="4"/>
      <c r="IA391" s="4"/>
      <c r="IB391" s="4"/>
      <c r="IC391" s="136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S391" s="4"/>
      <c r="LT391" s="4"/>
      <c r="LU391" s="4"/>
      <c r="LV391" s="4"/>
      <c r="LW391" s="4"/>
      <c r="LX391" s="4"/>
      <c r="LY391" s="4"/>
      <c r="LZ391" s="4"/>
      <c r="MA391" s="136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Q391" s="4"/>
      <c r="PR391" s="4"/>
      <c r="PS391" s="4"/>
      <c r="PT391" s="4"/>
      <c r="PU391" s="4"/>
      <c r="PV391" s="4"/>
      <c r="PW391" s="4"/>
      <c r="PX391" s="4"/>
      <c r="PY391" s="136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P391" s="4"/>
      <c r="TQ391" s="4"/>
      <c r="TR391" s="4"/>
      <c r="TS391" s="4"/>
      <c r="TT391" s="4"/>
      <c r="TU391" s="4"/>
      <c r="TV391" s="4"/>
      <c r="TW391" s="4"/>
      <c r="TX391" s="136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O391" s="4"/>
      <c r="XP391" s="4"/>
      <c r="XQ391" s="4"/>
      <c r="XR391" s="4"/>
      <c r="XS391" s="4"/>
      <c r="XT391" s="4"/>
      <c r="XU391" s="4"/>
      <c r="XV391" s="4"/>
      <c r="XW391" s="136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</row>
    <row r="392" spans="3:737" x14ac:dyDescent="0.25">
      <c r="C392" s="4"/>
      <c r="D392" s="4"/>
      <c r="E392" s="4"/>
      <c r="F392" s="4"/>
      <c r="G392" s="4"/>
      <c r="H392" s="4"/>
      <c r="I392" s="4"/>
      <c r="J392" s="4"/>
      <c r="K392" s="136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DC392" s="136"/>
      <c r="DD392" s="136"/>
      <c r="DE392" s="136"/>
      <c r="DF392" s="136"/>
      <c r="DG392" s="4"/>
      <c r="DH392" s="136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136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U392" s="4"/>
      <c r="HV392" s="4"/>
      <c r="HW392" s="4"/>
      <c r="HX392" s="4"/>
      <c r="HY392" s="4"/>
      <c r="HZ392" s="4"/>
      <c r="IA392" s="4"/>
      <c r="IB392" s="4"/>
      <c r="IC392" s="136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S392" s="4"/>
      <c r="LT392" s="4"/>
      <c r="LU392" s="4"/>
      <c r="LV392" s="4"/>
      <c r="LW392" s="4"/>
      <c r="LX392" s="4"/>
      <c r="LY392" s="4"/>
      <c r="LZ392" s="4"/>
      <c r="MA392" s="136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Q392" s="4"/>
      <c r="PR392" s="4"/>
      <c r="PS392" s="4"/>
      <c r="PT392" s="4"/>
      <c r="PU392" s="4"/>
      <c r="PV392" s="4"/>
      <c r="PW392" s="4"/>
      <c r="PX392" s="4"/>
      <c r="PY392" s="136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P392" s="4"/>
      <c r="TQ392" s="4"/>
      <c r="TR392" s="4"/>
      <c r="TS392" s="4"/>
      <c r="TT392" s="4"/>
      <c r="TU392" s="4"/>
      <c r="TV392" s="4"/>
      <c r="TW392" s="4"/>
      <c r="TX392" s="136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O392" s="4"/>
      <c r="XP392" s="4"/>
      <c r="XQ392" s="4"/>
      <c r="XR392" s="4"/>
      <c r="XS392" s="4"/>
      <c r="XT392" s="4"/>
      <c r="XU392" s="4"/>
      <c r="XV392" s="4"/>
      <c r="XW392" s="136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</row>
    <row r="393" spans="3:737" x14ac:dyDescent="0.25">
      <c r="C393" s="4"/>
      <c r="D393" s="4"/>
      <c r="E393" s="4"/>
      <c r="F393" s="4"/>
      <c r="G393" s="4"/>
      <c r="H393" s="4"/>
      <c r="I393" s="4"/>
      <c r="J393" s="4"/>
      <c r="K393" s="136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DC393" s="136"/>
      <c r="DD393" s="136"/>
      <c r="DE393" s="136"/>
      <c r="DF393" s="136"/>
      <c r="DG393" s="4"/>
      <c r="DH393" s="136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136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U393" s="4"/>
      <c r="HV393" s="4"/>
      <c r="HW393" s="4"/>
      <c r="HX393" s="4"/>
      <c r="HY393" s="4"/>
      <c r="HZ393" s="4"/>
      <c r="IA393" s="4"/>
      <c r="IB393" s="4"/>
      <c r="IC393" s="136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S393" s="4"/>
      <c r="LT393" s="4"/>
      <c r="LU393" s="4"/>
      <c r="LV393" s="4"/>
      <c r="LW393" s="4"/>
      <c r="LX393" s="4"/>
      <c r="LY393" s="4"/>
      <c r="LZ393" s="4"/>
      <c r="MA393" s="136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Q393" s="4"/>
      <c r="PR393" s="4"/>
      <c r="PS393" s="4"/>
      <c r="PT393" s="4"/>
      <c r="PU393" s="4"/>
      <c r="PV393" s="4"/>
      <c r="PW393" s="4"/>
      <c r="PX393" s="4"/>
      <c r="PY393" s="136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P393" s="4"/>
      <c r="TQ393" s="4"/>
      <c r="TR393" s="4"/>
      <c r="TS393" s="4"/>
      <c r="TT393" s="4"/>
      <c r="TU393" s="4"/>
      <c r="TV393" s="4"/>
      <c r="TW393" s="4"/>
      <c r="TX393" s="136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O393" s="4"/>
      <c r="XP393" s="4"/>
      <c r="XQ393" s="4"/>
      <c r="XR393" s="4"/>
      <c r="XS393" s="4"/>
      <c r="XT393" s="4"/>
      <c r="XU393" s="4"/>
      <c r="XV393" s="4"/>
      <c r="XW393" s="136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</row>
    <row r="394" spans="3:737" x14ac:dyDescent="0.25">
      <c r="C394" s="4"/>
      <c r="D394" s="4"/>
      <c r="E394" s="4"/>
      <c r="F394" s="4"/>
      <c r="G394" s="4"/>
      <c r="H394" s="4"/>
      <c r="I394" s="4"/>
      <c r="J394" s="4"/>
      <c r="K394" s="136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DC394" s="136"/>
      <c r="DD394" s="136"/>
      <c r="DE394" s="136"/>
      <c r="DF394" s="136"/>
      <c r="DG394" s="4"/>
      <c r="DH394" s="136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136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U394" s="4"/>
      <c r="HV394" s="4"/>
      <c r="HW394" s="4"/>
      <c r="HX394" s="4"/>
      <c r="HY394" s="4"/>
      <c r="HZ394" s="4"/>
      <c r="IA394" s="4"/>
      <c r="IB394" s="4"/>
      <c r="IC394" s="136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S394" s="4"/>
      <c r="LT394" s="4"/>
      <c r="LU394" s="4"/>
      <c r="LV394" s="4"/>
      <c r="LW394" s="4"/>
      <c r="LX394" s="4"/>
      <c r="LY394" s="4"/>
      <c r="LZ394" s="4"/>
      <c r="MA394" s="136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Q394" s="4"/>
      <c r="PR394" s="4"/>
      <c r="PS394" s="4"/>
      <c r="PT394" s="4"/>
      <c r="PU394" s="4"/>
      <c r="PV394" s="4"/>
      <c r="PW394" s="4"/>
      <c r="PX394" s="4"/>
      <c r="PY394" s="136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P394" s="4"/>
      <c r="TQ394" s="4"/>
      <c r="TR394" s="4"/>
      <c r="TS394" s="4"/>
      <c r="TT394" s="4"/>
      <c r="TU394" s="4"/>
      <c r="TV394" s="4"/>
      <c r="TW394" s="4"/>
      <c r="TX394" s="136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O394" s="4"/>
      <c r="XP394" s="4"/>
      <c r="XQ394" s="4"/>
      <c r="XR394" s="4"/>
      <c r="XS394" s="4"/>
      <c r="XT394" s="4"/>
      <c r="XU394" s="4"/>
      <c r="XV394" s="4"/>
      <c r="XW394" s="136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</row>
    <row r="395" spans="3:737" x14ac:dyDescent="0.25">
      <c r="C395" s="4"/>
      <c r="D395" s="4"/>
      <c r="E395" s="4"/>
      <c r="F395" s="4"/>
      <c r="G395" s="4"/>
      <c r="H395" s="4"/>
      <c r="I395" s="4"/>
      <c r="J395" s="4"/>
      <c r="K395" s="136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DC395" s="136"/>
      <c r="DD395" s="136"/>
      <c r="DE395" s="136"/>
      <c r="DF395" s="136"/>
      <c r="DG395" s="4"/>
      <c r="DH395" s="136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136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U395" s="4"/>
      <c r="HV395" s="4"/>
      <c r="HW395" s="4"/>
      <c r="HX395" s="4"/>
      <c r="HY395" s="4"/>
      <c r="HZ395" s="4"/>
      <c r="IA395" s="4"/>
      <c r="IB395" s="4"/>
      <c r="IC395" s="136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S395" s="4"/>
      <c r="LT395" s="4"/>
      <c r="LU395" s="4"/>
      <c r="LV395" s="4"/>
      <c r="LW395" s="4"/>
      <c r="LX395" s="4"/>
      <c r="LY395" s="4"/>
      <c r="LZ395" s="4"/>
      <c r="MA395" s="136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Q395" s="4"/>
      <c r="PR395" s="4"/>
      <c r="PS395" s="4"/>
      <c r="PT395" s="4"/>
      <c r="PU395" s="4"/>
      <c r="PV395" s="4"/>
      <c r="PW395" s="4"/>
      <c r="PX395" s="4"/>
      <c r="PY395" s="136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P395" s="4"/>
      <c r="TQ395" s="4"/>
      <c r="TR395" s="4"/>
      <c r="TS395" s="4"/>
      <c r="TT395" s="4"/>
      <c r="TU395" s="4"/>
      <c r="TV395" s="4"/>
      <c r="TW395" s="4"/>
      <c r="TX395" s="136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O395" s="4"/>
      <c r="XP395" s="4"/>
      <c r="XQ395" s="4"/>
      <c r="XR395" s="4"/>
      <c r="XS395" s="4"/>
      <c r="XT395" s="4"/>
      <c r="XU395" s="4"/>
      <c r="XV395" s="4"/>
      <c r="XW395" s="136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</row>
    <row r="396" spans="3:737" x14ac:dyDescent="0.25">
      <c r="C396" s="4"/>
      <c r="D396" s="4"/>
      <c r="E396" s="4"/>
      <c r="F396" s="4"/>
      <c r="G396" s="4"/>
      <c r="H396" s="4"/>
      <c r="I396" s="4"/>
      <c r="J396" s="4"/>
      <c r="K396" s="136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DC396" s="136"/>
      <c r="DD396" s="136"/>
      <c r="DE396" s="136"/>
      <c r="DF396" s="136"/>
      <c r="DG396" s="4"/>
      <c r="DH396" s="136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136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U396" s="4"/>
      <c r="HV396" s="4"/>
      <c r="HW396" s="4"/>
      <c r="HX396" s="4"/>
      <c r="HY396" s="4"/>
      <c r="HZ396" s="4"/>
      <c r="IA396" s="4"/>
      <c r="IB396" s="4"/>
      <c r="IC396" s="136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S396" s="4"/>
      <c r="LT396" s="4"/>
      <c r="LU396" s="4"/>
      <c r="LV396" s="4"/>
      <c r="LW396" s="4"/>
      <c r="LX396" s="4"/>
      <c r="LY396" s="4"/>
      <c r="LZ396" s="4"/>
      <c r="MA396" s="136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Q396" s="4"/>
      <c r="PR396" s="4"/>
      <c r="PS396" s="4"/>
      <c r="PT396" s="4"/>
      <c r="PU396" s="4"/>
      <c r="PV396" s="4"/>
      <c r="PW396" s="4"/>
      <c r="PX396" s="4"/>
      <c r="PY396" s="136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P396" s="4"/>
      <c r="TQ396" s="4"/>
      <c r="TR396" s="4"/>
      <c r="TS396" s="4"/>
      <c r="TT396" s="4"/>
      <c r="TU396" s="4"/>
      <c r="TV396" s="4"/>
      <c r="TW396" s="4"/>
      <c r="TX396" s="136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O396" s="4"/>
      <c r="XP396" s="4"/>
      <c r="XQ396" s="4"/>
      <c r="XR396" s="4"/>
      <c r="XS396" s="4"/>
      <c r="XT396" s="4"/>
      <c r="XU396" s="4"/>
      <c r="XV396" s="4"/>
      <c r="XW396" s="136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</row>
    <row r="397" spans="3:737" x14ac:dyDescent="0.25">
      <c r="C397" s="4"/>
      <c r="D397" s="4"/>
      <c r="E397" s="4"/>
      <c r="F397" s="4"/>
      <c r="G397" s="4"/>
      <c r="H397" s="4"/>
      <c r="I397" s="4"/>
      <c r="J397" s="4"/>
      <c r="K397" s="136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DC397" s="136"/>
      <c r="DD397" s="136"/>
      <c r="DE397" s="136"/>
      <c r="DF397" s="136"/>
      <c r="DG397" s="4"/>
      <c r="DH397" s="136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136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U397" s="4"/>
      <c r="HV397" s="4"/>
      <c r="HW397" s="4"/>
      <c r="HX397" s="4"/>
      <c r="HY397" s="4"/>
      <c r="HZ397" s="4"/>
      <c r="IA397" s="4"/>
      <c r="IB397" s="4"/>
      <c r="IC397" s="136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S397" s="4"/>
      <c r="LT397" s="4"/>
      <c r="LU397" s="4"/>
      <c r="LV397" s="4"/>
      <c r="LW397" s="4"/>
      <c r="LX397" s="4"/>
      <c r="LY397" s="4"/>
      <c r="LZ397" s="4"/>
      <c r="MA397" s="136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Q397" s="4"/>
      <c r="PR397" s="4"/>
      <c r="PS397" s="4"/>
      <c r="PT397" s="4"/>
      <c r="PU397" s="4"/>
      <c r="PV397" s="4"/>
      <c r="PW397" s="4"/>
      <c r="PX397" s="4"/>
      <c r="PY397" s="136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P397" s="4"/>
      <c r="TQ397" s="4"/>
      <c r="TR397" s="4"/>
      <c r="TS397" s="4"/>
      <c r="TT397" s="4"/>
      <c r="TU397" s="4"/>
      <c r="TV397" s="4"/>
      <c r="TW397" s="4"/>
      <c r="TX397" s="136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O397" s="4"/>
      <c r="XP397" s="4"/>
      <c r="XQ397" s="4"/>
      <c r="XR397" s="4"/>
      <c r="XS397" s="4"/>
      <c r="XT397" s="4"/>
      <c r="XU397" s="4"/>
      <c r="XV397" s="4"/>
      <c r="XW397" s="136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</row>
    <row r="398" spans="3:737" x14ac:dyDescent="0.25">
      <c r="C398" s="4"/>
      <c r="D398" s="4"/>
      <c r="E398" s="4"/>
      <c r="F398" s="4"/>
      <c r="G398" s="4"/>
      <c r="H398" s="4"/>
      <c r="I398" s="4"/>
      <c r="J398" s="4"/>
      <c r="K398" s="136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DC398" s="136"/>
      <c r="DD398" s="136"/>
      <c r="DE398" s="136"/>
      <c r="DF398" s="136"/>
      <c r="DG398" s="4"/>
      <c r="DH398" s="136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136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U398" s="4"/>
      <c r="HV398" s="4"/>
      <c r="HW398" s="4"/>
      <c r="HX398" s="4"/>
      <c r="HY398" s="4"/>
      <c r="HZ398" s="4"/>
      <c r="IA398" s="4"/>
      <c r="IB398" s="4"/>
      <c r="IC398" s="136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S398" s="4"/>
      <c r="LT398" s="4"/>
      <c r="LU398" s="4"/>
      <c r="LV398" s="4"/>
      <c r="LW398" s="4"/>
      <c r="LX398" s="4"/>
      <c r="LY398" s="4"/>
      <c r="LZ398" s="4"/>
      <c r="MA398" s="136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Q398" s="4"/>
      <c r="PR398" s="4"/>
      <c r="PS398" s="4"/>
      <c r="PT398" s="4"/>
      <c r="PU398" s="4"/>
      <c r="PV398" s="4"/>
      <c r="PW398" s="4"/>
      <c r="PX398" s="4"/>
      <c r="PY398" s="136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P398" s="4"/>
      <c r="TQ398" s="4"/>
      <c r="TR398" s="4"/>
      <c r="TS398" s="4"/>
      <c r="TT398" s="4"/>
      <c r="TU398" s="4"/>
      <c r="TV398" s="4"/>
      <c r="TW398" s="4"/>
      <c r="TX398" s="136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O398" s="4"/>
      <c r="XP398" s="4"/>
      <c r="XQ398" s="4"/>
      <c r="XR398" s="4"/>
      <c r="XS398" s="4"/>
      <c r="XT398" s="4"/>
      <c r="XU398" s="4"/>
      <c r="XV398" s="4"/>
      <c r="XW398" s="136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</row>
    <row r="399" spans="3:737" x14ac:dyDescent="0.25">
      <c r="C399" s="4"/>
      <c r="D399" s="4"/>
      <c r="E399" s="4"/>
      <c r="F399" s="4"/>
      <c r="G399" s="4"/>
      <c r="H399" s="4"/>
      <c r="I399" s="4"/>
      <c r="J399" s="4"/>
      <c r="K399" s="136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DC399" s="136"/>
      <c r="DD399" s="136"/>
      <c r="DE399" s="136"/>
      <c r="DF399" s="136"/>
      <c r="DG399" s="4"/>
      <c r="DH399" s="136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136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U399" s="4"/>
      <c r="HV399" s="4"/>
      <c r="HW399" s="4"/>
      <c r="HX399" s="4"/>
      <c r="HY399" s="4"/>
      <c r="HZ399" s="4"/>
      <c r="IA399" s="4"/>
      <c r="IB399" s="4"/>
      <c r="IC399" s="136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S399" s="4"/>
      <c r="LT399" s="4"/>
      <c r="LU399" s="4"/>
      <c r="LV399" s="4"/>
      <c r="LW399" s="4"/>
      <c r="LX399" s="4"/>
      <c r="LY399" s="4"/>
      <c r="LZ399" s="4"/>
      <c r="MA399" s="136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Q399" s="4"/>
      <c r="PR399" s="4"/>
      <c r="PS399" s="4"/>
      <c r="PT399" s="4"/>
      <c r="PU399" s="4"/>
      <c r="PV399" s="4"/>
      <c r="PW399" s="4"/>
      <c r="PX399" s="4"/>
      <c r="PY399" s="136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P399" s="4"/>
      <c r="TQ399" s="4"/>
      <c r="TR399" s="4"/>
      <c r="TS399" s="4"/>
      <c r="TT399" s="4"/>
      <c r="TU399" s="4"/>
      <c r="TV399" s="4"/>
      <c r="TW399" s="4"/>
      <c r="TX399" s="136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O399" s="4"/>
      <c r="XP399" s="4"/>
      <c r="XQ399" s="4"/>
      <c r="XR399" s="4"/>
      <c r="XS399" s="4"/>
      <c r="XT399" s="4"/>
      <c r="XU399" s="4"/>
      <c r="XV399" s="4"/>
      <c r="XW399" s="136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</row>
    <row r="400" spans="3:737" x14ac:dyDescent="0.25">
      <c r="C400" s="4"/>
      <c r="D400" s="4"/>
      <c r="E400" s="4"/>
      <c r="F400" s="4"/>
      <c r="G400" s="4"/>
      <c r="H400" s="4"/>
      <c r="I400" s="4"/>
      <c r="J400" s="4"/>
      <c r="K400" s="136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DC400" s="136"/>
      <c r="DD400" s="136"/>
      <c r="DE400" s="136"/>
      <c r="DF400" s="136"/>
      <c r="DG400" s="4"/>
      <c r="DH400" s="136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136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U400" s="4"/>
      <c r="HV400" s="4"/>
      <c r="HW400" s="4"/>
      <c r="HX400" s="4"/>
      <c r="HY400" s="4"/>
      <c r="HZ400" s="4"/>
      <c r="IA400" s="4"/>
      <c r="IB400" s="4"/>
      <c r="IC400" s="136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S400" s="4"/>
      <c r="LT400" s="4"/>
      <c r="LU400" s="4"/>
      <c r="LV400" s="4"/>
      <c r="LW400" s="4"/>
      <c r="LX400" s="4"/>
      <c r="LY400" s="4"/>
      <c r="LZ400" s="4"/>
      <c r="MA400" s="136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Q400" s="4"/>
      <c r="PR400" s="4"/>
      <c r="PS400" s="4"/>
      <c r="PT400" s="4"/>
      <c r="PU400" s="4"/>
      <c r="PV400" s="4"/>
      <c r="PW400" s="4"/>
      <c r="PX400" s="4"/>
      <c r="PY400" s="136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P400" s="4"/>
      <c r="TQ400" s="4"/>
      <c r="TR400" s="4"/>
      <c r="TS400" s="4"/>
      <c r="TT400" s="4"/>
      <c r="TU400" s="4"/>
      <c r="TV400" s="4"/>
      <c r="TW400" s="4"/>
      <c r="TX400" s="136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O400" s="4"/>
      <c r="XP400" s="4"/>
      <c r="XQ400" s="4"/>
      <c r="XR400" s="4"/>
      <c r="XS400" s="4"/>
      <c r="XT400" s="4"/>
      <c r="XU400" s="4"/>
      <c r="XV400" s="4"/>
      <c r="XW400" s="136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</row>
    <row r="401" spans="3:737" x14ac:dyDescent="0.25">
      <c r="C401" s="4"/>
      <c r="D401" s="4"/>
      <c r="E401" s="4"/>
      <c r="F401" s="4"/>
      <c r="G401" s="4"/>
      <c r="H401" s="4"/>
      <c r="I401" s="4"/>
      <c r="J401" s="4"/>
      <c r="K401" s="136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DC401" s="136"/>
      <c r="DD401" s="136"/>
      <c r="DE401" s="136"/>
      <c r="DF401" s="136"/>
      <c r="DG401" s="4"/>
      <c r="DH401" s="136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136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U401" s="4"/>
      <c r="HV401" s="4"/>
      <c r="HW401" s="4"/>
      <c r="HX401" s="4"/>
      <c r="HY401" s="4"/>
      <c r="HZ401" s="4"/>
      <c r="IA401" s="4"/>
      <c r="IB401" s="4"/>
      <c r="IC401" s="136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S401" s="4"/>
      <c r="LT401" s="4"/>
      <c r="LU401" s="4"/>
      <c r="LV401" s="4"/>
      <c r="LW401" s="4"/>
      <c r="LX401" s="4"/>
      <c r="LY401" s="4"/>
      <c r="LZ401" s="4"/>
      <c r="MA401" s="136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Q401" s="4"/>
      <c r="PR401" s="4"/>
      <c r="PS401" s="4"/>
      <c r="PT401" s="4"/>
      <c r="PU401" s="4"/>
      <c r="PV401" s="4"/>
      <c r="PW401" s="4"/>
      <c r="PX401" s="4"/>
      <c r="PY401" s="136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P401" s="4"/>
      <c r="TQ401" s="4"/>
      <c r="TR401" s="4"/>
      <c r="TS401" s="4"/>
      <c r="TT401" s="4"/>
      <c r="TU401" s="4"/>
      <c r="TV401" s="4"/>
      <c r="TW401" s="4"/>
      <c r="TX401" s="136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O401" s="4"/>
      <c r="XP401" s="4"/>
      <c r="XQ401" s="4"/>
      <c r="XR401" s="4"/>
      <c r="XS401" s="4"/>
      <c r="XT401" s="4"/>
      <c r="XU401" s="4"/>
      <c r="XV401" s="4"/>
      <c r="XW401" s="136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</row>
    <row r="402" spans="3:737" x14ac:dyDescent="0.25">
      <c r="C402" s="4"/>
      <c r="D402" s="4"/>
      <c r="E402" s="4"/>
      <c r="F402" s="4"/>
      <c r="G402" s="4"/>
      <c r="H402" s="4"/>
      <c r="I402" s="4"/>
      <c r="J402" s="4"/>
      <c r="K402" s="136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DC402" s="136"/>
      <c r="DD402" s="136"/>
      <c r="DE402" s="136"/>
      <c r="DF402" s="136"/>
      <c r="DG402" s="4"/>
      <c r="DH402" s="136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136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U402" s="4"/>
      <c r="HV402" s="4"/>
      <c r="HW402" s="4"/>
      <c r="HX402" s="4"/>
      <c r="HY402" s="4"/>
      <c r="HZ402" s="4"/>
      <c r="IA402" s="4"/>
      <c r="IB402" s="4"/>
      <c r="IC402" s="136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S402" s="4"/>
      <c r="LT402" s="4"/>
      <c r="LU402" s="4"/>
      <c r="LV402" s="4"/>
      <c r="LW402" s="4"/>
      <c r="LX402" s="4"/>
      <c r="LY402" s="4"/>
      <c r="LZ402" s="4"/>
      <c r="MA402" s="136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Q402" s="4"/>
      <c r="PR402" s="4"/>
      <c r="PS402" s="4"/>
      <c r="PT402" s="4"/>
      <c r="PU402" s="4"/>
      <c r="PV402" s="4"/>
      <c r="PW402" s="4"/>
      <c r="PX402" s="4"/>
      <c r="PY402" s="136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P402" s="4"/>
      <c r="TQ402" s="4"/>
      <c r="TR402" s="4"/>
      <c r="TS402" s="4"/>
      <c r="TT402" s="4"/>
      <c r="TU402" s="4"/>
      <c r="TV402" s="4"/>
      <c r="TW402" s="4"/>
      <c r="TX402" s="136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O402" s="4"/>
      <c r="XP402" s="4"/>
      <c r="XQ402" s="4"/>
      <c r="XR402" s="4"/>
      <c r="XS402" s="4"/>
      <c r="XT402" s="4"/>
      <c r="XU402" s="4"/>
      <c r="XV402" s="4"/>
      <c r="XW402" s="136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</row>
    <row r="403" spans="3:737" x14ac:dyDescent="0.25">
      <c r="C403" s="4"/>
      <c r="D403" s="4"/>
      <c r="E403" s="4"/>
      <c r="F403" s="4"/>
      <c r="G403" s="4"/>
      <c r="H403" s="4"/>
      <c r="I403" s="4"/>
      <c r="J403" s="4"/>
      <c r="K403" s="136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DC403" s="136"/>
      <c r="DD403" s="136"/>
      <c r="DE403" s="136"/>
      <c r="DF403" s="136"/>
      <c r="DG403" s="4"/>
      <c r="DH403" s="136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136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U403" s="4"/>
      <c r="HV403" s="4"/>
      <c r="HW403" s="4"/>
      <c r="HX403" s="4"/>
      <c r="HY403" s="4"/>
      <c r="HZ403" s="4"/>
      <c r="IA403" s="4"/>
      <c r="IB403" s="4"/>
      <c r="IC403" s="136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S403" s="4"/>
      <c r="LT403" s="4"/>
      <c r="LU403" s="4"/>
      <c r="LV403" s="4"/>
      <c r="LW403" s="4"/>
      <c r="LX403" s="4"/>
      <c r="LY403" s="4"/>
      <c r="LZ403" s="4"/>
      <c r="MA403" s="136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Q403" s="4"/>
      <c r="PR403" s="4"/>
      <c r="PS403" s="4"/>
      <c r="PT403" s="4"/>
      <c r="PU403" s="4"/>
      <c r="PV403" s="4"/>
      <c r="PW403" s="4"/>
      <c r="PX403" s="4"/>
      <c r="PY403" s="136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P403" s="4"/>
      <c r="TQ403" s="4"/>
      <c r="TR403" s="4"/>
      <c r="TS403" s="4"/>
      <c r="TT403" s="4"/>
      <c r="TU403" s="4"/>
      <c r="TV403" s="4"/>
      <c r="TW403" s="4"/>
      <c r="TX403" s="136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O403" s="4"/>
      <c r="XP403" s="4"/>
      <c r="XQ403" s="4"/>
      <c r="XR403" s="4"/>
      <c r="XS403" s="4"/>
      <c r="XT403" s="4"/>
      <c r="XU403" s="4"/>
      <c r="XV403" s="4"/>
      <c r="XW403" s="136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</row>
    <row r="404" spans="3:737" x14ac:dyDescent="0.25">
      <c r="C404" s="4"/>
      <c r="D404" s="4"/>
      <c r="E404" s="4"/>
      <c r="F404" s="4"/>
      <c r="G404" s="4"/>
      <c r="H404" s="4"/>
      <c r="I404" s="4"/>
      <c r="J404" s="4"/>
      <c r="K404" s="136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DC404" s="136"/>
      <c r="DD404" s="136"/>
      <c r="DE404" s="136"/>
      <c r="DF404" s="136"/>
      <c r="DG404" s="4"/>
      <c r="DH404" s="136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136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U404" s="4"/>
      <c r="HV404" s="4"/>
      <c r="HW404" s="4"/>
      <c r="HX404" s="4"/>
      <c r="HY404" s="4"/>
      <c r="HZ404" s="4"/>
      <c r="IA404" s="4"/>
      <c r="IB404" s="4"/>
      <c r="IC404" s="136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S404" s="4"/>
      <c r="LT404" s="4"/>
      <c r="LU404" s="4"/>
      <c r="LV404" s="4"/>
      <c r="LW404" s="4"/>
      <c r="LX404" s="4"/>
      <c r="LY404" s="4"/>
      <c r="LZ404" s="4"/>
      <c r="MA404" s="136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Q404" s="4"/>
      <c r="PR404" s="4"/>
      <c r="PS404" s="4"/>
      <c r="PT404" s="4"/>
      <c r="PU404" s="4"/>
      <c r="PV404" s="4"/>
      <c r="PW404" s="4"/>
      <c r="PX404" s="4"/>
      <c r="PY404" s="136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P404" s="4"/>
      <c r="TQ404" s="4"/>
      <c r="TR404" s="4"/>
      <c r="TS404" s="4"/>
      <c r="TT404" s="4"/>
      <c r="TU404" s="4"/>
      <c r="TV404" s="4"/>
      <c r="TW404" s="4"/>
      <c r="TX404" s="136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O404" s="4"/>
      <c r="XP404" s="4"/>
      <c r="XQ404" s="4"/>
      <c r="XR404" s="4"/>
      <c r="XS404" s="4"/>
      <c r="XT404" s="4"/>
      <c r="XU404" s="4"/>
      <c r="XV404" s="4"/>
      <c r="XW404" s="136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</row>
    <row r="405" spans="3:737" x14ac:dyDescent="0.25">
      <c r="C405" s="4"/>
      <c r="D405" s="4"/>
      <c r="E405" s="4"/>
      <c r="F405" s="4"/>
      <c r="G405" s="4"/>
      <c r="H405" s="4"/>
      <c r="I405" s="4"/>
      <c r="J405" s="4"/>
      <c r="K405" s="136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DC405" s="136"/>
      <c r="DD405" s="136"/>
      <c r="DE405" s="136"/>
      <c r="DF405" s="136"/>
      <c r="DG405" s="4"/>
      <c r="DH405" s="136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136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U405" s="4"/>
      <c r="HV405" s="4"/>
      <c r="HW405" s="4"/>
      <c r="HX405" s="4"/>
      <c r="HY405" s="4"/>
      <c r="HZ405" s="4"/>
      <c r="IA405" s="4"/>
      <c r="IB405" s="4"/>
      <c r="IC405" s="136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S405" s="4"/>
      <c r="LT405" s="4"/>
      <c r="LU405" s="4"/>
      <c r="LV405" s="4"/>
      <c r="LW405" s="4"/>
      <c r="LX405" s="4"/>
      <c r="LY405" s="4"/>
      <c r="LZ405" s="4"/>
      <c r="MA405" s="136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Q405" s="4"/>
      <c r="PR405" s="4"/>
      <c r="PS405" s="4"/>
      <c r="PT405" s="4"/>
      <c r="PU405" s="4"/>
      <c r="PV405" s="4"/>
      <c r="PW405" s="4"/>
      <c r="PX405" s="4"/>
      <c r="PY405" s="136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P405" s="4"/>
      <c r="TQ405" s="4"/>
      <c r="TR405" s="4"/>
      <c r="TS405" s="4"/>
      <c r="TT405" s="4"/>
      <c r="TU405" s="4"/>
      <c r="TV405" s="4"/>
      <c r="TW405" s="4"/>
      <c r="TX405" s="136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O405" s="4"/>
      <c r="XP405" s="4"/>
      <c r="XQ405" s="4"/>
      <c r="XR405" s="4"/>
      <c r="XS405" s="4"/>
      <c r="XT405" s="4"/>
      <c r="XU405" s="4"/>
      <c r="XV405" s="4"/>
      <c r="XW405" s="136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</row>
    <row r="406" spans="3:737" x14ac:dyDescent="0.25">
      <c r="C406" s="4"/>
      <c r="D406" s="4"/>
      <c r="E406" s="4"/>
      <c r="F406" s="4"/>
      <c r="G406" s="4"/>
      <c r="H406" s="4"/>
      <c r="I406" s="4"/>
      <c r="J406" s="4"/>
      <c r="K406" s="136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DC406" s="136"/>
      <c r="DD406" s="136"/>
      <c r="DE406" s="136"/>
      <c r="DF406" s="136"/>
      <c r="DG406" s="4"/>
      <c r="DH406" s="136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136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U406" s="4"/>
      <c r="HV406" s="4"/>
      <c r="HW406" s="4"/>
      <c r="HX406" s="4"/>
      <c r="HY406" s="4"/>
      <c r="HZ406" s="4"/>
      <c r="IA406" s="4"/>
      <c r="IB406" s="4"/>
      <c r="IC406" s="136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S406" s="4"/>
      <c r="LT406" s="4"/>
      <c r="LU406" s="4"/>
      <c r="LV406" s="4"/>
      <c r="LW406" s="4"/>
      <c r="LX406" s="4"/>
      <c r="LY406" s="4"/>
      <c r="LZ406" s="4"/>
      <c r="MA406" s="136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Q406" s="4"/>
      <c r="PR406" s="4"/>
      <c r="PS406" s="4"/>
      <c r="PT406" s="4"/>
      <c r="PU406" s="4"/>
      <c r="PV406" s="4"/>
      <c r="PW406" s="4"/>
      <c r="PX406" s="4"/>
      <c r="PY406" s="136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P406" s="4"/>
      <c r="TQ406" s="4"/>
      <c r="TR406" s="4"/>
      <c r="TS406" s="4"/>
      <c r="TT406" s="4"/>
      <c r="TU406" s="4"/>
      <c r="TV406" s="4"/>
      <c r="TW406" s="4"/>
      <c r="TX406" s="136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O406" s="4"/>
      <c r="XP406" s="4"/>
      <c r="XQ406" s="4"/>
      <c r="XR406" s="4"/>
      <c r="XS406" s="4"/>
      <c r="XT406" s="4"/>
      <c r="XU406" s="4"/>
      <c r="XV406" s="4"/>
      <c r="XW406" s="136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</row>
    <row r="407" spans="3:737" x14ac:dyDescent="0.25">
      <c r="C407" s="4"/>
      <c r="D407" s="4"/>
      <c r="E407" s="4"/>
      <c r="F407" s="4"/>
      <c r="G407" s="4"/>
      <c r="H407" s="4"/>
      <c r="I407" s="4"/>
      <c r="J407" s="4"/>
      <c r="K407" s="136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DC407" s="136"/>
      <c r="DD407" s="136"/>
      <c r="DE407" s="136"/>
      <c r="DF407" s="136"/>
      <c r="DG407" s="4"/>
      <c r="DH407" s="136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136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U407" s="4"/>
      <c r="HV407" s="4"/>
      <c r="HW407" s="4"/>
      <c r="HX407" s="4"/>
      <c r="HY407" s="4"/>
      <c r="HZ407" s="4"/>
      <c r="IA407" s="4"/>
      <c r="IB407" s="4"/>
      <c r="IC407" s="136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S407" s="4"/>
      <c r="LT407" s="4"/>
      <c r="LU407" s="4"/>
      <c r="LV407" s="4"/>
      <c r="LW407" s="4"/>
      <c r="LX407" s="4"/>
      <c r="LY407" s="4"/>
      <c r="LZ407" s="4"/>
      <c r="MA407" s="136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Q407" s="4"/>
      <c r="PR407" s="4"/>
      <c r="PS407" s="4"/>
      <c r="PT407" s="4"/>
      <c r="PU407" s="4"/>
      <c r="PV407" s="4"/>
      <c r="PW407" s="4"/>
      <c r="PX407" s="4"/>
      <c r="PY407" s="136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P407" s="4"/>
      <c r="TQ407" s="4"/>
      <c r="TR407" s="4"/>
      <c r="TS407" s="4"/>
      <c r="TT407" s="4"/>
      <c r="TU407" s="4"/>
      <c r="TV407" s="4"/>
      <c r="TW407" s="4"/>
      <c r="TX407" s="136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O407" s="4"/>
      <c r="XP407" s="4"/>
      <c r="XQ407" s="4"/>
      <c r="XR407" s="4"/>
      <c r="XS407" s="4"/>
      <c r="XT407" s="4"/>
      <c r="XU407" s="4"/>
      <c r="XV407" s="4"/>
      <c r="XW407" s="136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</row>
    <row r="408" spans="3:737" x14ac:dyDescent="0.25">
      <c r="C408" s="4"/>
      <c r="D408" s="4"/>
      <c r="E408" s="4"/>
      <c r="F408" s="4"/>
      <c r="G408" s="4"/>
      <c r="H408" s="4"/>
      <c r="I408" s="4"/>
      <c r="J408" s="4"/>
      <c r="K408" s="136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DC408" s="136"/>
      <c r="DD408" s="136"/>
      <c r="DE408" s="136"/>
      <c r="DF408" s="136"/>
      <c r="DG408" s="4"/>
      <c r="DH408" s="136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136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U408" s="4"/>
      <c r="HV408" s="4"/>
      <c r="HW408" s="4"/>
      <c r="HX408" s="4"/>
      <c r="HY408" s="4"/>
      <c r="HZ408" s="4"/>
      <c r="IA408" s="4"/>
      <c r="IB408" s="4"/>
      <c r="IC408" s="136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S408" s="4"/>
      <c r="LT408" s="4"/>
      <c r="LU408" s="4"/>
      <c r="LV408" s="4"/>
      <c r="LW408" s="4"/>
      <c r="LX408" s="4"/>
      <c r="LY408" s="4"/>
      <c r="LZ408" s="4"/>
      <c r="MA408" s="136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Q408" s="4"/>
      <c r="PR408" s="4"/>
      <c r="PS408" s="4"/>
      <c r="PT408" s="4"/>
      <c r="PU408" s="4"/>
      <c r="PV408" s="4"/>
      <c r="PW408" s="4"/>
      <c r="PX408" s="4"/>
      <c r="PY408" s="136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P408" s="4"/>
      <c r="TQ408" s="4"/>
      <c r="TR408" s="4"/>
      <c r="TS408" s="4"/>
      <c r="TT408" s="4"/>
      <c r="TU408" s="4"/>
      <c r="TV408" s="4"/>
      <c r="TW408" s="4"/>
      <c r="TX408" s="136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O408" s="4"/>
      <c r="XP408" s="4"/>
      <c r="XQ408" s="4"/>
      <c r="XR408" s="4"/>
      <c r="XS408" s="4"/>
      <c r="XT408" s="4"/>
      <c r="XU408" s="4"/>
      <c r="XV408" s="4"/>
      <c r="XW408" s="136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</row>
    <row r="409" spans="3:737" x14ac:dyDescent="0.25">
      <c r="C409" s="4"/>
      <c r="D409" s="4"/>
      <c r="E409" s="4"/>
      <c r="F409" s="4"/>
      <c r="G409" s="4"/>
      <c r="H409" s="4"/>
      <c r="I409" s="4"/>
      <c r="J409" s="4"/>
      <c r="K409" s="136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DC409" s="136"/>
      <c r="DD409" s="136"/>
      <c r="DE409" s="136"/>
      <c r="DF409" s="136"/>
      <c r="DG409" s="4"/>
      <c r="DH409" s="136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136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U409" s="4"/>
      <c r="HV409" s="4"/>
      <c r="HW409" s="4"/>
      <c r="HX409" s="4"/>
      <c r="HY409" s="4"/>
      <c r="HZ409" s="4"/>
      <c r="IA409" s="4"/>
      <c r="IB409" s="4"/>
      <c r="IC409" s="136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S409" s="4"/>
      <c r="LT409" s="4"/>
      <c r="LU409" s="4"/>
      <c r="LV409" s="4"/>
      <c r="LW409" s="4"/>
      <c r="LX409" s="4"/>
      <c r="LY409" s="4"/>
      <c r="LZ409" s="4"/>
      <c r="MA409" s="136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Q409" s="4"/>
      <c r="PR409" s="4"/>
      <c r="PS409" s="4"/>
      <c r="PT409" s="4"/>
      <c r="PU409" s="4"/>
      <c r="PV409" s="4"/>
      <c r="PW409" s="4"/>
      <c r="PX409" s="4"/>
      <c r="PY409" s="136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P409" s="4"/>
      <c r="TQ409" s="4"/>
      <c r="TR409" s="4"/>
      <c r="TS409" s="4"/>
      <c r="TT409" s="4"/>
      <c r="TU409" s="4"/>
      <c r="TV409" s="4"/>
      <c r="TW409" s="4"/>
      <c r="TX409" s="136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O409" s="4"/>
      <c r="XP409" s="4"/>
      <c r="XQ409" s="4"/>
      <c r="XR409" s="4"/>
      <c r="XS409" s="4"/>
      <c r="XT409" s="4"/>
      <c r="XU409" s="4"/>
      <c r="XV409" s="4"/>
      <c r="XW409" s="136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</row>
    <row r="410" spans="3:737" x14ac:dyDescent="0.25">
      <c r="C410" s="4"/>
      <c r="D410" s="4"/>
      <c r="E410" s="4"/>
      <c r="F410" s="4"/>
      <c r="G410" s="4"/>
      <c r="H410" s="4"/>
      <c r="I410" s="4"/>
      <c r="J410" s="4"/>
      <c r="K410" s="136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DC410" s="136"/>
      <c r="DD410" s="136"/>
      <c r="DE410" s="136"/>
      <c r="DF410" s="136"/>
      <c r="DG410" s="4"/>
      <c r="DH410" s="136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136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U410" s="4"/>
      <c r="HV410" s="4"/>
      <c r="HW410" s="4"/>
      <c r="HX410" s="4"/>
      <c r="HY410" s="4"/>
      <c r="HZ410" s="4"/>
      <c r="IA410" s="4"/>
      <c r="IB410" s="4"/>
      <c r="IC410" s="136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S410" s="4"/>
      <c r="LT410" s="4"/>
      <c r="LU410" s="4"/>
      <c r="LV410" s="4"/>
      <c r="LW410" s="4"/>
      <c r="LX410" s="4"/>
      <c r="LY410" s="4"/>
      <c r="LZ410" s="4"/>
      <c r="MA410" s="136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Q410" s="4"/>
      <c r="PR410" s="4"/>
      <c r="PS410" s="4"/>
      <c r="PT410" s="4"/>
      <c r="PU410" s="4"/>
      <c r="PV410" s="4"/>
      <c r="PW410" s="4"/>
      <c r="PX410" s="4"/>
      <c r="PY410" s="136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P410" s="4"/>
      <c r="TQ410" s="4"/>
      <c r="TR410" s="4"/>
      <c r="TS410" s="4"/>
      <c r="TT410" s="4"/>
      <c r="TU410" s="4"/>
      <c r="TV410" s="4"/>
      <c r="TW410" s="4"/>
      <c r="TX410" s="136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O410" s="4"/>
      <c r="XP410" s="4"/>
      <c r="XQ410" s="4"/>
      <c r="XR410" s="4"/>
      <c r="XS410" s="4"/>
      <c r="XT410" s="4"/>
      <c r="XU410" s="4"/>
      <c r="XV410" s="4"/>
      <c r="XW410" s="136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</row>
    <row r="411" spans="3:737" x14ac:dyDescent="0.25">
      <c r="C411" s="4"/>
      <c r="D411" s="4"/>
      <c r="E411" s="4"/>
      <c r="F411" s="4"/>
      <c r="G411" s="4"/>
      <c r="H411" s="4"/>
      <c r="I411" s="4"/>
      <c r="J411" s="4"/>
      <c r="K411" s="136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DC411" s="136"/>
      <c r="DD411" s="136"/>
      <c r="DE411" s="136"/>
      <c r="DF411" s="136"/>
      <c r="DG411" s="4"/>
      <c r="DH411" s="136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136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U411" s="4"/>
      <c r="HV411" s="4"/>
      <c r="HW411" s="4"/>
      <c r="HX411" s="4"/>
      <c r="HY411" s="4"/>
      <c r="HZ411" s="4"/>
      <c r="IA411" s="4"/>
      <c r="IB411" s="4"/>
      <c r="IC411" s="136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S411" s="4"/>
      <c r="LT411" s="4"/>
      <c r="LU411" s="4"/>
      <c r="LV411" s="4"/>
      <c r="LW411" s="4"/>
      <c r="LX411" s="4"/>
      <c r="LY411" s="4"/>
      <c r="LZ411" s="4"/>
      <c r="MA411" s="136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Q411" s="4"/>
      <c r="PR411" s="4"/>
      <c r="PS411" s="4"/>
      <c r="PT411" s="4"/>
      <c r="PU411" s="4"/>
      <c r="PV411" s="4"/>
      <c r="PW411" s="4"/>
      <c r="PX411" s="4"/>
      <c r="PY411" s="136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P411" s="4"/>
      <c r="TQ411" s="4"/>
      <c r="TR411" s="4"/>
      <c r="TS411" s="4"/>
      <c r="TT411" s="4"/>
      <c r="TU411" s="4"/>
      <c r="TV411" s="4"/>
      <c r="TW411" s="4"/>
      <c r="TX411" s="136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O411" s="4"/>
      <c r="XP411" s="4"/>
      <c r="XQ411" s="4"/>
      <c r="XR411" s="4"/>
      <c r="XS411" s="4"/>
      <c r="XT411" s="4"/>
      <c r="XU411" s="4"/>
      <c r="XV411" s="4"/>
      <c r="XW411" s="136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</row>
    <row r="412" spans="3:737" x14ac:dyDescent="0.25">
      <c r="C412" s="4"/>
      <c r="D412" s="4"/>
      <c r="E412" s="4"/>
      <c r="F412" s="4"/>
      <c r="G412" s="4"/>
      <c r="H412" s="4"/>
      <c r="I412" s="4"/>
      <c r="J412" s="4"/>
      <c r="K412" s="136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DC412" s="136"/>
      <c r="DD412" s="136"/>
      <c r="DE412" s="136"/>
      <c r="DF412" s="136"/>
      <c r="DG412" s="4"/>
      <c r="DH412" s="136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136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U412" s="4"/>
      <c r="HV412" s="4"/>
      <c r="HW412" s="4"/>
      <c r="HX412" s="4"/>
      <c r="HY412" s="4"/>
      <c r="HZ412" s="4"/>
      <c r="IA412" s="4"/>
      <c r="IB412" s="4"/>
      <c r="IC412" s="136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S412" s="4"/>
      <c r="LT412" s="4"/>
      <c r="LU412" s="4"/>
      <c r="LV412" s="4"/>
      <c r="LW412" s="4"/>
      <c r="LX412" s="4"/>
      <c r="LY412" s="4"/>
      <c r="LZ412" s="4"/>
      <c r="MA412" s="136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Q412" s="4"/>
      <c r="PR412" s="4"/>
      <c r="PS412" s="4"/>
      <c r="PT412" s="4"/>
      <c r="PU412" s="4"/>
      <c r="PV412" s="4"/>
      <c r="PW412" s="4"/>
      <c r="PX412" s="4"/>
      <c r="PY412" s="136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P412" s="4"/>
      <c r="TQ412" s="4"/>
      <c r="TR412" s="4"/>
      <c r="TS412" s="4"/>
      <c r="TT412" s="4"/>
      <c r="TU412" s="4"/>
      <c r="TV412" s="4"/>
      <c r="TW412" s="4"/>
      <c r="TX412" s="136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O412" s="4"/>
      <c r="XP412" s="4"/>
      <c r="XQ412" s="4"/>
      <c r="XR412" s="4"/>
      <c r="XS412" s="4"/>
      <c r="XT412" s="4"/>
      <c r="XU412" s="4"/>
      <c r="XV412" s="4"/>
      <c r="XW412" s="136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</row>
    <row r="413" spans="3:737" x14ac:dyDescent="0.25">
      <c r="C413" s="4"/>
      <c r="D413" s="4"/>
      <c r="E413" s="4"/>
      <c r="F413" s="4"/>
      <c r="G413" s="4"/>
      <c r="H413" s="4"/>
      <c r="I413" s="4"/>
      <c r="J413" s="4"/>
      <c r="K413" s="136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DC413" s="136"/>
      <c r="DD413" s="136"/>
      <c r="DE413" s="136"/>
      <c r="DF413" s="136"/>
      <c r="DG413" s="4"/>
      <c r="DH413" s="136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136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U413" s="4"/>
      <c r="HV413" s="4"/>
      <c r="HW413" s="4"/>
      <c r="HX413" s="4"/>
      <c r="HY413" s="4"/>
      <c r="HZ413" s="4"/>
      <c r="IA413" s="4"/>
      <c r="IB413" s="4"/>
      <c r="IC413" s="136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S413" s="4"/>
      <c r="LT413" s="4"/>
      <c r="LU413" s="4"/>
      <c r="LV413" s="4"/>
      <c r="LW413" s="4"/>
      <c r="LX413" s="4"/>
      <c r="LY413" s="4"/>
      <c r="LZ413" s="4"/>
      <c r="MA413" s="136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Q413" s="4"/>
      <c r="PR413" s="4"/>
      <c r="PS413" s="4"/>
      <c r="PT413" s="4"/>
      <c r="PU413" s="4"/>
      <c r="PV413" s="4"/>
      <c r="PW413" s="4"/>
      <c r="PX413" s="4"/>
      <c r="PY413" s="136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P413" s="4"/>
      <c r="TQ413" s="4"/>
      <c r="TR413" s="4"/>
      <c r="TS413" s="4"/>
      <c r="TT413" s="4"/>
      <c r="TU413" s="4"/>
      <c r="TV413" s="4"/>
      <c r="TW413" s="4"/>
      <c r="TX413" s="136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O413" s="4"/>
      <c r="XP413" s="4"/>
      <c r="XQ413" s="4"/>
      <c r="XR413" s="4"/>
      <c r="XS413" s="4"/>
      <c r="XT413" s="4"/>
      <c r="XU413" s="4"/>
      <c r="XV413" s="4"/>
      <c r="XW413" s="136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</row>
    <row r="414" spans="3:737" x14ac:dyDescent="0.25">
      <c r="C414" s="4"/>
      <c r="D414" s="4"/>
      <c r="E414" s="4"/>
      <c r="F414" s="4"/>
      <c r="G414" s="4"/>
      <c r="H414" s="4"/>
      <c r="I414" s="4"/>
      <c r="J414" s="4"/>
      <c r="K414" s="136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DC414" s="136"/>
      <c r="DD414" s="136"/>
      <c r="DE414" s="136"/>
      <c r="DF414" s="136"/>
      <c r="DG414" s="4"/>
      <c r="DH414" s="136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136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U414" s="4"/>
      <c r="HV414" s="4"/>
      <c r="HW414" s="4"/>
      <c r="HX414" s="4"/>
      <c r="HY414" s="4"/>
      <c r="HZ414" s="4"/>
      <c r="IA414" s="4"/>
      <c r="IB414" s="4"/>
      <c r="IC414" s="136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S414" s="4"/>
      <c r="LT414" s="4"/>
      <c r="LU414" s="4"/>
      <c r="LV414" s="4"/>
      <c r="LW414" s="4"/>
      <c r="LX414" s="4"/>
      <c r="LY414" s="4"/>
      <c r="LZ414" s="4"/>
      <c r="MA414" s="136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Q414" s="4"/>
      <c r="PR414" s="4"/>
      <c r="PS414" s="4"/>
      <c r="PT414" s="4"/>
      <c r="PU414" s="4"/>
      <c r="PV414" s="4"/>
      <c r="PW414" s="4"/>
      <c r="PX414" s="4"/>
      <c r="PY414" s="136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P414" s="4"/>
      <c r="TQ414" s="4"/>
      <c r="TR414" s="4"/>
      <c r="TS414" s="4"/>
      <c r="TT414" s="4"/>
      <c r="TU414" s="4"/>
      <c r="TV414" s="4"/>
      <c r="TW414" s="4"/>
      <c r="TX414" s="136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O414" s="4"/>
      <c r="XP414" s="4"/>
      <c r="XQ414" s="4"/>
      <c r="XR414" s="4"/>
      <c r="XS414" s="4"/>
      <c r="XT414" s="4"/>
      <c r="XU414" s="4"/>
      <c r="XV414" s="4"/>
      <c r="XW414" s="136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</row>
    <row r="415" spans="3:737" x14ac:dyDescent="0.25">
      <c r="C415" s="4"/>
      <c r="D415" s="4"/>
      <c r="E415" s="4"/>
      <c r="F415" s="4"/>
      <c r="G415" s="4"/>
      <c r="H415" s="4"/>
      <c r="I415" s="4"/>
      <c r="J415" s="4"/>
      <c r="K415" s="136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DC415" s="136"/>
      <c r="DD415" s="136"/>
      <c r="DE415" s="136"/>
      <c r="DF415" s="136"/>
      <c r="DG415" s="4"/>
      <c r="DH415" s="136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136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U415" s="4"/>
      <c r="HV415" s="4"/>
      <c r="HW415" s="4"/>
      <c r="HX415" s="4"/>
      <c r="HY415" s="4"/>
      <c r="HZ415" s="4"/>
      <c r="IA415" s="4"/>
      <c r="IB415" s="4"/>
      <c r="IC415" s="136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S415" s="4"/>
      <c r="LT415" s="4"/>
      <c r="LU415" s="4"/>
      <c r="LV415" s="4"/>
      <c r="LW415" s="4"/>
      <c r="LX415" s="4"/>
      <c r="LY415" s="4"/>
      <c r="LZ415" s="4"/>
      <c r="MA415" s="136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Q415" s="4"/>
      <c r="PR415" s="4"/>
      <c r="PS415" s="4"/>
      <c r="PT415" s="4"/>
      <c r="PU415" s="4"/>
      <c r="PV415" s="4"/>
      <c r="PW415" s="4"/>
      <c r="PX415" s="4"/>
      <c r="PY415" s="136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P415" s="4"/>
      <c r="TQ415" s="4"/>
      <c r="TR415" s="4"/>
      <c r="TS415" s="4"/>
      <c r="TT415" s="4"/>
      <c r="TU415" s="4"/>
      <c r="TV415" s="4"/>
      <c r="TW415" s="4"/>
      <c r="TX415" s="136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O415" s="4"/>
      <c r="XP415" s="4"/>
      <c r="XQ415" s="4"/>
      <c r="XR415" s="4"/>
      <c r="XS415" s="4"/>
      <c r="XT415" s="4"/>
      <c r="XU415" s="4"/>
      <c r="XV415" s="4"/>
      <c r="XW415" s="136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</row>
    <row r="416" spans="3:737" x14ac:dyDescent="0.25">
      <c r="C416" s="4"/>
      <c r="D416" s="4"/>
      <c r="E416" s="4"/>
      <c r="F416" s="4"/>
      <c r="G416" s="4"/>
      <c r="H416" s="4"/>
      <c r="I416" s="4"/>
      <c r="J416" s="4"/>
      <c r="K416" s="136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DC416" s="136"/>
      <c r="DD416" s="136"/>
      <c r="DE416" s="136"/>
      <c r="DF416" s="136"/>
      <c r="DG416" s="4"/>
      <c r="DH416" s="136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136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U416" s="4"/>
      <c r="HV416" s="4"/>
      <c r="HW416" s="4"/>
      <c r="HX416" s="4"/>
      <c r="HY416" s="4"/>
      <c r="HZ416" s="4"/>
      <c r="IA416" s="4"/>
      <c r="IB416" s="4"/>
      <c r="IC416" s="136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S416" s="4"/>
      <c r="LT416" s="4"/>
      <c r="LU416" s="4"/>
      <c r="LV416" s="4"/>
      <c r="LW416" s="4"/>
      <c r="LX416" s="4"/>
      <c r="LY416" s="4"/>
      <c r="LZ416" s="4"/>
      <c r="MA416" s="136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Q416" s="4"/>
      <c r="PR416" s="4"/>
      <c r="PS416" s="4"/>
      <c r="PT416" s="4"/>
      <c r="PU416" s="4"/>
      <c r="PV416" s="4"/>
      <c r="PW416" s="4"/>
      <c r="PX416" s="4"/>
      <c r="PY416" s="136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P416" s="4"/>
      <c r="TQ416" s="4"/>
      <c r="TR416" s="4"/>
      <c r="TS416" s="4"/>
      <c r="TT416" s="4"/>
      <c r="TU416" s="4"/>
      <c r="TV416" s="4"/>
      <c r="TW416" s="4"/>
      <c r="TX416" s="136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O416" s="4"/>
      <c r="XP416" s="4"/>
      <c r="XQ416" s="4"/>
      <c r="XR416" s="4"/>
      <c r="XS416" s="4"/>
      <c r="XT416" s="4"/>
      <c r="XU416" s="4"/>
      <c r="XV416" s="4"/>
      <c r="XW416" s="136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</row>
    <row r="417" spans="3:737" x14ac:dyDescent="0.25">
      <c r="C417" s="4"/>
      <c r="D417" s="4"/>
      <c r="E417" s="4"/>
      <c r="F417" s="4"/>
      <c r="G417" s="4"/>
      <c r="H417" s="4"/>
      <c r="I417" s="4"/>
      <c r="J417" s="4"/>
      <c r="K417" s="136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DC417" s="136"/>
      <c r="DD417" s="136"/>
      <c r="DE417" s="136"/>
      <c r="DF417" s="136"/>
      <c r="DG417" s="4"/>
      <c r="DH417" s="136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136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U417" s="4"/>
      <c r="HV417" s="4"/>
      <c r="HW417" s="4"/>
      <c r="HX417" s="4"/>
      <c r="HY417" s="4"/>
      <c r="HZ417" s="4"/>
      <c r="IA417" s="4"/>
      <c r="IB417" s="4"/>
      <c r="IC417" s="136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S417" s="4"/>
      <c r="LT417" s="4"/>
      <c r="LU417" s="4"/>
      <c r="LV417" s="4"/>
      <c r="LW417" s="4"/>
      <c r="LX417" s="4"/>
      <c r="LY417" s="4"/>
      <c r="LZ417" s="4"/>
      <c r="MA417" s="136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Q417" s="4"/>
      <c r="PR417" s="4"/>
      <c r="PS417" s="4"/>
      <c r="PT417" s="4"/>
      <c r="PU417" s="4"/>
      <c r="PV417" s="4"/>
      <c r="PW417" s="4"/>
      <c r="PX417" s="4"/>
      <c r="PY417" s="136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P417" s="4"/>
      <c r="TQ417" s="4"/>
      <c r="TR417" s="4"/>
      <c r="TS417" s="4"/>
      <c r="TT417" s="4"/>
      <c r="TU417" s="4"/>
      <c r="TV417" s="4"/>
      <c r="TW417" s="4"/>
      <c r="TX417" s="136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O417" s="4"/>
      <c r="XP417" s="4"/>
      <c r="XQ417" s="4"/>
      <c r="XR417" s="4"/>
      <c r="XS417" s="4"/>
      <c r="XT417" s="4"/>
      <c r="XU417" s="4"/>
      <c r="XV417" s="4"/>
      <c r="XW417" s="136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</row>
    <row r="418" spans="3:737" x14ac:dyDescent="0.25">
      <c r="C418" s="4"/>
      <c r="D418" s="4"/>
      <c r="E418" s="4"/>
      <c r="F418" s="4"/>
      <c r="G418" s="4"/>
      <c r="H418" s="4"/>
      <c r="I418" s="4"/>
      <c r="J418" s="4"/>
      <c r="K418" s="136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DC418" s="136"/>
      <c r="DD418" s="136"/>
      <c r="DE418" s="136"/>
      <c r="DF418" s="136"/>
      <c r="DG418" s="4"/>
      <c r="DH418" s="136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136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U418" s="4"/>
      <c r="HV418" s="4"/>
      <c r="HW418" s="4"/>
      <c r="HX418" s="4"/>
      <c r="HY418" s="4"/>
      <c r="HZ418" s="4"/>
      <c r="IA418" s="4"/>
      <c r="IB418" s="4"/>
      <c r="IC418" s="136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S418" s="4"/>
      <c r="LT418" s="4"/>
      <c r="LU418" s="4"/>
      <c r="LV418" s="4"/>
      <c r="LW418" s="4"/>
      <c r="LX418" s="4"/>
      <c r="LY418" s="4"/>
      <c r="LZ418" s="4"/>
      <c r="MA418" s="136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Q418" s="4"/>
      <c r="PR418" s="4"/>
      <c r="PS418" s="4"/>
      <c r="PT418" s="4"/>
      <c r="PU418" s="4"/>
      <c r="PV418" s="4"/>
      <c r="PW418" s="4"/>
      <c r="PX418" s="4"/>
      <c r="PY418" s="136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P418" s="4"/>
      <c r="TQ418" s="4"/>
      <c r="TR418" s="4"/>
      <c r="TS418" s="4"/>
      <c r="TT418" s="4"/>
      <c r="TU418" s="4"/>
      <c r="TV418" s="4"/>
      <c r="TW418" s="4"/>
      <c r="TX418" s="136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O418" s="4"/>
      <c r="XP418" s="4"/>
      <c r="XQ418" s="4"/>
      <c r="XR418" s="4"/>
      <c r="XS418" s="4"/>
      <c r="XT418" s="4"/>
      <c r="XU418" s="4"/>
      <c r="XV418" s="4"/>
      <c r="XW418" s="136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</row>
    <row r="419" spans="3:737" x14ac:dyDescent="0.25">
      <c r="C419" s="4"/>
      <c r="D419" s="4"/>
      <c r="E419" s="4"/>
      <c r="F419" s="4"/>
      <c r="G419" s="4"/>
      <c r="H419" s="4"/>
      <c r="I419" s="4"/>
      <c r="J419" s="4"/>
      <c r="K419" s="136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DC419" s="136"/>
      <c r="DD419" s="136"/>
      <c r="DE419" s="136"/>
      <c r="DF419" s="136"/>
      <c r="DG419" s="4"/>
      <c r="DH419" s="136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136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U419" s="4"/>
      <c r="HV419" s="4"/>
      <c r="HW419" s="4"/>
      <c r="HX419" s="4"/>
      <c r="HY419" s="4"/>
      <c r="HZ419" s="4"/>
      <c r="IA419" s="4"/>
      <c r="IB419" s="4"/>
      <c r="IC419" s="136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S419" s="4"/>
      <c r="LT419" s="4"/>
      <c r="LU419" s="4"/>
      <c r="LV419" s="4"/>
      <c r="LW419" s="4"/>
      <c r="LX419" s="4"/>
      <c r="LY419" s="4"/>
      <c r="LZ419" s="4"/>
      <c r="MA419" s="136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Q419" s="4"/>
      <c r="PR419" s="4"/>
      <c r="PS419" s="4"/>
      <c r="PT419" s="4"/>
      <c r="PU419" s="4"/>
      <c r="PV419" s="4"/>
      <c r="PW419" s="4"/>
      <c r="PX419" s="4"/>
      <c r="PY419" s="136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P419" s="4"/>
      <c r="TQ419" s="4"/>
      <c r="TR419" s="4"/>
      <c r="TS419" s="4"/>
      <c r="TT419" s="4"/>
      <c r="TU419" s="4"/>
      <c r="TV419" s="4"/>
      <c r="TW419" s="4"/>
      <c r="TX419" s="136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O419" s="4"/>
      <c r="XP419" s="4"/>
      <c r="XQ419" s="4"/>
      <c r="XR419" s="4"/>
      <c r="XS419" s="4"/>
      <c r="XT419" s="4"/>
      <c r="XU419" s="4"/>
      <c r="XV419" s="4"/>
      <c r="XW419" s="136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</row>
    <row r="420" spans="3:737" x14ac:dyDescent="0.25">
      <c r="C420" s="4"/>
      <c r="D420" s="4"/>
      <c r="E420" s="4"/>
      <c r="F420" s="4"/>
      <c r="G420" s="4"/>
      <c r="H420" s="4"/>
      <c r="I420" s="4"/>
      <c r="J420" s="4"/>
      <c r="K420" s="136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DC420" s="136"/>
      <c r="DD420" s="136"/>
      <c r="DE420" s="136"/>
      <c r="DF420" s="136"/>
      <c r="DG420" s="4"/>
      <c r="DH420" s="136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136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U420" s="4"/>
      <c r="HV420" s="4"/>
      <c r="HW420" s="4"/>
      <c r="HX420" s="4"/>
      <c r="HY420" s="4"/>
      <c r="HZ420" s="4"/>
      <c r="IA420" s="4"/>
      <c r="IB420" s="4"/>
      <c r="IC420" s="136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S420" s="4"/>
      <c r="LT420" s="4"/>
      <c r="LU420" s="4"/>
      <c r="LV420" s="4"/>
      <c r="LW420" s="4"/>
      <c r="LX420" s="4"/>
      <c r="LY420" s="4"/>
      <c r="LZ420" s="4"/>
      <c r="MA420" s="136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Q420" s="4"/>
      <c r="PR420" s="4"/>
      <c r="PS420" s="4"/>
      <c r="PT420" s="4"/>
      <c r="PU420" s="4"/>
      <c r="PV420" s="4"/>
      <c r="PW420" s="4"/>
      <c r="PX420" s="4"/>
      <c r="PY420" s="136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P420" s="4"/>
      <c r="TQ420" s="4"/>
      <c r="TR420" s="4"/>
      <c r="TS420" s="4"/>
      <c r="TT420" s="4"/>
      <c r="TU420" s="4"/>
      <c r="TV420" s="4"/>
      <c r="TW420" s="4"/>
      <c r="TX420" s="136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O420" s="4"/>
      <c r="XP420" s="4"/>
      <c r="XQ420" s="4"/>
      <c r="XR420" s="4"/>
      <c r="XS420" s="4"/>
      <c r="XT420" s="4"/>
      <c r="XU420" s="4"/>
      <c r="XV420" s="4"/>
      <c r="XW420" s="136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</row>
    <row r="421" spans="3:737" x14ac:dyDescent="0.25">
      <c r="C421" s="4"/>
      <c r="D421" s="4"/>
      <c r="E421" s="4"/>
      <c r="F421" s="4"/>
      <c r="G421" s="4"/>
      <c r="H421" s="4"/>
      <c r="I421" s="4"/>
      <c r="J421" s="4"/>
      <c r="K421" s="136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DC421" s="136"/>
      <c r="DD421" s="136"/>
      <c r="DE421" s="136"/>
      <c r="DF421" s="136"/>
      <c r="DG421" s="4"/>
      <c r="DH421" s="136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136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U421" s="4"/>
      <c r="HV421" s="4"/>
      <c r="HW421" s="4"/>
      <c r="HX421" s="4"/>
      <c r="HY421" s="4"/>
      <c r="HZ421" s="4"/>
      <c r="IA421" s="4"/>
      <c r="IB421" s="4"/>
      <c r="IC421" s="136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S421" s="4"/>
      <c r="LT421" s="4"/>
      <c r="LU421" s="4"/>
      <c r="LV421" s="4"/>
      <c r="LW421" s="4"/>
      <c r="LX421" s="4"/>
      <c r="LY421" s="4"/>
      <c r="LZ421" s="4"/>
      <c r="MA421" s="136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Q421" s="4"/>
      <c r="PR421" s="4"/>
      <c r="PS421" s="4"/>
      <c r="PT421" s="4"/>
      <c r="PU421" s="4"/>
      <c r="PV421" s="4"/>
      <c r="PW421" s="4"/>
      <c r="PX421" s="4"/>
      <c r="PY421" s="136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P421" s="4"/>
      <c r="TQ421" s="4"/>
      <c r="TR421" s="4"/>
      <c r="TS421" s="4"/>
      <c r="TT421" s="4"/>
      <c r="TU421" s="4"/>
      <c r="TV421" s="4"/>
      <c r="TW421" s="4"/>
      <c r="TX421" s="136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O421" s="4"/>
      <c r="XP421" s="4"/>
      <c r="XQ421" s="4"/>
      <c r="XR421" s="4"/>
      <c r="XS421" s="4"/>
      <c r="XT421" s="4"/>
      <c r="XU421" s="4"/>
      <c r="XV421" s="4"/>
      <c r="XW421" s="136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</row>
    <row r="422" spans="3:737" x14ac:dyDescent="0.25">
      <c r="C422" s="4"/>
      <c r="D422" s="4"/>
      <c r="E422" s="4"/>
      <c r="F422" s="4"/>
      <c r="G422" s="4"/>
      <c r="H422" s="4"/>
      <c r="I422" s="4"/>
      <c r="J422" s="4"/>
      <c r="K422" s="136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DC422" s="136"/>
      <c r="DD422" s="136"/>
      <c r="DE422" s="136"/>
      <c r="DF422" s="136"/>
      <c r="DG422" s="4"/>
      <c r="DH422" s="136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136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U422" s="4"/>
      <c r="HV422" s="4"/>
      <c r="HW422" s="4"/>
      <c r="HX422" s="4"/>
      <c r="HY422" s="4"/>
      <c r="HZ422" s="4"/>
      <c r="IA422" s="4"/>
      <c r="IB422" s="4"/>
      <c r="IC422" s="136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S422" s="4"/>
      <c r="LT422" s="4"/>
      <c r="LU422" s="4"/>
      <c r="LV422" s="4"/>
      <c r="LW422" s="4"/>
      <c r="LX422" s="4"/>
      <c r="LY422" s="4"/>
      <c r="LZ422" s="4"/>
      <c r="MA422" s="136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Q422" s="4"/>
      <c r="PR422" s="4"/>
      <c r="PS422" s="4"/>
      <c r="PT422" s="4"/>
      <c r="PU422" s="4"/>
      <c r="PV422" s="4"/>
      <c r="PW422" s="4"/>
      <c r="PX422" s="4"/>
      <c r="PY422" s="136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P422" s="4"/>
      <c r="TQ422" s="4"/>
      <c r="TR422" s="4"/>
      <c r="TS422" s="4"/>
      <c r="TT422" s="4"/>
      <c r="TU422" s="4"/>
      <c r="TV422" s="4"/>
      <c r="TW422" s="4"/>
      <c r="TX422" s="136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O422" s="4"/>
      <c r="XP422" s="4"/>
      <c r="XQ422" s="4"/>
      <c r="XR422" s="4"/>
      <c r="XS422" s="4"/>
      <c r="XT422" s="4"/>
      <c r="XU422" s="4"/>
      <c r="XV422" s="4"/>
      <c r="XW422" s="136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</row>
    <row r="423" spans="3:737" x14ac:dyDescent="0.25">
      <c r="C423" s="4"/>
      <c r="D423" s="4"/>
      <c r="E423" s="4"/>
      <c r="F423" s="4"/>
      <c r="G423" s="4"/>
      <c r="H423" s="4"/>
      <c r="I423" s="4"/>
      <c r="J423" s="4"/>
      <c r="K423" s="136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DC423" s="136"/>
      <c r="DD423" s="136"/>
      <c r="DE423" s="136"/>
      <c r="DF423" s="136"/>
      <c r="DG423" s="4"/>
      <c r="DH423" s="136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136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U423" s="4"/>
      <c r="HV423" s="4"/>
      <c r="HW423" s="4"/>
      <c r="HX423" s="4"/>
      <c r="HY423" s="4"/>
      <c r="HZ423" s="4"/>
      <c r="IA423" s="4"/>
      <c r="IB423" s="4"/>
      <c r="IC423" s="136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S423" s="4"/>
      <c r="LT423" s="4"/>
      <c r="LU423" s="4"/>
      <c r="LV423" s="4"/>
      <c r="LW423" s="4"/>
      <c r="LX423" s="4"/>
      <c r="LY423" s="4"/>
      <c r="LZ423" s="4"/>
      <c r="MA423" s="136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Q423" s="4"/>
      <c r="PR423" s="4"/>
      <c r="PS423" s="4"/>
      <c r="PT423" s="4"/>
      <c r="PU423" s="4"/>
      <c r="PV423" s="4"/>
      <c r="PW423" s="4"/>
      <c r="PX423" s="4"/>
      <c r="PY423" s="136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P423" s="4"/>
      <c r="TQ423" s="4"/>
      <c r="TR423" s="4"/>
      <c r="TS423" s="4"/>
      <c r="TT423" s="4"/>
      <c r="TU423" s="4"/>
      <c r="TV423" s="4"/>
      <c r="TW423" s="4"/>
      <c r="TX423" s="136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O423" s="4"/>
      <c r="XP423" s="4"/>
      <c r="XQ423" s="4"/>
      <c r="XR423" s="4"/>
      <c r="XS423" s="4"/>
      <c r="XT423" s="4"/>
      <c r="XU423" s="4"/>
      <c r="XV423" s="4"/>
      <c r="XW423" s="136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</row>
    <row r="424" spans="3:737" x14ac:dyDescent="0.25">
      <c r="C424" s="4"/>
      <c r="D424" s="4"/>
      <c r="E424" s="4"/>
      <c r="F424" s="4"/>
      <c r="G424" s="4"/>
      <c r="H424" s="4"/>
      <c r="I424" s="4"/>
      <c r="J424" s="4"/>
      <c r="K424" s="136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DC424" s="136"/>
      <c r="DD424" s="136"/>
      <c r="DE424" s="136"/>
      <c r="DF424" s="136"/>
      <c r="DG424" s="4"/>
      <c r="DH424" s="136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136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U424" s="4"/>
      <c r="HV424" s="4"/>
      <c r="HW424" s="4"/>
      <c r="HX424" s="4"/>
      <c r="HY424" s="4"/>
      <c r="HZ424" s="4"/>
      <c r="IA424" s="4"/>
      <c r="IB424" s="4"/>
      <c r="IC424" s="136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S424" s="4"/>
      <c r="LT424" s="4"/>
      <c r="LU424" s="4"/>
      <c r="LV424" s="4"/>
      <c r="LW424" s="4"/>
      <c r="LX424" s="4"/>
      <c r="LY424" s="4"/>
      <c r="LZ424" s="4"/>
      <c r="MA424" s="136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Q424" s="4"/>
      <c r="PR424" s="4"/>
      <c r="PS424" s="4"/>
      <c r="PT424" s="4"/>
      <c r="PU424" s="4"/>
      <c r="PV424" s="4"/>
      <c r="PW424" s="4"/>
      <c r="PX424" s="4"/>
      <c r="PY424" s="136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P424" s="4"/>
      <c r="TQ424" s="4"/>
      <c r="TR424" s="4"/>
      <c r="TS424" s="4"/>
      <c r="TT424" s="4"/>
      <c r="TU424" s="4"/>
      <c r="TV424" s="4"/>
      <c r="TW424" s="4"/>
      <c r="TX424" s="136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O424" s="4"/>
      <c r="XP424" s="4"/>
      <c r="XQ424" s="4"/>
      <c r="XR424" s="4"/>
      <c r="XS424" s="4"/>
      <c r="XT424" s="4"/>
      <c r="XU424" s="4"/>
      <c r="XV424" s="4"/>
      <c r="XW424" s="136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</row>
    <row r="425" spans="3:737" x14ac:dyDescent="0.25">
      <c r="C425" s="4"/>
      <c r="D425" s="4"/>
      <c r="E425" s="4"/>
      <c r="F425" s="4"/>
      <c r="G425" s="4"/>
      <c r="H425" s="4"/>
      <c r="I425" s="4"/>
      <c r="J425" s="4"/>
      <c r="K425" s="136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DC425" s="136"/>
      <c r="DD425" s="136"/>
      <c r="DE425" s="136"/>
      <c r="DF425" s="136"/>
      <c r="DG425" s="4"/>
      <c r="DH425" s="136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136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U425" s="4"/>
      <c r="HV425" s="4"/>
      <c r="HW425" s="4"/>
      <c r="HX425" s="4"/>
      <c r="HY425" s="4"/>
      <c r="HZ425" s="4"/>
      <c r="IA425" s="4"/>
      <c r="IB425" s="4"/>
      <c r="IC425" s="136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S425" s="4"/>
      <c r="LT425" s="4"/>
      <c r="LU425" s="4"/>
      <c r="LV425" s="4"/>
      <c r="LW425" s="4"/>
      <c r="LX425" s="4"/>
      <c r="LY425" s="4"/>
      <c r="LZ425" s="4"/>
      <c r="MA425" s="136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Q425" s="4"/>
      <c r="PR425" s="4"/>
      <c r="PS425" s="4"/>
      <c r="PT425" s="4"/>
      <c r="PU425" s="4"/>
      <c r="PV425" s="4"/>
      <c r="PW425" s="4"/>
      <c r="PX425" s="4"/>
      <c r="PY425" s="136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P425" s="4"/>
      <c r="TQ425" s="4"/>
      <c r="TR425" s="4"/>
      <c r="TS425" s="4"/>
      <c r="TT425" s="4"/>
      <c r="TU425" s="4"/>
      <c r="TV425" s="4"/>
      <c r="TW425" s="4"/>
      <c r="TX425" s="136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O425" s="4"/>
      <c r="XP425" s="4"/>
      <c r="XQ425" s="4"/>
      <c r="XR425" s="4"/>
      <c r="XS425" s="4"/>
      <c r="XT425" s="4"/>
      <c r="XU425" s="4"/>
      <c r="XV425" s="4"/>
      <c r="XW425" s="136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</row>
    <row r="426" spans="3:737" x14ac:dyDescent="0.25">
      <c r="C426" s="4"/>
      <c r="D426" s="4"/>
      <c r="E426" s="4"/>
      <c r="F426" s="4"/>
      <c r="G426" s="4"/>
      <c r="H426" s="4"/>
      <c r="I426" s="4"/>
      <c r="J426" s="4"/>
      <c r="K426" s="136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DC426" s="136"/>
      <c r="DD426" s="136"/>
      <c r="DE426" s="136"/>
      <c r="DF426" s="136"/>
      <c r="DG426" s="4"/>
      <c r="DH426" s="136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136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U426" s="4"/>
      <c r="HV426" s="4"/>
      <c r="HW426" s="4"/>
      <c r="HX426" s="4"/>
      <c r="HY426" s="4"/>
      <c r="HZ426" s="4"/>
      <c r="IA426" s="4"/>
      <c r="IB426" s="4"/>
      <c r="IC426" s="136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S426" s="4"/>
      <c r="LT426" s="4"/>
      <c r="LU426" s="4"/>
      <c r="LV426" s="4"/>
      <c r="LW426" s="4"/>
      <c r="LX426" s="4"/>
      <c r="LY426" s="4"/>
      <c r="LZ426" s="4"/>
      <c r="MA426" s="136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Q426" s="4"/>
      <c r="PR426" s="4"/>
      <c r="PS426" s="4"/>
      <c r="PT426" s="4"/>
      <c r="PU426" s="4"/>
      <c r="PV426" s="4"/>
      <c r="PW426" s="4"/>
      <c r="PX426" s="4"/>
      <c r="PY426" s="136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P426" s="4"/>
      <c r="TQ426" s="4"/>
      <c r="TR426" s="4"/>
      <c r="TS426" s="4"/>
      <c r="TT426" s="4"/>
      <c r="TU426" s="4"/>
      <c r="TV426" s="4"/>
      <c r="TW426" s="4"/>
      <c r="TX426" s="136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O426" s="4"/>
      <c r="XP426" s="4"/>
      <c r="XQ426" s="4"/>
      <c r="XR426" s="4"/>
      <c r="XS426" s="4"/>
      <c r="XT426" s="4"/>
      <c r="XU426" s="4"/>
      <c r="XV426" s="4"/>
      <c r="XW426" s="136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</row>
    <row r="427" spans="3:737" x14ac:dyDescent="0.25">
      <c r="C427" s="4"/>
      <c r="D427" s="4"/>
      <c r="E427" s="4"/>
      <c r="F427" s="4"/>
      <c r="G427" s="4"/>
      <c r="H427" s="4"/>
      <c r="I427" s="4"/>
      <c r="J427" s="4"/>
      <c r="K427" s="136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DC427" s="136"/>
      <c r="DD427" s="136"/>
      <c r="DE427" s="136"/>
      <c r="DF427" s="136"/>
      <c r="DG427" s="4"/>
      <c r="DH427" s="136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136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U427" s="4"/>
      <c r="HV427" s="4"/>
      <c r="HW427" s="4"/>
      <c r="HX427" s="4"/>
      <c r="HY427" s="4"/>
      <c r="HZ427" s="4"/>
      <c r="IA427" s="4"/>
      <c r="IB427" s="4"/>
      <c r="IC427" s="136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S427" s="4"/>
      <c r="LT427" s="4"/>
      <c r="LU427" s="4"/>
      <c r="LV427" s="4"/>
      <c r="LW427" s="4"/>
      <c r="LX427" s="4"/>
      <c r="LY427" s="4"/>
      <c r="LZ427" s="4"/>
      <c r="MA427" s="136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Q427" s="4"/>
      <c r="PR427" s="4"/>
      <c r="PS427" s="4"/>
      <c r="PT427" s="4"/>
      <c r="PU427" s="4"/>
      <c r="PV427" s="4"/>
      <c r="PW427" s="4"/>
      <c r="PX427" s="4"/>
      <c r="PY427" s="136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P427" s="4"/>
      <c r="TQ427" s="4"/>
      <c r="TR427" s="4"/>
      <c r="TS427" s="4"/>
      <c r="TT427" s="4"/>
      <c r="TU427" s="4"/>
      <c r="TV427" s="4"/>
      <c r="TW427" s="4"/>
      <c r="TX427" s="136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O427" s="4"/>
      <c r="XP427" s="4"/>
      <c r="XQ427" s="4"/>
      <c r="XR427" s="4"/>
      <c r="XS427" s="4"/>
      <c r="XT427" s="4"/>
      <c r="XU427" s="4"/>
      <c r="XV427" s="4"/>
      <c r="XW427" s="136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</row>
    <row r="428" spans="3:737" x14ac:dyDescent="0.25">
      <c r="C428" s="4"/>
      <c r="D428" s="4"/>
      <c r="E428" s="4"/>
      <c r="F428" s="4"/>
      <c r="G428" s="4"/>
      <c r="H428" s="4"/>
      <c r="I428" s="4"/>
      <c r="J428" s="4"/>
      <c r="K428" s="136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DC428" s="136"/>
      <c r="DD428" s="136"/>
      <c r="DE428" s="136"/>
      <c r="DF428" s="136"/>
      <c r="DG428" s="4"/>
      <c r="DH428" s="136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136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U428" s="4"/>
      <c r="HV428" s="4"/>
      <c r="HW428" s="4"/>
      <c r="HX428" s="4"/>
      <c r="HY428" s="4"/>
      <c r="HZ428" s="4"/>
      <c r="IA428" s="4"/>
      <c r="IB428" s="4"/>
      <c r="IC428" s="136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S428" s="4"/>
      <c r="LT428" s="4"/>
      <c r="LU428" s="4"/>
      <c r="LV428" s="4"/>
      <c r="LW428" s="4"/>
      <c r="LX428" s="4"/>
      <c r="LY428" s="4"/>
      <c r="LZ428" s="4"/>
      <c r="MA428" s="136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Q428" s="4"/>
      <c r="PR428" s="4"/>
      <c r="PS428" s="4"/>
      <c r="PT428" s="4"/>
      <c r="PU428" s="4"/>
      <c r="PV428" s="4"/>
      <c r="PW428" s="4"/>
      <c r="PX428" s="4"/>
      <c r="PY428" s="136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P428" s="4"/>
      <c r="TQ428" s="4"/>
      <c r="TR428" s="4"/>
      <c r="TS428" s="4"/>
      <c r="TT428" s="4"/>
      <c r="TU428" s="4"/>
      <c r="TV428" s="4"/>
      <c r="TW428" s="4"/>
      <c r="TX428" s="136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O428" s="4"/>
      <c r="XP428" s="4"/>
      <c r="XQ428" s="4"/>
      <c r="XR428" s="4"/>
      <c r="XS428" s="4"/>
      <c r="XT428" s="4"/>
      <c r="XU428" s="4"/>
      <c r="XV428" s="4"/>
      <c r="XW428" s="136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</row>
    <row r="429" spans="3:737" x14ac:dyDescent="0.25">
      <c r="C429" s="4"/>
      <c r="D429" s="4"/>
      <c r="E429" s="4"/>
      <c r="F429" s="4"/>
      <c r="G429" s="4"/>
      <c r="H429" s="4"/>
      <c r="I429" s="4"/>
      <c r="J429" s="4"/>
      <c r="K429" s="136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DC429" s="136"/>
      <c r="DD429" s="136"/>
      <c r="DE429" s="136"/>
      <c r="DF429" s="136"/>
      <c r="DG429" s="4"/>
      <c r="DH429" s="136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136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U429" s="4"/>
      <c r="HV429" s="4"/>
      <c r="HW429" s="4"/>
      <c r="HX429" s="4"/>
      <c r="HY429" s="4"/>
      <c r="HZ429" s="4"/>
      <c r="IA429" s="4"/>
      <c r="IB429" s="4"/>
      <c r="IC429" s="136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S429" s="4"/>
      <c r="LT429" s="4"/>
      <c r="LU429" s="4"/>
      <c r="LV429" s="4"/>
      <c r="LW429" s="4"/>
      <c r="LX429" s="4"/>
      <c r="LY429" s="4"/>
      <c r="LZ429" s="4"/>
      <c r="MA429" s="136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Q429" s="4"/>
      <c r="PR429" s="4"/>
      <c r="PS429" s="4"/>
      <c r="PT429" s="4"/>
      <c r="PU429" s="4"/>
      <c r="PV429" s="4"/>
      <c r="PW429" s="4"/>
      <c r="PX429" s="4"/>
      <c r="PY429" s="136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P429" s="4"/>
      <c r="TQ429" s="4"/>
      <c r="TR429" s="4"/>
      <c r="TS429" s="4"/>
      <c r="TT429" s="4"/>
      <c r="TU429" s="4"/>
      <c r="TV429" s="4"/>
      <c r="TW429" s="4"/>
      <c r="TX429" s="136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O429" s="4"/>
      <c r="XP429" s="4"/>
      <c r="XQ429" s="4"/>
      <c r="XR429" s="4"/>
      <c r="XS429" s="4"/>
      <c r="XT429" s="4"/>
      <c r="XU429" s="4"/>
      <c r="XV429" s="4"/>
      <c r="XW429" s="136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</row>
    <row r="430" spans="3:737" x14ac:dyDescent="0.25">
      <c r="C430" s="4"/>
      <c r="D430" s="4"/>
      <c r="E430" s="4"/>
      <c r="F430" s="4"/>
      <c r="G430" s="4"/>
      <c r="H430" s="4"/>
      <c r="I430" s="4"/>
      <c r="J430" s="4"/>
      <c r="K430" s="136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DC430" s="136"/>
      <c r="DD430" s="136"/>
      <c r="DE430" s="136"/>
      <c r="DF430" s="136"/>
      <c r="DG430" s="4"/>
      <c r="DH430" s="136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136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U430" s="4"/>
      <c r="HV430" s="4"/>
      <c r="HW430" s="4"/>
      <c r="HX430" s="4"/>
      <c r="HY430" s="4"/>
      <c r="HZ430" s="4"/>
      <c r="IA430" s="4"/>
      <c r="IB430" s="4"/>
      <c r="IC430" s="136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S430" s="4"/>
      <c r="LT430" s="4"/>
      <c r="LU430" s="4"/>
      <c r="LV430" s="4"/>
      <c r="LW430" s="4"/>
      <c r="LX430" s="4"/>
      <c r="LY430" s="4"/>
      <c r="LZ430" s="4"/>
      <c r="MA430" s="136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Q430" s="4"/>
      <c r="PR430" s="4"/>
      <c r="PS430" s="4"/>
      <c r="PT430" s="4"/>
      <c r="PU430" s="4"/>
      <c r="PV430" s="4"/>
      <c r="PW430" s="4"/>
      <c r="PX430" s="4"/>
      <c r="PY430" s="136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P430" s="4"/>
      <c r="TQ430" s="4"/>
      <c r="TR430" s="4"/>
      <c r="TS430" s="4"/>
      <c r="TT430" s="4"/>
      <c r="TU430" s="4"/>
      <c r="TV430" s="4"/>
      <c r="TW430" s="4"/>
      <c r="TX430" s="136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O430" s="4"/>
      <c r="XP430" s="4"/>
      <c r="XQ430" s="4"/>
      <c r="XR430" s="4"/>
      <c r="XS430" s="4"/>
      <c r="XT430" s="4"/>
      <c r="XU430" s="4"/>
      <c r="XV430" s="4"/>
      <c r="XW430" s="136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</row>
    <row r="431" spans="3:737" x14ac:dyDescent="0.25">
      <c r="C431" s="4"/>
      <c r="D431" s="4"/>
      <c r="E431" s="4"/>
      <c r="F431" s="4"/>
      <c r="G431" s="4"/>
      <c r="H431" s="4"/>
      <c r="I431" s="4"/>
      <c r="J431" s="4"/>
      <c r="K431" s="136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DC431" s="136"/>
      <c r="DD431" s="136"/>
      <c r="DE431" s="136"/>
      <c r="DF431" s="136"/>
      <c r="DG431" s="4"/>
      <c r="DH431" s="136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136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U431" s="4"/>
      <c r="HV431" s="4"/>
      <c r="HW431" s="4"/>
      <c r="HX431" s="4"/>
      <c r="HY431" s="4"/>
      <c r="HZ431" s="4"/>
      <c r="IA431" s="4"/>
      <c r="IB431" s="4"/>
      <c r="IC431" s="136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S431" s="4"/>
      <c r="LT431" s="4"/>
      <c r="LU431" s="4"/>
      <c r="LV431" s="4"/>
      <c r="LW431" s="4"/>
      <c r="LX431" s="4"/>
      <c r="LY431" s="4"/>
      <c r="LZ431" s="4"/>
      <c r="MA431" s="136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Q431" s="4"/>
      <c r="PR431" s="4"/>
      <c r="PS431" s="4"/>
      <c r="PT431" s="4"/>
      <c r="PU431" s="4"/>
      <c r="PV431" s="4"/>
      <c r="PW431" s="4"/>
      <c r="PX431" s="4"/>
      <c r="PY431" s="136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P431" s="4"/>
      <c r="TQ431" s="4"/>
      <c r="TR431" s="4"/>
      <c r="TS431" s="4"/>
      <c r="TT431" s="4"/>
      <c r="TU431" s="4"/>
      <c r="TV431" s="4"/>
      <c r="TW431" s="4"/>
      <c r="TX431" s="136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O431" s="4"/>
      <c r="XP431" s="4"/>
      <c r="XQ431" s="4"/>
      <c r="XR431" s="4"/>
      <c r="XS431" s="4"/>
      <c r="XT431" s="4"/>
      <c r="XU431" s="4"/>
      <c r="XV431" s="4"/>
      <c r="XW431" s="136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</row>
    <row r="432" spans="3:737" x14ac:dyDescent="0.25">
      <c r="C432" s="4"/>
      <c r="D432" s="4"/>
      <c r="E432" s="4"/>
      <c r="F432" s="4"/>
      <c r="G432" s="4"/>
      <c r="H432" s="4"/>
      <c r="I432" s="4"/>
      <c r="J432" s="4"/>
      <c r="K432" s="136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DC432" s="136"/>
      <c r="DD432" s="136"/>
      <c r="DE432" s="136"/>
      <c r="DF432" s="136"/>
      <c r="DG432" s="4"/>
      <c r="DH432" s="136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136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U432" s="4"/>
      <c r="HV432" s="4"/>
      <c r="HW432" s="4"/>
      <c r="HX432" s="4"/>
      <c r="HY432" s="4"/>
      <c r="HZ432" s="4"/>
      <c r="IA432" s="4"/>
      <c r="IB432" s="4"/>
      <c r="IC432" s="136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S432" s="4"/>
      <c r="LT432" s="4"/>
      <c r="LU432" s="4"/>
      <c r="LV432" s="4"/>
      <c r="LW432" s="4"/>
      <c r="LX432" s="4"/>
      <c r="LY432" s="4"/>
      <c r="LZ432" s="4"/>
      <c r="MA432" s="136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Q432" s="4"/>
      <c r="PR432" s="4"/>
      <c r="PS432" s="4"/>
      <c r="PT432" s="4"/>
      <c r="PU432" s="4"/>
      <c r="PV432" s="4"/>
      <c r="PW432" s="4"/>
      <c r="PX432" s="4"/>
      <c r="PY432" s="136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P432" s="4"/>
      <c r="TQ432" s="4"/>
      <c r="TR432" s="4"/>
      <c r="TS432" s="4"/>
      <c r="TT432" s="4"/>
      <c r="TU432" s="4"/>
      <c r="TV432" s="4"/>
      <c r="TW432" s="4"/>
      <c r="TX432" s="136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O432" s="4"/>
      <c r="XP432" s="4"/>
      <c r="XQ432" s="4"/>
      <c r="XR432" s="4"/>
      <c r="XS432" s="4"/>
      <c r="XT432" s="4"/>
      <c r="XU432" s="4"/>
      <c r="XV432" s="4"/>
      <c r="XW432" s="136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</row>
    <row r="433" spans="3:737" x14ac:dyDescent="0.25">
      <c r="C433" s="4"/>
      <c r="D433" s="4"/>
      <c r="E433" s="4"/>
      <c r="F433" s="4"/>
      <c r="G433" s="4"/>
      <c r="H433" s="4"/>
      <c r="I433" s="4"/>
      <c r="J433" s="4"/>
      <c r="K433" s="136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DC433" s="136"/>
      <c r="DD433" s="136"/>
      <c r="DE433" s="136"/>
      <c r="DF433" s="136"/>
      <c r="DG433" s="4"/>
      <c r="DH433" s="136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136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U433" s="4"/>
      <c r="HV433" s="4"/>
      <c r="HW433" s="4"/>
      <c r="HX433" s="4"/>
      <c r="HY433" s="4"/>
      <c r="HZ433" s="4"/>
      <c r="IA433" s="4"/>
      <c r="IB433" s="4"/>
      <c r="IC433" s="136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S433" s="4"/>
      <c r="LT433" s="4"/>
      <c r="LU433" s="4"/>
      <c r="LV433" s="4"/>
      <c r="LW433" s="4"/>
      <c r="LX433" s="4"/>
      <c r="LY433" s="4"/>
      <c r="LZ433" s="4"/>
      <c r="MA433" s="136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Q433" s="4"/>
      <c r="PR433" s="4"/>
      <c r="PS433" s="4"/>
      <c r="PT433" s="4"/>
      <c r="PU433" s="4"/>
      <c r="PV433" s="4"/>
      <c r="PW433" s="4"/>
      <c r="PX433" s="4"/>
      <c r="PY433" s="136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P433" s="4"/>
      <c r="TQ433" s="4"/>
      <c r="TR433" s="4"/>
      <c r="TS433" s="4"/>
      <c r="TT433" s="4"/>
      <c r="TU433" s="4"/>
      <c r="TV433" s="4"/>
      <c r="TW433" s="4"/>
      <c r="TX433" s="136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O433" s="4"/>
      <c r="XP433" s="4"/>
      <c r="XQ433" s="4"/>
      <c r="XR433" s="4"/>
      <c r="XS433" s="4"/>
      <c r="XT433" s="4"/>
      <c r="XU433" s="4"/>
      <c r="XV433" s="4"/>
      <c r="XW433" s="136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</row>
    <row r="434" spans="3:737" x14ac:dyDescent="0.25">
      <c r="C434" s="4"/>
      <c r="D434" s="4"/>
      <c r="E434" s="4"/>
      <c r="F434" s="4"/>
      <c r="G434" s="4"/>
      <c r="H434" s="4"/>
      <c r="I434" s="4"/>
      <c r="J434" s="4"/>
      <c r="K434" s="136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DC434" s="136"/>
      <c r="DD434" s="136"/>
      <c r="DE434" s="136"/>
      <c r="DF434" s="136"/>
      <c r="DG434" s="4"/>
      <c r="DH434" s="136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136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U434" s="4"/>
      <c r="HV434" s="4"/>
      <c r="HW434" s="4"/>
      <c r="HX434" s="4"/>
      <c r="HY434" s="4"/>
      <c r="HZ434" s="4"/>
      <c r="IA434" s="4"/>
      <c r="IB434" s="4"/>
      <c r="IC434" s="136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S434" s="4"/>
      <c r="LT434" s="4"/>
      <c r="LU434" s="4"/>
      <c r="LV434" s="4"/>
      <c r="LW434" s="4"/>
      <c r="LX434" s="4"/>
      <c r="LY434" s="4"/>
      <c r="LZ434" s="4"/>
      <c r="MA434" s="136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Q434" s="4"/>
      <c r="PR434" s="4"/>
      <c r="PS434" s="4"/>
      <c r="PT434" s="4"/>
      <c r="PU434" s="4"/>
      <c r="PV434" s="4"/>
      <c r="PW434" s="4"/>
      <c r="PX434" s="4"/>
      <c r="PY434" s="136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P434" s="4"/>
      <c r="TQ434" s="4"/>
      <c r="TR434" s="4"/>
      <c r="TS434" s="4"/>
      <c r="TT434" s="4"/>
      <c r="TU434" s="4"/>
      <c r="TV434" s="4"/>
      <c r="TW434" s="4"/>
      <c r="TX434" s="136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O434" s="4"/>
      <c r="XP434" s="4"/>
      <c r="XQ434" s="4"/>
      <c r="XR434" s="4"/>
      <c r="XS434" s="4"/>
      <c r="XT434" s="4"/>
      <c r="XU434" s="4"/>
      <c r="XV434" s="4"/>
      <c r="XW434" s="136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</row>
    <row r="435" spans="3:737" x14ac:dyDescent="0.25">
      <c r="C435" s="4"/>
      <c r="D435" s="4"/>
      <c r="E435" s="4"/>
      <c r="F435" s="4"/>
      <c r="G435" s="4"/>
      <c r="H435" s="4"/>
      <c r="I435" s="4"/>
      <c r="J435" s="4"/>
      <c r="K435" s="136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DC435" s="136"/>
      <c r="DD435" s="136"/>
      <c r="DE435" s="136"/>
      <c r="DF435" s="136"/>
      <c r="DG435" s="4"/>
      <c r="DH435" s="136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136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U435" s="4"/>
      <c r="HV435" s="4"/>
      <c r="HW435" s="4"/>
      <c r="HX435" s="4"/>
      <c r="HY435" s="4"/>
      <c r="HZ435" s="4"/>
      <c r="IA435" s="4"/>
      <c r="IB435" s="4"/>
      <c r="IC435" s="136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S435" s="4"/>
      <c r="LT435" s="4"/>
      <c r="LU435" s="4"/>
      <c r="LV435" s="4"/>
      <c r="LW435" s="4"/>
      <c r="LX435" s="4"/>
      <c r="LY435" s="4"/>
      <c r="LZ435" s="4"/>
      <c r="MA435" s="136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Q435" s="4"/>
      <c r="PR435" s="4"/>
      <c r="PS435" s="4"/>
      <c r="PT435" s="4"/>
      <c r="PU435" s="4"/>
      <c r="PV435" s="4"/>
      <c r="PW435" s="4"/>
      <c r="PX435" s="4"/>
      <c r="PY435" s="136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P435" s="4"/>
      <c r="TQ435" s="4"/>
      <c r="TR435" s="4"/>
      <c r="TS435" s="4"/>
      <c r="TT435" s="4"/>
      <c r="TU435" s="4"/>
      <c r="TV435" s="4"/>
      <c r="TW435" s="4"/>
      <c r="TX435" s="136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O435" s="4"/>
      <c r="XP435" s="4"/>
      <c r="XQ435" s="4"/>
      <c r="XR435" s="4"/>
      <c r="XS435" s="4"/>
      <c r="XT435" s="4"/>
      <c r="XU435" s="4"/>
      <c r="XV435" s="4"/>
      <c r="XW435" s="136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</row>
    <row r="436" spans="3:737" x14ac:dyDescent="0.25">
      <c r="C436" s="4"/>
      <c r="D436" s="4"/>
      <c r="E436" s="4"/>
      <c r="F436" s="4"/>
      <c r="G436" s="4"/>
      <c r="H436" s="4"/>
      <c r="I436" s="4"/>
      <c r="J436" s="4"/>
      <c r="K436" s="136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DC436" s="136"/>
      <c r="DD436" s="136"/>
      <c r="DE436" s="136"/>
      <c r="DF436" s="136"/>
      <c r="DG436" s="4"/>
      <c r="DH436" s="136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136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U436" s="4"/>
      <c r="HV436" s="4"/>
      <c r="HW436" s="4"/>
      <c r="HX436" s="4"/>
      <c r="HY436" s="4"/>
      <c r="HZ436" s="4"/>
      <c r="IA436" s="4"/>
      <c r="IB436" s="4"/>
      <c r="IC436" s="136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S436" s="4"/>
      <c r="LT436" s="4"/>
      <c r="LU436" s="4"/>
      <c r="LV436" s="4"/>
      <c r="LW436" s="4"/>
      <c r="LX436" s="4"/>
      <c r="LY436" s="4"/>
      <c r="LZ436" s="4"/>
      <c r="MA436" s="136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Q436" s="4"/>
      <c r="PR436" s="4"/>
      <c r="PS436" s="4"/>
      <c r="PT436" s="4"/>
      <c r="PU436" s="4"/>
      <c r="PV436" s="4"/>
      <c r="PW436" s="4"/>
      <c r="PX436" s="4"/>
      <c r="PY436" s="136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P436" s="4"/>
      <c r="TQ436" s="4"/>
      <c r="TR436" s="4"/>
      <c r="TS436" s="4"/>
      <c r="TT436" s="4"/>
      <c r="TU436" s="4"/>
      <c r="TV436" s="4"/>
      <c r="TW436" s="4"/>
      <c r="TX436" s="136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O436" s="4"/>
      <c r="XP436" s="4"/>
      <c r="XQ436" s="4"/>
      <c r="XR436" s="4"/>
      <c r="XS436" s="4"/>
      <c r="XT436" s="4"/>
      <c r="XU436" s="4"/>
      <c r="XV436" s="4"/>
      <c r="XW436" s="136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</row>
    <row r="437" spans="3:737" x14ac:dyDescent="0.25">
      <c r="C437" s="4"/>
      <c r="D437" s="4"/>
      <c r="E437" s="4"/>
      <c r="F437" s="4"/>
      <c r="G437" s="4"/>
      <c r="H437" s="4"/>
      <c r="I437" s="4"/>
      <c r="J437" s="4"/>
      <c r="K437" s="136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DC437" s="136"/>
      <c r="DD437" s="136"/>
      <c r="DE437" s="136"/>
      <c r="DF437" s="136"/>
      <c r="DG437" s="4"/>
      <c r="DH437" s="136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136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U437" s="4"/>
      <c r="HV437" s="4"/>
      <c r="HW437" s="4"/>
      <c r="HX437" s="4"/>
      <c r="HY437" s="4"/>
      <c r="HZ437" s="4"/>
      <c r="IA437" s="4"/>
      <c r="IB437" s="4"/>
      <c r="IC437" s="136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S437" s="4"/>
      <c r="LT437" s="4"/>
      <c r="LU437" s="4"/>
      <c r="LV437" s="4"/>
      <c r="LW437" s="4"/>
      <c r="LX437" s="4"/>
      <c r="LY437" s="4"/>
      <c r="LZ437" s="4"/>
      <c r="MA437" s="136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Q437" s="4"/>
      <c r="PR437" s="4"/>
      <c r="PS437" s="4"/>
      <c r="PT437" s="4"/>
      <c r="PU437" s="4"/>
      <c r="PV437" s="4"/>
      <c r="PW437" s="4"/>
      <c r="PX437" s="4"/>
      <c r="PY437" s="136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P437" s="4"/>
      <c r="TQ437" s="4"/>
      <c r="TR437" s="4"/>
      <c r="TS437" s="4"/>
      <c r="TT437" s="4"/>
      <c r="TU437" s="4"/>
      <c r="TV437" s="4"/>
      <c r="TW437" s="4"/>
      <c r="TX437" s="136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O437" s="4"/>
      <c r="XP437" s="4"/>
      <c r="XQ437" s="4"/>
      <c r="XR437" s="4"/>
      <c r="XS437" s="4"/>
      <c r="XT437" s="4"/>
      <c r="XU437" s="4"/>
      <c r="XV437" s="4"/>
      <c r="XW437" s="136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</row>
    <row r="438" spans="3:737" x14ac:dyDescent="0.25">
      <c r="C438" s="4"/>
      <c r="D438" s="4"/>
      <c r="E438" s="4"/>
      <c r="F438" s="4"/>
      <c r="G438" s="4"/>
      <c r="H438" s="4"/>
      <c r="I438" s="4"/>
      <c r="J438" s="4"/>
      <c r="K438" s="136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DC438" s="136"/>
      <c r="DD438" s="136"/>
      <c r="DE438" s="136"/>
      <c r="DF438" s="136"/>
      <c r="DG438" s="4"/>
      <c r="DH438" s="136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136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U438" s="4"/>
      <c r="HV438" s="4"/>
      <c r="HW438" s="4"/>
      <c r="HX438" s="4"/>
      <c r="HY438" s="4"/>
      <c r="HZ438" s="4"/>
      <c r="IA438" s="4"/>
      <c r="IB438" s="4"/>
      <c r="IC438" s="136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S438" s="4"/>
      <c r="LT438" s="4"/>
      <c r="LU438" s="4"/>
      <c r="LV438" s="4"/>
      <c r="LW438" s="4"/>
      <c r="LX438" s="4"/>
      <c r="LY438" s="4"/>
      <c r="LZ438" s="4"/>
      <c r="MA438" s="136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Q438" s="4"/>
      <c r="PR438" s="4"/>
      <c r="PS438" s="4"/>
      <c r="PT438" s="4"/>
      <c r="PU438" s="4"/>
      <c r="PV438" s="4"/>
      <c r="PW438" s="4"/>
      <c r="PX438" s="4"/>
      <c r="PY438" s="136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P438" s="4"/>
      <c r="TQ438" s="4"/>
      <c r="TR438" s="4"/>
      <c r="TS438" s="4"/>
      <c r="TT438" s="4"/>
      <c r="TU438" s="4"/>
      <c r="TV438" s="4"/>
      <c r="TW438" s="4"/>
      <c r="TX438" s="136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O438" s="4"/>
      <c r="XP438" s="4"/>
      <c r="XQ438" s="4"/>
      <c r="XR438" s="4"/>
      <c r="XS438" s="4"/>
      <c r="XT438" s="4"/>
      <c r="XU438" s="4"/>
      <c r="XV438" s="4"/>
      <c r="XW438" s="136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</row>
    <row r="439" spans="3:737" x14ac:dyDescent="0.25">
      <c r="C439" s="4"/>
      <c r="D439" s="4"/>
      <c r="E439" s="4"/>
      <c r="F439" s="4"/>
      <c r="G439" s="4"/>
      <c r="H439" s="4"/>
      <c r="I439" s="4"/>
      <c r="J439" s="4"/>
      <c r="K439" s="136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DC439" s="136"/>
      <c r="DD439" s="136"/>
      <c r="DE439" s="136"/>
      <c r="DF439" s="136"/>
      <c r="DG439" s="4"/>
      <c r="DH439" s="136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136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U439" s="4"/>
      <c r="HV439" s="4"/>
      <c r="HW439" s="4"/>
      <c r="HX439" s="4"/>
      <c r="HY439" s="4"/>
      <c r="HZ439" s="4"/>
      <c r="IA439" s="4"/>
      <c r="IB439" s="4"/>
      <c r="IC439" s="136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S439" s="4"/>
      <c r="LT439" s="4"/>
      <c r="LU439" s="4"/>
      <c r="LV439" s="4"/>
      <c r="LW439" s="4"/>
      <c r="LX439" s="4"/>
      <c r="LY439" s="4"/>
      <c r="LZ439" s="4"/>
      <c r="MA439" s="136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Q439" s="4"/>
      <c r="PR439" s="4"/>
      <c r="PS439" s="4"/>
      <c r="PT439" s="4"/>
      <c r="PU439" s="4"/>
      <c r="PV439" s="4"/>
      <c r="PW439" s="4"/>
      <c r="PX439" s="4"/>
      <c r="PY439" s="136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P439" s="4"/>
      <c r="TQ439" s="4"/>
      <c r="TR439" s="4"/>
      <c r="TS439" s="4"/>
      <c r="TT439" s="4"/>
      <c r="TU439" s="4"/>
      <c r="TV439" s="4"/>
      <c r="TW439" s="4"/>
      <c r="TX439" s="136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O439" s="4"/>
      <c r="XP439" s="4"/>
      <c r="XQ439" s="4"/>
      <c r="XR439" s="4"/>
      <c r="XS439" s="4"/>
      <c r="XT439" s="4"/>
      <c r="XU439" s="4"/>
      <c r="XV439" s="4"/>
      <c r="XW439" s="136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</row>
    <row r="440" spans="3:737" x14ac:dyDescent="0.25">
      <c r="C440" s="4"/>
      <c r="D440" s="4"/>
      <c r="E440" s="4"/>
      <c r="F440" s="4"/>
      <c r="G440" s="4"/>
      <c r="H440" s="4"/>
      <c r="I440" s="4"/>
      <c r="J440" s="4"/>
      <c r="K440" s="136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DC440" s="136"/>
      <c r="DD440" s="136"/>
      <c r="DE440" s="136"/>
      <c r="DF440" s="136"/>
      <c r="DG440" s="4"/>
      <c r="DH440" s="136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136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U440" s="4"/>
      <c r="HV440" s="4"/>
      <c r="HW440" s="4"/>
      <c r="HX440" s="4"/>
      <c r="HY440" s="4"/>
      <c r="HZ440" s="4"/>
      <c r="IA440" s="4"/>
      <c r="IB440" s="4"/>
      <c r="IC440" s="136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S440" s="4"/>
      <c r="LT440" s="4"/>
      <c r="LU440" s="4"/>
      <c r="LV440" s="4"/>
      <c r="LW440" s="4"/>
      <c r="LX440" s="4"/>
      <c r="LY440" s="4"/>
      <c r="LZ440" s="4"/>
      <c r="MA440" s="136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Q440" s="4"/>
      <c r="PR440" s="4"/>
      <c r="PS440" s="4"/>
      <c r="PT440" s="4"/>
      <c r="PU440" s="4"/>
      <c r="PV440" s="4"/>
      <c r="PW440" s="4"/>
      <c r="PX440" s="4"/>
      <c r="PY440" s="136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P440" s="4"/>
      <c r="TQ440" s="4"/>
      <c r="TR440" s="4"/>
      <c r="TS440" s="4"/>
      <c r="TT440" s="4"/>
      <c r="TU440" s="4"/>
      <c r="TV440" s="4"/>
      <c r="TW440" s="4"/>
      <c r="TX440" s="136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O440" s="4"/>
      <c r="XP440" s="4"/>
      <c r="XQ440" s="4"/>
      <c r="XR440" s="4"/>
      <c r="XS440" s="4"/>
      <c r="XT440" s="4"/>
      <c r="XU440" s="4"/>
      <c r="XV440" s="4"/>
      <c r="XW440" s="136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</row>
    <row r="441" spans="3:737" x14ac:dyDescent="0.25">
      <c r="C441" s="4"/>
      <c r="D441" s="4"/>
      <c r="E441" s="4"/>
      <c r="F441" s="4"/>
      <c r="G441" s="4"/>
      <c r="H441" s="4"/>
      <c r="I441" s="4"/>
      <c r="J441" s="4"/>
      <c r="K441" s="136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DC441" s="136"/>
      <c r="DD441" s="136"/>
      <c r="DE441" s="136"/>
      <c r="DF441" s="136"/>
      <c r="DG441" s="4"/>
      <c r="DH441" s="136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136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U441" s="4"/>
      <c r="HV441" s="4"/>
      <c r="HW441" s="4"/>
      <c r="HX441" s="4"/>
      <c r="HY441" s="4"/>
      <c r="HZ441" s="4"/>
      <c r="IA441" s="4"/>
      <c r="IB441" s="4"/>
      <c r="IC441" s="136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S441" s="4"/>
      <c r="LT441" s="4"/>
      <c r="LU441" s="4"/>
      <c r="LV441" s="4"/>
      <c r="LW441" s="4"/>
      <c r="LX441" s="4"/>
      <c r="LY441" s="4"/>
      <c r="LZ441" s="4"/>
      <c r="MA441" s="136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Q441" s="4"/>
      <c r="PR441" s="4"/>
      <c r="PS441" s="4"/>
      <c r="PT441" s="4"/>
      <c r="PU441" s="4"/>
      <c r="PV441" s="4"/>
      <c r="PW441" s="4"/>
      <c r="PX441" s="4"/>
      <c r="PY441" s="136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P441" s="4"/>
      <c r="TQ441" s="4"/>
      <c r="TR441" s="4"/>
      <c r="TS441" s="4"/>
      <c r="TT441" s="4"/>
      <c r="TU441" s="4"/>
      <c r="TV441" s="4"/>
      <c r="TW441" s="4"/>
      <c r="TX441" s="136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O441" s="4"/>
      <c r="XP441" s="4"/>
      <c r="XQ441" s="4"/>
      <c r="XR441" s="4"/>
      <c r="XS441" s="4"/>
      <c r="XT441" s="4"/>
      <c r="XU441" s="4"/>
      <c r="XV441" s="4"/>
      <c r="XW441" s="136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</row>
    <row r="442" spans="3:737" x14ac:dyDescent="0.25">
      <c r="C442" s="4"/>
      <c r="D442" s="4"/>
      <c r="E442" s="4"/>
      <c r="F442" s="4"/>
      <c r="G442" s="4"/>
      <c r="H442" s="4"/>
      <c r="I442" s="4"/>
      <c r="J442" s="4"/>
      <c r="K442" s="136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DC442" s="136"/>
      <c r="DD442" s="136"/>
      <c r="DE442" s="136"/>
      <c r="DF442" s="136"/>
      <c r="DG442" s="4"/>
      <c r="DH442" s="136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136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U442" s="4"/>
      <c r="HV442" s="4"/>
      <c r="HW442" s="4"/>
      <c r="HX442" s="4"/>
      <c r="HY442" s="4"/>
      <c r="HZ442" s="4"/>
      <c r="IA442" s="4"/>
      <c r="IB442" s="4"/>
      <c r="IC442" s="136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S442" s="4"/>
      <c r="LT442" s="4"/>
      <c r="LU442" s="4"/>
      <c r="LV442" s="4"/>
      <c r="LW442" s="4"/>
      <c r="LX442" s="4"/>
      <c r="LY442" s="4"/>
      <c r="LZ442" s="4"/>
      <c r="MA442" s="136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Q442" s="4"/>
      <c r="PR442" s="4"/>
      <c r="PS442" s="4"/>
      <c r="PT442" s="4"/>
      <c r="PU442" s="4"/>
      <c r="PV442" s="4"/>
      <c r="PW442" s="4"/>
      <c r="PX442" s="4"/>
      <c r="PY442" s="136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P442" s="4"/>
      <c r="TQ442" s="4"/>
      <c r="TR442" s="4"/>
      <c r="TS442" s="4"/>
      <c r="TT442" s="4"/>
      <c r="TU442" s="4"/>
      <c r="TV442" s="4"/>
      <c r="TW442" s="4"/>
      <c r="TX442" s="136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O442" s="4"/>
      <c r="XP442" s="4"/>
      <c r="XQ442" s="4"/>
      <c r="XR442" s="4"/>
      <c r="XS442" s="4"/>
      <c r="XT442" s="4"/>
      <c r="XU442" s="4"/>
      <c r="XV442" s="4"/>
      <c r="XW442" s="136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</row>
    <row r="443" spans="3:737" x14ac:dyDescent="0.25">
      <c r="C443" s="4"/>
      <c r="D443" s="4"/>
      <c r="E443" s="4"/>
      <c r="F443" s="4"/>
      <c r="G443" s="4"/>
      <c r="H443" s="4"/>
      <c r="I443" s="4"/>
      <c r="J443" s="4"/>
      <c r="K443" s="136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DC443" s="136"/>
      <c r="DD443" s="136"/>
      <c r="DE443" s="136"/>
      <c r="DF443" s="136"/>
      <c r="DG443" s="4"/>
      <c r="DH443" s="136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136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U443" s="4"/>
      <c r="HV443" s="4"/>
      <c r="HW443" s="4"/>
      <c r="HX443" s="4"/>
      <c r="HY443" s="4"/>
      <c r="HZ443" s="4"/>
      <c r="IA443" s="4"/>
      <c r="IB443" s="4"/>
      <c r="IC443" s="136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S443" s="4"/>
      <c r="LT443" s="4"/>
      <c r="LU443" s="4"/>
      <c r="LV443" s="4"/>
      <c r="LW443" s="4"/>
      <c r="LX443" s="4"/>
      <c r="LY443" s="4"/>
      <c r="LZ443" s="4"/>
      <c r="MA443" s="136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Q443" s="4"/>
      <c r="PR443" s="4"/>
      <c r="PS443" s="4"/>
      <c r="PT443" s="4"/>
      <c r="PU443" s="4"/>
      <c r="PV443" s="4"/>
      <c r="PW443" s="4"/>
      <c r="PX443" s="4"/>
      <c r="PY443" s="136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P443" s="4"/>
      <c r="TQ443" s="4"/>
      <c r="TR443" s="4"/>
      <c r="TS443" s="4"/>
      <c r="TT443" s="4"/>
      <c r="TU443" s="4"/>
      <c r="TV443" s="4"/>
      <c r="TW443" s="4"/>
      <c r="TX443" s="136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O443" s="4"/>
      <c r="XP443" s="4"/>
      <c r="XQ443" s="4"/>
      <c r="XR443" s="4"/>
      <c r="XS443" s="4"/>
      <c r="XT443" s="4"/>
      <c r="XU443" s="4"/>
      <c r="XV443" s="4"/>
      <c r="XW443" s="136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</row>
    <row r="444" spans="3:737" x14ac:dyDescent="0.25">
      <c r="C444" s="4"/>
      <c r="D444" s="4"/>
      <c r="E444" s="4"/>
      <c r="F444" s="4"/>
      <c r="G444" s="4"/>
      <c r="H444" s="4"/>
      <c r="I444" s="4"/>
      <c r="J444" s="4"/>
      <c r="K444" s="136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DC444" s="136"/>
      <c r="DD444" s="136"/>
      <c r="DE444" s="136"/>
      <c r="DF444" s="136"/>
      <c r="DG444" s="4"/>
      <c r="DH444" s="136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136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U444" s="4"/>
      <c r="HV444" s="4"/>
      <c r="HW444" s="4"/>
      <c r="HX444" s="4"/>
      <c r="HY444" s="4"/>
      <c r="HZ444" s="4"/>
      <c r="IA444" s="4"/>
      <c r="IB444" s="4"/>
      <c r="IC444" s="136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S444" s="4"/>
      <c r="LT444" s="4"/>
      <c r="LU444" s="4"/>
      <c r="LV444" s="4"/>
      <c r="LW444" s="4"/>
      <c r="LX444" s="4"/>
      <c r="LY444" s="4"/>
      <c r="LZ444" s="4"/>
      <c r="MA444" s="136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Q444" s="4"/>
      <c r="PR444" s="4"/>
      <c r="PS444" s="4"/>
      <c r="PT444" s="4"/>
      <c r="PU444" s="4"/>
      <c r="PV444" s="4"/>
      <c r="PW444" s="4"/>
      <c r="PX444" s="4"/>
      <c r="PY444" s="136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P444" s="4"/>
      <c r="TQ444" s="4"/>
      <c r="TR444" s="4"/>
      <c r="TS444" s="4"/>
      <c r="TT444" s="4"/>
      <c r="TU444" s="4"/>
      <c r="TV444" s="4"/>
      <c r="TW444" s="4"/>
      <c r="TX444" s="136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O444" s="4"/>
      <c r="XP444" s="4"/>
      <c r="XQ444" s="4"/>
      <c r="XR444" s="4"/>
      <c r="XS444" s="4"/>
      <c r="XT444" s="4"/>
      <c r="XU444" s="4"/>
      <c r="XV444" s="4"/>
      <c r="XW444" s="136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</row>
    <row r="445" spans="3:737" x14ac:dyDescent="0.25">
      <c r="C445" s="4"/>
      <c r="D445" s="4"/>
      <c r="E445" s="4"/>
      <c r="F445" s="4"/>
      <c r="G445" s="4"/>
      <c r="H445" s="4"/>
      <c r="I445" s="4"/>
      <c r="J445" s="4"/>
      <c r="K445" s="136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DC445" s="136"/>
      <c r="DD445" s="136"/>
      <c r="DE445" s="136"/>
      <c r="DF445" s="136"/>
      <c r="DG445" s="4"/>
      <c r="DH445" s="136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136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U445" s="4"/>
      <c r="HV445" s="4"/>
      <c r="HW445" s="4"/>
      <c r="HX445" s="4"/>
      <c r="HY445" s="4"/>
      <c r="HZ445" s="4"/>
      <c r="IA445" s="4"/>
      <c r="IB445" s="4"/>
      <c r="IC445" s="136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S445" s="4"/>
      <c r="LT445" s="4"/>
      <c r="LU445" s="4"/>
      <c r="LV445" s="4"/>
      <c r="LW445" s="4"/>
      <c r="LX445" s="4"/>
      <c r="LY445" s="4"/>
      <c r="LZ445" s="4"/>
      <c r="MA445" s="136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Q445" s="4"/>
      <c r="PR445" s="4"/>
      <c r="PS445" s="4"/>
      <c r="PT445" s="4"/>
      <c r="PU445" s="4"/>
      <c r="PV445" s="4"/>
      <c r="PW445" s="4"/>
      <c r="PX445" s="4"/>
      <c r="PY445" s="136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P445" s="4"/>
      <c r="TQ445" s="4"/>
      <c r="TR445" s="4"/>
      <c r="TS445" s="4"/>
      <c r="TT445" s="4"/>
      <c r="TU445" s="4"/>
      <c r="TV445" s="4"/>
      <c r="TW445" s="4"/>
      <c r="TX445" s="136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O445" s="4"/>
      <c r="XP445" s="4"/>
      <c r="XQ445" s="4"/>
      <c r="XR445" s="4"/>
      <c r="XS445" s="4"/>
      <c r="XT445" s="4"/>
      <c r="XU445" s="4"/>
      <c r="XV445" s="4"/>
      <c r="XW445" s="136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</row>
    <row r="446" spans="3:737" x14ac:dyDescent="0.25">
      <c r="C446" s="4"/>
      <c r="D446" s="4"/>
      <c r="E446" s="4"/>
      <c r="F446" s="4"/>
      <c r="G446" s="4"/>
      <c r="H446" s="4"/>
      <c r="I446" s="4"/>
      <c r="J446" s="4"/>
      <c r="K446" s="136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DC446" s="136"/>
      <c r="DD446" s="136"/>
      <c r="DE446" s="136"/>
      <c r="DF446" s="136"/>
      <c r="DG446" s="4"/>
      <c r="DH446" s="136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136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U446" s="4"/>
      <c r="HV446" s="4"/>
      <c r="HW446" s="4"/>
      <c r="HX446" s="4"/>
      <c r="HY446" s="4"/>
      <c r="HZ446" s="4"/>
      <c r="IA446" s="4"/>
      <c r="IB446" s="4"/>
      <c r="IC446" s="136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S446" s="4"/>
      <c r="LT446" s="4"/>
      <c r="LU446" s="4"/>
      <c r="LV446" s="4"/>
      <c r="LW446" s="4"/>
      <c r="LX446" s="4"/>
      <c r="LY446" s="4"/>
      <c r="LZ446" s="4"/>
      <c r="MA446" s="136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Q446" s="4"/>
      <c r="PR446" s="4"/>
      <c r="PS446" s="4"/>
      <c r="PT446" s="4"/>
      <c r="PU446" s="4"/>
      <c r="PV446" s="4"/>
      <c r="PW446" s="4"/>
      <c r="PX446" s="4"/>
      <c r="PY446" s="136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P446" s="4"/>
      <c r="TQ446" s="4"/>
      <c r="TR446" s="4"/>
      <c r="TS446" s="4"/>
      <c r="TT446" s="4"/>
      <c r="TU446" s="4"/>
      <c r="TV446" s="4"/>
      <c r="TW446" s="4"/>
      <c r="TX446" s="136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O446" s="4"/>
      <c r="XP446" s="4"/>
      <c r="XQ446" s="4"/>
      <c r="XR446" s="4"/>
      <c r="XS446" s="4"/>
      <c r="XT446" s="4"/>
      <c r="XU446" s="4"/>
      <c r="XV446" s="4"/>
      <c r="XW446" s="136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</row>
    <row r="447" spans="3:737" x14ac:dyDescent="0.25">
      <c r="C447" s="4"/>
      <c r="D447" s="4"/>
      <c r="E447" s="4"/>
      <c r="F447" s="4"/>
      <c r="G447" s="4"/>
      <c r="H447" s="4"/>
      <c r="I447" s="4"/>
      <c r="J447" s="4"/>
      <c r="K447" s="136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DC447" s="136"/>
      <c r="DD447" s="136"/>
      <c r="DE447" s="136"/>
      <c r="DF447" s="136"/>
      <c r="DG447" s="4"/>
      <c r="DH447" s="136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136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U447" s="4"/>
      <c r="HV447" s="4"/>
      <c r="HW447" s="4"/>
      <c r="HX447" s="4"/>
      <c r="HY447" s="4"/>
      <c r="HZ447" s="4"/>
      <c r="IA447" s="4"/>
      <c r="IB447" s="4"/>
      <c r="IC447" s="136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S447" s="4"/>
      <c r="LT447" s="4"/>
      <c r="LU447" s="4"/>
      <c r="LV447" s="4"/>
      <c r="LW447" s="4"/>
      <c r="LX447" s="4"/>
      <c r="LY447" s="4"/>
      <c r="LZ447" s="4"/>
      <c r="MA447" s="136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Q447" s="4"/>
      <c r="PR447" s="4"/>
      <c r="PS447" s="4"/>
      <c r="PT447" s="4"/>
      <c r="PU447" s="4"/>
      <c r="PV447" s="4"/>
      <c r="PW447" s="4"/>
      <c r="PX447" s="4"/>
      <c r="PY447" s="136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P447" s="4"/>
      <c r="TQ447" s="4"/>
      <c r="TR447" s="4"/>
      <c r="TS447" s="4"/>
      <c r="TT447" s="4"/>
      <c r="TU447" s="4"/>
      <c r="TV447" s="4"/>
      <c r="TW447" s="4"/>
      <c r="TX447" s="136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O447" s="4"/>
      <c r="XP447" s="4"/>
      <c r="XQ447" s="4"/>
      <c r="XR447" s="4"/>
      <c r="XS447" s="4"/>
      <c r="XT447" s="4"/>
      <c r="XU447" s="4"/>
      <c r="XV447" s="4"/>
      <c r="XW447" s="136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</row>
    <row r="448" spans="3:737" x14ac:dyDescent="0.25">
      <c r="C448" s="4"/>
      <c r="D448" s="4"/>
      <c r="E448" s="4"/>
      <c r="F448" s="4"/>
      <c r="G448" s="4"/>
      <c r="H448" s="4"/>
      <c r="I448" s="4"/>
      <c r="J448" s="4"/>
      <c r="K448" s="136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DC448" s="136"/>
      <c r="DD448" s="136"/>
      <c r="DE448" s="136"/>
      <c r="DF448" s="136"/>
      <c r="DG448" s="4"/>
      <c r="DH448" s="136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136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U448" s="4"/>
      <c r="HV448" s="4"/>
      <c r="HW448" s="4"/>
      <c r="HX448" s="4"/>
      <c r="HY448" s="4"/>
      <c r="HZ448" s="4"/>
      <c r="IA448" s="4"/>
      <c r="IB448" s="4"/>
      <c r="IC448" s="136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S448" s="4"/>
      <c r="LT448" s="4"/>
      <c r="LU448" s="4"/>
      <c r="LV448" s="4"/>
      <c r="LW448" s="4"/>
      <c r="LX448" s="4"/>
      <c r="LY448" s="4"/>
      <c r="LZ448" s="4"/>
      <c r="MA448" s="136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Q448" s="4"/>
      <c r="PR448" s="4"/>
      <c r="PS448" s="4"/>
      <c r="PT448" s="4"/>
      <c r="PU448" s="4"/>
      <c r="PV448" s="4"/>
      <c r="PW448" s="4"/>
      <c r="PX448" s="4"/>
      <c r="PY448" s="136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P448" s="4"/>
      <c r="TQ448" s="4"/>
      <c r="TR448" s="4"/>
      <c r="TS448" s="4"/>
      <c r="TT448" s="4"/>
      <c r="TU448" s="4"/>
      <c r="TV448" s="4"/>
      <c r="TW448" s="4"/>
      <c r="TX448" s="136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O448" s="4"/>
      <c r="XP448" s="4"/>
      <c r="XQ448" s="4"/>
      <c r="XR448" s="4"/>
      <c r="XS448" s="4"/>
      <c r="XT448" s="4"/>
      <c r="XU448" s="4"/>
      <c r="XV448" s="4"/>
      <c r="XW448" s="136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</row>
    <row r="449" spans="3:737" x14ac:dyDescent="0.25">
      <c r="C449" s="4"/>
      <c r="D449" s="4"/>
      <c r="E449" s="4"/>
      <c r="F449" s="4"/>
      <c r="G449" s="4"/>
      <c r="H449" s="4"/>
      <c r="I449" s="4"/>
      <c r="J449" s="4"/>
      <c r="K449" s="136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DC449" s="136"/>
      <c r="DD449" s="136"/>
      <c r="DE449" s="136"/>
      <c r="DF449" s="136"/>
      <c r="DG449" s="4"/>
      <c r="DH449" s="136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136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U449" s="4"/>
      <c r="HV449" s="4"/>
      <c r="HW449" s="4"/>
      <c r="HX449" s="4"/>
      <c r="HY449" s="4"/>
      <c r="HZ449" s="4"/>
      <c r="IA449" s="4"/>
      <c r="IB449" s="4"/>
      <c r="IC449" s="136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S449" s="4"/>
      <c r="LT449" s="4"/>
      <c r="LU449" s="4"/>
      <c r="LV449" s="4"/>
      <c r="LW449" s="4"/>
      <c r="LX449" s="4"/>
      <c r="LY449" s="4"/>
      <c r="LZ449" s="4"/>
      <c r="MA449" s="136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Q449" s="4"/>
      <c r="PR449" s="4"/>
      <c r="PS449" s="4"/>
      <c r="PT449" s="4"/>
      <c r="PU449" s="4"/>
      <c r="PV449" s="4"/>
      <c r="PW449" s="4"/>
      <c r="PX449" s="4"/>
      <c r="PY449" s="136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P449" s="4"/>
      <c r="TQ449" s="4"/>
      <c r="TR449" s="4"/>
      <c r="TS449" s="4"/>
      <c r="TT449" s="4"/>
      <c r="TU449" s="4"/>
      <c r="TV449" s="4"/>
      <c r="TW449" s="4"/>
      <c r="TX449" s="136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O449" s="4"/>
      <c r="XP449" s="4"/>
      <c r="XQ449" s="4"/>
      <c r="XR449" s="4"/>
      <c r="XS449" s="4"/>
      <c r="XT449" s="4"/>
      <c r="XU449" s="4"/>
      <c r="XV449" s="4"/>
      <c r="XW449" s="136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</row>
    <row r="450" spans="3:737" x14ac:dyDescent="0.25">
      <c r="C450" s="4"/>
      <c r="D450" s="4"/>
      <c r="E450" s="4"/>
      <c r="F450" s="4"/>
      <c r="G450" s="4"/>
      <c r="H450" s="4"/>
      <c r="I450" s="4"/>
      <c r="J450" s="4"/>
      <c r="K450" s="136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DC450" s="136"/>
      <c r="DD450" s="136"/>
      <c r="DE450" s="136"/>
      <c r="DF450" s="136"/>
      <c r="DG450" s="4"/>
      <c r="DH450" s="136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136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U450" s="4"/>
      <c r="HV450" s="4"/>
      <c r="HW450" s="4"/>
      <c r="HX450" s="4"/>
      <c r="HY450" s="4"/>
      <c r="HZ450" s="4"/>
      <c r="IA450" s="4"/>
      <c r="IB450" s="4"/>
      <c r="IC450" s="136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S450" s="4"/>
      <c r="LT450" s="4"/>
      <c r="LU450" s="4"/>
      <c r="LV450" s="4"/>
      <c r="LW450" s="4"/>
      <c r="LX450" s="4"/>
      <c r="LY450" s="4"/>
      <c r="LZ450" s="4"/>
      <c r="MA450" s="136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Q450" s="4"/>
      <c r="PR450" s="4"/>
      <c r="PS450" s="4"/>
      <c r="PT450" s="4"/>
      <c r="PU450" s="4"/>
      <c r="PV450" s="4"/>
      <c r="PW450" s="4"/>
      <c r="PX450" s="4"/>
      <c r="PY450" s="136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P450" s="4"/>
      <c r="TQ450" s="4"/>
      <c r="TR450" s="4"/>
      <c r="TS450" s="4"/>
      <c r="TT450" s="4"/>
      <c r="TU450" s="4"/>
      <c r="TV450" s="4"/>
      <c r="TW450" s="4"/>
      <c r="TX450" s="136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O450" s="4"/>
      <c r="XP450" s="4"/>
      <c r="XQ450" s="4"/>
      <c r="XR450" s="4"/>
      <c r="XS450" s="4"/>
      <c r="XT450" s="4"/>
      <c r="XU450" s="4"/>
      <c r="XV450" s="4"/>
      <c r="XW450" s="136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</row>
    <row r="451" spans="3:737" x14ac:dyDescent="0.25">
      <c r="C451" s="4"/>
      <c r="D451" s="4"/>
      <c r="E451" s="4"/>
      <c r="F451" s="4"/>
      <c r="G451" s="4"/>
      <c r="H451" s="4"/>
      <c r="I451" s="4"/>
      <c r="J451" s="4"/>
      <c r="K451" s="136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DC451" s="136"/>
      <c r="DD451" s="136"/>
      <c r="DE451" s="136"/>
      <c r="DF451" s="136"/>
      <c r="DG451" s="4"/>
      <c r="DH451" s="136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136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U451" s="4"/>
      <c r="HV451" s="4"/>
      <c r="HW451" s="4"/>
      <c r="HX451" s="4"/>
      <c r="HY451" s="4"/>
      <c r="HZ451" s="4"/>
      <c r="IA451" s="4"/>
      <c r="IB451" s="4"/>
      <c r="IC451" s="136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S451" s="4"/>
      <c r="LT451" s="4"/>
      <c r="LU451" s="4"/>
      <c r="LV451" s="4"/>
      <c r="LW451" s="4"/>
      <c r="LX451" s="4"/>
      <c r="LY451" s="4"/>
      <c r="LZ451" s="4"/>
      <c r="MA451" s="136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Q451" s="4"/>
      <c r="PR451" s="4"/>
      <c r="PS451" s="4"/>
      <c r="PT451" s="4"/>
      <c r="PU451" s="4"/>
      <c r="PV451" s="4"/>
      <c r="PW451" s="4"/>
      <c r="PX451" s="4"/>
      <c r="PY451" s="136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P451" s="4"/>
      <c r="TQ451" s="4"/>
      <c r="TR451" s="4"/>
      <c r="TS451" s="4"/>
      <c r="TT451" s="4"/>
      <c r="TU451" s="4"/>
      <c r="TV451" s="4"/>
      <c r="TW451" s="4"/>
      <c r="TX451" s="136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O451" s="4"/>
      <c r="XP451" s="4"/>
      <c r="XQ451" s="4"/>
      <c r="XR451" s="4"/>
      <c r="XS451" s="4"/>
      <c r="XT451" s="4"/>
      <c r="XU451" s="4"/>
      <c r="XV451" s="4"/>
      <c r="XW451" s="136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</row>
    <row r="452" spans="3:737" x14ac:dyDescent="0.25">
      <c r="C452" s="4"/>
      <c r="D452" s="4"/>
      <c r="E452" s="4"/>
      <c r="F452" s="4"/>
      <c r="G452" s="4"/>
      <c r="H452" s="4"/>
      <c r="I452" s="4"/>
      <c r="J452" s="4"/>
      <c r="K452" s="136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DC452" s="136"/>
      <c r="DD452" s="136"/>
      <c r="DE452" s="136"/>
      <c r="DF452" s="136"/>
      <c r="DG452" s="4"/>
      <c r="DH452" s="136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136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U452" s="4"/>
      <c r="HV452" s="4"/>
      <c r="HW452" s="4"/>
      <c r="HX452" s="4"/>
      <c r="HY452" s="4"/>
      <c r="HZ452" s="4"/>
      <c r="IA452" s="4"/>
      <c r="IB452" s="4"/>
      <c r="IC452" s="136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S452" s="4"/>
      <c r="LT452" s="4"/>
      <c r="LU452" s="4"/>
      <c r="LV452" s="4"/>
      <c r="LW452" s="4"/>
      <c r="LX452" s="4"/>
      <c r="LY452" s="4"/>
      <c r="LZ452" s="4"/>
      <c r="MA452" s="136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Q452" s="4"/>
      <c r="PR452" s="4"/>
      <c r="PS452" s="4"/>
      <c r="PT452" s="4"/>
      <c r="PU452" s="4"/>
      <c r="PV452" s="4"/>
      <c r="PW452" s="4"/>
      <c r="PX452" s="4"/>
      <c r="PY452" s="136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P452" s="4"/>
      <c r="TQ452" s="4"/>
      <c r="TR452" s="4"/>
      <c r="TS452" s="4"/>
      <c r="TT452" s="4"/>
      <c r="TU452" s="4"/>
      <c r="TV452" s="4"/>
      <c r="TW452" s="4"/>
      <c r="TX452" s="136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O452" s="4"/>
      <c r="XP452" s="4"/>
      <c r="XQ452" s="4"/>
      <c r="XR452" s="4"/>
      <c r="XS452" s="4"/>
      <c r="XT452" s="4"/>
      <c r="XU452" s="4"/>
      <c r="XV452" s="4"/>
      <c r="XW452" s="136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</row>
    <row r="453" spans="3:737" x14ac:dyDescent="0.25">
      <c r="C453" s="4"/>
      <c r="D453" s="4"/>
      <c r="E453" s="4"/>
      <c r="F453" s="4"/>
      <c r="G453" s="4"/>
      <c r="H453" s="4"/>
      <c r="I453" s="4"/>
      <c r="J453" s="4"/>
      <c r="K453" s="136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DC453" s="136"/>
      <c r="DD453" s="136"/>
      <c r="DE453" s="136"/>
      <c r="DF453" s="136"/>
      <c r="DG453" s="4"/>
      <c r="DH453" s="136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136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U453" s="4"/>
      <c r="HV453" s="4"/>
      <c r="HW453" s="4"/>
      <c r="HX453" s="4"/>
      <c r="HY453" s="4"/>
      <c r="HZ453" s="4"/>
      <c r="IA453" s="4"/>
      <c r="IB453" s="4"/>
      <c r="IC453" s="136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S453" s="4"/>
      <c r="LT453" s="4"/>
      <c r="LU453" s="4"/>
      <c r="LV453" s="4"/>
      <c r="LW453" s="4"/>
      <c r="LX453" s="4"/>
      <c r="LY453" s="4"/>
      <c r="LZ453" s="4"/>
      <c r="MA453" s="136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Q453" s="4"/>
      <c r="PR453" s="4"/>
      <c r="PS453" s="4"/>
      <c r="PT453" s="4"/>
      <c r="PU453" s="4"/>
      <c r="PV453" s="4"/>
      <c r="PW453" s="4"/>
      <c r="PX453" s="4"/>
      <c r="PY453" s="136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P453" s="4"/>
      <c r="TQ453" s="4"/>
      <c r="TR453" s="4"/>
      <c r="TS453" s="4"/>
      <c r="TT453" s="4"/>
      <c r="TU453" s="4"/>
      <c r="TV453" s="4"/>
      <c r="TW453" s="4"/>
      <c r="TX453" s="136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O453" s="4"/>
      <c r="XP453" s="4"/>
      <c r="XQ453" s="4"/>
      <c r="XR453" s="4"/>
      <c r="XS453" s="4"/>
      <c r="XT453" s="4"/>
      <c r="XU453" s="4"/>
      <c r="XV453" s="4"/>
      <c r="XW453" s="136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</row>
    <row r="454" spans="3:737" x14ac:dyDescent="0.25">
      <c r="C454" s="4"/>
      <c r="D454" s="4"/>
      <c r="E454" s="4"/>
      <c r="F454" s="4"/>
      <c r="G454" s="4"/>
      <c r="H454" s="4"/>
      <c r="I454" s="4"/>
      <c r="J454" s="4"/>
      <c r="K454" s="136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DC454" s="136"/>
      <c r="DD454" s="136"/>
      <c r="DE454" s="136"/>
      <c r="DF454" s="136"/>
      <c r="DG454" s="4"/>
      <c r="DH454" s="136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136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U454" s="4"/>
      <c r="HV454" s="4"/>
      <c r="HW454" s="4"/>
      <c r="HX454" s="4"/>
      <c r="HY454" s="4"/>
      <c r="HZ454" s="4"/>
      <c r="IA454" s="4"/>
      <c r="IB454" s="4"/>
      <c r="IC454" s="136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S454" s="4"/>
      <c r="LT454" s="4"/>
      <c r="LU454" s="4"/>
      <c r="LV454" s="4"/>
      <c r="LW454" s="4"/>
      <c r="LX454" s="4"/>
      <c r="LY454" s="4"/>
      <c r="LZ454" s="4"/>
      <c r="MA454" s="136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Q454" s="4"/>
      <c r="PR454" s="4"/>
      <c r="PS454" s="4"/>
      <c r="PT454" s="4"/>
      <c r="PU454" s="4"/>
      <c r="PV454" s="4"/>
      <c r="PW454" s="4"/>
      <c r="PX454" s="4"/>
      <c r="PY454" s="136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P454" s="4"/>
      <c r="TQ454" s="4"/>
      <c r="TR454" s="4"/>
      <c r="TS454" s="4"/>
      <c r="TT454" s="4"/>
      <c r="TU454" s="4"/>
      <c r="TV454" s="4"/>
      <c r="TW454" s="4"/>
      <c r="TX454" s="136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O454" s="4"/>
      <c r="XP454" s="4"/>
      <c r="XQ454" s="4"/>
      <c r="XR454" s="4"/>
      <c r="XS454" s="4"/>
      <c r="XT454" s="4"/>
      <c r="XU454" s="4"/>
      <c r="XV454" s="4"/>
      <c r="XW454" s="136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</row>
    <row r="455" spans="3:737" x14ac:dyDescent="0.25">
      <c r="C455" s="4"/>
      <c r="D455" s="4"/>
      <c r="E455" s="4"/>
      <c r="F455" s="4"/>
      <c r="G455" s="4"/>
      <c r="H455" s="4"/>
      <c r="I455" s="4"/>
      <c r="J455" s="4"/>
      <c r="K455" s="136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DC455" s="136"/>
      <c r="DD455" s="136"/>
      <c r="DE455" s="136"/>
      <c r="DF455" s="136"/>
      <c r="DG455" s="4"/>
      <c r="DH455" s="136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136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U455" s="4"/>
      <c r="HV455" s="4"/>
      <c r="HW455" s="4"/>
      <c r="HX455" s="4"/>
      <c r="HY455" s="4"/>
      <c r="HZ455" s="4"/>
      <c r="IA455" s="4"/>
      <c r="IB455" s="4"/>
      <c r="IC455" s="136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S455" s="4"/>
      <c r="LT455" s="4"/>
      <c r="LU455" s="4"/>
      <c r="LV455" s="4"/>
      <c r="LW455" s="4"/>
      <c r="LX455" s="4"/>
      <c r="LY455" s="4"/>
      <c r="LZ455" s="4"/>
      <c r="MA455" s="136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Q455" s="4"/>
      <c r="PR455" s="4"/>
      <c r="PS455" s="4"/>
      <c r="PT455" s="4"/>
      <c r="PU455" s="4"/>
      <c r="PV455" s="4"/>
      <c r="PW455" s="4"/>
      <c r="PX455" s="4"/>
      <c r="PY455" s="136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P455" s="4"/>
      <c r="TQ455" s="4"/>
      <c r="TR455" s="4"/>
      <c r="TS455" s="4"/>
      <c r="TT455" s="4"/>
      <c r="TU455" s="4"/>
      <c r="TV455" s="4"/>
      <c r="TW455" s="4"/>
      <c r="TX455" s="136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O455" s="4"/>
      <c r="XP455" s="4"/>
      <c r="XQ455" s="4"/>
      <c r="XR455" s="4"/>
      <c r="XS455" s="4"/>
      <c r="XT455" s="4"/>
      <c r="XU455" s="4"/>
      <c r="XV455" s="4"/>
      <c r="XW455" s="136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</row>
    <row r="456" spans="3:737" x14ac:dyDescent="0.25">
      <c r="C456" s="4"/>
      <c r="D456" s="4"/>
      <c r="E456" s="4"/>
      <c r="F456" s="4"/>
      <c r="G456" s="4"/>
      <c r="H456" s="4"/>
      <c r="I456" s="4"/>
      <c r="J456" s="4"/>
      <c r="K456" s="136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DC456" s="136"/>
      <c r="DD456" s="136"/>
      <c r="DE456" s="136"/>
      <c r="DF456" s="136"/>
      <c r="DG456" s="4"/>
      <c r="DH456" s="136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136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U456" s="4"/>
      <c r="HV456" s="4"/>
      <c r="HW456" s="4"/>
      <c r="HX456" s="4"/>
      <c r="HY456" s="4"/>
      <c r="HZ456" s="4"/>
      <c r="IA456" s="4"/>
      <c r="IB456" s="4"/>
      <c r="IC456" s="136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S456" s="4"/>
      <c r="LT456" s="4"/>
      <c r="LU456" s="4"/>
      <c r="LV456" s="4"/>
      <c r="LW456" s="4"/>
      <c r="LX456" s="4"/>
      <c r="LY456" s="4"/>
      <c r="LZ456" s="4"/>
      <c r="MA456" s="136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Q456" s="4"/>
      <c r="PR456" s="4"/>
      <c r="PS456" s="4"/>
      <c r="PT456" s="4"/>
      <c r="PU456" s="4"/>
      <c r="PV456" s="4"/>
      <c r="PW456" s="4"/>
      <c r="PX456" s="4"/>
      <c r="PY456" s="136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P456" s="4"/>
      <c r="TQ456" s="4"/>
      <c r="TR456" s="4"/>
      <c r="TS456" s="4"/>
      <c r="TT456" s="4"/>
      <c r="TU456" s="4"/>
      <c r="TV456" s="4"/>
      <c r="TW456" s="4"/>
      <c r="TX456" s="136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O456" s="4"/>
      <c r="XP456" s="4"/>
      <c r="XQ456" s="4"/>
      <c r="XR456" s="4"/>
      <c r="XS456" s="4"/>
      <c r="XT456" s="4"/>
      <c r="XU456" s="4"/>
      <c r="XV456" s="4"/>
      <c r="XW456" s="136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</row>
    <row r="457" spans="3:737" x14ac:dyDescent="0.25">
      <c r="C457" s="4"/>
      <c r="D457" s="4"/>
      <c r="E457" s="4"/>
      <c r="F457" s="4"/>
      <c r="G457" s="4"/>
      <c r="H457" s="4"/>
      <c r="I457" s="4"/>
      <c r="J457" s="4"/>
      <c r="K457" s="136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DC457" s="136"/>
      <c r="DD457" s="136"/>
      <c r="DE457" s="136"/>
      <c r="DF457" s="136"/>
      <c r="DG457" s="4"/>
      <c r="DH457" s="136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136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U457" s="4"/>
      <c r="HV457" s="4"/>
      <c r="HW457" s="4"/>
      <c r="HX457" s="4"/>
      <c r="HY457" s="4"/>
      <c r="HZ457" s="4"/>
      <c r="IA457" s="4"/>
      <c r="IB457" s="4"/>
      <c r="IC457" s="136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S457" s="4"/>
      <c r="LT457" s="4"/>
      <c r="LU457" s="4"/>
      <c r="LV457" s="4"/>
      <c r="LW457" s="4"/>
      <c r="LX457" s="4"/>
      <c r="LY457" s="4"/>
      <c r="LZ457" s="4"/>
      <c r="MA457" s="136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Q457" s="4"/>
      <c r="PR457" s="4"/>
      <c r="PS457" s="4"/>
      <c r="PT457" s="4"/>
      <c r="PU457" s="4"/>
      <c r="PV457" s="4"/>
      <c r="PW457" s="4"/>
      <c r="PX457" s="4"/>
      <c r="PY457" s="136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P457" s="4"/>
      <c r="TQ457" s="4"/>
      <c r="TR457" s="4"/>
      <c r="TS457" s="4"/>
      <c r="TT457" s="4"/>
      <c r="TU457" s="4"/>
      <c r="TV457" s="4"/>
      <c r="TW457" s="4"/>
      <c r="TX457" s="136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O457" s="4"/>
      <c r="XP457" s="4"/>
      <c r="XQ457" s="4"/>
      <c r="XR457" s="4"/>
      <c r="XS457" s="4"/>
      <c r="XT457" s="4"/>
      <c r="XU457" s="4"/>
      <c r="XV457" s="4"/>
      <c r="XW457" s="136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</row>
    <row r="458" spans="3:737" x14ac:dyDescent="0.25">
      <c r="C458" s="4"/>
      <c r="D458" s="4"/>
      <c r="E458" s="4"/>
      <c r="F458" s="4"/>
      <c r="G458" s="4"/>
      <c r="H458" s="4"/>
      <c r="I458" s="4"/>
      <c r="J458" s="4"/>
      <c r="K458" s="136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DC458" s="136"/>
      <c r="DD458" s="136"/>
      <c r="DE458" s="136"/>
      <c r="DF458" s="136"/>
      <c r="DG458" s="4"/>
      <c r="DH458" s="136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136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U458" s="4"/>
      <c r="HV458" s="4"/>
      <c r="HW458" s="4"/>
      <c r="HX458" s="4"/>
      <c r="HY458" s="4"/>
      <c r="HZ458" s="4"/>
      <c r="IA458" s="4"/>
      <c r="IB458" s="4"/>
      <c r="IC458" s="136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S458" s="4"/>
      <c r="LT458" s="4"/>
      <c r="LU458" s="4"/>
      <c r="LV458" s="4"/>
      <c r="LW458" s="4"/>
      <c r="LX458" s="4"/>
      <c r="LY458" s="4"/>
      <c r="LZ458" s="4"/>
      <c r="MA458" s="136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Q458" s="4"/>
      <c r="PR458" s="4"/>
      <c r="PS458" s="4"/>
      <c r="PT458" s="4"/>
      <c r="PU458" s="4"/>
      <c r="PV458" s="4"/>
      <c r="PW458" s="4"/>
      <c r="PX458" s="4"/>
      <c r="PY458" s="136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P458" s="4"/>
      <c r="TQ458" s="4"/>
      <c r="TR458" s="4"/>
      <c r="TS458" s="4"/>
      <c r="TT458" s="4"/>
      <c r="TU458" s="4"/>
      <c r="TV458" s="4"/>
      <c r="TW458" s="4"/>
      <c r="TX458" s="136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O458" s="4"/>
      <c r="XP458" s="4"/>
      <c r="XQ458" s="4"/>
      <c r="XR458" s="4"/>
      <c r="XS458" s="4"/>
      <c r="XT458" s="4"/>
      <c r="XU458" s="4"/>
      <c r="XV458" s="4"/>
      <c r="XW458" s="136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</row>
    <row r="459" spans="3:737" x14ac:dyDescent="0.25">
      <c r="C459" s="4"/>
      <c r="D459" s="4"/>
      <c r="E459" s="4"/>
      <c r="F459" s="4"/>
      <c r="G459" s="4"/>
      <c r="H459" s="4"/>
      <c r="I459" s="4"/>
      <c r="J459" s="4"/>
      <c r="K459" s="136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DC459" s="136"/>
      <c r="DD459" s="136"/>
      <c r="DE459" s="136"/>
      <c r="DF459" s="136"/>
      <c r="DG459" s="4"/>
      <c r="DH459" s="136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136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U459" s="4"/>
      <c r="HV459" s="4"/>
      <c r="HW459" s="4"/>
      <c r="HX459" s="4"/>
      <c r="HY459" s="4"/>
      <c r="HZ459" s="4"/>
      <c r="IA459" s="4"/>
      <c r="IB459" s="4"/>
      <c r="IC459" s="136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S459" s="4"/>
      <c r="LT459" s="4"/>
      <c r="LU459" s="4"/>
      <c r="LV459" s="4"/>
      <c r="LW459" s="4"/>
      <c r="LX459" s="4"/>
      <c r="LY459" s="4"/>
      <c r="LZ459" s="4"/>
      <c r="MA459" s="136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Q459" s="4"/>
      <c r="PR459" s="4"/>
      <c r="PS459" s="4"/>
      <c r="PT459" s="4"/>
      <c r="PU459" s="4"/>
      <c r="PV459" s="4"/>
      <c r="PW459" s="4"/>
      <c r="PX459" s="4"/>
      <c r="PY459" s="136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P459" s="4"/>
      <c r="TQ459" s="4"/>
      <c r="TR459" s="4"/>
      <c r="TS459" s="4"/>
      <c r="TT459" s="4"/>
      <c r="TU459" s="4"/>
      <c r="TV459" s="4"/>
      <c r="TW459" s="4"/>
      <c r="TX459" s="136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O459" s="4"/>
      <c r="XP459" s="4"/>
      <c r="XQ459" s="4"/>
      <c r="XR459" s="4"/>
      <c r="XS459" s="4"/>
      <c r="XT459" s="4"/>
      <c r="XU459" s="4"/>
      <c r="XV459" s="4"/>
      <c r="XW459" s="136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</row>
    <row r="460" spans="3:737" x14ac:dyDescent="0.25">
      <c r="C460" s="4"/>
      <c r="D460" s="4"/>
      <c r="E460" s="4"/>
      <c r="F460" s="4"/>
      <c r="G460" s="4"/>
      <c r="H460" s="4"/>
      <c r="I460" s="4"/>
      <c r="J460" s="4"/>
      <c r="K460" s="136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DC460" s="136"/>
      <c r="DD460" s="136"/>
      <c r="DE460" s="136"/>
      <c r="DF460" s="136"/>
      <c r="DG460" s="4"/>
      <c r="DH460" s="136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136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U460" s="4"/>
      <c r="HV460" s="4"/>
      <c r="HW460" s="4"/>
      <c r="HX460" s="4"/>
      <c r="HY460" s="4"/>
      <c r="HZ460" s="4"/>
      <c r="IA460" s="4"/>
      <c r="IB460" s="4"/>
      <c r="IC460" s="136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S460" s="4"/>
      <c r="LT460" s="4"/>
      <c r="LU460" s="4"/>
      <c r="LV460" s="4"/>
      <c r="LW460" s="4"/>
      <c r="LX460" s="4"/>
      <c r="LY460" s="4"/>
      <c r="LZ460" s="4"/>
      <c r="MA460" s="136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Q460" s="4"/>
      <c r="PR460" s="4"/>
      <c r="PS460" s="4"/>
      <c r="PT460" s="4"/>
      <c r="PU460" s="4"/>
      <c r="PV460" s="4"/>
      <c r="PW460" s="4"/>
      <c r="PX460" s="4"/>
      <c r="PY460" s="136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P460" s="4"/>
      <c r="TQ460" s="4"/>
      <c r="TR460" s="4"/>
      <c r="TS460" s="4"/>
      <c r="TT460" s="4"/>
      <c r="TU460" s="4"/>
      <c r="TV460" s="4"/>
      <c r="TW460" s="4"/>
      <c r="TX460" s="136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O460" s="4"/>
      <c r="XP460" s="4"/>
      <c r="XQ460" s="4"/>
      <c r="XR460" s="4"/>
      <c r="XS460" s="4"/>
      <c r="XT460" s="4"/>
      <c r="XU460" s="4"/>
      <c r="XV460" s="4"/>
      <c r="XW460" s="136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</row>
    <row r="461" spans="3:737" x14ac:dyDescent="0.25">
      <c r="C461" s="4"/>
      <c r="D461" s="4"/>
      <c r="E461" s="4"/>
      <c r="F461" s="4"/>
      <c r="G461" s="4"/>
      <c r="H461" s="4"/>
      <c r="I461" s="4"/>
      <c r="J461" s="4"/>
      <c r="K461" s="136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DC461" s="136"/>
      <c r="DD461" s="136"/>
      <c r="DE461" s="136"/>
      <c r="DF461" s="136"/>
      <c r="DG461" s="4"/>
      <c r="DH461" s="136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136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U461" s="4"/>
      <c r="HV461" s="4"/>
      <c r="HW461" s="4"/>
      <c r="HX461" s="4"/>
      <c r="HY461" s="4"/>
      <c r="HZ461" s="4"/>
      <c r="IA461" s="4"/>
      <c r="IB461" s="4"/>
      <c r="IC461" s="136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S461" s="4"/>
      <c r="LT461" s="4"/>
      <c r="LU461" s="4"/>
      <c r="LV461" s="4"/>
      <c r="LW461" s="4"/>
      <c r="LX461" s="4"/>
      <c r="LY461" s="4"/>
      <c r="LZ461" s="4"/>
      <c r="MA461" s="136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Q461" s="4"/>
      <c r="PR461" s="4"/>
      <c r="PS461" s="4"/>
      <c r="PT461" s="4"/>
      <c r="PU461" s="4"/>
      <c r="PV461" s="4"/>
      <c r="PW461" s="4"/>
      <c r="PX461" s="4"/>
      <c r="PY461" s="136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P461" s="4"/>
      <c r="TQ461" s="4"/>
      <c r="TR461" s="4"/>
      <c r="TS461" s="4"/>
      <c r="TT461" s="4"/>
      <c r="TU461" s="4"/>
      <c r="TV461" s="4"/>
      <c r="TW461" s="4"/>
      <c r="TX461" s="136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O461" s="4"/>
      <c r="XP461" s="4"/>
      <c r="XQ461" s="4"/>
      <c r="XR461" s="4"/>
      <c r="XS461" s="4"/>
      <c r="XT461" s="4"/>
      <c r="XU461" s="4"/>
      <c r="XV461" s="4"/>
      <c r="XW461" s="136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</row>
    <row r="462" spans="3:737" x14ac:dyDescent="0.25">
      <c r="C462" s="4"/>
      <c r="D462" s="4"/>
      <c r="E462" s="4"/>
      <c r="F462" s="4"/>
      <c r="G462" s="4"/>
      <c r="H462" s="4"/>
      <c r="I462" s="4"/>
      <c r="J462" s="4"/>
      <c r="K462" s="136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DC462" s="136"/>
      <c r="DD462" s="136"/>
      <c r="DE462" s="136"/>
      <c r="DF462" s="136"/>
      <c r="DG462" s="4"/>
      <c r="DH462" s="136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136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U462" s="4"/>
      <c r="HV462" s="4"/>
      <c r="HW462" s="4"/>
      <c r="HX462" s="4"/>
      <c r="HY462" s="4"/>
      <c r="HZ462" s="4"/>
      <c r="IA462" s="4"/>
      <c r="IB462" s="4"/>
      <c r="IC462" s="136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S462" s="4"/>
      <c r="LT462" s="4"/>
      <c r="LU462" s="4"/>
      <c r="LV462" s="4"/>
      <c r="LW462" s="4"/>
      <c r="LX462" s="4"/>
      <c r="LY462" s="4"/>
      <c r="LZ462" s="4"/>
      <c r="MA462" s="136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Q462" s="4"/>
      <c r="PR462" s="4"/>
      <c r="PS462" s="4"/>
      <c r="PT462" s="4"/>
      <c r="PU462" s="4"/>
      <c r="PV462" s="4"/>
      <c r="PW462" s="4"/>
      <c r="PX462" s="4"/>
      <c r="PY462" s="136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P462" s="4"/>
      <c r="TQ462" s="4"/>
      <c r="TR462" s="4"/>
      <c r="TS462" s="4"/>
      <c r="TT462" s="4"/>
      <c r="TU462" s="4"/>
      <c r="TV462" s="4"/>
      <c r="TW462" s="4"/>
      <c r="TX462" s="136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O462" s="4"/>
      <c r="XP462" s="4"/>
      <c r="XQ462" s="4"/>
      <c r="XR462" s="4"/>
      <c r="XS462" s="4"/>
      <c r="XT462" s="4"/>
      <c r="XU462" s="4"/>
      <c r="XV462" s="4"/>
      <c r="XW462" s="136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</row>
    <row r="463" spans="3:737" x14ac:dyDescent="0.25">
      <c r="C463" s="4"/>
      <c r="D463" s="4"/>
      <c r="E463" s="4"/>
      <c r="F463" s="4"/>
      <c r="G463" s="4"/>
      <c r="H463" s="4"/>
      <c r="I463" s="4"/>
      <c r="J463" s="4"/>
      <c r="K463" s="136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DC463" s="136"/>
      <c r="DD463" s="136"/>
      <c r="DE463" s="136"/>
      <c r="DF463" s="136"/>
      <c r="DG463" s="4"/>
      <c r="DH463" s="136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136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U463" s="4"/>
      <c r="HV463" s="4"/>
      <c r="HW463" s="4"/>
      <c r="HX463" s="4"/>
      <c r="HY463" s="4"/>
      <c r="HZ463" s="4"/>
      <c r="IA463" s="4"/>
      <c r="IB463" s="4"/>
      <c r="IC463" s="136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S463" s="4"/>
      <c r="LT463" s="4"/>
      <c r="LU463" s="4"/>
      <c r="LV463" s="4"/>
      <c r="LW463" s="4"/>
      <c r="LX463" s="4"/>
      <c r="LY463" s="4"/>
      <c r="LZ463" s="4"/>
      <c r="MA463" s="136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Q463" s="4"/>
      <c r="PR463" s="4"/>
      <c r="PS463" s="4"/>
      <c r="PT463" s="4"/>
      <c r="PU463" s="4"/>
      <c r="PV463" s="4"/>
      <c r="PW463" s="4"/>
      <c r="PX463" s="4"/>
      <c r="PY463" s="136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P463" s="4"/>
      <c r="TQ463" s="4"/>
      <c r="TR463" s="4"/>
      <c r="TS463" s="4"/>
      <c r="TT463" s="4"/>
      <c r="TU463" s="4"/>
      <c r="TV463" s="4"/>
      <c r="TW463" s="4"/>
      <c r="TX463" s="136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O463" s="4"/>
      <c r="XP463" s="4"/>
      <c r="XQ463" s="4"/>
      <c r="XR463" s="4"/>
      <c r="XS463" s="4"/>
      <c r="XT463" s="4"/>
      <c r="XU463" s="4"/>
      <c r="XV463" s="4"/>
      <c r="XW463" s="136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</row>
    <row r="464" spans="3:737" x14ac:dyDescent="0.25">
      <c r="C464" s="4"/>
      <c r="D464" s="4"/>
      <c r="E464" s="4"/>
      <c r="F464" s="4"/>
      <c r="G464" s="4"/>
      <c r="H464" s="4"/>
      <c r="I464" s="4"/>
      <c r="J464" s="4"/>
      <c r="K464" s="136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DC464" s="136"/>
      <c r="DD464" s="136"/>
      <c r="DE464" s="136"/>
      <c r="DF464" s="136"/>
      <c r="DG464" s="4"/>
      <c r="DH464" s="136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136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U464" s="4"/>
      <c r="HV464" s="4"/>
      <c r="HW464" s="4"/>
      <c r="HX464" s="4"/>
      <c r="HY464" s="4"/>
      <c r="HZ464" s="4"/>
      <c r="IA464" s="4"/>
      <c r="IB464" s="4"/>
      <c r="IC464" s="136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S464" s="4"/>
      <c r="LT464" s="4"/>
      <c r="LU464" s="4"/>
      <c r="LV464" s="4"/>
      <c r="LW464" s="4"/>
      <c r="LX464" s="4"/>
      <c r="LY464" s="4"/>
      <c r="LZ464" s="4"/>
      <c r="MA464" s="136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Q464" s="4"/>
      <c r="PR464" s="4"/>
      <c r="PS464" s="4"/>
      <c r="PT464" s="4"/>
      <c r="PU464" s="4"/>
      <c r="PV464" s="4"/>
      <c r="PW464" s="4"/>
      <c r="PX464" s="4"/>
      <c r="PY464" s="136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P464" s="4"/>
      <c r="TQ464" s="4"/>
      <c r="TR464" s="4"/>
      <c r="TS464" s="4"/>
      <c r="TT464" s="4"/>
      <c r="TU464" s="4"/>
      <c r="TV464" s="4"/>
      <c r="TW464" s="4"/>
      <c r="TX464" s="136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O464" s="4"/>
      <c r="XP464" s="4"/>
      <c r="XQ464" s="4"/>
      <c r="XR464" s="4"/>
      <c r="XS464" s="4"/>
      <c r="XT464" s="4"/>
      <c r="XU464" s="4"/>
      <c r="XV464" s="4"/>
      <c r="XW464" s="136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</row>
    <row r="465" spans="3:737" x14ac:dyDescent="0.25">
      <c r="C465" s="4"/>
      <c r="D465" s="4"/>
      <c r="E465" s="4"/>
      <c r="F465" s="4"/>
      <c r="G465" s="4"/>
      <c r="H465" s="4"/>
      <c r="I465" s="4"/>
      <c r="J465" s="4"/>
      <c r="K465" s="136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DC465" s="136"/>
      <c r="DD465" s="136"/>
      <c r="DE465" s="136"/>
      <c r="DF465" s="136"/>
      <c r="DG465" s="4"/>
      <c r="DH465" s="136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136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U465" s="4"/>
      <c r="HV465" s="4"/>
      <c r="HW465" s="4"/>
      <c r="HX465" s="4"/>
      <c r="HY465" s="4"/>
      <c r="HZ465" s="4"/>
      <c r="IA465" s="4"/>
      <c r="IB465" s="4"/>
      <c r="IC465" s="136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S465" s="4"/>
      <c r="LT465" s="4"/>
      <c r="LU465" s="4"/>
      <c r="LV465" s="4"/>
      <c r="LW465" s="4"/>
      <c r="LX465" s="4"/>
      <c r="LY465" s="4"/>
      <c r="LZ465" s="4"/>
      <c r="MA465" s="136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Q465" s="4"/>
      <c r="PR465" s="4"/>
      <c r="PS465" s="4"/>
      <c r="PT465" s="4"/>
      <c r="PU465" s="4"/>
      <c r="PV465" s="4"/>
      <c r="PW465" s="4"/>
      <c r="PX465" s="4"/>
      <c r="PY465" s="136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P465" s="4"/>
      <c r="TQ465" s="4"/>
      <c r="TR465" s="4"/>
      <c r="TS465" s="4"/>
      <c r="TT465" s="4"/>
      <c r="TU465" s="4"/>
      <c r="TV465" s="4"/>
      <c r="TW465" s="4"/>
      <c r="TX465" s="136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O465" s="4"/>
      <c r="XP465" s="4"/>
      <c r="XQ465" s="4"/>
      <c r="XR465" s="4"/>
      <c r="XS465" s="4"/>
      <c r="XT465" s="4"/>
      <c r="XU465" s="4"/>
      <c r="XV465" s="4"/>
      <c r="XW465" s="136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</row>
    <row r="466" spans="3:737" x14ac:dyDescent="0.25">
      <c r="C466" s="4"/>
      <c r="D466" s="4"/>
      <c r="E466" s="4"/>
      <c r="F466" s="4"/>
      <c r="G466" s="4"/>
      <c r="H466" s="4"/>
      <c r="I466" s="4"/>
      <c r="J466" s="4"/>
      <c r="K466" s="136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DC466" s="136"/>
      <c r="DD466" s="136"/>
      <c r="DE466" s="136"/>
      <c r="DF466" s="136"/>
      <c r="DG466" s="4"/>
      <c r="DH466" s="136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136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U466" s="4"/>
      <c r="HV466" s="4"/>
      <c r="HW466" s="4"/>
      <c r="HX466" s="4"/>
      <c r="HY466" s="4"/>
      <c r="HZ466" s="4"/>
      <c r="IA466" s="4"/>
      <c r="IB466" s="4"/>
      <c r="IC466" s="136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S466" s="4"/>
      <c r="LT466" s="4"/>
      <c r="LU466" s="4"/>
      <c r="LV466" s="4"/>
      <c r="LW466" s="4"/>
      <c r="LX466" s="4"/>
      <c r="LY466" s="4"/>
      <c r="LZ466" s="4"/>
      <c r="MA466" s="136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Q466" s="4"/>
      <c r="PR466" s="4"/>
      <c r="PS466" s="4"/>
      <c r="PT466" s="4"/>
      <c r="PU466" s="4"/>
      <c r="PV466" s="4"/>
      <c r="PW466" s="4"/>
      <c r="PX466" s="4"/>
      <c r="PY466" s="136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P466" s="4"/>
      <c r="TQ466" s="4"/>
      <c r="TR466" s="4"/>
      <c r="TS466" s="4"/>
      <c r="TT466" s="4"/>
      <c r="TU466" s="4"/>
      <c r="TV466" s="4"/>
      <c r="TW466" s="4"/>
      <c r="TX466" s="136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O466" s="4"/>
      <c r="XP466" s="4"/>
      <c r="XQ466" s="4"/>
      <c r="XR466" s="4"/>
      <c r="XS466" s="4"/>
      <c r="XT466" s="4"/>
      <c r="XU466" s="4"/>
      <c r="XV466" s="4"/>
      <c r="XW466" s="136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</row>
    <row r="467" spans="3:737" x14ac:dyDescent="0.25">
      <c r="C467" s="4"/>
      <c r="D467" s="4"/>
      <c r="E467" s="4"/>
      <c r="F467" s="4"/>
      <c r="G467" s="4"/>
      <c r="H467" s="4"/>
      <c r="I467" s="4"/>
      <c r="J467" s="4"/>
      <c r="K467" s="136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DC467" s="136"/>
      <c r="DD467" s="136"/>
      <c r="DE467" s="136"/>
      <c r="DF467" s="136"/>
      <c r="DG467" s="4"/>
      <c r="DH467" s="136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136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U467" s="4"/>
      <c r="HV467" s="4"/>
      <c r="HW467" s="4"/>
      <c r="HX467" s="4"/>
      <c r="HY467" s="4"/>
      <c r="HZ467" s="4"/>
      <c r="IA467" s="4"/>
      <c r="IB467" s="4"/>
      <c r="IC467" s="136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S467" s="4"/>
      <c r="LT467" s="4"/>
      <c r="LU467" s="4"/>
      <c r="LV467" s="4"/>
      <c r="LW467" s="4"/>
      <c r="LX467" s="4"/>
      <c r="LY467" s="4"/>
      <c r="LZ467" s="4"/>
      <c r="MA467" s="136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Q467" s="4"/>
      <c r="PR467" s="4"/>
      <c r="PS467" s="4"/>
      <c r="PT467" s="4"/>
      <c r="PU467" s="4"/>
      <c r="PV467" s="4"/>
      <c r="PW467" s="4"/>
      <c r="PX467" s="4"/>
      <c r="PY467" s="136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P467" s="4"/>
      <c r="TQ467" s="4"/>
      <c r="TR467" s="4"/>
      <c r="TS467" s="4"/>
      <c r="TT467" s="4"/>
      <c r="TU467" s="4"/>
      <c r="TV467" s="4"/>
      <c r="TW467" s="4"/>
      <c r="TX467" s="136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O467" s="4"/>
      <c r="XP467" s="4"/>
      <c r="XQ467" s="4"/>
      <c r="XR467" s="4"/>
      <c r="XS467" s="4"/>
      <c r="XT467" s="4"/>
      <c r="XU467" s="4"/>
      <c r="XV467" s="4"/>
      <c r="XW467" s="136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</row>
    <row r="468" spans="3:737" x14ac:dyDescent="0.25">
      <c r="C468" s="4"/>
      <c r="D468" s="4"/>
      <c r="E468" s="4"/>
      <c r="F468" s="4"/>
      <c r="G468" s="4"/>
      <c r="H468" s="4"/>
      <c r="I468" s="4"/>
      <c r="J468" s="4"/>
      <c r="K468" s="136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DC468" s="136"/>
      <c r="DD468" s="136"/>
      <c r="DE468" s="136"/>
      <c r="DF468" s="136"/>
      <c r="DG468" s="4"/>
      <c r="DH468" s="136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136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U468" s="4"/>
      <c r="HV468" s="4"/>
      <c r="HW468" s="4"/>
      <c r="HX468" s="4"/>
      <c r="HY468" s="4"/>
      <c r="HZ468" s="4"/>
      <c r="IA468" s="4"/>
      <c r="IB468" s="4"/>
      <c r="IC468" s="136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S468" s="4"/>
      <c r="LT468" s="4"/>
      <c r="LU468" s="4"/>
      <c r="LV468" s="4"/>
      <c r="LW468" s="4"/>
      <c r="LX468" s="4"/>
      <c r="LY468" s="4"/>
      <c r="LZ468" s="4"/>
      <c r="MA468" s="136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Q468" s="4"/>
      <c r="PR468" s="4"/>
      <c r="PS468" s="4"/>
      <c r="PT468" s="4"/>
      <c r="PU468" s="4"/>
      <c r="PV468" s="4"/>
      <c r="PW468" s="4"/>
      <c r="PX468" s="4"/>
      <c r="PY468" s="136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P468" s="4"/>
      <c r="TQ468" s="4"/>
      <c r="TR468" s="4"/>
      <c r="TS468" s="4"/>
      <c r="TT468" s="4"/>
      <c r="TU468" s="4"/>
      <c r="TV468" s="4"/>
      <c r="TW468" s="4"/>
      <c r="TX468" s="136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O468" s="4"/>
      <c r="XP468" s="4"/>
      <c r="XQ468" s="4"/>
      <c r="XR468" s="4"/>
      <c r="XS468" s="4"/>
      <c r="XT468" s="4"/>
      <c r="XU468" s="4"/>
      <c r="XV468" s="4"/>
      <c r="XW468" s="136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</row>
    <row r="469" spans="3:737" x14ac:dyDescent="0.25">
      <c r="C469" s="4"/>
      <c r="D469" s="4"/>
      <c r="E469" s="4"/>
      <c r="F469" s="4"/>
      <c r="G469" s="4"/>
      <c r="H469" s="4"/>
      <c r="I469" s="4"/>
      <c r="J469" s="4"/>
      <c r="K469" s="136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DC469" s="136"/>
      <c r="DD469" s="136"/>
      <c r="DE469" s="136"/>
      <c r="DF469" s="136"/>
      <c r="DG469" s="4"/>
      <c r="DH469" s="136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136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U469" s="4"/>
      <c r="HV469" s="4"/>
      <c r="HW469" s="4"/>
      <c r="HX469" s="4"/>
      <c r="HY469" s="4"/>
      <c r="HZ469" s="4"/>
      <c r="IA469" s="4"/>
      <c r="IB469" s="4"/>
      <c r="IC469" s="136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S469" s="4"/>
      <c r="LT469" s="4"/>
      <c r="LU469" s="4"/>
      <c r="LV469" s="4"/>
      <c r="LW469" s="4"/>
      <c r="LX469" s="4"/>
      <c r="LY469" s="4"/>
      <c r="LZ469" s="4"/>
      <c r="MA469" s="136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Q469" s="4"/>
      <c r="PR469" s="4"/>
      <c r="PS469" s="4"/>
      <c r="PT469" s="4"/>
      <c r="PU469" s="4"/>
      <c r="PV469" s="4"/>
      <c r="PW469" s="4"/>
      <c r="PX469" s="4"/>
      <c r="PY469" s="136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P469" s="4"/>
      <c r="TQ469" s="4"/>
      <c r="TR469" s="4"/>
      <c r="TS469" s="4"/>
      <c r="TT469" s="4"/>
      <c r="TU469" s="4"/>
      <c r="TV469" s="4"/>
      <c r="TW469" s="4"/>
      <c r="TX469" s="136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O469" s="4"/>
      <c r="XP469" s="4"/>
      <c r="XQ469" s="4"/>
      <c r="XR469" s="4"/>
      <c r="XS469" s="4"/>
      <c r="XT469" s="4"/>
      <c r="XU469" s="4"/>
      <c r="XV469" s="4"/>
      <c r="XW469" s="136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</row>
    <row r="470" spans="3:737" x14ac:dyDescent="0.25">
      <c r="C470" s="4"/>
      <c r="D470" s="4"/>
      <c r="E470" s="4"/>
      <c r="F470" s="4"/>
      <c r="G470" s="4"/>
      <c r="H470" s="4"/>
      <c r="I470" s="4"/>
      <c r="J470" s="4"/>
      <c r="K470" s="136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DC470" s="136"/>
      <c r="DD470" s="136"/>
      <c r="DE470" s="136"/>
      <c r="DF470" s="136"/>
      <c r="DG470" s="4"/>
      <c r="DH470" s="136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136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U470" s="4"/>
      <c r="HV470" s="4"/>
      <c r="HW470" s="4"/>
      <c r="HX470" s="4"/>
      <c r="HY470" s="4"/>
      <c r="HZ470" s="4"/>
      <c r="IA470" s="4"/>
      <c r="IB470" s="4"/>
      <c r="IC470" s="136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S470" s="4"/>
      <c r="LT470" s="4"/>
      <c r="LU470" s="4"/>
      <c r="LV470" s="4"/>
      <c r="LW470" s="4"/>
      <c r="LX470" s="4"/>
      <c r="LY470" s="4"/>
      <c r="LZ470" s="4"/>
      <c r="MA470" s="136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Q470" s="4"/>
      <c r="PR470" s="4"/>
      <c r="PS470" s="4"/>
      <c r="PT470" s="4"/>
      <c r="PU470" s="4"/>
      <c r="PV470" s="4"/>
      <c r="PW470" s="4"/>
      <c r="PX470" s="4"/>
      <c r="PY470" s="136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P470" s="4"/>
      <c r="TQ470" s="4"/>
      <c r="TR470" s="4"/>
      <c r="TS470" s="4"/>
      <c r="TT470" s="4"/>
      <c r="TU470" s="4"/>
      <c r="TV470" s="4"/>
      <c r="TW470" s="4"/>
      <c r="TX470" s="136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O470" s="4"/>
      <c r="XP470" s="4"/>
      <c r="XQ470" s="4"/>
      <c r="XR470" s="4"/>
      <c r="XS470" s="4"/>
      <c r="XT470" s="4"/>
      <c r="XU470" s="4"/>
      <c r="XV470" s="4"/>
      <c r="XW470" s="136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</row>
    <row r="471" spans="3:737" x14ac:dyDescent="0.25">
      <c r="C471" s="4"/>
      <c r="D471" s="4"/>
      <c r="E471" s="4"/>
      <c r="F471" s="4"/>
      <c r="G471" s="4"/>
      <c r="H471" s="4"/>
      <c r="I471" s="4"/>
      <c r="J471" s="4"/>
      <c r="K471" s="136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DC471" s="136"/>
      <c r="DD471" s="136"/>
      <c r="DE471" s="136"/>
      <c r="DF471" s="136"/>
      <c r="DG471" s="4"/>
      <c r="DH471" s="136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136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U471" s="4"/>
      <c r="HV471" s="4"/>
      <c r="HW471" s="4"/>
      <c r="HX471" s="4"/>
      <c r="HY471" s="4"/>
      <c r="HZ471" s="4"/>
      <c r="IA471" s="4"/>
      <c r="IB471" s="4"/>
      <c r="IC471" s="136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S471" s="4"/>
      <c r="LT471" s="4"/>
      <c r="LU471" s="4"/>
      <c r="LV471" s="4"/>
      <c r="LW471" s="4"/>
      <c r="LX471" s="4"/>
      <c r="LY471" s="4"/>
      <c r="LZ471" s="4"/>
      <c r="MA471" s="136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Q471" s="4"/>
      <c r="PR471" s="4"/>
      <c r="PS471" s="4"/>
      <c r="PT471" s="4"/>
      <c r="PU471" s="4"/>
      <c r="PV471" s="4"/>
      <c r="PW471" s="4"/>
      <c r="PX471" s="4"/>
      <c r="PY471" s="136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P471" s="4"/>
      <c r="TQ471" s="4"/>
      <c r="TR471" s="4"/>
      <c r="TS471" s="4"/>
      <c r="TT471" s="4"/>
      <c r="TU471" s="4"/>
      <c r="TV471" s="4"/>
      <c r="TW471" s="4"/>
      <c r="TX471" s="136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O471" s="4"/>
      <c r="XP471" s="4"/>
      <c r="XQ471" s="4"/>
      <c r="XR471" s="4"/>
      <c r="XS471" s="4"/>
      <c r="XT471" s="4"/>
      <c r="XU471" s="4"/>
      <c r="XV471" s="4"/>
      <c r="XW471" s="136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</row>
    <row r="472" spans="3:737" x14ac:dyDescent="0.25">
      <c r="C472" s="4"/>
      <c r="D472" s="4"/>
      <c r="E472" s="4"/>
      <c r="F472" s="4"/>
      <c r="G472" s="4"/>
      <c r="H472" s="4"/>
      <c r="I472" s="4"/>
      <c r="J472" s="4"/>
      <c r="K472" s="136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DC472" s="136"/>
      <c r="DD472" s="136"/>
      <c r="DE472" s="136"/>
      <c r="DF472" s="136"/>
      <c r="DG472" s="4"/>
      <c r="DH472" s="136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136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U472" s="4"/>
      <c r="HV472" s="4"/>
      <c r="HW472" s="4"/>
      <c r="HX472" s="4"/>
      <c r="HY472" s="4"/>
      <c r="HZ472" s="4"/>
      <c r="IA472" s="4"/>
      <c r="IB472" s="4"/>
      <c r="IC472" s="136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S472" s="4"/>
      <c r="LT472" s="4"/>
      <c r="LU472" s="4"/>
      <c r="LV472" s="4"/>
      <c r="LW472" s="4"/>
      <c r="LX472" s="4"/>
      <c r="LY472" s="4"/>
      <c r="LZ472" s="4"/>
      <c r="MA472" s="136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Q472" s="4"/>
      <c r="PR472" s="4"/>
      <c r="PS472" s="4"/>
      <c r="PT472" s="4"/>
      <c r="PU472" s="4"/>
      <c r="PV472" s="4"/>
      <c r="PW472" s="4"/>
      <c r="PX472" s="4"/>
      <c r="PY472" s="136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P472" s="4"/>
      <c r="TQ472" s="4"/>
      <c r="TR472" s="4"/>
      <c r="TS472" s="4"/>
      <c r="TT472" s="4"/>
      <c r="TU472" s="4"/>
      <c r="TV472" s="4"/>
      <c r="TW472" s="4"/>
      <c r="TX472" s="136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O472" s="4"/>
      <c r="XP472" s="4"/>
      <c r="XQ472" s="4"/>
      <c r="XR472" s="4"/>
      <c r="XS472" s="4"/>
      <c r="XT472" s="4"/>
      <c r="XU472" s="4"/>
      <c r="XV472" s="4"/>
      <c r="XW472" s="136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</row>
    <row r="473" spans="3:737" x14ac:dyDescent="0.25">
      <c r="C473" s="4"/>
      <c r="D473" s="4"/>
      <c r="E473" s="4"/>
      <c r="F473" s="4"/>
      <c r="G473" s="4"/>
      <c r="H473" s="4"/>
      <c r="I473" s="4"/>
      <c r="J473" s="4"/>
      <c r="K473" s="136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DC473" s="136"/>
      <c r="DD473" s="136"/>
      <c r="DE473" s="136"/>
      <c r="DF473" s="136"/>
      <c r="DG473" s="4"/>
      <c r="DH473" s="136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136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U473" s="4"/>
      <c r="HV473" s="4"/>
      <c r="HW473" s="4"/>
      <c r="HX473" s="4"/>
      <c r="HY473" s="4"/>
      <c r="HZ473" s="4"/>
      <c r="IA473" s="4"/>
      <c r="IB473" s="4"/>
      <c r="IC473" s="136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S473" s="4"/>
      <c r="LT473" s="4"/>
      <c r="LU473" s="4"/>
      <c r="LV473" s="4"/>
      <c r="LW473" s="4"/>
      <c r="LX473" s="4"/>
      <c r="LY473" s="4"/>
      <c r="LZ473" s="4"/>
      <c r="MA473" s="136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Q473" s="4"/>
      <c r="PR473" s="4"/>
      <c r="PS473" s="4"/>
      <c r="PT473" s="4"/>
      <c r="PU473" s="4"/>
      <c r="PV473" s="4"/>
      <c r="PW473" s="4"/>
      <c r="PX473" s="4"/>
      <c r="PY473" s="136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P473" s="4"/>
      <c r="TQ473" s="4"/>
      <c r="TR473" s="4"/>
      <c r="TS473" s="4"/>
      <c r="TT473" s="4"/>
      <c r="TU473" s="4"/>
      <c r="TV473" s="4"/>
      <c r="TW473" s="4"/>
      <c r="TX473" s="136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O473" s="4"/>
      <c r="XP473" s="4"/>
      <c r="XQ473" s="4"/>
      <c r="XR473" s="4"/>
      <c r="XS473" s="4"/>
      <c r="XT473" s="4"/>
      <c r="XU473" s="4"/>
      <c r="XV473" s="4"/>
      <c r="XW473" s="136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</row>
    <row r="474" spans="3:737" x14ac:dyDescent="0.25">
      <c r="C474" s="4"/>
      <c r="D474" s="4"/>
      <c r="E474" s="4"/>
      <c r="F474" s="4"/>
      <c r="G474" s="4"/>
      <c r="H474" s="4"/>
      <c r="I474" s="4"/>
      <c r="J474" s="4"/>
      <c r="K474" s="136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DC474" s="136"/>
      <c r="DD474" s="136"/>
      <c r="DE474" s="136"/>
      <c r="DF474" s="136"/>
      <c r="DG474" s="4"/>
      <c r="DH474" s="136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136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U474" s="4"/>
      <c r="HV474" s="4"/>
      <c r="HW474" s="4"/>
      <c r="HX474" s="4"/>
      <c r="HY474" s="4"/>
      <c r="HZ474" s="4"/>
      <c r="IA474" s="4"/>
      <c r="IB474" s="4"/>
      <c r="IC474" s="136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S474" s="4"/>
      <c r="LT474" s="4"/>
      <c r="LU474" s="4"/>
      <c r="LV474" s="4"/>
      <c r="LW474" s="4"/>
      <c r="LX474" s="4"/>
      <c r="LY474" s="4"/>
      <c r="LZ474" s="4"/>
      <c r="MA474" s="136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Q474" s="4"/>
      <c r="PR474" s="4"/>
      <c r="PS474" s="4"/>
      <c r="PT474" s="4"/>
      <c r="PU474" s="4"/>
      <c r="PV474" s="4"/>
      <c r="PW474" s="4"/>
      <c r="PX474" s="4"/>
      <c r="PY474" s="136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P474" s="4"/>
      <c r="TQ474" s="4"/>
      <c r="TR474" s="4"/>
      <c r="TS474" s="4"/>
      <c r="TT474" s="4"/>
      <c r="TU474" s="4"/>
      <c r="TV474" s="4"/>
      <c r="TW474" s="4"/>
      <c r="TX474" s="136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O474" s="4"/>
      <c r="XP474" s="4"/>
      <c r="XQ474" s="4"/>
      <c r="XR474" s="4"/>
      <c r="XS474" s="4"/>
      <c r="XT474" s="4"/>
      <c r="XU474" s="4"/>
      <c r="XV474" s="4"/>
      <c r="XW474" s="136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</row>
    <row r="475" spans="3:737" x14ac:dyDescent="0.25">
      <c r="C475" s="4"/>
      <c r="D475" s="4"/>
      <c r="E475" s="4"/>
      <c r="F475" s="4"/>
      <c r="G475" s="4"/>
      <c r="H475" s="4"/>
      <c r="I475" s="4"/>
      <c r="J475" s="4"/>
      <c r="K475" s="136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DC475" s="136"/>
      <c r="DD475" s="136"/>
      <c r="DE475" s="136"/>
      <c r="DF475" s="136"/>
      <c r="DG475" s="4"/>
      <c r="DH475" s="136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136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U475" s="4"/>
      <c r="HV475" s="4"/>
      <c r="HW475" s="4"/>
      <c r="HX475" s="4"/>
      <c r="HY475" s="4"/>
      <c r="HZ475" s="4"/>
      <c r="IA475" s="4"/>
      <c r="IB475" s="4"/>
      <c r="IC475" s="136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S475" s="4"/>
      <c r="LT475" s="4"/>
      <c r="LU475" s="4"/>
      <c r="LV475" s="4"/>
      <c r="LW475" s="4"/>
      <c r="LX475" s="4"/>
      <c r="LY475" s="4"/>
      <c r="LZ475" s="4"/>
      <c r="MA475" s="136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Q475" s="4"/>
      <c r="PR475" s="4"/>
      <c r="PS475" s="4"/>
      <c r="PT475" s="4"/>
      <c r="PU475" s="4"/>
      <c r="PV475" s="4"/>
      <c r="PW475" s="4"/>
      <c r="PX475" s="4"/>
      <c r="PY475" s="136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P475" s="4"/>
      <c r="TQ475" s="4"/>
      <c r="TR475" s="4"/>
      <c r="TS475" s="4"/>
      <c r="TT475" s="4"/>
      <c r="TU475" s="4"/>
      <c r="TV475" s="4"/>
      <c r="TW475" s="4"/>
      <c r="TX475" s="136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O475" s="4"/>
      <c r="XP475" s="4"/>
      <c r="XQ475" s="4"/>
      <c r="XR475" s="4"/>
      <c r="XS475" s="4"/>
      <c r="XT475" s="4"/>
      <c r="XU475" s="4"/>
      <c r="XV475" s="4"/>
      <c r="XW475" s="136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</row>
    <row r="476" spans="3:737" x14ac:dyDescent="0.25">
      <c r="C476" s="4"/>
      <c r="D476" s="4"/>
      <c r="E476" s="4"/>
      <c r="F476" s="4"/>
      <c r="G476" s="4"/>
      <c r="H476" s="4"/>
      <c r="I476" s="4"/>
      <c r="J476" s="4"/>
      <c r="K476" s="136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DC476" s="136"/>
      <c r="DD476" s="136"/>
      <c r="DE476" s="136"/>
      <c r="DF476" s="136"/>
      <c r="DG476" s="4"/>
      <c r="DH476" s="136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136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U476" s="4"/>
      <c r="HV476" s="4"/>
      <c r="HW476" s="4"/>
      <c r="HX476" s="4"/>
      <c r="HY476" s="4"/>
      <c r="HZ476" s="4"/>
      <c r="IA476" s="4"/>
      <c r="IB476" s="4"/>
      <c r="IC476" s="136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S476" s="4"/>
      <c r="LT476" s="4"/>
      <c r="LU476" s="4"/>
      <c r="LV476" s="4"/>
      <c r="LW476" s="4"/>
      <c r="LX476" s="4"/>
      <c r="LY476" s="4"/>
      <c r="LZ476" s="4"/>
      <c r="MA476" s="136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Q476" s="4"/>
      <c r="PR476" s="4"/>
      <c r="PS476" s="4"/>
      <c r="PT476" s="4"/>
      <c r="PU476" s="4"/>
      <c r="PV476" s="4"/>
      <c r="PW476" s="4"/>
      <c r="PX476" s="4"/>
      <c r="PY476" s="136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P476" s="4"/>
      <c r="TQ476" s="4"/>
      <c r="TR476" s="4"/>
      <c r="TS476" s="4"/>
      <c r="TT476" s="4"/>
      <c r="TU476" s="4"/>
      <c r="TV476" s="4"/>
      <c r="TW476" s="4"/>
      <c r="TX476" s="136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O476" s="4"/>
      <c r="XP476" s="4"/>
      <c r="XQ476" s="4"/>
      <c r="XR476" s="4"/>
      <c r="XS476" s="4"/>
      <c r="XT476" s="4"/>
      <c r="XU476" s="4"/>
      <c r="XV476" s="4"/>
      <c r="XW476" s="136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</row>
    <row r="477" spans="3:737" x14ac:dyDescent="0.25">
      <c r="C477" s="4"/>
      <c r="D477" s="4"/>
      <c r="E477" s="4"/>
      <c r="F477" s="4"/>
      <c r="G477" s="4"/>
      <c r="H477" s="4"/>
      <c r="I477" s="4"/>
      <c r="J477" s="4"/>
      <c r="K477" s="136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DC477" s="136"/>
      <c r="DD477" s="136"/>
      <c r="DE477" s="136"/>
      <c r="DF477" s="136"/>
      <c r="DG477" s="4"/>
      <c r="DH477" s="136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136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U477" s="4"/>
      <c r="HV477" s="4"/>
      <c r="HW477" s="4"/>
      <c r="HX477" s="4"/>
      <c r="HY477" s="4"/>
      <c r="HZ477" s="4"/>
      <c r="IA477" s="4"/>
      <c r="IB477" s="4"/>
      <c r="IC477" s="136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S477" s="4"/>
      <c r="LT477" s="4"/>
      <c r="LU477" s="4"/>
      <c r="LV477" s="4"/>
      <c r="LW477" s="4"/>
      <c r="LX477" s="4"/>
      <c r="LY477" s="4"/>
      <c r="LZ477" s="4"/>
      <c r="MA477" s="136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Q477" s="4"/>
      <c r="PR477" s="4"/>
      <c r="PS477" s="4"/>
      <c r="PT477" s="4"/>
      <c r="PU477" s="4"/>
      <c r="PV477" s="4"/>
      <c r="PW477" s="4"/>
      <c r="PX477" s="4"/>
      <c r="PY477" s="136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P477" s="4"/>
      <c r="TQ477" s="4"/>
      <c r="TR477" s="4"/>
      <c r="TS477" s="4"/>
      <c r="TT477" s="4"/>
      <c r="TU477" s="4"/>
      <c r="TV477" s="4"/>
      <c r="TW477" s="4"/>
      <c r="TX477" s="136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O477" s="4"/>
      <c r="XP477" s="4"/>
      <c r="XQ477" s="4"/>
      <c r="XR477" s="4"/>
      <c r="XS477" s="4"/>
      <c r="XT477" s="4"/>
      <c r="XU477" s="4"/>
      <c r="XV477" s="4"/>
      <c r="XW477" s="136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</row>
    <row r="478" spans="3:737" x14ac:dyDescent="0.25">
      <c r="C478" s="4"/>
      <c r="D478" s="4"/>
      <c r="E478" s="4"/>
      <c r="F478" s="4"/>
      <c r="G478" s="4"/>
      <c r="H478" s="4"/>
      <c r="I478" s="4"/>
      <c r="J478" s="4"/>
      <c r="K478" s="136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DC478" s="136"/>
      <c r="DD478" s="136"/>
      <c r="DE478" s="136"/>
      <c r="DF478" s="136"/>
      <c r="DG478" s="4"/>
      <c r="DH478" s="136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136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U478" s="4"/>
      <c r="HV478" s="4"/>
      <c r="HW478" s="4"/>
      <c r="HX478" s="4"/>
      <c r="HY478" s="4"/>
      <c r="HZ478" s="4"/>
      <c r="IA478" s="4"/>
      <c r="IB478" s="4"/>
      <c r="IC478" s="136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S478" s="4"/>
      <c r="LT478" s="4"/>
      <c r="LU478" s="4"/>
      <c r="LV478" s="4"/>
      <c r="LW478" s="4"/>
      <c r="LX478" s="4"/>
      <c r="LY478" s="4"/>
      <c r="LZ478" s="4"/>
      <c r="MA478" s="136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Q478" s="4"/>
      <c r="PR478" s="4"/>
      <c r="PS478" s="4"/>
      <c r="PT478" s="4"/>
      <c r="PU478" s="4"/>
      <c r="PV478" s="4"/>
      <c r="PW478" s="4"/>
      <c r="PX478" s="4"/>
      <c r="PY478" s="136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P478" s="4"/>
      <c r="TQ478" s="4"/>
      <c r="TR478" s="4"/>
      <c r="TS478" s="4"/>
      <c r="TT478" s="4"/>
      <c r="TU478" s="4"/>
      <c r="TV478" s="4"/>
      <c r="TW478" s="4"/>
      <c r="TX478" s="136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O478" s="4"/>
      <c r="XP478" s="4"/>
      <c r="XQ478" s="4"/>
      <c r="XR478" s="4"/>
      <c r="XS478" s="4"/>
      <c r="XT478" s="4"/>
      <c r="XU478" s="4"/>
      <c r="XV478" s="4"/>
      <c r="XW478" s="136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</row>
    <row r="479" spans="3:737" x14ac:dyDescent="0.25">
      <c r="C479" s="4"/>
      <c r="D479" s="4"/>
      <c r="E479" s="4"/>
      <c r="F479" s="4"/>
      <c r="G479" s="4"/>
      <c r="H479" s="4"/>
      <c r="I479" s="4"/>
      <c r="J479" s="4"/>
      <c r="K479" s="136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DC479" s="136"/>
      <c r="DD479" s="136"/>
      <c r="DE479" s="136"/>
      <c r="DF479" s="136"/>
      <c r="DG479" s="4"/>
      <c r="DH479" s="136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136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U479" s="4"/>
      <c r="HV479" s="4"/>
      <c r="HW479" s="4"/>
      <c r="HX479" s="4"/>
      <c r="HY479" s="4"/>
      <c r="HZ479" s="4"/>
      <c r="IA479" s="4"/>
      <c r="IB479" s="4"/>
      <c r="IC479" s="136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S479" s="4"/>
      <c r="LT479" s="4"/>
      <c r="LU479" s="4"/>
      <c r="LV479" s="4"/>
      <c r="LW479" s="4"/>
      <c r="LX479" s="4"/>
      <c r="LY479" s="4"/>
      <c r="LZ479" s="4"/>
      <c r="MA479" s="136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Q479" s="4"/>
      <c r="PR479" s="4"/>
      <c r="PS479" s="4"/>
      <c r="PT479" s="4"/>
      <c r="PU479" s="4"/>
      <c r="PV479" s="4"/>
      <c r="PW479" s="4"/>
      <c r="PX479" s="4"/>
      <c r="PY479" s="136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P479" s="4"/>
      <c r="TQ479" s="4"/>
      <c r="TR479" s="4"/>
      <c r="TS479" s="4"/>
      <c r="TT479" s="4"/>
      <c r="TU479" s="4"/>
      <c r="TV479" s="4"/>
      <c r="TW479" s="4"/>
      <c r="TX479" s="136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O479" s="4"/>
      <c r="XP479" s="4"/>
      <c r="XQ479" s="4"/>
      <c r="XR479" s="4"/>
      <c r="XS479" s="4"/>
      <c r="XT479" s="4"/>
      <c r="XU479" s="4"/>
      <c r="XV479" s="4"/>
      <c r="XW479" s="136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</row>
    <row r="480" spans="3:737" x14ac:dyDescent="0.25">
      <c r="C480" s="4"/>
      <c r="D480" s="4"/>
      <c r="E480" s="4"/>
      <c r="F480" s="4"/>
      <c r="G480" s="4"/>
      <c r="H480" s="4"/>
      <c r="I480" s="4"/>
      <c r="J480" s="4"/>
      <c r="K480" s="136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DC480" s="136"/>
      <c r="DD480" s="136"/>
      <c r="DE480" s="136"/>
      <c r="DF480" s="136"/>
      <c r="DG480" s="4"/>
      <c r="DH480" s="136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136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U480" s="4"/>
      <c r="HV480" s="4"/>
      <c r="HW480" s="4"/>
      <c r="HX480" s="4"/>
      <c r="HY480" s="4"/>
      <c r="HZ480" s="4"/>
      <c r="IA480" s="4"/>
      <c r="IB480" s="4"/>
      <c r="IC480" s="136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S480" s="4"/>
      <c r="LT480" s="4"/>
      <c r="LU480" s="4"/>
      <c r="LV480" s="4"/>
      <c r="LW480" s="4"/>
      <c r="LX480" s="4"/>
      <c r="LY480" s="4"/>
      <c r="LZ480" s="4"/>
      <c r="MA480" s="136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Q480" s="4"/>
      <c r="PR480" s="4"/>
      <c r="PS480" s="4"/>
      <c r="PT480" s="4"/>
      <c r="PU480" s="4"/>
      <c r="PV480" s="4"/>
      <c r="PW480" s="4"/>
      <c r="PX480" s="4"/>
      <c r="PY480" s="136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P480" s="4"/>
      <c r="TQ480" s="4"/>
      <c r="TR480" s="4"/>
      <c r="TS480" s="4"/>
      <c r="TT480" s="4"/>
      <c r="TU480" s="4"/>
      <c r="TV480" s="4"/>
      <c r="TW480" s="4"/>
      <c r="TX480" s="136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O480" s="4"/>
      <c r="XP480" s="4"/>
      <c r="XQ480" s="4"/>
      <c r="XR480" s="4"/>
      <c r="XS480" s="4"/>
      <c r="XT480" s="4"/>
      <c r="XU480" s="4"/>
      <c r="XV480" s="4"/>
      <c r="XW480" s="136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</row>
    <row r="481" spans="3:737" x14ac:dyDescent="0.25">
      <c r="C481" s="4"/>
      <c r="D481" s="4"/>
      <c r="E481" s="4"/>
      <c r="F481" s="4"/>
      <c r="G481" s="4"/>
      <c r="H481" s="4"/>
      <c r="I481" s="4"/>
      <c r="J481" s="4"/>
      <c r="K481" s="136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DC481" s="136"/>
      <c r="DD481" s="136"/>
      <c r="DE481" s="136"/>
      <c r="DF481" s="136"/>
      <c r="DG481" s="4"/>
      <c r="DH481" s="136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136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U481" s="4"/>
      <c r="HV481" s="4"/>
      <c r="HW481" s="4"/>
      <c r="HX481" s="4"/>
      <c r="HY481" s="4"/>
      <c r="HZ481" s="4"/>
      <c r="IA481" s="4"/>
      <c r="IB481" s="4"/>
      <c r="IC481" s="136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S481" s="4"/>
      <c r="LT481" s="4"/>
      <c r="LU481" s="4"/>
      <c r="LV481" s="4"/>
      <c r="LW481" s="4"/>
      <c r="LX481" s="4"/>
      <c r="LY481" s="4"/>
      <c r="LZ481" s="4"/>
      <c r="MA481" s="136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Q481" s="4"/>
      <c r="PR481" s="4"/>
      <c r="PS481" s="4"/>
      <c r="PT481" s="4"/>
      <c r="PU481" s="4"/>
      <c r="PV481" s="4"/>
      <c r="PW481" s="4"/>
      <c r="PX481" s="4"/>
      <c r="PY481" s="136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P481" s="4"/>
      <c r="TQ481" s="4"/>
      <c r="TR481" s="4"/>
      <c r="TS481" s="4"/>
      <c r="TT481" s="4"/>
      <c r="TU481" s="4"/>
      <c r="TV481" s="4"/>
      <c r="TW481" s="4"/>
      <c r="TX481" s="136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O481" s="4"/>
      <c r="XP481" s="4"/>
      <c r="XQ481" s="4"/>
      <c r="XR481" s="4"/>
      <c r="XS481" s="4"/>
      <c r="XT481" s="4"/>
      <c r="XU481" s="4"/>
      <c r="XV481" s="4"/>
      <c r="XW481" s="136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</row>
    <row r="482" spans="3:737" x14ac:dyDescent="0.25">
      <c r="C482" s="4"/>
      <c r="D482" s="4"/>
      <c r="E482" s="4"/>
      <c r="F482" s="4"/>
      <c r="G482" s="4"/>
      <c r="H482" s="4"/>
      <c r="I482" s="4"/>
      <c r="J482" s="4"/>
      <c r="K482" s="136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DC482" s="136"/>
      <c r="DD482" s="136"/>
      <c r="DE482" s="136"/>
      <c r="DF482" s="136"/>
      <c r="DG482" s="4"/>
      <c r="DH482" s="136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136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U482" s="4"/>
      <c r="HV482" s="4"/>
      <c r="HW482" s="4"/>
      <c r="HX482" s="4"/>
      <c r="HY482" s="4"/>
      <c r="HZ482" s="4"/>
      <c r="IA482" s="4"/>
      <c r="IB482" s="4"/>
      <c r="IC482" s="136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S482" s="4"/>
      <c r="LT482" s="4"/>
      <c r="LU482" s="4"/>
      <c r="LV482" s="4"/>
      <c r="LW482" s="4"/>
      <c r="LX482" s="4"/>
      <c r="LY482" s="4"/>
      <c r="LZ482" s="4"/>
      <c r="MA482" s="136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Q482" s="4"/>
      <c r="PR482" s="4"/>
      <c r="PS482" s="4"/>
      <c r="PT482" s="4"/>
      <c r="PU482" s="4"/>
      <c r="PV482" s="4"/>
      <c r="PW482" s="4"/>
      <c r="PX482" s="4"/>
      <c r="PY482" s="136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P482" s="4"/>
      <c r="TQ482" s="4"/>
      <c r="TR482" s="4"/>
      <c r="TS482" s="4"/>
      <c r="TT482" s="4"/>
      <c r="TU482" s="4"/>
      <c r="TV482" s="4"/>
      <c r="TW482" s="4"/>
      <c r="TX482" s="136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O482" s="4"/>
      <c r="XP482" s="4"/>
      <c r="XQ482" s="4"/>
      <c r="XR482" s="4"/>
      <c r="XS482" s="4"/>
      <c r="XT482" s="4"/>
      <c r="XU482" s="4"/>
      <c r="XV482" s="4"/>
      <c r="XW482" s="136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</row>
    <row r="483" spans="3:737" x14ac:dyDescent="0.25">
      <c r="C483" s="4"/>
      <c r="D483" s="4"/>
      <c r="E483" s="4"/>
      <c r="F483" s="4"/>
      <c r="G483" s="4"/>
      <c r="H483" s="4"/>
      <c r="I483" s="4"/>
      <c r="J483" s="4"/>
      <c r="K483" s="136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DC483" s="136"/>
      <c r="DD483" s="136"/>
      <c r="DE483" s="136"/>
      <c r="DF483" s="136"/>
      <c r="DG483" s="4"/>
      <c r="DH483" s="136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136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U483" s="4"/>
      <c r="HV483" s="4"/>
      <c r="HW483" s="4"/>
      <c r="HX483" s="4"/>
      <c r="HY483" s="4"/>
      <c r="HZ483" s="4"/>
      <c r="IA483" s="4"/>
      <c r="IB483" s="4"/>
      <c r="IC483" s="136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S483" s="4"/>
      <c r="LT483" s="4"/>
      <c r="LU483" s="4"/>
      <c r="LV483" s="4"/>
      <c r="LW483" s="4"/>
      <c r="LX483" s="4"/>
      <c r="LY483" s="4"/>
      <c r="LZ483" s="4"/>
      <c r="MA483" s="136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Q483" s="4"/>
      <c r="PR483" s="4"/>
      <c r="PS483" s="4"/>
      <c r="PT483" s="4"/>
      <c r="PU483" s="4"/>
      <c r="PV483" s="4"/>
      <c r="PW483" s="4"/>
      <c r="PX483" s="4"/>
      <c r="PY483" s="136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P483" s="4"/>
      <c r="TQ483" s="4"/>
      <c r="TR483" s="4"/>
      <c r="TS483" s="4"/>
      <c r="TT483" s="4"/>
      <c r="TU483" s="4"/>
      <c r="TV483" s="4"/>
      <c r="TW483" s="4"/>
      <c r="TX483" s="136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O483" s="4"/>
      <c r="XP483" s="4"/>
      <c r="XQ483" s="4"/>
      <c r="XR483" s="4"/>
      <c r="XS483" s="4"/>
      <c r="XT483" s="4"/>
      <c r="XU483" s="4"/>
      <c r="XV483" s="4"/>
      <c r="XW483" s="136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</row>
    <row r="484" spans="3:737" x14ac:dyDescent="0.25">
      <c r="C484" s="4"/>
      <c r="D484" s="4"/>
      <c r="E484" s="4"/>
      <c r="F484" s="4"/>
      <c r="G484" s="4"/>
      <c r="H484" s="4"/>
      <c r="I484" s="4"/>
      <c r="J484" s="4"/>
      <c r="K484" s="136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DC484" s="136"/>
      <c r="DD484" s="136"/>
      <c r="DE484" s="136"/>
      <c r="DF484" s="136"/>
      <c r="DG484" s="4"/>
      <c r="DH484" s="136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136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U484" s="4"/>
      <c r="HV484" s="4"/>
      <c r="HW484" s="4"/>
      <c r="HX484" s="4"/>
      <c r="HY484" s="4"/>
      <c r="HZ484" s="4"/>
      <c r="IA484" s="4"/>
      <c r="IB484" s="4"/>
      <c r="IC484" s="136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S484" s="4"/>
      <c r="LT484" s="4"/>
      <c r="LU484" s="4"/>
      <c r="LV484" s="4"/>
      <c r="LW484" s="4"/>
      <c r="LX484" s="4"/>
      <c r="LY484" s="4"/>
      <c r="LZ484" s="4"/>
      <c r="MA484" s="136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Q484" s="4"/>
      <c r="PR484" s="4"/>
      <c r="PS484" s="4"/>
      <c r="PT484" s="4"/>
      <c r="PU484" s="4"/>
      <c r="PV484" s="4"/>
      <c r="PW484" s="4"/>
      <c r="PX484" s="4"/>
      <c r="PY484" s="136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P484" s="4"/>
      <c r="TQ484" s="4"/>
      <c r="TR484" s="4"/>
      <c r="TS484" s="4"/>
      <c r="TT484" s="4"/>
      <c r="TU484" s="4"/>
      <c r="TV484" s="4"/>
      <c r="TW484" s="4"/>
      <c r="TX484" s="136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O484" s="4"/>
      <c r="XP484" s="4"/>
      <c r="XQ484" s="4"/>
      <c r="XR484" s="4"/>
      <c r="XS484" s="4"/>
      <c r="XT484" s="4"/>
      <c r="XU484" s="4"/>
      <c r="XV484" s="4"/>
      <c r="XW484" s="136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</row>
    <row r="485" spans="3:737" x14ac:dyDescent="0.25">
      <c r="C485" s="4"/>
      <c r="D485" s="4"/>
      <c r="E485" s="4"/>
      <c r="F485" s="4"/>
      <c r="G485" s="4"/>
      <c r="H485" s="4"/>
      <c r="I485" s="4"/>
      <c r="J485" s="4"/>
      <c r="K485" s="136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DC485" s="136"/>
      <c r="DD485" s="136"/>
      <c r="DE485" s="136"/>
      <c r="DF485" s="136"/>
      <c r="DG485" s="4"/>
      <c r="DH485" s="136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136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U485" s="4"/>
      <c r="HV485" s="4"/>
      <c r="HW485" s="4"/>
      <c r="HX485" s="4"/>
      <c r="HY485" s="4"/>
      <c r="HZ485" s="4"/>
      <c r="IA485" s="4"/>
      <c r="IB485" s="4"/>
      <c r="IC485" s="136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S485" s="4"/>
      <c r="LT485" s="4"/>
      <c r="LU485" s="4"/>
      <c r="LV485" s="4"/>
      <c r="LW485" s="4"/>
      <c r="LX485" s="4"/>
      <c r="LY485" s="4"/>
      <c r="LZ485" s="4"/>
      <c r="MA485" s="136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Q485" s="4"/>
      <c r="PR485" s="4"/>
      <c r="PS485" s="4"/>
      <c r="PT485" s="4"/>
      <c r="PU485" s="4"/>
      <c r="PV485" s="4"/>
      <c r="PW485" s="4"/>
      <c r="PX485" s="4"/>
      <c r="PY485" s="136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P485" s="4"/>
      <c r="TQ485" s="4"/>
      <c r="TR485" s="4"/>
      <c r="TS485" s="4"/>
      <c r="TT485" s="4"/>
      <c r="TU485" s="4"/>
      <c r="TV485" s="4"/>
      <c r="TW485" s="4"/>
      <c r="TX485" s="136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O485" s="4"/>
      <c r="XP485" s="4"/>
      <c r="XQ485" s="4"/>
      <c r="XR485" s="4"/>
      <c r="XS485" s="4"/>
      <c r="XT485" s="4"/>
      <c r="XU485" s="4"/>
      <c r="XV485" s="4"/>
      <c r="XW485" s="136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</row>
    <row r="486" spans="3:737" x14ac:dyDescent="0.25">
      <c r="C486" s="4"/>
      <c r="D486" s="4"/>
      <c r="E486" s="4"/>
      <c r="F486" s="4"/>
      <c r="G486" s="4"/>
      <c r="H486" s="4"/>
      <c r="I486" s="4"/>
      <c r="J486" s="4"/>
      <c r="K486" s="136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DC486" s="136"/>
      <c r="DD486" s="136"/>
      <c r="DE486" s="136"/>
      <c r="DF486" s="136"/>
      <c r="DG486" s="4"/>
      <c r="DH486" s="136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136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U486" s="4"/>
      <c r="HV486" s="4"/>
      <c r="HW486" s="4"/>
      <c r="HX486" s="4"/>
      <c r="HY486" s="4"/>
      <c r="HZ486" s="4"/>
      <c r="IA486" s="4"/>
      <c r="IB486" s="4"/>
      <c r="IC486" s="136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S486" s="4"/>
      <c r="LT486" s="4"/>
      <c r="LU486" s="4"/>
      <c r="LV486" s="4"/>
      <c r="LW486" s="4"/>
      <c r="LX486" s="4"/>
      <c r="LY486" s="4"/>
      <c r="LZ486" s="4"/>
      <c r="MA486" s="136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Q486" s="4"/>
      <c r="PR486" s="4"/>
      <c r="PS486" s="4"/>
      <c r="PT486" s="4"/>
      <c r="PU486" s="4"/>
      <c r="PV486" s="4"/>
      <c r="PW486" s="4"/>
      <c r="PX486" s="4"/>
      <c r="PY486" s="136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P486" s="4"/>
      <c r="TQ486" s="4"/>
      <c r="TR486" s="4"/>
      <c r="TS486" s="4"/>
      <c r="TT486" s="4"/>
      <c r="TU486" s="4"/>
      <c r="TV486" s="4"/>
      <c r="TW486" s="4"/>
      <c r="TX486" s="136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O486" s="4"/>
      <c r="XP486" s="4"/>
      <c r="XQ486" s="4"/>
      <c r="XR486" s="4"/>
      <c r="XS486" s="4"/>
      <c r="XT486" s="4"/>
      <c r="XU486" s="4"/>
      <c r="XV486" s="4"/>
      <c r="XW486" s="136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</row>
    <row r="487" spans="3:737" x14ac:dyDescent="0.25">
      <c r="C487" s="4"/>
      <c r="D487" s="4"/>
      <c r="E487" s="4"/>
      <c r="F487" s="4"/>
      <c r="G487" s="4"/>
      <c r="H487" s="4"/>
      <c r="I487" s="4"/>
      <c r="J487" s="4"/>
      <c r="K487" s="136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DC487" s="136"/>
      <c r="DD487" s="136"/>
      <c r="DE487" s="136"/>
      <c r="DF487" s="136"/>
      <c r="DG487" s="4"/>
      <c r="DH487" s="136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136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U487" s="4"/>
      <c r="HV487" s="4"/>
      <c r="HW487" s="4"/>
      <c r="HX487" s="4"/>
      <c r="HY487" s="4"/>
      <c r="HZ487" s="4"/>
      <c r="IA487" s="4"/>
      <c r="IB487" s="4"/>
      <c r="IC487" s="136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S487" s="4"/>
      <c r="LT487" s="4"/>
      <c r="LU487" s="4"/>
      <c r="LV487" s="4"/>
      <c r="LW487" s="4"/>
      <c r="LX487" s="4"/>
      <c r="LY487" s="4"/>
      <c r="LZ487" s="4"/>
      <c r="MA487" s="136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Q487" s="4"/>
      <c r="PR487" s="4"/>
      <c r="PS487" s="4"/>
      <c r="PT487" s="4"/>
      <c r="PU487" s="4"/>
      <c r="PV487" s="4"/>
      <c r="PW487" s="4"/>
      <c r="PX487" s="4"/>
      <c r="PY487" s="136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P487" s="4"/>
      <c r="TQ487" s="4"/>
      <c r="TR487" s="4"/>
      <c r="TS487" s="4"/>
      <c r="TT487" s="4"/>
      <c r="TU487" s="4"/>
      <c r="TV487" s="4"/>
      <c r="TW487" s="4"/>
      <c r="TX487" s="136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O487" s="4"/>
      <c r="XP487" s="4"/>
      <c r="XQ487" s="4"/>
      <c r="XR487" s="4"/>
      <c r="XS487" s="4"/>
      <c r="XT487" s="4"/>
      <c r="XU487" s="4"/>
      <c r="XV487" s="4"/>
      <c r="XW487" s="136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</row>
    <row r="488" spans="3:737" x14ac:dyDescent="0.25">
      <c r="C488" s="4"/>
      <c r="D488" s="4"/>
      <c r="E488" s="4"/>
      <c r="F488" s="4"/>
      <c r="G488" s="4"/>
      <c r="H488" s="4"/>
      <c r="I488" s="4"/>
      <c r="J488" s="4"/>
      <c r="K488" s="136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DC488" s="136"/>
      <c r="DD488" s="136"/>
      <c r="DE488" s="136"/>
      <c r="DF488" s="136"/>
      <c r="DG488" s="4"/>
      <c r="DH488" s="136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136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U488" s="4"/>
      <c r="HV488" s="4"/>
      <c r="HW488" s="4"/>
      <c r="HX488" s="4"/>
      <c r="HY488" s="4"/>
      <c r="HZ488" s="4"/>
      <c r="IA488" s="4"/>
      <c r="IB488" s="4"/>
      <c r="IC488" s="136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S488" s="4"/>
      <c r="LT488" s="4"/>
      <c r="LU488" s="4"/>
      <c r="LV488" s="4"/>
      <c r="LW488" s="4"/>
      <c r="LX488" s="4"/>
      <c r="LY488" s="4"/>
      <c r="LZ488" s="4"/>
      <c r="MA488" s="136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Q488" s="4"/>
      <c r="PR488" s="4"/>
      <c r="PS488" s="4"/>
      <c r="PT488" s="4"/>
      <c r="PU488" s="4"/>
      <c r="PV488" s="4"/>
      <c r="PW488" s="4"/>
      <c r="PX488" s="4"/>
      <c r="PY488" s="136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P488" s="4"/>
      <c r="TQ488" s="4"/>
      <c r="TR488" s="4"/>
      <c r="TS488" s="4"/>
      <c r="TT488" s="4"/>
      <c r="TU488" s="4"/>
      <c r="TV488" s="4"/>
      <c r="TW488" s="4"/>
      <c r="TX488" s="136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O488" s="4"/>
      <c r="XP488" s="4"/>
      <c r="XQ488" s="4"/>
      <c r="XR488" s="4"/>
      <c r="XS488" s="4"/>
      <c r="XT488" s="4"/>
      <c r="XU488" s="4"/>
      <c r="XV488" s="4"/>
      <c r="XW488" s="136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</row>
    <row r="489" spans="3:737" x14ac:dyDescent="0.25">
      <c r="C489" s="4"/>
      <c r="D489" s="4"/>
      <c r="E489" s="4"/>
      <c r="F489" s="4"/>
      <c r="G489" s="4"/>
      <c r="H489" s="4"/>
      <c r="I489" s="4"/>
      <c r="J489" s="4"/>
      <c r="K489" s="136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DC489" s="136"/>
      <c r="DD489" s="136"/>
      <c r="DE489" s="136"/>
      <c r="DF489" s="136"/>
      <c r="DG489" s="4"/>
      <c r="DH489" s="136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136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U489" s="4"/>
      <c r="HV489" s="4"/>
      <c r="HW489" s="4"/>
      <c r="HX489" s="4"/>
      <c r="HY489" s="4"/>
      <c r="HZ489" s="4"/>
      <c r="IA489" s="4"/>
      <c r="IB489" s="4"/>
      <c r="IC489" s="136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S489" s="4"/>
      <c r="LT489" s="4"/>
      <c r="LU489" s="4"/>
      <c r="LV489" s="4"/>
      <c r="LW489" s="4"/>
      <c r="LX489" s="4"/>
      <c r="LY489" s="4"/>
      <c r="LZ489" s="4"/>
      <c r="MA489" s="136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Q489" s="4"/>
      <c r="PR489" s="4"/>
      <c r="PS489" s="4"/>
      <c r="PT489" s="4"/>
      <c r="PU489" s="4"/>
      <c r="PV489" s="4"/>
      <c r="PW489" s="4"/>
      <c r="PX489" s="4"/>
      <c r="PY489" s="136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P489" s="4"/>
      <c r="TQ489" s="4"/>
      <c r="TR489" s="4"/>
      <c r="TS489" s="4"/>
      <c r="TT489" s="4"/>
      <c r="TU489" s="4"/>
      <c r="TV489" s="4"/>
      <c r="TW489" s="4"/>
      <c r="TX489" s="136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O489" s="4"/>
      <c r="XP489" s="4"/>
      <c r="XQ489" s="4"/>
      <c r="XR489" s="4"/>
      <c r="XS489" s="4"/>
      <c r="XT489" s="4"/>
      <c r="XU489" s="4"/>
      <c r="XV489" s="4"/>
      <c r="XW489" s="136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</row>
    <row r="490" spans="3:737" x14ac:dyDescent="0.25">
      <c r="C490" s="4"/>
      <c r="D490" s="4"/>
      <c r="E490" s="4"/>
      <c r="F490" s="4"/>
      <c r="G490" s="4"/>
      <c r="H490" s="4"/>
      <c r="I490" s="4"/>
      <c r="J490" s="4"/>
      <c r="K490" s="136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DC490" s="136"/>
      <c r="DD490" s="136"/>
      <c r="DE490" s="136"/>
      <c r="DF490" s="136"/>
      <c r="DG490" s="4"/>
      <c r="DH490" s="136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136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U490" s="4"/>
      <c r="HV490" s="4"/>
      <c r="HW490" s="4"/>
      <c r="HX490" s="4"/>
      <c r="HY490" s="4"/>
      <c r="HZ490" s="4"/>
      <c r="IA490" s="4"/>
      <c r="IB490" s="4"/>
      <c r="IC490" s="136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S490" s="4"/>
      <c r="LT490" s="4"/>
      <c r="LU490" s="4"/>
      <c r="LV490" s="4"/>
      <c r="LW490" s="4"/>
      <c r="LX490" s="4"/>
      <c r="LY490" s="4"/>
      <c r="LZ490" s="4"/>
      <c r="MA490" s="136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Q490" s="4"/>
      <c r="PR490" s="4"/>
      <c r="PS490" s="4"/>
      <c r="PT490" s="4"/>
      <c r="PU490" s="4"/>
      <c r="PV490" s="4"/>
      <c r="PW490" s="4"/>
      <c r="PX490" s="4"/>
      <c r="PY490" s="136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P490" s="4"/>
      <c r="TQ490" s="4"/>
      <c r="TR490" s="4"/>
      <c r="TS490" s="4"/>
      <c r="TT490" s="4"/>
      <c r="TU490" s="4"/>
      <c r="TV490" s="4"/>
      <c r="TW490" s="4"/>
      <c r="TX490" s="136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O490" s="4"/>
      <c r="XP490" s="4"/>
      <c r="XQ490" s="4"/>
      <c r="XR490" s="4"/>
      <c r="XS490" s="4"/>
      <c r="XT490" s="4"/>
      <c r="XU490" s="4"/>
      <c r="XV490" s="4"/>
      <c r="XW490" s="136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</row>
    <row r="491" spans="3:737" x14ac:dyDescent="0.25">
      <c r="C491" s="4"/>
      <c r="D491" s="4"/>
      <c r="E491" s="4"/>
      <c r="F491" s="4"/>
      <c r="G491" s="4"/>
      <c r="H491" s="4"/>
      <c r="I491" s="4"/>
      <c r="J491" s="4"/>
      <c r="K491" s="136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DC491" s="136"/>
      <c r="DD491" s="136"/>
      <c r="DE491" s="136"/>
      <c r="DF491" s="136"/>
      <c r="DG491" s="4"/>
      <c r="DH491" s="136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136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U491" s="4"/>
      <c r="HV491" s="4"/>
      <c r="HW491" s="4"/>
      <c r="HX491" s="4"/>
      <c r="HY491" s="4"/>
      <c r="HZ491" s="4"/>
      <c r="IA491" s="4"/>
      <c r="IB491" s="4"/>
      <c r="IC491" s="136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S491" s="4"/>
      <c r="LT491" s="4"/>
      <c r="LU491" s="4"/>
      <c r="LV491" s="4"/>
      <c r="LW491" s="4"/>
      <c r="LX491" s="4"/>
      <c r="LY491" s="4"/>
      <c r="LZ491" s="4"/>
      <c r="MA491" s="136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Q491" s="4"/>
      <c r="PR491" s="4"/>
      <c r="PS491" s="4"/>
      <c r="PT491" s="4"/>
      <c r="PU491" s="4"/>
      <c r="PV491" s="4"/>
      <c r="PW491" s="4"/>
      <c r="PX491" s="4"/>
      <c r="PY491" s="136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P491" s="4"/>
      <c r="TQ491" s="4"/>
      <c r="TR491" s="4"/>
      <c r="TS491" s="4"/>
      <c r="TT491" s="4"/>
      <c r="TU491" s="4"/>
      <c r="TV491" s="4"/>
      <c r="TW491" s="4"/>
      <c r="TX491" s="136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O491" s="4"/>
      <c r="XP491" s="4"/>
      <c r="XQ491" s="4"/>
      <c r="XR491" s="4"/>
      <c r="XS491" s="4"/>
      <c r="XT491" s="4"/>
      <c r="XU491" s="4"/>
      <c r="XV491" s="4"/>
      <c r="XW491" s="136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</row>
    <row r="492" spans="3:737" x14ac:dyDescent="0.25">
      <c r="C492" s="4"/>
      <c r="D492" s="4"/>
      <c r="E492" s="4"/>
      <c r="F492" s="4"/>
      <c r="G492" s="4"/>
      <c r="H492" s="4"/>
      <c r="I492" s="4"/>
      <c r="J492" s="4"/>
      <c r="K492" s="136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DC492" s="136"/>
      <c r="DD492" s="136"/>
      <c r="DE492" s="136"/>
      <c r="DF492" s="136"/>
      <c r="DG492" s="4"/>
      <c r="DH492" s="136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136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U492" s="4"/>
      <c r="HV492" s="4"/>
      <c r="HW492" s="4"/>
      <c r="HX492" s="4"/>
      <c r="HY492" s="4"/>
      <c r="HZ492" s="4"/>
      <c r="IA492" s="4"/>
      <c r="IB492" s="4"/>
      <c r="IC492" s="136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S492" s="4"/>
      <c r="LT492" s="4"/>
      <c r="LU492" s="4"/>
      <c r="LV492" s="4"/>
      <c r="LW492" s="4"/>
      <c r="LX492" s="4"/>
      <c r="LY492" s="4"/>
      <c r="LZ492" s="4"/>
      <c r="MA492" s="136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Q492" s="4"/>
      <c r="PR492" s="4"/>
      <c r="PS492" s="4"/>
      <c r="PT492" s="4"/>
      <c r="PU492" s="4"/>
      <c r="PV492" s="4"/>
      <c r="PW492" s="4"/>
      <c r="PX492" s="4"/>
      <c r="PY492" s="136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P492" s="4"/>
      <c r="TQ492" s="4"/>
      <c r="TR492" s="4"/>
      <c r="TS492" s="4"/>
      <c r="TT492" s="4"/>
      <c r="TU492" s="4"/>
      <c r="TV492" s="4"/>
      <c r="TW492" s="4"/>
      <c r="TX492" s="136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O492" s="4"/>
      <c r="XP492" s="4"/>
      <c r="XQ492" s="4"/>
      <c r="XR492" s="4"/>
      <c r="XS492" s="4"/>
      <c r="XT492" s="4"/>
      <c r="XU492" s="4"/>
      <c r="XV492" s="4"/>
      <c r="XW492" s="136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</row>
    <row r="493" spans="3:737" x14ac:dyDescent="0.25">
      <c r="C493" s="4"/>
      <c r="D493" s="4"/>
      <c r="E493" s="4"/>
      <c r="F493" s="4"/>
      <c r="G493" s="4"/>
      <c r="H493" s="4"/>
      <c r="I493" s="4"/>
      <c r="J493" s="4"/>
      <c r="K493" s="136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DC493" s="136"/>
      <c r="DD493" s="136"/>
      <c r="DE493" s="136"/>
      <c r="DF493" s="136"/>
      <c r="DG493" s="4"/>
      <c r="DH493" s="136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136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U493" s="4"/>
      <c r="HV493" s="4"/>
      <c r="HW493" s="4"/>
      <c r="HX493" s="4"/>
      <c r="HY493" s="4"/>
      <c r="HZ493" s="4"/>
      <c r="IA493" s="4"/>
      <c r="IB493" s="4"/>
      <c r="IC493" s="136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S493" s="4"/>
      <c r="LT493" s="4"/>
      <c r="LU493" s="4"/>
      <c r="LV493" s="4"/>
      <c r="LW493" s="4"/>
      <c r="LX493" s="4"/>
      <c r="LY493" s="4"/>
      <c r="LZ493" s="4"/>
      <c r="MA493" s="136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Q493" s="4"/>
      <c r="PR493" s="4"/>
      <c r="PS493" s="4"/>
      <c r="PT493" s="4"/>
      <c r="PU493" s="4"/>
      <c r="PV493" s="4"/>
      <c r="PW493" s="4"/>
      <c r="PX493" s="4"/>
      <c r="PY493" s="136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P493" s="4"/>
      <c r="TQ493" s="4"/>
      <c r="TR493" s="4"/>
      <c r="TS493" s="4"/>
      <c r="TT493" s="4"/>
      <c r="TU493" s="4"/>
      <c r="TV493" s="4"/>
      <c r="TW493" s="4"/>
      <c r="TX493" s="136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O493" s="4"/>
      <c r="XP493" s="4"/>
      <c r="XQ493" s="4"/>
      <c r="XR493" s="4"/>
      <c r="XS493" s="4"/>
      <c r="XT493" s="4"/>
      <c r="XU493" s="4"/>
      <c r="XV493" s="4"/>
      <c r="XW493" s="136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</row>
    <row r="494" spans="3:737" x14ac:dyDescent="0.25">
      <c r="C494" s="4"/>
      <c r="D494" s="4"/>
      <c r="E494" s="4"/>
      <c r="F494" s="4"/>
      <c r="G494" s="4"/>
      <c r="H494" s="4"/>
      <c r="I494" s="4"/>
      <c r="J494" s="4"/>
      <c r="K494" s="136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DC494" s="136"/>
      <c r="DD494" s="136"/>
      <c r="DE494" s="136"/>
      <c r="DF494" s="136"/>
      <c r="DG494" s="4"/>
      <c r="DH494" s="136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136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U494" s="4"/>
      <c r="HV494" s="4"/>
      <c r="HW494" s="4"/>
      <c r="HX494" s="4"/>
      <c r="HY494" s="4"/>
      <c r="HZ494" s="4"/>
      <c r="IA494" s="4"/>
      <c r="IB494" s="4"/>
      <c r="IC494" s="136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S494" s="4"/>
      <c r="LT494" s="4"/>
      <c r="LU494" s="4"/>
      <c r="LV494" s="4"/>
      <c r="LW494" s="4"/>
      <c r="LX494" s="4"/>
      <c r="LY494" s="4"/>
      <c r="LZ494" s="4"/>
      <c r="MA494" s="136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Q494" s="4"/>
      <c r="PR494" s="4"/>
      <c r="PS494" s="4"/>
      <c r="PT494" s="4"/>
      <c r="PU494" s="4"/>
      <c r="PV494" s="4"/>
      <c r="PW494" s="4"/>
      <c r="PX494" s="4"/>
      <c r="PY494" s="136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P494" s="4"/>
      <c r="TQ494" s="4"/>
      <c r="TR494" s="4"/>
      <c r="TS494" s="4"/>
      <c r="TT494" s="4"/>
      <c r="TU494" s="4"/>
      <c r="TV494" s="4"/>
      <c r="TW494" s="4"/>
      <c r="TX494" s="136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O494" s="4"/>
      <c r="XP494" s="4"/>
      <c r="XQ494" s="4"/>
      <c r="XR494" s="4"/>
      <c r="XS494" s="4"/>
      <c r="XT494" s="4"/>
      <c r="XU494" s="4"/>
      <c r="XV494" s="4"/>
      <c r="XW494" s="136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</row>
    <row r="495" spans="3:737" x14ac:dyDescent="0.25">
      <c r="C495" s="4"/>
      <c r="D495" s="4"/>
      <c r="E495" s="4"/>
      <c r="F495" s="4"/>
      <c r="G495" s="4"/>
      <c r="H495" s="4"/>
      <c r="I495" s="4"/>
      <c r="J495" s="4"/>
      <c r="K495" s="136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DC495" s="136"/>
      <c r="DD495" s="136"/>
      <c r="DE495" s="136"/>
      <c r="DF495" s="136"/>
      <c r="DG495" s="4"/>
      <c r="DH495" s="136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136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U495" s="4"/>
      <c r="HV495" s="4"/>
      <c r="HW495" s="4"/>
      <c r="HX495" s="4"/>
      <c r="HY495" s="4"/>
      <c r="HZ495" s="4"/>
      <c r="IA495" s="4"/>
      <c r="IB495" s="4"/>
      <c r="IC495" s="136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S495" s="4"/>
      <c r="LT495" s="4"/>
      <c r="LU495" s="4"/>
      <c r="LV495" s="4"/>
      <c r="LW495" s="4"/>
      <c r="LX495" s="4"/>
      <c r="LY495" s="4"/>
      <c r="LZ495" s="4"/>
      <c r="MA495" s="136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Q495" s="4"/>
      <c r="PR495" s="4"/>
      <c r="PS495" s="4"/>
      <c r="PT495" s="4"/>
      <c r="PU495" s="4"/>
      <c r="PV495" s="4"/>
      <c r="PW495" s="4"/>
      <c r="PX495" s="4"/>
      <c r="PY495" s="136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P495" s="4"/>
      <c r="TQ495" s="4"/>
      <c r="TR495" s="4"/>
      <c r="TS495" s="4"/>
      <c r="TT495" s="4"/>
      <c r="TU495" s="4"/>
      <c r="TV495" s="4"/>
      <c r="TW495" s="4"/>
      <c r="TX495" s="136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O495" s="4"/>
      <c r="XP495" s="4"/>
      <c r="XQ495" s="4"/>
      <c r="XR495" s="4"/>
      <c r="XS495" s="4"/>
      <c r="XT495" s="4"/>
      <c r="XU495" s="4"/>
      <c r="XV495" s="4"/>
      <c r="XW495" s="136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</row>
    <row r="496" spans="3:737" x14ac:dyDescent="0.25">
      <c r="C496" s="4"/>
      <c r="D496" s="4"/>
      <c r="E496" s="4"/>
      <c r="F496" s="4"/>
      <c r="G496" s="4"/>
      <c r="H496" s="4"/>
      <c r="I496" s="4"/>
      <c r="J496" s="4"/>
      <c r="K496" s="136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DC496" s="136"/>
      <c r="DD496" s="136"/>
      <c r="DE496" s="136"/>
      <c r="DF496" s="136"/>
      <c r="DG496" s="4"/>
      <c r="DH496" s="136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136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U496" s="4"/>
      <c r="HV496" s="4"/>
      <c r="HW496" s="4"/>
      <c r="HX496" s="4"/>
      <c r="HY496" s="4"/>
      <c r="HZ496" s="4"/>
      <c r="IA496" s="4"/>
      <c r="IB496" s="4"/>
      <c r="IC496" s="136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S496" s="4"/>
      <c r="LT496" s="4"/>
      <c r="LU496" s="4"/>
      <c r="LV496" s="4"/>
      <c r="LW496" s="4"/>
      <c r="LX496" s="4"/>
      <c r="LY496" s="4"/>
      <c r="LZ496" s="4"/>
      <c r="MA496" s="136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Q496" s="4"/>
      <c r="PR496" s="4"/>
      <c r="PS496" s="4"/>
      <c r="PT496" s="4"/>
      <c r="PU496" s="4"/>
      <c r="PV496" s="4"/>
      <c r="PW496" s="4"/>
      <c r="PX496" s="4"/>
      <c r="PY496" s="136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P496" s="4"/>
      <c r="TQ496" s="4"/>
      <c r="TR496" s="4"/>
      <c r="TS496" s="4"/>
      <c r="TT496" s="4"/>
      <c r="TU496" s="4"/>
      <c r="TV496" s="4"/>
      <c r="TW496" s="4"/>
      <c r="TX496" s="136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O496" s="4"/>
      <c r="XP496" s="4"/>
      <c r="XQ496" s="4"/>
      <c r="XR496" s="4"/>
      <c r="XS496" s="4"/>
      <c r="XT496" s="4"/>
      <c r="XU496" s="4"/>
      <c r="XV496" s="4"/>
      <c r="XW496" s="136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</row>
    <row r="497" spans="3:737" x14ac:dyDescent="0.25">
      <c r="C497" s="4"/>
      <c r="D497" s="4"/>
      <c r="E497" s="4"/>
      <c r="F497" s="4"/>
      <c r="G497" s="4"/>
      <c r="H497" s="4"/>
      <c r="I497" s="4"/>
      <c r="J497" s="4"/>
      <c r="K497" s="136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DC497" s="136"/>
      <c r="DD497" s="136"/>
      <c r="DE497" s="136"/>
      <c r="DF497" s="136"/>
      <c r="DG497" s="4"/>
      <c r="DH497" s="136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136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U497" s="4"/>
      <c r="HV497" s="4"/>
      <c r="HW497" s="4"/>
      <c r="HX497" s="4"/>
      <c r="HY497" s="4"/>
      <c r="HZ497" s="4"/>
      <c r="IA497" s="4"/>
      <c r="IB497" s="4"/>
      <c r="IC497" s="136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S497" s="4"/>
      <c r="LT497" s="4"/>
      <c r="LU497" s="4"/>
      <c r="LV497" s="4"/>
      <c r="LW497" s="4"/>
      <c r="LX497" s="4"/>
      <c r="LY497" s="4"/>
      <c r="LZ497" s="4"/>
      <c r="MA497" s="136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Q497" s="4"/>
      <c r="PR497" s="4"/>
      <c r="PS497" s="4"/>
      <c r="PT497" s="4"/>
      <c r="PU497" s="4"/>
      <c r="PV497" s="4"/>
      <c r="PW497" s="4"/>
      <c r="PX497" s="4"/>
      <c r="PY497" s="136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P497" s="4"/>
      <c r="TQ497" s="4"/>
      <c r="TR497" s="4"/>
      <c r="TS497" s="4"/>
      <c r="TT497" s="4"/>
      <c r="TU497" s="4"/>
      <c r="TV497" s="4"/>
      <c r="TW497" s="4"/>
      <c r="TX497" s="136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O497" s="4"/>
      <c r="XP497" s="4"/>
      <c r="XQ497" s="4"/>
      <c r="XR497" s="4"/>
      <c r="XS497" s="4"/>
      <c r="XT497" s="4"/>
      <c r="XU497" s="4"/>
      <c r="XV497" s="4"/>
      <c r="XW497" s="136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</row>
    <row r="498" spans="3:737" x14ac:dyDescent="0.25">
      <c r="C498" s="4"/>
      <c r="D498" s="4"/>
      <c r="E498" s="4"/>
      <c r="F498" s="4"/>
      <c r="G498" s="4"/>
      <c r="H498" s="4"/>
      <c r="I498" s="4"/>
      <c r="J498" s="4"/>
      <c r="K498" s="136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DC498" s="136"/>
      <c r="DD498" s="136"/>
      <c r="DE498" s="136"/>
      <c r="DF498" s="136"/>
      <c r="DG498" s="4"/>
      <c r="DH498" s="136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136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U498" s="4"/>
      <c r="HV498" s="4"/>
      <c r="HW498" s="4"/>
      <c r="HX498" s="4"/>
      <c r="HY498" s="4"/>
      <c r="HZ498" s="4"/>
      <c r="IA498" s="4"/>
      <c r="IB498" s="4"/>
      <c r="IC498" s="136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S498" s="4"/>
      <c r="LT498" s="4"/>
      <c r="LU498" s="4"/>
      <c r="LV498" s="4"/>
      <c r="LW498" s="4"/>
      <c r="LX498" s="4"/>
      <c r="LY498" s="4"/>
      <c r="LZ498" s="4"/>
      <c r="MA498" s="136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Q498" s="4"/>
      <c r="PR498" s="4"/>
      <c r="PS498" s="4"/>
      <c r="PT498" s="4"/>
      <c r="PU498" s="4"/>
      <c r="PV498" s="4"/>
      <c r="PW498" s="4"/>
      <c r="PX498" s="4"/>
      <c r="PY498" s="136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P498" s="4"/>
      <c r="TQ498" s="4"/>
      <c r="TR498" s="4"/>
      <c r="TS498" s="4"/>
      <c r="TT498" s="4"/>
      <c r="TU498" s="4"/>
      <c r="TV498" s="4"/>
      <c r="TW498" s="4"/>
      <c r="TX498" s="136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O498" s="4"/>
      <c r="XP498" s="4"/>
      <c r="XQ498" s="4"/>
      <c r="XR498" s="4"/>
      <c r="XS498" s="4"/>
      <c r="XT498" s="4"/>
      <c r="XU498" s="4"/>
      <c r="XV498" s="4"/>
      <c r="XW498" s="136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</row>
    <row r="499" spans="3:737" x14ac:dyDescent="0.25">
      <c r="C499" s="4"/>
      <c r="D499" s="4"/>
      <c r="E499" s="4"/>
      <c r="F499" s="4"/>
      <c r="G499" s="4"/>
      <c r="H499" s="4"/>
      <c r="I499" s="4"/>
      <c r="J499" s="4"/>
      <c r="K499" s="136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DC499" s="136"/>
      <c r="DD499" s="136"/>
      <c r="DE499" s="136"/>
      <c r="DF499" s="136"/>
      <c r="DG499" s="4"/>
      <c r="DH499" s="136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136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U499" s="4"/>
      <c r="HV499" s="4"/>
      <c r="HW499" s="4"/>
      <c r="HX499" s="4"/>
      <c r="HY499" s="4"/>
      <c r="HZ499" s="4"/>
      <c r="IA499" s="4"/>
      <c r="IB499" s="4"/>
      <c r="IC499" s="136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S499" s="4"/>
      <c r="LT499" s="4"/>
      <c r="LU499" s="4"/>
      <c r="LV499" s="4"/>
      <c r="LW499" s="4"/>
      <c r="LX499" s="4"/>
      <c r="LY499" s="4"/>
      <c r="LZ499" s="4"/>
      <c r="MA499" s="136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Q499" s="4"/>
      <c r="PR499" s="4"/>
      <c r="PS499" s="4"/>
      <c r="PT499" s="4"/>
      <c r="PU499" s="4"/>
      <c r="PV499" s="4"/>
      <c r="PW499" s="4"/>
      <c r="PX499" s="4"/>
      <c r="PY499" s="136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P499" s="4"/>
      <c r="TQ499" s="4"/>
      <c r="TR499" s="4"/>
      <c r="TS499" s="4"/>
      <c r="TT499" s="4"/>
      <c r="TU499" s="4"/>
      <c r="TV499" s="4"/>
      <c r="TW499" s="4"/>
      <c r="TX499" s="136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O499" s="4"/>
      <c r="XP499" s="4"/>
      <c r="XQ499" s="4"/>
      <c r="XR499" s="4"/>
      <c r="XS499" s="4"/>
      <c r="XT499" s="4"/>
      <c r="XU499" s="4"/>
      <c r="XV499" s="4"/>
      <c r="XW499" s="136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</row>
    <row r="500" spans="3:737" x14ac:dyDescent="0.25">
      <c r="C500" s="4"/>
      <c r="D500" s="4"/>
      <c r="E500" s="4"/>
      <c r="F500" s="4"/>
      <c r="G500" s="4"/>
      <c r="H500" s="4"/>
      <c r="I500" s="4"/>
      <c r="J500" s="4"/>
      <c r="K500" s="136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DC500" s="136"/>
      <c r="DD500" s="136"/>
      <c r="DE500" s="136"/>
      <c r="DF500" s="136"/>
      <c r="DG500" s="4"/>
      <c r="DH500" s="136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136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U500" s="4"/>
      <c r="HV500" s="4"/>
      <c r="HW500" s="4"/>
      <c r="HX500" s="4"/>
      <c r="HY500" s="4"/>
      <c r="HZ500" s="4"/>
      <c r="IA500" s="4"/>
      <c r="IB500" s="4"/>
      <c r="IC500" s="136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S500" s="4"/>
      <c r="LT500" s="4"/>
      <c r="LU500" s="4"/>
      <c r="LV500" s="4"/>
      <c r="LW500" s="4"/>
      <c r="LX500" s="4"/>
      <c r="LY500" s="4"/>
      <c r="LZ500" s="4"/>
      <c r="MA500" s="136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Q500" s="4"/>
      <c r="PR500" s="4"/>
      <c r="PS500" s="4"/>
      <c r="PT500" s="4"/>
      <c r="PU500" s="4"/>
      <c r="PV500" s="4"/>
      <c r="PW500" s="4"/>
      <c r="PX500" s="4"/>
      <c r="PY500" s="136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P500" s="4"/>
      <c r="TQ500" s="4"/>
      <c r="TR500" s="4"/>
      <c r="TS500" s="4"/>
      <c r="TT500" s="4"/>
      <c r="TU500" s="4"/>
      <c r="TV500" s="4"/>
      <c r="TW500" s="4"/>
      <c r="TX500" s="136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O500" s="4"/>
      <c r="XP500" s="4"/>
      <c r="XQ500" s="4"/>
      <c r="XR500" s="4"/>
      <c r="XS500" s="4"/>
      <c r="XT500" s="4"/>
      <c r="XU500" s="4"/>
      <c r="XV500" s="4"/>
      <c r="XW500" s="136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</row>
    <row r="501" spans="3:737" x14ac:dyDescent="0.25">
      <c r="C501" s="4"/>
      <c r="D501" s="4"/>
      <c r="E501" s="4"/>
      <c r="F501" s="4"/>
      <c r="G501" s="4"/>
      <c r="H501" s="4"/>
      <c r="I501" s="4"/>
      <c r="J501" s="4"/>
      <c r="K501" s="136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DC501" s="136"/>
      <c r="DD501" s="136"/>
      <c r="DE501" s="136"/>
      <c r="DF501" s="136"/>
      <c r="DG501" s="4"/>
      <c r="DH501" s="136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136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U501" s="4"/>
      <c r="HV501" s="4"/>
      <c r="HW501" s="4"/>
      <c r="HX501" s="4"/>
      <c r="HY501" s="4"/>
      <c r="HZ501" s="4"/>
      <c r="IA501" s="4"/>
      <c r="IB501" s="4"/>
      <c r="IC501" s="136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S501" s="4"/>
      <c r="LT501" s="4"/>
      <c r="LU501" s="4"/>
      <c r="LV501" s="4"/>
      <c r="LW501" s="4"/>
      <c r="LX501" s="4"/>
      <c r="LY501" s="4"/>
      <c r="LZ501" s="4"/>
      <c r="MA501" s="136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Q501" s="4"/>
      <c r="PR501" s="4"/>
      <c r="PS501" s="4"/>
      <c r="PT501" s="4"/>
      <c r="PU501" s="4"/>
      <c r="PV501" s="4"/>
      <c r="PW501" s="4"/>
      <c r="PX501" s="4"/>
      <c r="PY501" s="136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P501" s="4"/>
      <c r="TQ501" s="4"/>
      <c r="TR501" s="4"/>
      <c r="TS501" s="4"/>
      <c r="TT501" s="4"/>
      <c r="TU501" s="4"/>
      <c r="TV501" s="4"/>
      <c r="TW501" s="4"/>
      <c r="TX501" s="136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O501" s="4"/>
      <c r="XP501" s="4"/>
      <c r="XQ501" s="4"/>
      <c r="XR501" s="4"/>
      <c r="XS501" s="4"/>
      <c r="XT501" s="4"/>
      <c r="XU501" s="4"/>
      <c r="XV501" s="4"/>
      <c r="XW501" s="136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</row>
    <row r="502" spans="3:737" x14ac:dyDescent="0.25">
      <c r="C502" s="4"/>
      <c r="D502" s="4"/>
      <c r="E502" s="4"/>
      <c r="F502" s="4"/>
      <c r="G502" s="4"/>
      <c r="H502" s="4"/>
      <c r="I502" s="4"/>
      <c r="J502" s="4"/>
      <c r="K502" s="136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DC502" s="136"/>
      <c r="DD502" s="136"/>
      <c r="DE502" s="136"/>
      <c r="DF502" s="136"/>
      <c r="DG502" s="4"/>
      <c r="DH502" s="136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136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U502" s="4"/>
      <c r="HV502" s="4"/>
      <c r="HW502" s="4"/>
      <c r="HX502" s="4"/>
      <c r="HY502" s="4"/>
      <c r="HZ502" s="4"/>
      <c r="IA502" s="4"/>
      <c r="IB502" s="4"/>
      <c r="IC502" s="136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S502" s="4"/>
      <c r="LT502" s="4"/>
      <c r="LU502" s="4"/>
      <c r="LV502" s="4"/>
      <c r="LW502" s="4"/>
      <c r="LX502" s="4"/>
      <c r="LY502" s="4"/>
      <c r="LZ502" s="4"/>
      <c r="MA502" s="136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Q502" s="4"/>
      <c r="PR502" s="4"/>
      <c r="PS502" s="4"/>
      <c r="PT502" s="4"/>
      <c r="PU502" s="4"/>
      <c r="PV502" s="4"/>
      <c r="PW502" s="4"/>
      <c r="PX502" s="4"/>
      <c r="PY502" s="136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P502" s="4"/>
      <c r="TQ502" s="4"/>
      <c r="TR502" s="4"/>
      <c r="TS502" s="4"/>
      <c r="TT502" s="4"/>
      <c r="TU502" s="4"/>
      <c r="TV502" s="4"/>
      <c r="TW502" s="4"/>
      <c r="TX502" s="136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O502" s="4"/>
      <c r="XP502" s="4"/>
      <c r="XQ502" s="4"/>
      <c r="XR502" s="4"/>
      <c r="XS502" s="4"/>
      <c r="XT502" s="4"/>
      <c r="XU502" s="4"/>
      <c r="XV502" s="4"/>
      <c r="XW502" s="136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</row>
    <row r="503" spans="3:737" x14ac:dyDescent="0.25">
      <c r="C503" s="4"/>
      <c r="D503" s="4"/>
      <c r="E503" s="4"/>
      <c r="F503" s="4"/>
      <c r="G503" s="4"/>
      <c r="H503" s="4"/>
      <c r="I503" s="4"/>
      <c r="J503" s="4"/>
      <c r="K503" s="136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DC503" s="136"/>
      <c r="DD503" s="136"/>
      <c r="DE503" s="136"/>
      <c r="DF503" s="136"/>
      <c r="DG503" s="4"/>
      <c r="DH503" s="136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136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U503" s="4"/>
      <c r="HV503" s="4"/>
      <c r="HW503" s="4"/>
      <c r="HX503" s="4"/>
      <c r="HY503" s="4"/>
      <c r="HZ503" s="4"/>
      <c r="IA503" s="4"/>
      <c r="IB503" s="4"/>
      <c r="IC503" s="136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S503" s="4"/>
      <c r="LT503" s="4"/>
      <c r="LU503" s="4"/>
      <c r="LV503" s="4"/>
      <c r="LW503" s="4"/>
      <c r="LX503" s="4"/>
      <c r="LY503" s="4"/>
      <c r="LZ503" s="4"/>
      <c r="MA503" s="136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Q503" s="4"/>
      <c r="PR503" s="4"/>
      <c r="PS503" s="4"/>
      <c r="PT503" s="4"/>
      <c r="PU503" s="4"/>
      <c r="PV503" s="4"/>
      <c r="PW503" s="4"/>
      <c r="PX503" s="4"/>
      <c r="PY503" s="136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P503" s="4"/>
      <c r="TQ503" s="4"/>
      <c r="TR503" s="4"/>
      <c r="TS503" s="4"/>
      <c r="TT503" s="4"/>
      <c r="TU503" s="4"/>
      <c r="TV503" s="4"/>
      <c r="TW503" s="4"/>
      <c r="TX503" s="136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O503" s="4"/>
      <c r="XP503" s="4"/>
      <c r="XQ503" s="4"/>
      <c r="XR503" s="4"/>
      <c r="XS503" s="4"/>
      <c r="XT503" s="4"/>
      <c r="XU503" s="4"/>
      <c r="XV503" s="4"/>
      <c r="XW503" s="136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</row>
    <row r="504" spans="3:737" x14ac:dyDescent="0.25">
      <c r="C504" s="4"/>
      <c r="D504" s="4"/>
      <c r="E504" s="4"/>
      <c r="F504" s="4"/>
      <c r="G504" s="4"/>
      <c r="H504" s="4"/>
      <c r="I504" s="4"/>
      <c r="J504" s="4"/>
      <c r="K504" s="136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DC504" s="136"/>
      <c r="DD504" s="136"/>
      <c r="DE504" s="136"/>
      <c r="DF504" s="136"/>
      <c r="DG504" s="4"/>
      <c r="DH504" s="136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136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U504" s="4"/>
      <c r="HV504" s="4"/>
      <c r="HW504" s="4"/>
      <c r="HX504" s="4"/>
      <c r="HY504" s="4"/>
      <c r="HZ504" s="4"/>
      <c r="IA504" s="4"/>
      <c r="IB504" s="4"/>
      <c r="IC504" s="136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S504" s="4"/>
      <c r="LT504" s="4"/>
      <c r="LU504" s="4"/>
      <c r="LV504" s="4"/>
      <c r="LW504" s="4"/>
      <c r="LX504" s="4"/>
      <c r="LY504" s="4"/>
      <c r="LZ504" s="4"/>
      <c r="MA504" s="136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Q504" s="4"/>
      <c r="PR504" s="4"/>
      <c r="PS504" s="4"/>
      <c r="PT504" s="4"/>
      <c r="PU504" s="4"/>
      <c r="PV504" s="4"/>
      <c r="PW504" s="4"/>
      <c r="PX504" s="4"/>
      <c r="PY504" s="136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P504" s="4"/>
      <c r="TQ504" s="4"/>
      <c r="TR504" s="4"/>
      <c r="TS504" s="4"/>
      <c r="TT504" s="4"/>
      <c r="TU504" s="4"/>
      <c r="TV504" s="4"/>
      <c r="TW504" s="4"/>
      <c r="TX504" s="136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O504" s="4"/>
      <c r="XP504" s="4"/>
      <c r="XQ504" s="4"/>
      <c r="XR504" s="4"/>
      <c r="XS504" s="4"/>
      <c r="XT504" s="4"/>
      <c r="XU504" s="4"/>
      <c r="XV504" s="4"/>
      <c r="XW504" s="136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</row>
    <row r="505" spans="3:737" x14ac:dyDescent="0.25">
      <c r="C505" s="4"/>
      <c r="D505" s="4"/>
      <c r="E505" s="4"/>
      <c r="F505" s="4"/>
      <c r="G505" s="4"/>
      <c r="H505" s="4"/>
      <c r="I505" s="4"/>
      <c r="J505" s="4"/>
      <c r="K505" s="136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DC505" s="136"/>
      <c r="DD505" s="136"/>
      <c r="DE505" s="136"/>
      <c r="DF505" s="136"/>
      <c r="DG505" s="4"/>
      <c r="DH505" s="136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136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U505" s="4"/>
      <c r="HV505" s="4"/>
      <c r="HW505" s="4"/>
      <c r="HX505" s="4"/>
      <c r="HY505" s="4"/>
      <c r="HZ505" s="4"/>
      <c r="IA505" s="4"/>
      <c r="IB505" s="4"/>
      <c r="IC505" s="136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S505" s="4"/>
      <c r="LT505" s="4"/>
      <c r="LU505" s="4"/>
      <c r="LV505" s="4"/>
      <c r="LW505" s="4"/>
      <c r="LX505" s="4"/>
      <c r="LY505" s="4"/>
      <c r="LZ505" s="4"/>
      <c r="MA505" s="136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Q505" s="4"/>
      <c r="PR505" s="4"/>
      <c r="PS505" s="4"/>
      <c r="PT505" s="4"/>
      <c r="PU505" s="4"/>
      <c r="PV505" s="4"/>
      <c r="PW505" s="4"/>
      <c r="PX505" s="4"/>
      <c r="PY505" s="136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P505" s="4"/>
      <c r="TQ505" s="4"/>
      <c r="TR505" s="4"/>
      <c r="TS505" s="4"/>
      <c r="TT505" s="4"/>
      <c r="TU505" s="4"/>
      <c r="TV505" s="4"/>
      <c r="TW505" s="4"/>
      <c r="TX505" s="136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O505" s="4"/>
      <c r="XP505" s="4"/>
      <c r="XQ505" s="4"/>
      <c r="XR505" s="4"/>
      <c r="XS505" s="4"/>
      <c r="XT505" s="4"/>
      <c r="XU505" s="4"/>
      <c r="XV505" s="4"/>
      <c r="XW505" s="136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</row>
    <row r="506" spans="3:737" x14ac:dyDescent="0.25">
      <c r="C506" s="4"/>
      <c r="D506" s="4"/>
      <c r="E506" s="4"/>
      <c r="F506" s="4"/>
      <c r="G506" s="4"/>
      <c r="H506" s="4"/>
      <c r="I506" s="4"/>
      <c r="J506" s="4"/>
      <c r="K506" s="136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DC506" s="136"/>
      <c r="DD506" s="136"/>
      <c r="DE506" s="136"/>
      <c r="DF506" s="136"/>
      <c r="DG506" s="4"/>
      <c r="DH506" s="136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136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U506" s="4"/>
      <c r="HV506" s="4"/>
      <c r="HW506" s="4"/>
      <c r="HX506" s="4"/>
      <c r="HY506" s="4"/>
      <c r="HZ506" s="4"/>
      <c r="IA506" s="4"/>
      <c r="IB506" s="4"/>
      <c r="IC506" s="136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S506" s="4"/>
      <c r="LT506" s="4"/>
      <c r="LU506" s="4"/>
      <c r="LV506" s="4"/>
      <c r="LW506" s="4"/>
      <c r="LX506" s="4"/>
      <c r="LY506" s="4"/>
      <c r="LZ506" s="4"/>
      <c r="MA506" s="136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Q506" s="4"/>
      <c r="PR506" s="4"/>
      <c r="PS506" s="4"/>
      <c r="PT506" s="4"/>
      <c r="PU506" s="4"/>
      <c r="PV506" s="4"/>
      <c r="PW506" s="4"/>
      <c r="PX506" s="4"/>
      <c r="PY506" s="136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P506" s="4"/>
      <c r="TQ506" s="4"/>
      <c r="TR506" s="4"/>
      <c r="TS506" s="4"/>
      <c r="TT506" s="4"/>
      <c r="TU506" s="4"/>
      <c r="TV506" s="4"/>
      <c r="TW506" s="4"/>
      <c r="TX506" s="136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O506" s="4"/>
      <c r="XP506" s="4"/>
      <c r="XQ506" s="4"/>
      <c r="XR506" s="4"/>
      <c r="XS506" s="4"/>
      <c r="XT506" s="4"/>
      <c r="XU506" s="4"/>
      <c r="XV506" s="4"/>
      <c r="XW506" s="136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</row>
    <row r="507" spans="3:737" x14ac:dyDescent="0.25">
      <c r="C507" s="4"/>
      <c r="D507" s="4"/>
      <c r="E507" s="4"/>
      <c r="F507" s="4"/>
      <c r="G507" s="4"/>
      <c r="H507" s="4"/>
      <c r="I507" s="4"/>
      <c r="J507" s="4"/>
      <c r="K507" s="136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DC507" s="136"/>
      <c r="DD507" s="136"/>
      <c r="DE507" s="136"/>
      <c r="DF507" s="136"/>
      <c r="DG507" s="4"/>
      <c r="DH507" s="136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136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U507" s="4"/>
      <c r="HV507" s="4"/>
      <c r="HW507" s="4"/>
      <c r="HX507" s="4"/>
      <c r="HY507" s="4"/>
      <c r="HZ507" s="4"/>
      <c r="IA507" s="4"/>
      <c r="IB507" s="4"/>
      <c r="IC507" s="136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S507" s="4"/>
      <c r="LT507" s="4"/>
      <c r="LU507" s="4"/>
      <c r="LV507" s="4"/>
      <c r="LW507" s="4"/>
      <c r="LX507" s="4"/>
      <c r="LY507" s="4"/>
      <c r="LZ507" s="4"/>
      <c r="MA507" s="136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Q507" s="4"/>
      <c r="PR507" s="4"/>
      <c r="PS507" s="4"/>
      <c r="PT507" s="4"/>
      <c r="PU507" s="4"/>
      <c r="PV507" s="4"/>
      <c r="PW507" s="4"/>
      <c r="PX507" s="4"/>
      <c r="PY507" s="136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P507" s="4"/>
      <c r="TQ507" s="4"/>
      <c r="TR507" s="4"/>
      <c r="TS507" s="4"/>
      <c r="TT507" s="4"/>
      <c r="TU507" s="4"/>
      <c r="TV507" s="4"/>
      <c r="TW507" s="4"/>
      <c r="TX507" s="136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O507" s="4"/>
      <c r="XP507" s="4"/>
      <c r="XQ507" s="4"/>
      <c r="XR507" s="4"/>
      <c r="XS507" s="4"/>
      <c r="XT507" s="4"/>
      <c r="XU507" s="4"/>
      <c r="XV507" s="4"/>
      <c r="XW507" s="136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</row>
    <row r="508" spans="3:737" x14ac:dyDescent="0.25">
      <c r="C508" s="4"/>
      <c r="D508" s="4"/>
      <c r="E508" s="4"/>
      <c r="F508" s="4"/>
      <c r="G508" s="4"/>
      <c r="H508" s="4"/>
      <c r="I508" s="4"/>
      <c r="J508" s="4"/>
      <c r="K508" s="136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DC508" s="136"/>
      <c r="DD508" s="136"/>
      <c r="DE508" s="136"/>
      <c r="DF508" s="136"/>
      <c r="DG508" s="4"/>
      <c r="DH508" s="136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136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U508" s="4"/>
      <c r="HV508" s="4"/>
      <c r="HW508" s="4"/>
      <c r="HX508" s="4"/>
      <c r="HY508" s="4"/>
      <c r="HZ508" s="4"/>
      <c r="IA508" s="4"/>
      <c r="IB508" s="4"/>
      <c r="IC508" s="136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S508" s="4"/>
      <c r="LT508" s="4"/>
      <c r="LU508" s="4"/>
      <c r="LV508" s="4"/>
      <c r="LW508" s="4"/>
      <c r="LX508" s="4"/>
      <c r="LY508" s="4"/>
      <c r="LZ508" s="4"/>
      <c r="MA508" s="136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Q508" s="4"/>
      <c r="PR508" s="4"/>
      <c r="PS508" s="4"/>
      <c r="PT508" s="4"/>
      <c r="PU508" s="4"/>
      <c r="PV508" s="4"/>
      <c r="PW508" s="4"/>
      <c r="PX508" s="4"/>
      <c r="PY508" s="136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P508" s="4"/>
      <c r="TQ508" s="4"/>
      <c r="TR508" s="4"/>
      <c r="TS508" s="4"/>
      <c r="TT508" s="4"/>
      <c r="TU508" s="4"/>
      <c r="TV508" s="4"/>
      <c r="TW508" s="4"/>
      <c r="TX508" s="136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O508" s="4"/>
      <c r="XP508" s="4"/>
      <c r="XQ508" s="4"/>
      <c r="XR508" s="4"/>
      <c r="XS508" s="4"/>
      <c r="XT508" s="4"/>
      <c r="XU508" s="4"/>
      <c r="XV508" s="4"/>
      <c r="XW508" s="136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</row>
    <row r="509" spans="3:737" x14ac:dyDescent="0.25">
      <c r="C509" s="4"/>
      <c r="D509" s="4"/>
      <c r="E509" s="4"/>
      <c r="F509" s="4"/>
      <c r="G509" s="4"/>
      <c r="H509" s="4"/>
      <c r="I509" s="4"/>
      <c r="J509" s="4"/>
      <c r="K509" s="136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DC509" s="136"/>
      <c r="DD509" s="136"/>
      <c r="DE509" s="136"/>
      <c r="DF509" s="136"/>
      <c r="DG509" s="4"/>
      <c r="DH509" s="136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136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U509" s="4"/>
      <c r="HV509" s="4"/>
      <c r="HW509" s="4"/>
      <c r="HX509" s="4"/>
      <c r="HY509" s="4"/>
      <c r="HZ509" s="4"/>
      <c r="IA509" s="4"/>
      <c r="IB509" s="4"/>
      <c r="IC509" s="136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S509" s="4"/>
      <c r="LT509" s="4"/>
      <c r="LU509" s="4"/>
      <c r="LV509" s="4"/>
      <c r="LW509" s="4"/>
      <c r="LX509" s="4"/>
      <c r="LY509" s="4"/>
      <c r="LZ509" s="4"/>
      <c r="MA509" s="136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Q509" s="4"/>
      <c r="PR509" s="4"/>
      <c r="PS509" s="4"/>
      <c r="PT509" s="4"/>
      <c r="PU509" s="4"/>
      <c r="PV509" s="4"/>
      <c r="PW509" s="4"/>
      <c r="PX509" s="4"/>
      <c r="PY509" s="136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P509" s="4"/>
      <c r="TQ509" s="4"/>
      <c r="TR509" s="4"/>
      <c r="TS509" s="4"/>
      <c r="TT509" s="4"/>
      <c r="TU509" s="4"/>
      <c r="TV509" s="4"/>
      <c r="TW509" s="4"/>
      <c r="TX509" s="136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O509" s="4"/>
      <c r="XP509" s="4"/>
      <c r="XQ509" s="4"/>
      <c r="XR509" s="4"/>
      <c r="XS509" s="4"/>
      <c r="XT509" s="4"/>
      <c r="XU509" s="4"/>
      <c r="XV509" s="4"/>
      <c r="XW509" s="136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</row>
    <row r="510" spans="3:737" x14ac:dyDescent="0.25">
      <c r="C510" s="4"/>
      <c r="D510" s="4"/>
      <c r="E510" s="4"/>
      <c r="F510" s="4"/>
      <c r="G510" s="4"/>
      <c r="H510" s="4"/>
      <c r="I510" s="4"/>
      <c r="J510" s="4"/>
      <c r="K510" s="136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DC510" s="136"/>
      <c r="DD510" s="136"/>
      <c r="DE510" s="136"/>
      <c r="DF510" s="136"/>
      <c r="DG510" s="4"/>
      <c r="DH510" s="136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136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U510" s="4"/>
      <c r="HV510" s="4"/>
      <c r="HW510" s="4"/>
      <c r="HX510" s="4"/>
      <c r="HY510" s="4"/>
      <c r="HZ510" s="4"/>
      <c r="IA510" s="4"/>
      <c r="IB510" s="4"/>
      <c r="IC510" s="136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S510" s="4"/>
      <c r="LT510" s="4"/>
      <c r="LU510" s="4"/>
      <c r="LV510" s="4"/>
      <c r="LW510" s="4"/>
      <c r="LX510" s="4"/>
      <c r="LY510" s="4"/>
      <c r="LZ510" s="4"/>
      <c r="MA510" s="136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Q510" s="4"/>
      <c r="PR510" s="4"/>
      <c r="PS510" s="4"/>
      <c r="PT510" s="4"/>
      <c r="PU510" s="4"/>
      <c r="PV510" s="4"/>
      <c r="PW510" s="4"/>
      <c r="PX510" s="4"/>
      <c r="PY510" s="136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P510" s="4"/>
      <c r="TQ510" s="4"/>
      <c r="TR510" s="4"/>
      <c r="TS510" s="4"/>
      <c r="TT510" s="4"/>
      <c r="TU510" s="4"/>
      <c r="TV510" s="4"/>
      <c r="TW510" s="4"/>
      <c r="TX510" s="136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O510" s="4"/>
      <c r="XP510" s="4"/>
      <c r="XQ510" s="4"/>
      <c r="XR510" s="4"/>
      <c r="XS510" s="4"/>
      <c r="XT510" s="4"/>
      <c r="XU510" s="4"/>
      <c r="XV510" s="4"/>
      <c r="XW510" s="136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</row>
    <row r="511" spans="3:737" x14ac:dyDescent="0.25">
      <c r="C511" s="4"/>
      <c r="D511" s="4"/>
      <c r="E511" s="4"/>
      <c r="F511" s="4"/>
      <c r="G511" s="4"/>
      <c r="H511" s="4"/>
      <c r="I511" s="4"/>
      <c r="J511" s="4"/>
      <c r="K511" s="136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DC511" s="136"/>
      <c r="DD511" s="136"/>
      <c r="DE511" s="136"/>
      <c r="DF511" s="136"/>
      <c r="DG511" s="4"/>
      <c r="DH511" s="136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136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U511" s="4"/>
      <c r="HV511" s="4"/>
      <c r="HW511" s="4"/>
      <c r="HX511" s="4"/>
      <c r="HY511" s="4"/>
      <c r="HZ511" s="4"/>
      <c r="IA511" s="4"/>
      <c r="IB511" s="4"/>
      <c r="IC511" s="136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S511" s="4"/>
      <c r="LT511" s="4"/>
      <c r="LU511" s="4"/>
      <c r="LV511" s="4"/>
      <c r="LW511" s="4"/>
      <c r="LX511" s="4"/>
      <c r="LY511" s="4"/>
      <c r="LZ511" s="4"/>
      <c r="MA511" s="136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Q511" s="4"/>
      <c r="PR511" s="4"/>
      <c r="PS511" s="4"/>
      <c r="PT511" s="4"/>
      <c r="PU511" s="4"/>
      <c r="PV511" s="4"/>
      <c r="PW511" s="4"/>
      <c r="PX511" s="4"/>
      <c r="PY511" s="136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P511" s="4"/>
      <c r="TQ511" s="4"/>
      <c r="TR511" s="4"/>
      <c r="TS511" s="4"/>
      <c r="TT511" s="4"/>
      <c r="TU511" s="4"/>
      <c r="TV511" s="4"/>
      <c r="TW511" s="4"/>
      <c r="TX511" s="136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O511" s="4"/>
      <c r="XP511" s="4"/>
      <c r="XQ511" s="4"/>
      <c r="XR511" s="4"/>
      <c r="XS511" s="4"/>
      <c r="XT511" s="4"/>
      <c r="XU511" s="4"/>
      <c r="XV511" s="4"/>
      <c r="XW511" s="136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</row>
    <row r="512" spans="3:737" x14ac:dyDescent="0.25">
      <c r="C512" s="4"/>
      <c r="D512" s="4"/>
      <c r="E512" s="4"/>
      <c r="F512" s="4"/>
      <c r="G512" s="4"/>
      <c r="H512" s="4"/>
      <c r="I512" s="4"/>
      <c r="J512" s="4"/>
      <c r="K512" s="136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DC512" s="136"/>
      <c r="DD512" s="136"/>
      <c r="DE512" s="136"/>
      <c r="DF512" s="136"/>
      <c r="DG512" s="4"/>
      <c r="DH512" s="136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136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U512" s="4"/>
      <c r="HV512" s="4"/>
      <c r="HW512" s="4"/>
      <c r="HX512" s="4"/>
      <c r="HY512" s="4"/>
      <c r="HZ512" s="4"/>
      <c r="IA512" s="4"/>
      <c r="IB512" s="4"/>
      <c r="IC512" s="136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S512" s="4"/>
      <c r="LT512" s="4"/>
      <c r="LU512" s="4"/>
      <c r="LV512" s="4"/>
      <c r="LW512" s="4"/>
      <c r="LX512" s="4"/>
      <c r="LY512" s="4"/>
      <c r="LZ512" s="4"/>
      <c r="MA512" s="136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Q512" s="4"/>
      <c r="PR512" s="4"/>
      <c r="PS512" s="4"/>
      <c r="PT512" s="4"/>
      <c r="PU512" s="4"/>
      <c r="PV512" s="4"/>
      <c r="PW512" s="4"/>
      <c r="PX512" s="4"/>
      <c r="PY512" s="136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P512" s="4"/>
      <c r="TQ512" s="4"/>
      <c r="TR512" s="4"/>
      <c r="TS512" s="4"/>
      <c r="TT512" s="4"/>
      <c r="TU512" s="4"/>
      <c r="TV512" s="4"/>
      <c r="TW512" s="4"/>
      <c r="TX512" s="136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O512" s="4"/>
      <c r="XP512" s="4"/>
      <c r="XQ512" s="4"/>
      <c r="XR512" s="4"/>
      <c r="XS512" s="4"/>
      <c r="XT512" s="4"/>
      <c r="XU512" s="4"/>
      <c r="XV512" s="4"/>
      <c r="XW512" s="136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</row>
    <row r="513" spans="3:737" x14ac:dyDescent="0.25">
      <c r="C513" s="4"/>
      <c r="D513" s="4"/>
      <c r="E513" s="4"/>
      <c r="F513" s="4"/>
      <c r="G513" s="4"/>
      <c r="H513" s="4"/>
      <c r="I513" s="4"/>
      <c r="J513" s="4"/>
      <c r="K513" s="136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DC513" s="136"/>
      <c r="DD513" s="136"/>
      <c r="DE513" s="136"/>
      <c r="DF513" s="136"/>
      <c r="DG513" s="4"/>
      <c r="DH513" s="136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136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U513" s="4"/>
      <c r="HV513" s="4"/>
      <c r="HW513" s="4"/>
      <c r="HX513" s="4"/>
      <c r="HY513" s="4"/>
      <c r="HZ513" s="4"/>
      <c r="IA513" s="4"/>
      <c r="IB513" s="4"/>
      <c r="IC513" s="136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S513" s="4"/>
      <c r="LT513" s="4"/>
      <c r="LU513" s="4"/>
      <c r="LV513" s="4"/>
      <c r="LW513" s="4"/>
      <c r="LX513" s="4"/>
      <c r="LY513" s="4"/>
      <c r="LZ513" s="4"/>
      <c r="MA513" s="136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Q513" s="4"/>
      <c r="PR513" s="4"/>
      <c r="PS513" s="4"/>
      <c r="PT513" s="4"/>
      <c r="PU513" s="4"/>
      <c r="PV513" s="4"/>
      <c r="PW513" s="4"/>
      <c r="PX513" s="4"/>
      <c r="PY513" s="136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P513" s="4"/>
      <c r="TQ513" s="4"/>
      <c r="TR513" s="4"/>
      <c r="TS513" s="4"/>
      <c r="TT513" s="4"/>
      <c r="TU513" s="4"/>
      <c r="TV513" s="4"/>
      <c r="TW513" s="4"/>
      <c r="TX513" s="136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O513" s="4"/>
      <c r="XP513" s="4"/>
      <c r="XQ513" s="4"/>
      <c r="XR513" s="4"/>
      <c r="XS513" s="4"/>
      <c r="XT513" s="4"/>
      <c r="XU513" s="4"/>
      <c r="XV513" s="4"/>
      <c r="XW513" s="136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</row>
    <row r="514" spans="3:737" x14ac:dyDescent="0.25">
      <c r="C514" s="4"/>
      <c r="D514" s="4"/>
      <c r="E514" s="4"/>
      <c r="F514" s="4"/>
      <c r="G514" s="4"/>
      <c r="H514" s="4"/>
      <c r="I514" s="4"/>
      <c r="J514" s="4"/>
      <c r="K514" s="136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DC514" s="136"/>
      <c r="DD514" s="136"/>
      <c r="DE514" s="136"/>
      <c r="DF514" s="136"/>
      <c r="DG514" s="4"/>
      <c r="DH514" s="136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136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U514" s="4"/>
      <c r="HV514" s="4"/>
      <c r="HW514" s="4"/>
      <c r="HX514" s="4"/>
      <c r="HY514" s="4"/>
      <c r="HZ514" s="4"/>
      <c r="IA514" s="4"/>
      <c r="IB514" s="4"/>
      <c r="IC514" s="136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S514" s="4"/>
      <c r="LT514" s="4"/>
      <c r="LU514" s="4"/>
      <c r="LV514" s="4"/>
      <c r="LW514" s="4"/>
      <c r="LX514" s="4"/>
      <c r="LY514" s="4"/>
      <c r="LZ514" s="4"/>
      <c r="MA514" s="136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Q514" s="4"/>
      <c r="PR514" s="4"/>
      <c r="PS514" s="4"/>
      <c r="PT514" s="4"/>
      <c r="PU514" s="4"/>
      <c r="PV514" s="4"/>
      <c r="PW514" s="4"/>
      <c r="PX514" s="4"/>
      <c r="PY514" s="136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P514" s="4"/>
      <c r="TQ514" s="4"/>
      <c r="TR514" s="4"/>
      <c r="TS514" s="4"/>
      <c r="TT514" s="4"/>
      <c r="TU514" s="4"/>
      <c r="TV514" s="4"/>
      <c r="TW514" s="4"/>
      <c r="TX514" s="136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O514" s="4"/>
      <c r="XP514" s="4"/>
      <c r="XQ514" s="4"/>
      <c r="XR514" s="4"/>
      <c r="XS514" s="4"/>
      <c r="XT514" s="4"/>
      <c r="XU514" s="4"/>
      <c r="XV514" s="4"/>
      <c r="XW514" s="136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</row>
    <row r="515" spans="3:737" x14ac:dyDescent="0.25">
      <c r="C515" s="4"/>
      <c r="D515" s="4"/>
      <c r="E515" s="4"/>
      <c r="F515" s="4"/>
      <c r="G515" s="4"/>
      <c r="H515" s="4"/>
      <c r="I515" s="4"/>
      <c r="J515" s="4"/>
      <c r="K515" s="136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DC515" s="136"/>
      <c r="DD515" s="136"/>
      <c r="DE515" s="136"/>
      <c r="DF515" s="136"/>
      <c r="DG515" s="4"/>
      <c r="DH515" s="136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136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U515" s="4"/>
      <c r="HV515" s="4"/>
      <c r="HW515" s="4"/>
      <c r="HX515" s="4"/>
      <c r="HY515" s="4"/>
      <c r="HZ515" s="4"/>
      <c r="IA515" s="4"/>
      <c r="IB515" s="4"/>
      <c r="IC515" s="136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S515" s="4"/>
      <c r="LT515" s="4"/>
      <c r="LU515" s="4"/>
      <c r="LV515" s="4"/>
      <c r="LW515" s="4"/>
      <c r="LX515" s="4"/>
      <c r="LY515" s="4"/>
      <c r="LZ515" s="4"/>
      <c r="MA515" s="136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Q515" s="4"/>
      <c r="PR515" s="4"/>
      <c r="PS515" s="4"/>
      <c r="PT515" s="4"/>
      <c r="PU515" s="4"/>
      <c r="PV515" s="4"/>
      <c r="PW515" s="4"/>
      <c r="PX515" s="4"/>
      <c r="PY515" s="136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P515" s="4"/>
      <c r="TQ515" s="4"/>
      <c r="TR515" s="4"/>
      <c r="TS515" s="4"/>
      <c r="TT515" s="4"/>
      <c r="TU515" s="4"/>
      <c r="TV515" s="4"/>
      <c r="TW515" s="4"/>
      <c r="TX515" s="136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O515" s="4"/>
      <c r="XP515" s="4"/>
      <c r="XQ515" s="4"/>
      <c r="XR515" s="4"/>
      <c r="XS515" s="4"/>
      <c r="XT515" s="4"/>
      <c r="XU515" s="4"/>
      <c r="XV515" s="4"/>
      <c r="XW515" s="136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</row>
    <row r="516" spans="3:737" x14ac:dyDescent="0.25">
      <c r="C516" s="4"/>
      <c r="D516" s="4"/>
      <c r="E516" s="4"/>
      <c r="F516" s="4"/>
      <c r="G516" s="4"/>
      <c r="H516" s="4"/>
      <c r="I516" s="4"/>
      <c r="J516" s="4"/>
      <c r="K516" s="136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DC516" s="136"/>
      <c r="DD516" s="136"/>
      <c r="DE516" s="136"/>
      <c r="DF516" s="136"/>
      <c r="DG516" s="4"/>
      <c r="DH516" s="136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136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U516" s="4"/>
      <c r="HV516" s="4"/>
      <c r="HW516" s="4"/>
      <c r="HX516" s="4"/>
      <c r="HY516" s="4"/>
      <c r="HZ516" s="4"/>
      <c r="IA516" s="4"/>
      <c r="IB516" s="4"/>
      <c r="IC516" s="136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S516" s="4"/>
      <c r="LT516" s="4"/>
      <c r="LU516" s="4"/>
      <c r="LV516" s="4"/>
      <c r="LW516" s="4"/>
      <c r="LX516" s="4"/>
      <c r="LY516" s="4"/>
      <c r="LZ516" s="4"/>
      <c r="MA516" s="136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Q516" s="4"/>
      <c r="PR516" s="4"/>
      <c r="PS516" s="4"/>
      <c r="PT516" s="4"/>
      <c r="PU516" s="4"/>
      <c r="PV516" s="4"/>
      <c r="PW516" s="4"/>
      <c r="PX516" s="4"/>
      <c r="PY516" s="136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P516" s="4"/>
      <c r="TQ516" s="4"/>
      <c r="TR516" s="4"/>
      <c r="TS516" s="4"/>
      <c r="TT516" s="4"/>
      <c r="TU516" s="4"/>
      <c r="TV516" s="4"/>
      <c r="TW516" s="4"/>
      <c r="TX516" s="136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O516" s="4"/>
      <c r="XP516" s="4"/>
      <c r="XQ516" s="4"/>
      <c r="XR516" s="4"/>
      <c r="XS516" s="4"/>
      <c r="XT516" s="4"/>
      <c r="XU516" s="4"/>
      <c r="XV516" s="4"/>
      <c r="XW516" s="136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</row>
    <row r="517" spans="3:737" x14ac:dyDescent="0.25">
      <c r="C517" s="4"/>
      <c r="D517" s="4"/>
      <c r="E517" s="4"/>
      <c r="F517" s="4"/>
      <c r="G517" s="4"/>
      <c r="H517" s="4"/>
      <c r="I517" s="4"/>
      <c r="J517" s="4"/>
      <c r="K517" s="136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DC517" s="136"/>
      <c r="DD517" s="136"/>
      <c r="DE517" s="136"/>
      <c r="DF517" s="136"/>
      <c r="DG517" s="4"/>
      <c r="DH517" s="136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136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U517" s="4"/>
      <c r="HV517" s="4"/>
      <c r="HW517" s="4"/>
      <c r="HX517" s="4"/>
      <c r="HY517" s="4"/>
      <c r="HZ517" s="4"/>
      <c r="IA517" s="4"/>
      <c r="IB517" s="4"/>
      <c r="IC517" s="136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S517" s="4"/>
      <c r="LT517" s="4"/>
      <c r="LU517" s="4"/>
      <c r="LV517" s="4"/>
      <c r="LW517" s="4"/>
      <c r="LX517" s="4"/>
      <c r="LY517" s="4"/>
      <c r="LZ517" s="4"/>
      <c r="MA517" s="136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Q517" s="4"/>
      <c r="PR517" s="4"/>
      <c r="PS517" s="4"/>
      <c r="PT517" s="4"/>
      <c r="PU517" s="4"/>
      <c r="PV517" s="4"/>
      <c r="PW517" s="4"/>
      <c r="PX517" s="4"/>
      <c r="PY517" s="136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P517" s="4"/>
      <c r="TQ517" s="4"/>
      <c r="TR517" s="4"/>
      <c r="TS517" s="4"/>
      <c r="TT517" s="4"/>
      <c r="TU517" s="4"/>
      <c r="TV517" s="4"/>
      <c r="TW517" s="4"/>
      <c r="TX517" s="136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O517" s="4"/>
      <c r="XP517" s="4"/>
      <c r="XQ517" s="4"/>
      <c r="XR517" s="4"/>
      <c r="XS517" s="4"/>
      <c r="XT517" s="4"/>
      <c r="XU517" s="4"/>
      <c r="XV517" s="4"/>
      <c r="XW517" s="136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</row>
    <row r="518" spans="3:737" x14ac:dyDescent="0.25">
      <c r="C518" s="4"/>
      <c r="D518" s="4"/>
      <c r="E518" s="4"/>
      <c r="F518" s="4"/>
      <c r="G518" s="4"/>
      <c r="H518" s="4"/>
      <c r="I518" s="4"/>
      <c r="J518" s="4"/>
      <c r="K518" s="136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DC518" s="136"/>
      <c r="DD518" s="136"/>
      <c r="DE518" s="136"/>
      <c r="DF518" s="136"/>
      <c r="DG518" s="4"/>
      <c r="DH518" s="136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136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U518" s="4"/>
      <c r="HV518" s="4"/>
      <c r="HW518" s="4"/>
      <c r="HX518" s="4"/>
      <c r="HY518" s="4"/>
      <c r="HZ518" s="4"/>
      <c r="IA518" s="4"/>
      <c r="IB518" s="4"/>
      <c r="IC518" s="136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S518" s="4"/>
      <c r="LT518" s="4"/>
      <c r="LU518" s="4"/>
      <c r="LV518" s="4"/>
      <c r="LW518" s="4"/>
      <c r="LX518" s="4"/>
      <c r="LY518" s="4"/>
      <c r="LZ518" s="4"/>
      <c r="MA518" s="136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Q518" s="4"/>
      <c r="PR518" s="4"/>
      <c r="PS518" s="4"/>
      <c r="PT518" s="4"/>
      <c r="PU518" s="4"/>
      <c r="PV518" s="4"/>
      <c r="PW518" s="4"/>
      <c r="PX518" s="4"/>
      <c r="PY518" s="136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P518" s="4"/>
      <c r="TQ518" s="4"/>
      <c r="TR518" s="4"/>
      <c r="TS518" s="4"/>
      <c r="TT518" s="4"/>
      <c r="TU518" s="4"/>
      <c r="TV518" s="4"/>
      <c r="TW518" s="4"/>
      <c r="TX518" s="136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O518" s="4"/>
      <c r="XP518" s="4"/>
      <c r="XQ518" s="4"/>
      <c r="XR518" s="4"/>
      <c r="XS518" s="4"/>
      <c r="XT518" s="4"/>
      <c r="XU518" s="4"/>
      <c r="XV518" s="4"/>
      <c r="XW518" s="136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</row>
    <row r="519" spans="3:737" x14ac:dyDescent="0.25">
      <c r="C519" s="4"/>
      <c r="D519" s="4"/>
      <c r="E519" s="4"/>
      <c r="F519" s="4"/>
      <c r="G519" s="4"/>
      <c r="H519" s="4"/>
      <c r="I519" s="4"/>
      <c r="J519" s="4"/>
      <c r="K519" s="136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DC519" s="136"/>
      <c r="DD519" s="136"/>
      <c r="DE519" s="136"/>
      <c r="DF519" s="136"/>
      <c r="DG519" s="4"/>
      <c r="DH519" s="136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136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U519" s="4"/>
      <c r="HV519" s="4"/>
      <c r="HW519" s="4"/>
      <c r="HX519" s="4"/>
      <c r="HY519" s="4"/>
      <c r="HZ519" s="4"/>
      <c r="IA519" s="4"/>
      <c r="IB519" s="4"/>
      <c r="IC519" s="136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S519" s="4"/>
      <c r="LT519" s="4"/>
      <c r="LU519" s="4"/>
      <c r="LV519" s="4"/>
      <c r="LW519" s="4"/>
      <c r="LX519" s="4"/>
      <c r="LY519" s="4"/>
      <c r="LZ519" s="4"/>
      <c r="MA519" s="136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Q519" s="4"/>
      <c r="PR519" s="4"/>
      <c r="PS519" s="4"/>
      <c r="PT519" s="4"/>
      <c r="PU519" s="4"/>
      <c r="PV519" s="4"/>
      <c r="PW519" s="4"/>
      <c r="PX519" s="4"/>
      <c r="PY519" s="136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P519" s="4"/>
      <c r="TQ519" s="4"/>
      <c r="TR519" s="4"/>
      <c r="TS519" s="4"/>
      <c r="TT519" s="4"/>
      <c r="TU519" s="4"/>
      <c r="TV519" s="4"/>
      <c r="TW519" s="4"/>
      <c r="TX519" s="136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O519" s="4"/>
      <c r="XP519" s="4"/>
      <c r="XQ519" s="4"/>
      <c r="XR519" s="4"/>
      <c r="XS519" s="4"/>
      <c r="XT519" s="4"/>
      <c r="XU519" s="4"/>
      <c r="XV519" s="4"/>
      <c r="XW519" s="136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</row>
    <row r="520" spans="3:737" x14ac:dyDescent="0.25">
      <c r="C520" s="4"/>
      <c r="D520" s="4"/>
      <c r="E520" s="4"/>
      <c r="F520" s="4"/>
      <c r="G520" s="4"/>
      <c r="H520" s="4"/>
      <c r="I520" s="4"/>
      <c r="J520" s="4"/>
      <c r="K520" s="136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DC520" s="136"/>
      <c r="DD520" s="136"/>
      <c r="DE520" s="136"/>
      <c r="DF520" s="136"/>
      <c r="DG520" s="4"/>
      <c r="DH520" s="136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136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U520" s="4"/>
      <c r="HV520" s="4"/>
      <c r="HW520" s="4"/>
      <c r="HX520" s="4"/>
      <c r="HY520" s="4"/>
      <c r="HZ520" s="4"/>
      <c r="IA520" s="4"/>
      <c r="IB520" s="4"/>
      <c r="IC520" s="136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S520" s="4"/>
      <c r="LT520" s="4"/>
      <c r="LU520" s="4"/>
      <c r="LV520" s="4"/>
      <c r="LW520" s="4"/>
      <c r="LX520" s="4"/>
      <c r="LY520" s="4"/>
      <c r="LZ520" s="4"/>
      <c r="MA520" s="136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Q520" s="4"/>
      <c r="PR520" s="4"/>
      <c r="PS520" s="4"/>
      <c r="PT520" s="4"/>
      <c r="PU520" s="4"/>
      <c r="PV520" s="4"/>
      <c r="PW520" s="4"/>
      <c r="PX520" s="4"/>
      <c r="PY520" s="136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P520" s="4"/>
      <c r="TQ520" s="4"/>
      <c r="TR520" s="4"/>
      <c r="TS520" s="4"/>
      <c r="TT520" s="4"/>
      <c r="TU520" s="4"/>
      <c r="TV520" s="4"/>
      <c r="TW520" s="4"/>
      <c r="TX520" s="136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O520" s="4"/>
      <c r="XP520" s="4"/>
      <c r="XQ520" s="4"/>
      <c r="XR520" s="4"/>
      <c r="XS520" s="4"/>
      <c r="XT520" s="4"/>
      <c r="XU520" s="4"/>
      <c r="XV520" s="4"/>
      <c r="XW520" s="136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</row>
    <row r="521" spans="3:737" x14ac:dyDescent="0.25">
      <c r="C521" s="4"/>
      <c r="D521" s="4"/>
      <c r="E521" s="4"/>
      <c r="F521" s="4"/>
      <c r="G521" s="4"/>
      <c r="H521" s="4"/>
      <c r="I521" s="4"/>
      <c r="J521" s="4"/>
      <c r="K521" s="136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DC521" s="136"/>
      <c r="DD521" s="136"/>
      <c r="DE521" s="136"/>
      <c r="DF521" s="136"/>
      <c r="DG521" s="4"/>
      <c r="DH521" s="136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136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U521" s="4"/>
      <c r="HV521" s="4"/>
      <c r="HW521" s="4"/>
      <c r="HX521" s="4"/>
      <c r="HY521" s="4"/>
      <c r="HZ521" s="4"/>
      <c r="IA521" s="4"/>
      <c r="IB521" s="4"/>
      <c r="IC521" s="136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S521" s="4"/>
      <c r="LT521" s="4"/>
      <c r="LU521" s="4"/>
      <c r="LV521" s="4"/>
      <c r="LW521" s="4"/>
      <c r="LX521" s="4"/>
      <c r="LY521" s="4"/>
      <c r="LZ521" s="4"/>
      <c r="MA521" s="136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Q521" s="4"/>
      <c r="PR521" s="4"/>
      <c r="PS521" s="4"/>
      <c r="PT521" s="4"/>
      <c r="PU521" s="4"/>
      <c r="PV521" s="4"/>
      <c r="PW521" s="4"/>
      <c r="PX521" s="4"/>
      <c r="PY521" s="136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P521" s="4"/>
      <c r="TQ521" s="4"/>
      <c r="TR521" s="4"/>
      <c r="TS521" s="4"/>
      <c r="TT521" s="4"/>
      <c r="TU521" s="4"/>
      <c r="TV521" s="4"/>
      <c r="TW521" s="4"/>
      <c r="TX521" s="136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O521" s="4"/>
      <c r="XP521" s="4"/>
      <c r="XQ521" s="4"/>
      <c r="XR521" s="4"/>
      <c r="XS521" s="4"/>
      <c r="XT521" s="4"/>
      <c r="XU521" s="4"/>
      <c r="XV521" s="4"/>
      <c r="XW521" s="136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</row>
    <row r="522" spans="3:737" x14ac:dyDescent="0.25">
      <c r="C522" s="4"/>
      <c r="D522" s="4"/>
      <c r="E522" s="4"/>
      <c r="F522" s="4"/>
      <c r="G522" s="4"/>
      <c r="H522" s="4"/>
      <c r="I522" s="4"/>
      <c r="J522" s="4"/>
      <c r="K522" s="136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DC522" s="136"/>
      <c r="DD522" s="136"/>
      <c r="DE522" s="136"/>
      <c r="DF522" s="136"/>
      <c r="DG522" s="4"/>
      <c r="DH522" s="136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136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U522" s="4"/>
      <c r="HV522" s="4"/>
      <c r="HW522" s="4"/>
      <c r="HX522" s="4"/>
      <c r="HY522" s="4"/>
      <c r="HZ522" s="4"/>
      <c r="IA522" s="4"/>
      <c r="IB522" s="4"/>
      <c r="IC522" s="136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S522" s="4"/>
      <c r="LT522" s="4"/>
      <c r="LU522" s="4"/>
      <c r="LV522" s="4"/>
      <c r="LW522" s="4"/>
      <c r="LX522" s="4"/>
      <c r="LY522" s="4"/>
      <c r="LZ522" s="4"/>
      <c r="MA522" s="136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Q522" s="4"/>
      <c r="PR522" s="4"/>
      <c r="PS522" s="4"/>
      <c r="PT522" s="4"/>
      <c r="PU522" s="4"/>
      <c r="PV522" s="4"/>
      <c r="PW522" s="4"/>
      <c r="PX522" s="4"/>
      <c r="PY522" s="136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P522" s="4"/>
      <c r="TQ522" s="4"/>
      <c r="TR522" s="4"/>
      <c r="TS522" s="4"/>
      <c r="TT522" s="4"/>
      <c r="TU522" s="4"/>
      <c r="TV522" s="4"/>
      <c r="TW522" s="4"/>
      <c r="TX522" s="136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O522" s="4"/>
      <c r="XP522" s="4"/>
      <c r="XQ522" s="4"/>
      <c r="XR522" s="4"/>
      <c r="XS522" s="4"/>
      <c r="XT522" s="4"/>
      <c r="XU522" s="4"/>
      <c r="XV522" s="4"/>
      <c r="XW522" s="136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</row>
    <row r="523" spans="3:737" x14ac:dyDescent="0.25">
      <c r="C523" s="4"/>
      <c r="D523" s="4"/>
      <c r="E523" s="4"/>
      <c r="F523" s="4"/>
      <c r="G523" s="4"/>
      <c r="H523" s="4"/>
      <c r="I523" s="4"/>
      <c r="J523" s="4"/>
      <c r="K523" s="136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DC523" s="136"/>
      <c r="DD523" s="136"/>
      <c r="DE523" s="136"/>
      <c r="DF523" s="136"/>
      <c r="DG523" s="4"/>
      <c r="DH523" s="136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136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U523" s="4"/>
      <c r="HV523" s="4"/>
      <c r="HW523" s="4"/>
      <c r="HX523" s="4"/>
      <c r="HY523" s="4"/>
      <c r="HZ523" s="4"/>
      <c r="IA523" s="4"/>
      <c r="IB523" s="4"/>
      <c r="IC523" s="136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S523" s="4"/>
      <c r="LT523" s="4"/>
      <c r="LU523" s="4"/>
      <c r="LV523" s="4"/>
      <c r="LW523" s="4"/>
      <c r="LX523" s="4"/>
      <c r="LY523" s="4"/>
      <c r="LZ523" s="4"/>
      <c r="MA523" s="136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Q523" s="4"/>
      <c r="PR523" s="4"/>
      <c r="PS523" s="4"/>
      <c r="PT523" s="4"/>
      <c r="PU523" s="4"/>
      <c r="PV523" s="4"/>
      <c r="PW523" s="4"/>
      <c r="PX523" s="4"/>
      <c r="PY523" s="136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P523" s="4"/>
      <c r="TQ523" s="4"/>
      <c r="TR523" s="4"/>
      <c r="TS523" s="4"/>
      <c r="TT523" s="4"/>
      <c r="TU523" s="4"/>
      <c r="TV523" s="4"/>
      <c r="TW523" s="4"/>
      <c r="TX523" s="136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O523" s="4"/>
      <c r="XP523" s="4"/>
      <c r="XQ523" s="4"/>
      <c r="XR523" s="4"/>
      <c r="XS523" s="4"/>
      <c r="XT523" s="4"/>
      <c r="XU523" s="4"/>
      <c r="XV523" s="4"/>
      <c r="XW523" s="136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</row>
    <row r="524" spans="3:737" x14ac:dyDescent="0.25">
      <c r="C524" s="4"/>
      <c r="D524" s="4"/>
      <c r="E524" s="4"/>
      <c r="F524" s="4"/>
      <c r="G524" s="4"/>
      <c r="H524" s="4"/>
      <c r="I524" s="4"/>
      <c r="J524" s="4"/>
      <c r="K524" s="136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DC524" s="136"/>
      <c r="DD524" s="136"/>
      <c r="DE524" s="136"/>
      <c r="DF524" s="136"/>
      <c r="DG524" s="4"/>
      <c r="DH524" s="136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136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U524" s="4"/>
      <c r="HV524" s="4"/>
      <c r="HW524" s="4"/>
      <c r="HX524" s="4"/>
      <c r="HY524" s="4"/>
      <c r="HZ524" s="4"/>
      <c r="IA524" s="4"/>
      <c r="IB524" s="4"/>
      <c r="IC524" s="136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S524" s="4"/>
      <c r="LT524" s="4"/>
      <c r="LU524" s="4"/>
      <c r="LV524" s="4"/>
      <c r="LW524" s="4"/>
      <c r="LX524" s="4"/>
      <c r="LY524" s="4"/>
      <c r="LZ524" s="4"/>
      <c r="MA524" s="136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Q524" s="4"/>
      <c r="PR524" s="4"/>
      <c r="PS524" s="4"/>
      <c r="PT524" s="4"/>
      <c r="PU524" s="4"/>
      <c r="PV524" s="4"/>
      <c r="PW524" s="4"/>
      <c r="PX524" s="4"/>
      <c r="PY524" s="136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P524" s="4"/>
      <c r="TQ524" s="4"/>
      <c r="TR524" s="4"/>
      <c r="TS524" s="4"/>
      <c r="TT524" s="4"/>
      <c r="TU524" s="4"/>
      <c r="TV524" s="4"/>
      <c r="TW524" s="4"/>
      <c r="TX524" s="136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O524" s="4"/>
      <c r="XP524" s="4"/>
      <c r="XQ524" s="4"/>
      <c r="XR524" s="4"/>
      <c r="XS524" s="4"/>
      <c r="XT524" s="4"/>
      <c r="XU524" s="4"/>
      <c r="XV524" s="4"/>
      <c r="XW524" s="136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</row>
    <row r="525" spans="3:737" x14ac:dyDescent="0.25">
      <c r="C525" s="4"/>
      <c r="D525" s="4"/>
      <c r="E525" s="4"/>
      <c r="F525" s="4"/>
      <c r="G525" s="4"/>
      <c r="H525" s="4"/>
      <c r="I525" s="4"/>
      <c r="J525" s="4"/>
      <c r="K525" s="136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DC525" s="136"/>
      <c r="DD525" s="136"/>
      <c r="DE525" s="136"/>
      <c r="DF525" s="136"/>
      <c r="DG525" s="4"/>
      <c r="DH525" s="136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136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U525" s="4"/>
      <c r="HV525" s="4"/>
      <c r="HW525" s="4"/>
      <c r="HX525" s="4"/>
      <c r="HY525" s="4"/>
      <c r="HZ525" s="4"/>
      <c r="IA525" s="4"/>
      <c r="IB525" s="4"/>
      <c r="IC525" s="136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S525" s="4"/>
      <c r="LT525" s="4"/>
      <c r="LU525" s="4"/>
      <c r="LV525" s="4"/>
      <c r="LW525" s="4"/>
      <c r="LX525" s="4"/>
      <c r="LY525" s="4"/>
      <c r="LZ525" s="4"/>
      <c r="MA525" s="136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Q525" s="4"/>
      <c r="PR525" s="4"/>
      <c r="PS525" s="4"/>
      <c r="PT525" s="4"/>
      <c r="PU525" s="4"/>
      <c r="PV525" s="4"/>
      <c r="PW525" s="4"/>
      <c r="PX525" s="4"/>
      <c r="PY525" s="136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P525" s="4"/>
      <c r="TQ525" s="4"/>
      <c r="TR525" s="4"/>
      <c r="TS525" s="4"/>
      <c r="TT525" s="4"/>
      <c r="TU525" s="4"/>
      <c r="TV525" s="4"/>
      <c r="TW525" s="4"/>
      <c r="TX525" s="136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O525" s="4"/>
      <c r="XP525" s="4"/>
      <c r="XQ525" s="4"/>
      <c r="XR525" s="4"/>
      <c r="XS525" s="4"/>
      <c r="XT525" s="4"/>
      <c r="XU525" s="4"/>
      <c r="XV525" s="4"/>
      <c r="XW525" s="136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</row>
    <row r="526" spans="3:737" x14ac:dyDescent="0.25">
      <c r="C526" s="4"/>
      <c r="D526" s="4"/>
      <c r="E526" s="4"/>
      <c r="F526" s="4"/>
      <c r="G526" s="4"/>
      <c r="H526" s="4"/>
      <c r="I526" s="4"/>
      <c r="J526" s="4"/>
      <c r="K526" s="136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DC526" s="136"/>
      <c r="DD526" s="136"/>
      <c r="DE526" s="136"/>
      <c r="DF526" s="136"/>
      <c r="DG526" s="4"/>
      <c r="DH526" s="136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136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U526" s="4"/>
      <c r="HV526" s="4"/>
      <c r="HW526" s="4"/>
      <c r="HX526" s="4"/>
      <c r="HY526" s="4"/>
      <c r="HZ526" s="4"/>
      <c r="IA526" s="4"/>
      <c r="IB526" s="4"/>
      <c r="IC526" s="136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S526" s="4"/>
      <c r="LT526" s="4"/>
      <c r="LU526" s="4"/>
      <c r="LV526" s="4"/>
      <c r="LW526" s="4"/>
      <c r="LX526" s="4"/>
      <c r="LY526" s="4"/>
      <c r="LZ526" s="4"/>
      <c r="MA526" s="136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Q526" s="4"/>
      <c r="PR526" s="4"/>
      <c r="PS526" s="4"/>
      <c r="PT526" s="4"/>
      <c r="PU526" s="4"/>
      <c r="PV526" s="4"/>
      <c r="PW526" s="4"/>
      <c r="PX526" s="4"/>
      <c r="PY526" s="136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P526" s="4"/>
      <c r="TQ526" s="4"/>
      <c r="TR526" s="4"/>
      <c r="TS526" s="4"/>
      <c r="TT526" s="4"/>
      <c r="TU526" s="4"/>
      <c r="TV526" s="4"/>
      <c r="TW526" s="4"/>
      <c r="TX526" s="136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O526" s="4"/>
      <c r="XP526" s="4"/>
      <c r="XQ526" s="4"/>
      <c r="XR526" s="4"/>
      <c r="XS526" s="4"/>
      <c r="XT526" s="4"/>
      <c r="XU526" s="4"/>
      <c r="XV526" s="4"/>
      <c r="XW526" s="136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</row>
    <row r="527" spans="3:737" x14ac:dyDescent="0.25">
      <c r="C527" s="4"/>
      <c r="D527" s="4"/>
      <c r="E527" s="4"/>
      <c r="F527" s="4"/>
      <c r="G527" s="4"/>
      <c r="H527" s="4"/>
      <c r="I527" s="4"/>
      <c r="J527" s="4"/>
      <c r="K527" s="136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DC527" s="136"/>
      <c r="DD527" s="136"/>
      <c r="DE527" s="136"/>
      <c r="DF527" s="136"/>
      <c r="DG527" s="4"/>
      <c r="DH527" s="136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136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U527" s="4"/>
      <c r="HV527" s="4"/>
      <c r="HW527" s="4"/>
      <c r="HX527" s="4"/>
      <c r="HY527" s="4"/>
      <c r="HZ527" s="4"/>
      <c r="IA527" s="4"/>
      <c r="IB527" s="4"/>
      <c r="IC527" s="136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S527" s="4"/>
      <c r="LT527" s="4"/>
      <c r="LU527" s="4"/>
      <c r="LV527" s="4"/>
      <c r="LW527" s="4"/>
      <c r="LX527" s="4"/>
      <c r="LY527" s="4"/>
      <c r="LZ527" s="4"/>
      <c r="MA527" s="136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Q527" s="4"/>
      <c r="PR527" s="4"/>
      <c r="PS527" s="4"/>
      <c r="PT527" s="4"/>
      <c r="PU527" s="4"/>
      <c r="PV527" s="4"/>
      <c r="PW527" s="4"/>
      <c r="PX527" s="4"/>
      <c r="PY527" s="136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P527" s="4"/>
      <c r="TQ527" s="4"/>
      <c r="TR527" s="4"/>
      <c r="TS527" s="4"/>
      <c r="TT527" s="4"/>
      <c r="TU527" s="4"/>
      <c r="TV527" s="4"/>
      <c r="TW527" s="4"/>
      <c r="TX527" s="136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O527" s="4"/>
      <c r="XP527" s="4"/>
      <c r="XQ527" s="4"/>
      <c r="XR527" s="4"/>
      <c r="XS527" s="4"/>
      <c r="XT527" s="4"/>
      <c r="XU527" s="4"/>
      <c r="XV527" s="4"/>
      <c r="XW527" s="136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</row>
    <row r="528" spans="3:737" x14ac:dyDescent="0.25">
      <c r="C528" s="4"/>
      <c r="D528" s="4"/>
      <c r="E528" s="4"/>
      <c r="F528" s="4"/>
      <c r="G528" s="4"/>
      <c r="H528" s="4"/>
      <c r="I528" s="4"/>
      <c r="J528" s="4"/>
      <c r="K528" s="136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DC528" s="136"/>
      <c r="DD528" s="136"/>
      <c r="DE528" s="136"/>
      <c r="DF528" s="136"/>
      <c r="DG528" s="4"/>
      <c r="DH528" s="136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136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U528" s="4"/>
      <c r="HV528" s="4"/>
      <c r="HW528" s="4"/>
      <c r="HX528" s="4"/>
      <c r="HY528" s="4"/>
      <c r="HZ528" s="4"/>
      <c r="IA528" s="4"/>
      <c r="IB528" s="4"/>
      <c r="IC528" s="136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S528" s="4"/>
      <c r="LT528" s="4"/>
      <c r="LU528" s="4"/>
      <c r="LV528" s="4"/>
      <c r="LW528" s="4"/>
      <c r="LX528" s="4"/>
      <c r="LY528" s="4"/>
      <c r="LZ528" s="4"/>
      <c r="MA528" s="136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Q528" s="4"/>
      <c r="PR528" s="4"/>
      <c r="PS528" s="4"/>
      <c r="PT528" s="4"/>
      <c r="PU528" s="4"/>
      <c r="PV528" s="4"/>
      <c r="PW528" s="4"/>
      <c r="PX528" s="4"/>
      <c r="PY528" s="136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P528" s="4"/>
      <c r="TQ528" s="4"/>
      <c r="TR528" s="4"/>
      <c r="TS528" s="4"/>
      <c r="TT528" s="4"/>
      <c r="TU528" s="4"/>
      <c r="TV528" s="4"/>
      <c r="TW528" s="4"/>
      <c r="TX528" s="136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O528" s="4"/>
      <c r="XP528" s="4"/>
      <c r="XQ528" s="4"/>
      <c r="XR528" s="4"/>
      <c r="XS528" s="4"/>
      <c r="XT528" s="4"/>
      <c r="XU528" s="4"/>
      <c r="XV528" s="4"/>
      <c r="XW528" s="136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</row>
    <row r="529" spans="3:737" x14ac:dyDescent="0.25">
      <c r="C529" s="4"/>
      <c r="D529" s="4"/>
      <c r="E529" s="4"/>
      <c r="F529" s="4"/>
      <c r="G529" s="4"/>
      <c r="H529" s="4"/>
      <c r="I529" s="4"/>
      <c r="J529" s="4"/>
      <c r="K529" s="136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DC529" s="136"/>
      <c r="DD529" s="136"/>
      <c r="DE529" s="136"/>
      <c r="DF529" s="136"/>
      <c r="DG529" s="4"/>
      <c r="DH529" s="136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136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U529" s="4"/>
      <c r="HV529" s="4"/>
      <c r="HW529" s="4"/>
      <c r="HX529" s="4"/>
      <c r="HY529" s="4"/>
      <c r="HZ529" s="4"/>
      <c r="IA529" s="4"/>
      <c r="IB529" s="4"/>
      <c r="IC529" s="136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S529" s="4"/>
      <c r="LT529" s="4"/>
      <c r="LU529" s="4"/>
      <c r="LV529" s="4"/>
      <c r="LW529" s="4"/>
      <c r="LX529" s="4"/>
      <c r="LY529" s="4"/>
      <c r="LZ529" s="4"/>
      <c r="MA529" s="136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Q529" s="4"/>
      <c r="PR529" s="4"/>
      <c r="PS529" s="4"/>
      <c r="PT529" s="4"/>
      <c r="PU529" s="4"/>
      <c r="PV529" s="4"/>
      <c r="PW529" s="4"/>
      <c r="PX529" s="4"/>
      <c r="PY529" s="136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P529" s="4"/>
      <c r="TQ529" s="4"/>
      <c r="TR529" s="4"/>
      <c r="TS529" s="4"/>
      <c r="TT529" s="4"/>
      <c r="TU529" s="4"/>
      <c r="TV529" s="4"/>
      <c r="TW529" s="4"/>
      <c r="TX529" s="136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O529" s="4"/>
      <c r="XP529" s="4"/>
      <c r="XQ529" s="4"/>
      <c r="XR529" s="4"/>
      <c r="XS529" s="4"/>
      <c r="XT529" s="4"/>
      <c r="XU529" s="4"/>
      <c r="XV529" s="4"/>
      <c r="XW529" s="136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</row>
    <row r="530" spans="3:737" x14ac:dyDescent="0.25">
      <c r="C530" s="4"/>
      <c r="D530" s="4"/>
      <c r="E530" s="4"/>
      <c r="F530" s="4"/>
      <c r="G530" s="4"/>
      <c r="H530" s="4"/>
      <c r="I530" s="4"/>
      <c r="J530" s="4"/>
      <c r="K530" s="136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DC530" s="136"/>
      <c r="DD530" s="136"/>
      <c r="DE530" s="136"/>
      <c r="DF530" s="136"/>
      <c r="DG530" s="4"/>
      <c r="DH530" s="136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136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U530" s="4"/>
      <c r="HV530" s="4"/>
      <c r="HW530" s="4"/>
      <c r="HX530" s="4"/>
      <c r="HY530" s="4"/>
      <c r="HZ530" s="4"/>
      <c r="IA530" s="4"/>
      <c r="IB530" s="4"/>
      <c r="IC530" s="136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S530" s="4"/>
      <c r="LT530" s="4"/>
      <c r="LU530" s="4"/>
      <c r="LV530" s="4"/>
      <c r="LW530" s="4"/>
      <c r="LX530" s="4"/>
      <c r="LY530" s="4"/>
      <c r="LZ530" s="4"/>
      <c r="MA530" s="136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Q530" s="4"/>
      <c r="PR530" s="4"/>
      <c r="PS530" s="4"/>
      <c r="PT530" s="4"/>
      <c r="PU530" s="4"/>
      <c r="PV530" s="4"/>
      <c r="PW530" s="4"/>
      <c r="PX530" s="4"/>
      <c r="PY530" s="136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P530" s="4"/>
      <c r="TQ530" s="4"/>
      <c r="TR530" s="4"/>
      <c r="TS530" s="4"/>
      <c r="TT530" s="4"/>
      <c r="TU530" s="4"/>
      <c r="TV530" s="4"/>
      <c r="TW530" s="4"/>
      <c r="TX530" s="136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O530" s="4"/>
      <c r="XP530" s="4"/>
      <c r="XQ530" s="4"/>
      <c r="XR530" s="4"/>
      <c r="XS530" s="4"/>
      <c r="XT530" s="4"/>
      <c r="XU530" s="4"/>
      <c r="XV530" s="4"/>
      <c r="XW530" s="136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</row>
    <row r="531" spans="3:737" x14ac:dyDescent="0.25">
      <c r="C531" s="4"/>
      <c r="D531" s="4"/>
      <c r="E531" s="4"/>
      <c r="F531" s="4"/>
      <c r="G531" s="4"/>
      <c r="H531" s="4"/>
      <c r="I531" s="4"/>
      <c r="J531" s="4"/>
      <c r="K531" s="136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DC531" s="136"/>
      <c r="DD531" s="136"/>
      <c r="DE531" s="136"/>
      <c r="DF531" s="136"/>
      <c r="DG531" s="4"/>
      <c r="DH531" s="136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136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U531" s="4"/>
      <c r="HV531" s="4"/>
      <c r="HW531" s="4"/>
      <c r="HX531" s="4"/>
      <c r="HY531" s="4"/>
      <c r="HZ531" s="4"/>
      <c r="IA531" s="4"/>
      <c r="IB531" s="4"/>
      <c r="IC531" s="136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S531" s="4"/>
      <c r="LT531" s="4"/>
      <c r="LU531" s="4"/>
      <c r="LV531" s="4"/>
      <c r="LW531" s="4"/>
      <c r="LX531" s="4"/>
      <c r="LY531" s="4"/>
      <c r="LZ531" s="4"/>
      <c r="MA531" s="136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Q531" s="4"/>
      <c r="PR531" s="4"/>
      <c r="PS531" s="4"/>
      <c r="PT531" s="4"/>
      <c r="PU531" s="4"/>
      <c r="PV531" s="4"/>
      <c r="PW531" s="4"/>
      <c r="PX531" s="4"/>
      <c r="PY531" s="136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P531" s="4"/>
      <c r="TQ531" s="4"/>
      <c r="TR531" s="4"/>
      <c r="TS531" s="4"/>
      <c r="TT531" s="4"/>
      <c r="TU531" s="4"/>
      <c r="TV531" s="4"/>
      <c r="TW531" s="4"/>
      <c r="TX531" s="136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O531" s="4"/>
      <c r="XP531" s="4"/>
      <c r="XQ531" s="4"/>
      <c r="XR531" s="4"/>
      <c r="XS531" s="4"/>
      <c r="XT531" s="4"/>
      <c r="XU531" s="4"/>
      <c r="XV531" s="4"/>
      <c r="XW531" s="136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</row>
    <row r="532" spans="3:737" x14ac:dyDescent="0.25">
      <c r="C532" s="4"/>
      <c r="D532" s="4"/>
      <c r="E532" s="4"/>
      <c r="F532" s="4"/>
      <c r="G532" s="4"/>
      <c r="H532" s="4"/>
      <c r="I532" s="4"/>
      <c r="J532" s="4"/>
      <c r="K532" s="136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DC532" s="136"/>
      <c r="DD532" s="136"/>
      <c r="DE532" s="136"/>
      <c r="DF532" s="136"/>
      <c r="DG532" s="4"/>
      <c r="DH532" s="136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136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U532" s="4"/>
      <c r="HV532" s="4"/>
      <c r="HW532" s="4"/>
      <c r="HX532" s="4"/>
      <c r="HY532" s="4"/>
      <c r="HZ532" s="4"/>
      <c r="IA532" s="4"/>
      <c r="IB532" s="4"/>
      <c r="IC532" s="136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S532" s="4"/>
      <c r="LT532" s="4"/>
      <c r="LU532" s="4"/>
      <c r="LV532" s="4"/>
      <c r="LW532" s="4"/>
      <c r="LX532" s="4"/>
      <c r="LY532" s="4"/>
      <c r="LZ532" s="4"/>
      <c r="MA532" s="136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Q532" s="4"/>
      <c r="PR532" s="4"/>
      <c r="PS532" s="4"/>
      <c r="PT532" s="4"/>
      <c r="PU532" s="4"/>
      <c r="PV532" s="4"/>
      <c r="PW532" s="4"/>
      <c r="PX532" s="4"/>
      <c r="PY532" s="136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P532" s="4"/>
      <c r="TQ532" s="4"/>
      <c r="TR532" s="4"/>
      <c r="TS532" s="4"/>
      <c r="TT532" s="4"/>
      <c r="TU532" s="4"/>
      <c r="TV532" s="4"/>
      <c r="TW532" s="4"/>
      <c r="TX532" s="136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O532" s="4"/>
      <c r="XP532" s="4"/>
      <c r="XQ532" s="4"/>
      <c r="XR532" s="4"/>
      <c r="XS532" s="4"/>
      <c r="XT532" s="4"/>
      <c r="XU532" s="4"/>
      <c r="XV532" s="4"/>
      <c r="XW532" s="136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</row>
    <row r="533" spans="3:737" x14ac:dyDescent="0.25">
      <c r="C533" s="4"/>
      <c r="D533" s="4"/>
      <c r="E533" s="4"/>
      <c r="F533" s="4"/>
      <c r="G533" s="4"/>
      <c r="H533" s="4"/>
      <c r="I533" s="4"/>
      <c r="J533" s="4"/>
      <c r="K533" s="136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DC533" s="136"/>
      <c r="DD533" s="136"/>
      <c r="DE533" s="136"/>
      <c r="DF533" s="136"/>
      <c r="DG533" s="4"/>
      <c r="DH533" s="136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136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U533" s="4"/>
      <c r="HV533" s="4"/>
      <c r="HW533" s="4"/>
      <c r="HX533" s="4"/>
      <c r="HY533" s="4"/>
      <c r="HZ533" s="4"/>
      <c r="IA533" s="4"/>
      <c r="IB533" s="4"/>
      <c r="IC533" s="136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S533" s="4"/>
      <c r="LT533" s="4"/>
      <c r="LU533" s="4"/>
      <c r="LV533" s="4"/>
      <c r="LW533" s="4"/>
      <c r="LX533" s="4"/>
      <c r="LY533" s="4"/>
      <c r="LZ533" s="4"/>
      <c r="MA533" s="136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Q533" s="4"/>
      <c r="PR533" s="4"/>
      <c r="PS533" s="4"/>
      <c r="PT533" s="4"/>
      <c r="PU533" s="4"/>
      <c r="PV533" s="4"/>
      <c r="PW533" s="4"/>
      <c r="PX533" s="4"/>
      <c r="PY533" s="136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P533" s="4"/>
      <c r="TQ533" s="4"/>
      <c r="TR533" s="4"/>
      <c r="TS533" s="4"/>
      <c r="TT533" s="4"/>
      <c r="TU533" s="4"/>
      <c r="TV533" s="4"/>
      <c r="TW533" s="4"/>
      <c r="TX533" s="136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O533" s="4"/>
      <c r="XP533" s="4"/>
      <c r="XQ533" s="4"/>
      <c r="XR533" s="4"/>
      <c r="XS533" s="4"/>
      <c r="XT533" s="4"/>
      <c r="XU533" s="4"/>
      <c r="XV533" s="4"/>
      <c r="XW533" s="136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</row>
    <row r="534" spans="3:737" x14ac:dyDescent="0.25">
      <c r="C534" s="4"/>
      <c r="D534" s="4"/>
      <c r="E534" s="4"/>
      <c r="F534" s="4"/>
      <c r="G534" s="4"/>
      <c r="H534" s="4"/>
      <c r="I534" s="4"/>
      <c r="J534" s="4"/>
      <c r="K534" s="136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DC534" s="136"/>
      <c r="DD534" s="136"/>
      <c r="DE534" s="136"/>
      <c r="DF534" s="136"/>
      <c r="DG534" s="4"/>
      <c r="DH534" s="136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136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U534" s="4"/>
      <c r="HV534" s="4"/>
      <c r="HW534" s="4"/>
      <c r="HX534" s="4"/>
      <c r="HY534" s="4"/>
      <c r="HZ534" s="4"/>
      <c r="IA534" s="4"/>
      <c r="IB534" s="4"/>
      <c r="IC534" s="136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S534" s="4"/>
      <c r="LT534" s="4"/>
      <c r="LU534" s="4"/>
      <c r="LV534" s="4"/>
      <c r="LW534" s="4"/>
      <c r="LX534" s="4"/>
      <c r="LY534" s="4"/>
      <c r="LZ534" s="4"/>
      <c r="MA534" s="136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Q534" s="4"/>
      <c r="PR534" s="4"/>
      <c r="PS534" s="4"/>
      <c r="PT534" s="4"/>
      <c r="PU534" s="4"/>
      <c r="PV534" s="4"/>
      <c r="PW534" s="4"/>
      <c r="PX534" s="4"/>
      <c r="PY534" s="136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P534" s="4"/>
      <c r="TQ534" s="4"/>
      <c r="TR534" s="4"/>
      <c r="TS534" s="4"/>
      <c r="TT534" s="4"/>
      <c r="TU534" s="4"/>
      <c r="TV534" s="4"/>
      <c r="TW534" s="4"/>
      <c r="TX534" s="136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O534" s="4"/>
      <c r="XP534" s="4"/>
      <c r="XQ534" s="4"/>
      <c r="XR534" s="4"/>
      <c r="XS534" s="4"/>
      <c r="XT534" s="4"/>
      <c r="XU534" s="4"/>
      <c r="XV534" s="4"/>
      <c r="XW534" s="136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</row>
    <row r="535" spans="3:737" x14ac:dyDescent="0.25">
      <c r="C535" s="4"/>
      <c r="D535" s="4"/>
      <c r="E535" s="4"/>
      <c r="F535" s="4"/>
      <c r="G535" s="4"/>
      <c r="H535" s="4"/>
      <c r="I535" s="4"/>
      <c r="J535" s="4"/>
      <c r="K535" s="136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DC535" s="136"/>
      <c r="DD535" s="136"/>
      <c r="DE535" s="136"/>
      <c r="DF535" s="136"/>
      <c r="DG535" s="4"/>
      <c r="DH535" s="136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136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U535" s="4"/>
      <c r="HV535" s="4"/>
      <c r="HW535" s="4"/>
      <c r="HX535" s="4"/>
      <c r="HY535" s="4"/>
      <c r="HZ535" s="4"/>
      <c r="IA535" s="4"/>
      <c r="IB535" s="4"/>
      <c r="IC535" s="136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S535" s="4"/>
      <c r="LT535" s="4"/>
      <c r="LU535" s="4"/>
      <c r="LV535" s="4"/>
      <c r="LW535" s="4"/>
      <c r="LX535" s="4"/>
      <c r="LY535" s="4"/>
      <c r="LZ535" s="4"/>
      <c r="MA535" s="136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Q535" s="4"/>
      <c r="PR535" s="4"/>
      <c r="PS535" s="4"/>
      <c r="PT535" s="4"/>
      <c r="PU535" s="4"/>
      <c r="PV535" s="4"/>
      <c r="PW535" s="4"/>
      <c r="PX535" s="4"/>
      <c r="PY535" s="136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P535" s="4"/>
      <c r="TQ535" s="4"/>
      <c r="TR535" s="4"/>
      <c r="TS535" s="4"/>
      <c r="TT535" s="4"/>
      <c r="TU535" s="4"/>
      <c r="TV535" s="4"/>
      <c r="TW535" s="4"/>
      <c r="TX535" s="136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O535" s="4"/>
      <c r="XP535" s="4"/>
      <c r="XQ535" s="4"/>
      <c r="XR535" s="4"/>
      <c r="XS535" s="4"/>
      <c r="XT535" s="4"/>
      <c r="XU535" s="4"/>
      <c r="XV535" s="4"/>
      <c r="XW535" s="136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</row>
    <row r="536" spans="3:737" x14ac:dyDescent="0.25">
      <c r="C536" s="4"/>
      <c r="D536" s="4"/>
      <c r="E536" s="4"/>
      <c r="F536" s="4"/>
      <c r="G536" s="4"/>
      <c r="H536" s="4"/>
      <c r="I536" s="4"/>
      <c r="J536" s="4"/>
      <c r="K536" s="136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DC536" s="136"/>
      <c r="DD536" s="136"/>
      <c r="DE536" s="136"/>
      <c r="DF536" s="136"/>
      <c r="DG536" s="4"/>
      <c r="DH536" s="136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136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U536" s="4"/>
      <c r="HV536" s="4"/>
      <c r="HW536" s="4"/>
      <c r="HX536" s="4"/>
      <c r="HY536" s="4"/>
      <c r="HZ536" s="4"/>
      <c r="IA536" s="4"/>
      <c r="IB536" s="4"/>
      <c r="IC536" s="136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S536" s="4"/>
      <c r="LT536" s="4"/>
      <c r="LU536" s="4"/>
      <c r="LV536" s="4"/>
      <c r="LW536" s="4"/>
      <c r="LX536" s="4"/>
      <c r="LY536" s="4"/>
      <c r="LZ536" s="4"/>
      <c r="MA536" s="136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Q536" s="4"/>
      <c r="PR536" s="4"/>
      <c r="PS536" s="4"/>
      <c r="PT536" s="4"/>
      <c r="PU536" s="4"/>
      <c r="PV536" s="4"/>
      <c r="PW536" s="4"/>
      <c r="PX536" s="4"/>
      <c r="PY536" s="136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P536" s="4"/>
      <c r="TQ536" s="4"/>
      <c r="TR536" s="4"/>
      <c r="TS536" s="4"/>
      <c r="TT536" s="4"/>
      <c r="TU536" s="4"/>
      <c r="TV536" s="4"/>
      <c r="TW536" s="4"/>
      <c r="TX536" s="136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O536" s="4"/>
      <c r="XP536" s="4"/>
      <c r="XQ536" s="4"/>
      <c r="XR536" s="4"/>
      <c r="XS536" s="4"/>
      <c r="XT536" s="4"/>
      <c r="XU536" s="4"/>
      <c r="XV536" s="4"/>
      <c r="XW536" s="136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</row>
    <row r="537" spans="3:737" x14ac:dyDescent="0.25">
      <c r="C537" s="4"/>
      <c r="D537" s="4"/>
      <c r="E537" s="4"/>
      <c r="F537" s="4"/>
      <c r="G537" s="4"/>
      <c r="H537" s="4"/>
      <c r="I537" s="4"/>
      <c r="J537" s="4"/>
      <c r="K537" s="136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DC537" s="136"/>
      <c r="DD537" s="136"/>
      <c r="DE537" s="136"/>
      <c r="DF537" s="136"/>
      <c r="DG537" s="4"/>
      <c r="DH537" s="136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136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U537" s="4"/>
      <c r="HV537" s="4"/>
      <c r="HW537" s="4"/>
      <c r="HX537" s="4"/>
      <c r="HY537" s="4"/>
      <c r="HZ537" s="4"/>
      <c r="IA537" s="4"/>
      <c r="IB537" s="4"/>
      <c r="IC537" s="136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S537" s="4"/>
      <c r="LT537" s="4"/>
      <c r="LU537" s="4"/>
      <c r="LV537" s="4"/>
      <c r="LW537" s="4"/>
      <c r="LX537" s="4"/>
      <c r="LY537" s="4"/>
      <c r="LZ537" s="4"/>
      <c r="MA537" s="136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Q537" s="4"/>
      <c r="PR537" s="4"/>
      <c r="PS537" s="4"/>
      <c r="PT537" s="4"/>
      <c r="PU537" s="4"/>
      <c r="PV537" s="4"/>
      <c r="PW537" s="4"/>
      <c r="PX537" s="4"/>
      <c r="PY537" s="136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P537" s="4"/>
      <c r="TQ537" s="4"/>
      <c r="TR537" s="4"/>
      <c r="TS537" s="4"/>
      <c r="TT537" s="4"/>
      <c r="TU537" s="4"/>
      <c r="TV537" s="4"/>
      <c r="TW537" s="4"/>
      <c r="TX537" s="136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O537" s="4"/>
      <c r="XP537" s="4"/>
      <c r="XQ537" s="4"/>
      <c r="XR537" s="4"/>
      <c r="XS537" s="4"/>
      <c r="XT537" s="4"/>
      <c r="XU537" s="4"/>
      <c r="XV537" s="4"/>
      <c r="XW537" s="136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</row>
    <row r="538" spans="3:737" x14ac:dyDescent="0.25">
      <c r="C538" s="4"/>
      <c r="D538" s="4"/>
      <c r="E538" s="4"/>
      <c r="F538" s="4"/>
      <c r="G538" s="4"/>
      <c r="H538" s="4"/>
      <c r="I538" s="4"/>
      <c r="J538" s="4"/>
      <c r="K538" s="136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DC538" s="136"/>
      <c r="DD538" s="136"/>
      <c r="DE538" s="136"/>
      <c r="DF538" s="136"/>
      <c r="DG538" s="4"/>
      <c r="DH538" s="136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136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U538" s="4"/>
      <c r="HV538" s="4"/>
      <c r="HW538" s="4"/>
      <c r="HX538" s="4"/>
      <c r="HY538" s="4"/>
      <c r="HZ538" s="4"/>
      <c r="IA538" s="4"/>
      <c r="IB538" s="4"/>
      <c r="IC538" s="136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S538" s="4"/>
      <c r="LT538" s="4"/>
      <c r="LU538" s="4"/>
      <c r="LV538" s="4"/>
      <c r="LW538" s="4"/>
      <c r="LX538" s="4"/>
      <c r="LY538" s="4"/>
      <c r="LZ538" s="4"/>
      <c r="MA538" s="136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Q538" s="4"/>
      <c r="PR538" s="4"/>
      <c r="PS538" s="4"/>
      <c r="PT538" s="4"/>
      <c r="PU538" s="4"/>
      <c r="PV538" s="4"/>
      <c r="PW538" s="4"/>
      <c r="PX538" s="4"/>
      <c r="PY538" s="136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P538" s="4"/>
      <c r="TQ538" s="4"/>
      <c r="TR538" s="4"/>
      <c r="TS538" s="4"/>
      <c r="TT538" s="4"/>
      <c r="TU538" s="4"/>
      <c r="TV538" s="4"/>
      <c r="TW538" s="4"/>
      <c r="TX538" s="136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O538" s="4"/>
      <c r="XP538" s="4"/>
      <c r="XQ538" s="4"/>
      <c r="XR538" s="4"/>
      <c r="XS538" s="4"/>
      <c r="XT538" s="4"/>
      <c r="XU538" s="4"/>
      <c r="XV538" s="4"/>
      <c r="XW538" s="136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</row>
    <row r="539" spans="3:737" x14ac:dyDescent="0.25">
      <c r="C539" s="4"/>
      <c r="D539" s="4"/>
      <c r="E539" s="4"/>
      <c r="F539" s="4"/>
      <c r="G539" s="4"/>
      <c r="H539" s="4"/>
      <c r="I539" s="4"/>
      <c r="J539" s="4"/>
      <c r="K539" s="136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DC539" s="136"/>
      <c r="DD539" s="136"/>
      <c r="DE539" s="136"/>
      <c r="DF539" s="136"/>
      <c r="DG539" s="4"/>
      <c r="DH539" s="136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136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U539" s="4"/>
      <c r="HV539" s="4"/>
      <c r="HW539" s="4"/>
      <c r="HX539" s="4"/>
      <c r="HY539" s="4"/>
      <c r="HZ539" s="4"/>
      <c r="IA539" s="4"/>
      <c r="IB539" s="4"/>
      <c r="IC539" s="136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S539" s="4"/>
      <c r="LT539" s="4"/>
      <c r="LU539" s="4"/>
      <c r="LV539" s="4"/>
      <c r="LW539" s="4"/>
      <c r="LX539" s="4"/>
      <c r="LY539" s="4"/>
      <c r="LZ539" s="4"/>
      <c r="MA539" s="136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Q539" s="4"/>
      <c r="PR539" s="4"/>
      <c r="PS539" s="4"/>
      <c r="PT539" s="4"/>
      <c r="PU539" s="4"/>
      <c r="PV539" s="4"/>
      <c r="PW539" s="4"/>
      <c r="PX539" s="4"/>
      <c r="PY539" s="136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P539" s="4"/>
      <c r="TQ539" s="4"/>
      <c r="TR539" s="4"/>
      <c r="TS539" s="4"/>
      <c r="TT539" s="4"/>
      <c r="TU539" s="4"/>
      <c r="TV539" s="4"/>
      <c r="TW539" s="4"/>
      <c r="TX539" s="136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O539" s="4"/>
      <c r="XP539" s="4"/>
      <c r="XQ539" s="4"/>
      <c r="XR539" s="4"/>
      <c r="XS539" s="4"/>
      <c r="XT539" s="4"/>
      <c r="XU539" s="4"/>
      <c r="XV539" s="4"/>
      <c r="XW539" s="136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</row>
    <row r="540" spans="3:737" x14ac:dyDescent="0.25">
      <c r="C540" s="4"/>
      <c r="D540" s="4"/>
      <c r="E540" s="4"/>
      <c r="F540" s="4"/>
      <c r="G540" s="4"/>
      <c r="H540" s="4"/>
      <c r="I540" s="4"/>
      <c r="J540" s="4"/>
      <c r="K540" s="136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DC540" s="136"/>
      <c r="DD540" s="136"/>
      <c r="DE540" s="136"/>
      <c r="DF540" s="136"/>
      <c r="DG540" s="4"/>
      <c r="DH540" s="136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136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U540" s="4"/>
      <c r="HV540" s="4"/>
      <c r="HW540" s="4"/>
      <c r="HX540" s="4"/>
      <c r="HY540" s="4"/>
      <c r="HZ540" s="4"/>
      <c r="IA540" s="4"/>
      <c r="IB540" s="4"/>
      <c r="IC540" s="136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S540" s="4"/>
      <c r="LT540" s="4"/>
      <c r="LU540" s="4"/>
      <c r="LV540" s="4"/>
      <c r="LW540" s="4"/>
      <c r="LX540" s="4"/>
      <c r="LY540" s="4"/>
      <c r="LZ540" s="4"/>
      <c r="MA540" s="136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Q540" s="4"/>
      <c r="PR540" s="4"/>
      <c r="PS540" s="4"/>
      <c r="PT540" s="4"/>
      <c r="PU540" s="4"/>
      <c r="PV540" s="4"/>
      <c r="PW540" s="4"/>
      <c r="PX540" s="4"/>
      <c r="PY540" s="136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P540" s="4"/>
      <c r="TQ540" s="4"/>
      <c r="TR540" s="4"/>
      <c r="TS540" s="4"/>
      <c r="TT540" s="4"/>
      <c r="TU540" s="4"/>
      <c r="TV540" s="4"/>
      <c r="TW540" s="4"/>
      <c r="TX540" s="136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O540" s="4"/>
      <c r="XP540" s="4"/>
      <c r="XQ540" s="4"/>
      <c r="XR540" s="4"/>
      <c r="XS540" s="4"/>
      <c r="XT540" s="4"/>
      <c r="XU540" s="4"/>
      <c r="XV540" s="4"/>
      <c r="XW540" s="136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</row>
    <row r="541" spans="3:737" x14ac:dyDescent="0.25">
      <c r="C541" s="4"/>
      <c r="D541" s="4"/>
      <c r="E541" s="4"/>
      <c r="F541" s="4"/>
      <c r="G541" s="4"/>
      <c r="H541" s="4"/>
      <c r="I541" s="4"/>
      <c r="J541" s="4"/>
      <c r="K541" s="136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DC541" s="136"/>
      <c r="DD541" s="136"/>
      <c r="DE541" s="136"/>
      <c r="DF541" s="136"/>
      <c r="DG541" s="4"/>
      <c r="DH541" s="136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136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U541" s="4"/>
      <c r="HV541" s="4"/>
      <c r="HW541" s="4"/>
      <c r="HX541" s="4"/>
      <c r="HY541" s="4"/>
      <c r="HZ541" s="4"/>
      <c r="IA541" s="4"/>
      <c r="IB541" s="4"/>
      <c r="IC541" s="136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S541" s="4"/>
      <c r="LT541" s="4"/>
      <c r="LU541" s="4"/>
      <c r="LV541" s="4"/>
      <c r="LW541" s="4"/>
      <c r="LX541" s="4"/>
      <c r="LY541" s="4"/>
      <c r="LZ541" s="4"/>
      <c r="MA541" s="136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Q541" s="4"/>
      <c r="PR541" s="4"/>
      <c r="PS541" s="4"/>
      <c r="PT541" s="4"/>
      <c r="PU541" s="4"/>
      <c r="PV541" s="4"/>
      <c r="PW541" s="4"/>
      <c r="PX541" s="4"/>
      <c r="PY541" s="136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P541" s="4"/>
      <c r="TQ541" s="4"/>
      <c r="TR541" s="4"/>
      <c r="TS541" s="4"/>
      <c r="TT541" s="4"/>
      <c r="TU541" s="4"/>
      <c r="TV541" s="4"/>
      <c r="TW541" s="4"/>
      <c r="TX541" s="136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O541" s="4"/>
      <c r="XP541" s="4"/>
      <c r="XQ541" s="4"/>
      <c r="XR541" s="4"/>
      <c r="XS541" s="4"/>
      <c r="XT541" s="4"/>
      <c r="XU541" s="4"/>
      <c r="XV541" s="4"/>
      <c r="XW541" s="136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</row>
    <row r="542" spans="3:737" x14ac:dyDescent="0.25">
      <c r="C542" s="4"/>
      <c r="D542" s="4"/>
      <c r="E542" s="4"/>
      <c r="F542" s="4"/>
      <c r="G542" s="4"/>
      <c r="H542" s="4"/>
      <c r="I542" s="4"/>
      <c r="J542" s="4"/>
      <c r="K542" s="136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DC542" s="136"/>
      <c r="DD542" s="136"/>
      <c r="DE542" s="136"/>
      <c r="DF542" s="136"/>
      <c r="DG542" s="4"/>
      <c r="DH542" s="136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136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U542" s="4"/>
      <c r="HV542" s="4"/>
      <c r="HW542" s="4"/>
      <c r="HX542" s="4"/>
      <c r="HY542" s="4"/>
      <c r="HZ542" s="4"/>
      <c r="IA542" s="4"/>
      <c r="IB542" s="4"/>
      <c r="IC542" s="136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S542" s="4"/>
      <c r="LT542" s="4"/>
      <c r="LU542" s="4"/>
      <c r="LV542" s="4"/>
      <c r="LW542" s="4"/>
      <c r="LX542" s="4"/>
      <c r="LY542" s="4"/>
      <c r="LZ542" s="4"/>
      <c r="MA542" s="136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Q542" s="4"/>
      <c r="PR542" s="4"/>
      <c r="PS542" s="4"/>
      <c r="PT542" s="4"/>
      <c r="PU542" s="4"/>
      <c r="PV542" s="4"/>
      <c r="PW542" s="4"/>
      <c r="PX542" s="4"/>
      <c r="PY542" s="136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P542" s="4"/>
      <c r="TQ542" s="4"/>
      <c r="TR542" s="4"/>
      <c r="TS542" s="4"/>
      <c r="TT542" s="4"/>
      <c r="TU542" s="4"/>
      <c r="TV542" s="4"/>
      <c r="TW542" s="4"/>
      <c r="TX542" s="136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O542" s="4"/>
      <c r="XP542" s="4"/>
      <c r="XQ542" s="4"/>
      <c r="XR542" s="4"/>
      <c r="XS542" s="4"/>
      <c r="XT542" s="4"/>
      <c r="XU542" s="4"/>
      <c r="XV542" s="4"/>
      <c r="XW542" s="136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</row>
    <row r="543" spans="3:737" x14ac:dyDescent="0.25">
      <c r="C543" s="4"/>
      <c r="D543" s="4"/>
      <c r="E543" s="4"/>
      <c r="F543" s="4"/>
      <c r="G543" s="4"/>
      <c r="H543" s="4"/>
      <c r="I543" s="4"/>
      <c r="J543" s="4"/>
      <c r="K543" s="136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DC543" s="136"/>
      <c r="DD543" s="136"/>
      <c r="DE543" s="136"/>
      <c r="DF543" s="136"/>
      <c r="DG543" s="4"/>
      <c r="DH543" s="136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136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U543" s="4"/>
      <c r="HV543" s="4"/>
      <c r="HW543" s="4"/>
      <c r="HX543" s="4"/>
      <c r="HY543" s="4"/>
      <c r="HZ543" s="4"/>
      <c r="IA543" s="4"/>
      <c r="IB543" s="4"/>
      <c r="IC543" s="136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S543" s="4"/>
      <c r="LT543" s="4"/>
      <c r="LU543" s="4"/>
      <c r="LV543" s="4"/>
      <c r="LW543" s="4"/>
      <c r="LX543" s="4"/>
      <c r="LY543" s="4"/>
      <c r="LZ543" s="4"/>
      <c r="MA543" s="136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Q543" s="4"/>
      <c r="PR543" s="4"/>
      <c r="PS543" s="4"/>
      <c r="PT543" s="4"/>
      <c r="PU543" s="4"/>
      <c r="PV543" s="4"/>
      <c r="PW543" s="4"/>
      <c r="PX543" s="4"/>
      <c r="PY543" s="136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P543" s="4"/>
      <c r="TQ543" s="4"/>
      <c r="TR543" s="4"/>
      <c r="TS543" s="4"/>
      <c r="TT543" s="4"/>
      <c r="TU543" s="4"/>
      <c r="TV543" s="4"/>
      <c r="TW543" s="4"/>
      <c r="TX543" s="136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O543" s="4"/>
      <c r="XP543" s="4"/>
      <c r="XQ543" s="4"/>
      <c r="XR543" s="4"/>
      <c r="XS543" s="4"/>
      <c r="XT543" s="4"/>
      <c r="XU543" s="4"/>
      <c r="XV543" s="4"/>
      <c r="XW543" s="136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</row>
    <row r="544" spans="3:737" x14ac:dyDescent="0.25">
      <c r="C544" s="4"/>
      <c r="D544" s="4"/>
      <c r="E544" s="4"/>
      <c r="F544" s="4"/>
      <c r="G544" s="4"/>
      <c r="H544" s="4"/>
      <c r="I544" s="4"/>
      <c r="J544" s="4"/>
      <c r="K544" s="136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DC544" s="136"/>
      <c r="DD544" s="136"/>
      <c r="DE544" s="136"/>
      <c r="DF544" s="136"/>
      <c r="DG544" s="4"/>
      <c r="DH544" s="136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136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U544" s="4"/>
      <c r="HV544" s="4"/>
      <c r="HW544" s="4"/>
      <c r="HX544" s="4"/>
      <c r="HY544" s="4"/>
      <c r="HZ544" s="4"/>
      <c r="IA544" s="4"/>
      <c r="IB544" s="4"/>
      <c r="IC544" s="136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S544" s="4"/>
      <c r="LT544" s="4"/>
      <c r="LU544" s="4"/>
      <c r="LV544" s="4"/>
      <c r="LW544" s="4"/>
      <c r="LX544" s="4"/>
      <c r="LY544" s="4"/>
      <c r="LZ544" s="4"/>
      <c r="MA544" s="136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Q544" s="4"/>
      <c r="PR544" s="4"/>
      <c r="PS544" s="4"/>
      <c r="PT544" s="4"/>
      <c r="PU544" s="4"/>
      <c r="PV544" s="4"/>
      <c r="PW544" s="4"/>
      <c r="PX544" s="4"/>
      <c r="PY544" s="136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P544" s="4"/>
      <c r="TQ544" s="4"/>
      <c r="TR544" s="4"/>
      <c r="TS544" s="4"/>
      <c r="TT544" s="4"/>
      <c r="TU544" s="4"/>
      <c r="TV544" s="4"/>
      <c r="TW544" s="4"/>
      <c r="TX544" s="136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O544" s="4"/>
      <c r="XP544" s="4"/>
      <c r="XQ544" s="4"/>
      <c r="XR544" s="4"/>
      <c r="XS544" s="4"/>
      <c r="XT544" s="4"/>
      <c r="XU544" s="4"/>
      <c r="XV544" s="4"/>
      <c r="XW544" s="136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</row>
    <row r="545" spans="3:737" x14ac:dyDescent="0.25">
      <c r="C545" s="4"/>
      <c r="D545" s="4"/>
      <c r="E545" s="4"/>
      <c r="F545" s="4"/>
      <c r="G545" s="4"/>
      <c r="H545" s="4"/>
      <c r="I545" s="4"/>
      <c r="J545" s="4"/>
      <c r="K545" s="136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DC545" s="136"/>
      <c r="DD545" s="136"/>
      <c r="DE545" s="136"/>
      <c r="DF545" s="136"/>
      <c r="DG545" s="4"/>
      <c r="DH545" s="136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136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U545" s="4"/>
      <c r="HV545" s="4"/>
      <c r="HW545" s="4"/>
      <c r="HX545" s="4"/>
      <c r="HY545" s="4"/>
      <c r="HZ545" s="4"/>
      <c r="IA545" s="4"/>
      <c r="IB545" s="4"/>
      <c r="IC545" s="136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S545" s="4"/>
      <c r="LT545" s="4"/>
      <c r="LU545" s="4"/>
      <c r="LV545" s="4"/>
      <c r="LW545" s="4"/>
      <c r="LX545" s="4"/>
      <c r="LY545" s="4"/>
      <c r="LZ545" s="4"/>
      <c r="MA545" s="136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Q545" s="4"/>
      <c r="PR545" s="4"/>
      <c r="PS545" s="4"/>
      <c r="PT545" s="4"/>
      <c r="PU545" s="4"/>
      <c r="PV545" s="4"/>
      <c r="PW545" s="4"/>
      <c r="PX545" s="4"/>
      <c r="PY545" s="136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P545" s="4"/>
      <c r="TQ545" s="4"/>
      <c r="TR545" s="4"/>
      <c r="TS545" s="4"/>
      <c r="TT545" s="4"/>
      <c r="TU545" s="4"/>
      <c r="TV545" s="4"/>
      <c r="TW545" s="4"/>
      <c r="TX545" s="136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O545" s="4"/>
      <c r="XP545" s="4"/>
      <c r="XQ545" s="4"/>
      <c r="XR545" s="4"/>
      <c r="XS545" s="4"/>
      <c r="XT545" s="4"/>
      <c r="XU545" s="4"/>
      <c r="XV545" s="4"/>
      <c r="XW545" s="136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</row>
    <row r="546" spans="3:737" x14ac:dyDescent="0.25">
      <c r="C546" s="4"/>
      <c r="D546" s="4"/>
      <c r="E546" s="4"/>
      <c r="F546" s="4"/>
      <c r="G546" s="4"/>
      <c r="H546" s="4"/>
      <c r="I546" s="4"/>
      <c r="J546" s="4"/>
      <c r="K546" s="136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DC546" s="136"/>
      <c r="DD546" s="136"/>
      <c r="DE546" s="136"/>
      <c r="DF546" s="136"/>
      <c r="DG546" s="4"/>
      <c r="DH546" s="136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136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U546" s="4"/>
      <c r="HV546" s="4"/>
      <c r="HW546" s="4"/>
      <c r="HX546" s="4"/>
      <c r="HY546" s="4"/>
      <c r="HZ546" s="4"/>
      <c r="IA546" s="4"/>
      <c r="IB546" s="4"/>
      <c r="IC546" s="136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S546" s="4"/>
      <c r="LT546" s="4"/>
      <c r="LU546" s="4"/>
      <c r="LV546" s="4"/>
      <c r="LW546" s="4"/>
      <c r="LX546" s="4"/>
      <c r="LY546" s="4"/>
      <c r="LZ546" s="4"/>
      <c r="MA546" s="136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Q546" s="4"/>
      <c r="PR546" s="4"/>
      <c r="PS546" s="4"/>
      <c r="PT546" s="4"/>
      <c r="PU546" s="4"/>
      <c r="PV546" s="4"/>
      <c r="PW546" s="4"/>
      <c r="PX546" s="4"/>
      <c r="PY546" s="136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P546" s="4"/>
      <c r="TQ546" s="4"/>
      <c r="TR546" s="4"/>
      <c r="TS546" s="4"/>
      <c r="TT546" s="4"/>
      <c r="TU546" s="4"/>
      <c r="TV546" s="4"/>
      <c r="TW546" s="4"/>
      <c r="TX546" s="136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O546" s="4"/>
      <c r="XP546" s="4"/>
      <c r="XQ546" s="4"/>
      <c r="XR546" s="4"/>
      <c r="XS546" s="4"/>
      <c r="XT546" s="4"/>
      <c r="XU546" s="4"/>
      <c r="XV546" s="4"/>
      <c r="XW546" s="136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</row>
    <row r="547" spans="3:737" x14ac:dyDescent="0.25">
      <c r="C547" s="4"/>
      <c r="D547" s="4"/>
      <c r="E547" s="4"/>
      <c r="F547" s="4"/>
      <c r="G547" s="4"/>
      <c r="H547" s="4"/>
      <c r="I547" s="4"/>
      <c r="J547" s="4"/>
      <c r="K547" s="136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DC547" s="136"/>
      <c r="DD547" s="136"/>
      <c r="DE547" s="136"/>
      <c r="DF547" s="136"/>
      <c r="DG547" s="4"/>
      <c r="DH547" s="136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136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U547" s="4"/>
      <c r="HV547" s="4"/>
      <c r="HW547" s="4"/>
      <c r="HX547" s="4"/>
      <c r="HY547" s="4"/>
      <c r="HZ547" s="4"/>
      <c r="IA547" s="4"/>
      <c r="IB547" s="4"/>
      <c r="IC547" s="136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S547" s="4"/>
      <c r="LT547" s="4"/>
      <c r="LU547" s="4"/>
      <c r="LV547" s="4"/>
      <c r="LW547" s="4"/>
      <c r="LX547" s="4"/>
      <c r="LY547" s="4"/>
      <c r="LZ547" s="4"/>
      <c r="MA547" s="136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Q547" s="4"/>
      <c r="PR547" s="4"/>
      <c r="PS547" s="4"/>
      <c r="PT547" s="4"/>
      <c r="PU547" s="4"/>
      <c r="PV547" s="4"/>
      <c r="PW547" s="4"/>
      <c r="PX547" s="4"/>
      <c r="PY547" s="136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P547" s="4"/>
      <c r="TQ547" s="4"/>
      <c r="TR547" s="4"/>
      <c r="TS547" s="4"/>
      <c r="TT547" s="4"/>
      <c r="TU547" s="4"/>
      <c r="TV547" s="4"/>
      <c r="TW547" s="4"/>
      <c r="TX547" s="136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O547" s="4"/>
      <c r="XP547" s="4"/>
      <c r="XQ547" s="4"/>
      <c r="XR547" s="4"/>
      <c r="XS547" s="4"/>
      <c r="XT547" s="4"/>
      <c r="XU547" s="4"/>
      <c r="XV547" s="4"/>
      <c r="XW547" s="136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</row>
    <row r="548" spans="3:737" x14ac:dyDescent="0.25">
      <c r="C548" s="4"/>
      <c r="D548" s="4"/>
      <c r="E548" s="4"/>
      <c r="F548" s="4"/>
      <c r="G548" s="4"/>
      <c r="H548" s="4"/>
      <c r="I548" s="4"/>
      <c r="J548" s="4"/>
      <c r="K548" s="136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DC548" s="136"/>
      <c r="DD548" s="136"/>
      <c r="DE548" s="136"/>
      <c r="DF548" s="136"/>
      <c r="DG548" s="4"/>
      <c r="DH548" s="136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136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U548" s="4"/>
      <c r="HV548" s="4"/>
      <c r="HW548" s="4"/>
      <c r="HX548" s="4"/>
      <c r="HY548" s="4"/>
      <c r="HZ548" s="4"/>
      <c r="IA548" s="4"/>
      <c r="IB548" s="4"/>
      <c r="IC548" s="136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S548" s="4"/>
      <c r="LT548" s="4"/>
      <c r="LU548" s="4"/>
      <c r="LV548" s="4"/>
      <c r="LW548" s="4"/>
      <c r="LX548" s="4"/>
      <c r="LY548" s="4"/>
      <c r="LZ548" s="4"/>
      <c r="MA548" s="136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Q548" s="4"/>
      <c r="PR548" s="4"/>
      <c r="PS548" s="4"/>
      <c r="PT548" s="4"/>
      <c r="PU548" s="4"/>
      <c r="PV548" s="4"/>
      <c r="PW548" s="4"/>
      <c r="PX548" s="4"/>
      <c r="PY548" s="136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P548" s="4"/>
      <c r="TQ548" s="4"/>
      <c r="TR548" s="4"/>
      <c r="TS548" s="4"/>
      <c r="TT548" s="4"/>
      <c r="TU548" s="4"/>
      <c r="TV548" s="4"/>
      <c r="TW548" s="4"/>
      <c r="TX548" s="136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O548" s="4"/>
      <c r="XP548" s="4"/>
      <c r="XQ548" s="4"/>
      <c r="XR548" s="4"/>
      <c r="XS548" s="4"/>
      <c r="XT548" s="4"/>
      <c r="XU548" s="4"/>
      <c r="XV548" s="4"/>
      <c r="XW548" s="136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</row>
    <row r="549" spans="3:737" x14ac:dyDescent="0.25">
      <c r="C549" s="4"/>
      <c r="D549" s="4"/>
      <c r="E549" s="4"/>
      <c r="F549" s="4"/>
      <c r="G549" s="4"/>
      <c r="H549" s="4"/>
      <c r="I549" s="4"/>
      <c r="J549" s="4"/>
      <c r="K549" s="136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DC549" s="136"/>
      <c r="DD549" s="136"/>
      <c r="DE549" s="136"/>
      <c r="DF549" s="136"/>
      <c r="DG549" s="4"/>
      <c r="DH549" s="136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136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U549" s="4"/>
      <c r="HV549" s="4"/>
      <c r="HW549" s="4"/>
      <c r="HX549" s="4"/>
      <c r="HY549" s="4"/>
      <c r="HZ549" s="4"/>
      <c r="IA549" s="4"/>
      <c r="IB549" s="4"/>
      <c r="IC549" s="136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S549" s="4"/>
      <c r="LT549" s="4"/>
      <c r="LU549" s="4"/>
      <c r="LV549" s="4"/>
      <c r="LW549" s="4"/>
      <c r="LX549" s="4"/>
      <c r="LY549" s="4"/>
      <c r="LZ549" s="4"/>
      <c r="MA549" s="136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Q549" s="4"/>
      <c r="PR549" s="4"/>
      <c r="PS549" s="4"/>
      <c r="PT549" s="4"/>
      <c r="PU549" s="4"/>
      <c r="PV549" s="4"/>
      <c r="PW549" s="4"/>
      <c r="PX549" s="4"/>
      <c r="PY549" s="136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P549" s="4"/>
      <c r="TQ549" s="4"/>
      <c r="TR549" s="4"/>
      <c r="TS549" s="4"/>
      <c r="TT549" s="4"/>
      <c r="TU549" s="4"/>
      <c r="TV549" s="4"/>
      <c r="TW549" s="4"/>
      <c r="TX549" s="136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O549" s="4"/>
      <c r="XP549" s="4"/>
      <c r="XQ549" s="4"/>
      <c r="XR549" s="4"/>
      <c r="XS549" s="4"/>
      <c r="XT549" s="4"/>
      <c r="XU549" s="4"/>
      <c r="XV549" s="4"/>
      <c r="XW549" s="136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</row>
    <row r="550" spans="3:737" x14ac:dyDescent="0.25">
      <c r="C550" s="4"/>
      <c r="D550" s="4"/>
      <c r="E550" s="4"/>
      <c r="F550" s="4"/>
      <c r="G550" s="4"/>
      <c r="H550" s="4"/>
      <c r="I550" s="4"/>
      <c r="J550" s="4"/>
      <c r="K550" s="136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DC550" s="136"/>
      <c r="DD550" s="136"/>
      <c r="DE550" s="136"/>
      <c r="DF550" s="136"/>
      <c r="DG550" s="4"/>
      <c r="DH550" s="136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136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U550" s="4"/>
      <c r="HV550" s="4"/>
      <c r="HW550" s="4"/>
      <c r="HX550" s="4"/>
      <c r="HY550" s="4"/>
      <c r="HZ550" s="4"/>
      <c r="IA550" s="4"/>
      <c r="IB550" s="4"/>
      <c r="IC550" s="136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S550" s="4"/>
      <c r="LT550" s="4"/>
      <c r="LU550" s="4"/>
      <c r="LV550" s="4"/>
      <c r="LW550" s="4"/>
      <c r="LX550" s="4"/>
      <c r="LY550" s="4"/>
      <c r="LZ550" s="4"/>
      <c r="MA550" s="136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Q550" s="4"/>
      <c r="PR550" s="4"/>
      <c r="PS550" s="4"/>
      <c r="PT550" s="4"/>
      <c r="PU550" s="4"/>
      <c r="PV550" s="4"/>
      <c r="PW550" s="4"/>
      <c r="PX550" s="4"/>
      <c r="PY550" s="136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P550" s="4"/>
      <c r="TQ550" s="4"/>
      <c r="TR550" s="4"/>
      <c r="TS550" s="4"/>
      <c r="TT550" s="4"/>
      <c r="TU550" s="4"/>
      <c r="TV550" s="4"/>
      <c r="TW550" s="4"/>
      <c r="TX550" s="136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O550" s="4"/>
      <c r="XP550" s="4"/>
      <c r="XQ550" s="4"/>
      <c r="XR550" s="4"/>
      <c r="XS550" s="4"/>
      <c r="XT550" s="4"/>
      <c r="XU550" s="4"/>
      <c r="XV550" s="4"/>
      <c r="XW550" s="136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</row>
    <row r="551" spans="3:737" x14ac:dyDescent="0.25">
      <c r="C551" s="4"/>
      <c r="D551" s="4"/>
      <c r="E551" s="4"/>
      <c r="F551" s="4"/>
      <c r="G551" s="4"/>
      <c r="H551" s="4"/>
      <c r="I551" s="4"/>
      <c r="J551" s="4"/>
      <c r="K551" s="136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DC551" s="136"/>
      <c r="DD551" s="136"/>
      <c r="DE551" s="136"/>
      <c r="DF551" s="136"/>
      <c r="DG551" s="4"/>
      <c r="DH551" s="136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136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U551" s="4"/>
      <c r="HV551" s="4"/>
      <c r="HW551" s="4"/>
      <c r="HX551" s="4"/>
      <c r="HY551" s="4"/>
      <c r="HZ551" s="4"/>
      <c r="IA551" s="4"/>
      <c r="IB551" s="4"/>
      <c r="IC551" s="136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S551" s="4"/>
      <c r="LT551" s="4"/>
      <c r="LU551" s="4"/>
      <c r="LV551" s="4"/>
      <c r="LW551" s="4"/>
      <c r="LX551" s="4"/>
      <c r="LY551" s="4"/>
      <c r="LZ551" s="4"/>
      <c r="MA551" s="136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Q551" s="4"/>
      <c r="PR551" s="4"/>
      <c r="PS551" s="4"/>
      <c r="PT551" s="4"/>
      <c r="PU551" s="4"/>
      <c r="PV551" s="4"/>
      <c r="PW551" s="4"/>
      <c r="PX551" s="4"/>
      <c r="PY551" s="136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P551" s="4"/>
      <c r="TQ551" s="4"/>
      <c r="TR551" s="4"/>
      <c r="TS551" s="4"/>
      <c r="TT551" s="4"/>
      <c r="TU551" s="4"/>
      <c r="TV551" s="4"/>
      <c r="TW551" s="4"/>
      <c r="TX551" s="136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O551" s="4"/>
      <c r="XP551" s="4"/>
      <c r="XQ551" s="4"/>
      <c r="XR551" s="4"/>
      <c r="XS551" s="4"/>
      <c r="XT551" s="4"/>
      <c r="XU551" s="4"/>
      <c r="XV551" s="4"/>
      <c r="XW551" s="136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</row>
    <row r="552" spans="3:737" x14ac:dyDescent="0.25">
      <c r="C552" s="4"/>
      <c r="D552" s="4"/>
      <c r="E552" s="4"/>
      <c r="F552" s="4"/>
      <c r="G552" s="4"/>
      <c r="H552" s="4"/>
      <c r="I552" s="4"/>
      <c r="J552" s="4"/>
      <c r="K552" s="136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DC552" s="136"/>
      <c r="DD552" s="136"/>
      <c r="DE552" s="136"/>
      <c r="DF552" s="136"/>
      <c r="DG552" s="4"/>
      <c r="DH552" s="136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136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U552" s="4"/>
      <c r="HV552" s="4"/>
      <c r="HW552" s="4"/>
      <c r="HX552" s="4"/>
      <c r="HY552" s="4"/>
      <c r="HZ552" s="4"/>
      <c r="IA552" s="4"/>
      <c r="IB552" s="4"/>
      <c r="IC552" s="136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S552" s="4"/>
      <c r="LT552" s="4"/>
      <c r="LU552" s="4"/>
      <c r="LV552" s="4"/>
      <c r="LW552" s="4"/>
      <c r="LX552" s="4"/>
      <c r="LY552" s="4"/>
      <c r="LZ552" s="4"/>
      <c r="MA552" s="136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Q552" s="4"/>
      <c r="PR552" s="4"/>
      <c r="PS552" s="4"/>
      <c r="PT552" s="4"/>
      <c r="PU552" s="4"/>
      <c r="PV552" s="4"/>
      <c r="PW552" s="4"/>
      <c r="PX552" s="4"/>
      <c r="PY552" s="136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P552" s="4"/>
      <c r="TQ552" s="4"/>
      <c r="TR552" s="4"/>
      <c r="TS552" s="4"/>
      <c r="TT552" s="4"/>
      <c r="TU552" s="4"/>
      <c r="TV552" s="4"/>
      <c r="TW552" s="4"/>
      <c r="TX552" s="136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O552" s="4"/>
      <c r="XP552" s="4"/>
      <c r="XQ552" s="4"/>
      <c r="XR552" s="4"/>
      <c r="XS552" s="4"/>
      <c r="XT552" s="4"/>
      <c r="XU552" s="4"/>
      <c r="XV552" s="4"/>
      <c r="XW552" s="136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</row>
    <row r="553" spans="3:737" x14ac:dyDescent="0.25">
      <c r="C553" s="4"/>
      <c r="D553" s="4"/>
      <c r="E553" s="4"/>
      <c r="F553" s="4"/>
      <c r="G553" s="4"/>
      <c r="H553" s="4"/>
      <c r="I553" s="4"/>
      <c r="J553" s="4"/>
      <c r="K553" s="136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DC553" s="136"/>
      <c r="DD553" s="136"/>
      <c r="DE553" s="136"/>
      <c r="DF553" s="136"/>
      <c r="DG553" s="4"/>
      <c r="DH553" s="136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136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U553" s="4"/>
      <c r="HV553" s="4"/>
      <c r="HW553" s="4"/>
      <c r="HX553" s="4"/>
      <c r="HY553" s="4"/>
      <c r="HZ553" s="4"/>
      <c r="IA553" s="4"/>
      <c r="IB553" s="4"/>
      <c r="IC553" s="136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S553" s="4"/>
      <c r="LT553" s="4"/>
      <c r="LU553" s="4"/>
      <c r="LV553" s="4"/>
      <c r="LW553" s="4"/>
      <c r="LX553" s="4"/>
      <c r="LY553" s="4"/>
      <c r="LZ553" s="4"/>
      <c r="MA553" s="136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Q553" s="4"/>
      <c r="PR553" s="4"/>
      <c r="PS553" s="4"/>
      <c r="PT553" s="4"/>
      <c r="PU553" s="4"/>
      <c r="PV553" s="4"/>
      <c r="PW553" s="4"/>
      <c r="PX553" s="4"/>
      <c r="PY553" s="136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P553" s="4"/>
      <c r="TQ553" s="4"/>
      <c r="TR553" s="4"/>
      <c r="TS553" s="4"/>
      <c r="TT553" s="4"/>
      <c r="TU553" s="4"/>
      <c r="TV553" s="4"/>
      <c r="TW553" s="4"/>
      <c r="TX553" s="136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O553" s="4"/>
      <c r="XP553" s="4"/>
      <c r="XQ553" s="4"/>
      <c r="XR553" s="4"/>
      <c r="XS553" s="4"/>
      <c r="XT553" s="4"/>
      <c r="XU553" s="4"/>
      <c r="XV553" s="4"/>
      <c r="XW553" s="136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</row>
    <row r="554" spans="3:737" x14ac:dyDescent="0.25">
      <c r="C554" s="4"/>
      <c r="D554" s="4"/>
      <c r="E554" s="4"/>
      <c r="F554" s="4"/>
      <c r="G554" s="4"/>
      <c r="H554" s="4"/>
      <c r="I554" s="4"/>
      <c r="J554" s="4"/>
      <c r="K554" s="136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DC554" s="136"/>
      <c r="DD554" s="136"/>
      <c r="DE554" s="136"/>
      <c r="DF554" s="136"/>
      <c r="DG554" s="4"/>
      <c r="DH554" s="136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136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U554" s="4"/>
      <c r="HV554" s="4"/>
      <c r="HW554" s="4"/>
      <c r="HX554" s="4"/>
      <c r="HY554" s="4"/>
      <c r="HZ554" s="4"/>
      <c r="IA554" s="4"/>
      <c r="IB554" s="4"/>
      <c r="IC554" s="136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S554" s="4"/>
      <c r="LT554" s="4"/>
      <c r="LU554" s="4"/>
      <c r="LV554" s="4"/>
      <c r="LW554" s="4"/>
      <c r="LX554" s="4"/>
      <c r="LY554" s="4"/>
      <c r="LZ554" s="4"/>
      <c r="MA554" s="136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Q554" s="4"/>
      <c r="PR554" s="4"/>
      <c r="PS554" s="4"/>
      <c r="PT554" s="4"/>
      <c r="PU554" s="4"/>
      <c r="PV554" s="4"/>
      <c r="PW554" s="4"/>
      <c r="PX554" s="4"/>
      <c r="PY554" s="136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P554" s="4"/>
      <c r="TQ554" s="4"/>
      <c r="TR554" s="4"/>
      <c r="TS554" s="4"/>
      <c r="TT554" s="4"/>
      <c r="TU554" s="4"/>
      <c r="TV554" s="4"/>
      <c r="TW554" s="4"/>
      <c r="TX554" s="136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O554" s="4"/>
      <c r="XP554" s="4"/>
      <c r="XQ554" s="4"/>
      <c r="XR554" s="4"/>
      <c r="XS554" s="4"/>
      <c r="XT554" s="4"/>
      <c r="XU554" s="4"/>
      <c r="XV554" s="4"/>
      <c r="XW554" s="136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</row>
    <row r="555" spans="3:737" x14ac:dyDescent="0.25">
      <c r="C555" s="4"/>
      <c r="D555" s="4"/>
      <c r="E555" s="4"/>
      <c r="F555" s="4"/>
      <c r="G555" s="4"/>
      <c r="H555" s="4"/>
      <c r="I555" s="4"/>
      <c r="J555" s="4"/>
      <c r="K555" s="136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DC555" s="136"/>
      <c r="DD555" s="136"/>
      <c r="DE555" s="136"/>
      <c r="DF555" s="136"/>
      <c r="DG555" s="4"/>
      <c r="DH555" s="136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136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U555" s="4"/>
      <c r="HV555" s="4"/>
      <c r="HW555" s="4"/>
      <c r="HX555" s="4"/>
      <c r="HY555" s="4"/>
      <c r="HZ555" s="4"/>
      <c r="IA555" s="4"/>
      <c r="IB555" s="4"/>
      <c r="IC555" s="136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S555" s="4"/>
      <c r="LT555" s="4"/>
      <c r="LU555" s="4"/>
      <c r="LV555" s="4"/>
      <c r="LW555" s="4"/>
      <c r="LX555" s="4"/>
      <c r="LY555" s="4"/>
      <c r="LZ555" s="4"/>
      <c r="MA555" s="136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Q555" s="4"/>
      <c r="PR555" s="4"/>
      <c r="PS555" s="4"/>
      <c r="PT555" s="4"/>
      <c r="PU555" s="4"/>
      <c r="PV555" s="4"/>
      <c r="PW555" s="4"/>
      <c r="PX555" s="4"/>
      <c r="PY555" s="136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P555" s="4"/>
      <c r="TQ555" s="4"/>
      <c r="TR555" s="4"/>
      <c r="TS555" s="4"/>
      <c r="TT555" s="4"/>
      <c r="TU555" s="4"/>
      <c r="TV555" s="4"/>
      <c r="TW555" s="4"/>
      <c r="TX555" s="136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O555" s="4"/>
      <c r="XP555" s="4"/>
      <c r="XQ555" s="4"/>
      <c r="XR555" s="4"/>
      <c r="XS555" s="4"/>
      <c r="XT555" s="4"/>
      <c r="XU555" s="4"/>
      <c r="XV555" s="4"/>
      <c r="XW555" s="136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</row>
    <row r="556" spans="3:737" x14ac:dyDescent="0.25">
      <c r="C556" s="4"/>
      <c r="D556" s="4"/>
      <c r="E556" s="4"/>
      <c r="F556" s="4"/>
      <c r="G556" s="4"/>
      <c r="H556" s="4"/>
      <c r="I556" s="4"/>
      <c r="J556" s="4"/>
      <c r="K556" s="136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DC556" s="136"/>
      <c r="DD556" s="136"/>
      <c r="DE556" s="136"/>
      <c r="DF556" s="136"/>
      <c r="DG556" s="4"/>
      <c r="DH556" s="136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136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U556" s="4"/>
      <c r="HV556" s="4"/>
      <c r="HW556" s="4"/>
      <c r="HX556" s="4"/>
      <c r="HY556" s="4"/>
      <c r="HZ556" s="4"/>
      <c r="IA556" s="4"/>
      <c r="IB556" s="4"/>
      <c r="IC556" s="136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S556" s="4"/>
      <c r="LT556" s="4"/>
      <c r="LU556" s="4"/>
      <c r="LV556" s="4"/>
      <c r="LW556" s="4"/>
      <c r="LX556" s="4"/>
      <c r="LY556" s="4"/>
      <c r="LZ556" s="4"/>
      <c r="MA556" s="136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Q556" s="4"/>
      <c r="PR556" s="4"/>
      <c r="PS556" s="4"/>
      <c r="PT556" s="4"/>
      <c r="PU556" s="4"/>
      <c r="PV556" s="4"/>
      <c r="PW556" s="4"/>
      <c r="PX556" s="4"/>
      <c r="PY556" s="136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P556" s="4"/>
      <c r="TQ556" s="4"/>
      <c r="TR556" s="4"/>
      <c r="TS556" s="4"/>
      <c r="TT556" s="4"/>
      <c r="TU556" s="4"/>
      <c r="TV556" s="4"/>
      <c r="TW556" s="4"/>
      <c r="TX556" s="136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O556" s="4"/>
      <c r="XP556" s="4"/>
      <c r="XQ556" s="4"/>
      <c r="XR556" s="4"/>
      <c r="XS556" s="4"/>
      <c r="XT556" s="4"/>
      <c r="XU556" s="4"/>
      <c r="XV556" s="4"/>
      <c r="XW556" s="136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</row>
    <row r="557" spans="3:737" x14ac:dyDescent="0.25">
      <c r="C557" s="4"/>
      <c r="D557" s="4"/>
      <c r="E557" s="4"/>
      <c r="F557" s="4"/>
      <c r="G557" s="4"/>
      <c r="H557" s="4"/>
      <c r="I557" s="4"/>
      <c r="J557" s="4"/>
      <c r="K557" s="136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DC557" s="136"/>
      <c r="DD557" s="136"/>
      <c r="DE557" s="136"/>
      <c r="DF557" s="136"/>
      <c r="DG557" s="4"/>
      <c r="DH557" s="136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136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U557" s="4"/>
      <c r="HV557" s="4"/>
      <c r="HW557" s="4"/>
      <c r="HX557" s="4"/>
      <c r="HY557" s="4"/>
      <c r="HZ557" s="4"/>
      <c r="IA557" s="4"/>
      <c r="IB557" s="4"/>
      <c r="IC557" s="136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S557" s="4"/>
      <c r="LT557" s="4"/>
      <c r="LU557" s="4"/>
      <c r="LV557" s="4"/>
      <c r="LW557" s="4"/>
      <c r="LX557" s="4"/>
      <c r="LY557" s="4"/>
      <c r="LZ557" s="4"/>
      <c r="MA557" s="136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Q557" s="4"/>
      <c r="PR557" s="4"/>
      <c r="PS557" s="4"/>
      <c r="PT557" s="4"/>
      <c r="PU557" s="4"/>
      <c r="PV557" s="4"/>
      <c r="PW557" s="4"/>
      <c r="PX557" s="4"/>
      <c r="PY557" s="136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P557" s="4"/>
      <c r="TQ557" s="4"/>
      <c r="TR557" s="4"/>
      <c r="TS557" s="4"/>
      <c r="TT557" s="4"/>
      <c r="TU557" s="4"/>
      <c r="TV557" s="4"/>
      <c r="TW557" s="4"/>
      <c r="TX557" s="136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O557" s="4"/>
      <c r="XP557" s="4"/>
      <c r="XQ557" s="4"/>
      <c r="XR557" s="4"/>
      <c r="XS557" s="4"/>
      <c r="XT557" s="4"/>
      <c r="XU557" s="4"/>
      <c r="XV557" s="4"/>
      <c r="XW557" s="136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</row>
    <row r="558" spans="3:737" x14ac:dyDescent="0.25">
      <c r="C558" s="4"/>
      <c r="D558" s="4"/>
      <c r="E558" s="4"/>
      <c r="F558" s="4"/>
      <c r="G558" s="4"/>
      <c r="H558" s="4"/>
      <c r="I558" s="4"/>
      <c r="J558" s="4"/>
      <c r="K558" s="136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DC558" s="136"/>
      <c r="DD558" s="136"/>
      <c r="DE558" s="136"/>
      <c r="DF558" s="136"/>
      <c r="DG558" s="4"/>
      <c r="DH558" s="136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136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U558" s="4"/>
      <c r="HV558" s="4"/>
      <c r="HW558" s="4"/>
      <c r="HX558" s="4"/>
      <c r="HY558" s="4"/>
      <c r="HZ558" s="4"/>
      <c r="IA558" s="4"/>
      <c r="IB558" s="4"/>
      <c r="IC558" s="136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S558" s="4"/>
      <c r="LT558" s="4"/>
      <c r="LU558" s="4"/>
      <c r="LV558" s="4"/>
      <c r="LW558" s="4"/>
      <c r="LX558" s="4"/>
      <c r="LY558" s="4"/>
      <c r="LZ558" s="4"/>
      <c r="MA558" s="136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Q558" s="4"/>
      <c r="PR558" s="4"/>
      <c r="PS558" s="4"/>
      <c r="PT558" s="4"/>
      <c r="PU558" s="4"/>
      <c r="PV558" s="4"/>
      <c r="PW558" s="4"/>
      <c r="PX558" s="4"/>
      <c r="PY558" s="136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P558" s="4"/>
      <c r="TQ558" s="4"/>
      <c r="TR558" s="4"/>
      <c r="TS558" s="4"/>
      <c r="TT558" s="4"/>
      <c r="TU558" s="4"/>
      <c r="TV558" s="4"/>
      <c r="TW558" s="4"/>
      <c r="TX558" s="136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O558" s="4"/>
      <c r="XP558" s="4"/>
      <c r="XQ558" s="4"/>
      <c r="XR558" s="4"/>
      <c r="XS558" s="4"/>
      <c r="XT558" s="4"/>
      <c r="XU558" s="4"/>
      <c r="XV558" s="4"/>
      <c r="XW558" s="136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</row>
    <row r="559" spans="3:737" x14ac:dyDescent="0.25">
      <c r="C559" s="4"/>
      <c r="D559" s="4"/>
      <c r="E559" s="4"/>
      <c r="F559" s="4"/>
      <c r="G559" s="4"/>
      <c r="H559" s="4"/>
      <c r="I559" s="4"/>
      <c r="J559" s="4"/>
      <c r="K559" s="136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DC559" s="136"/>
      <c r="DD559" s="136"/>
      <c r="DE559" s="136"/>
      <c r="DF559" s="136"/>
      <c r="DG559" s="4"/>
      <c r="DH559" s="136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136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U559" s="4"/>
      <c r="HV559" s="4"/>
      <c r="HW559" s="4"/>
      <c r="HX559" s="4"/>
      <c r="HY559" s="4"/>
      <c r="HZ559" s="4"/>
      <c r="IA559" s="4"/>
      <c r="IB559" s="4"/>
      <c r="IC559" s="136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S559" s="4"/>
      <c r="LT559" s="4"/>
      <c r="LU559" s="4"/>
      <c r="LV559" s="4"/>
      <c r="LW559" s="4"/>
      <c r="LX559" s="4"/>
      <c r="LY559" s="4"/>
      <c r="LZ559" s="4"/>
      <c r="MA559" s="136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Q559" s="4"/>
      <c r="PR559" s="4"/>
      <c r="PS559" s="4"/>
      <c r="PT559" s="4"/>
      <c r="PU559" s="4"/>
      <c r="PV559" s="4"/>
      <c r="PW559" s="4"/>
      <c r="PX559" s="4"/>
      <c r="PY559" s="136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P559" s="4"/>
      <c r="TQ559" s="4"/>
      <c r="TR559" s="4"/>
      <c r="TS559" s="4"/>
      <c r="TT559" s="4"/>
      <c r="TU559" s="4"/>
      <c r="TV559" s="4"/>
      <c r="TW559" s="4"/>
      <c r="TX559" s="136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O559" s="4"/>
      <c r="XP559" s="4"/>
      <c r="XQ559" s="4"/>
      <c r="XR559" s="4"/>
      <c r="XS559" s="4"/>
      <c r="XT559" s="4"/>
      <c r="XU559" s="4"/>
      <c r="XV559" s="4"/>
      <c r="XW559" s="136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</row>
    <row r="560" spans="3:737" x14ac:dyDescent="0.25">
      <c r="C560" s="4"/>
      <c r="D560" s="4"/>
      <c r="E560" s="4"/>
      <c r="F560" s="4"/>
      <c r="G560" s="4"/>
      <c r="H560" s="4"/>
      <c r="I560" s="4"/>
      <c r="J560" s="4"/>
      <c r="K560" s="136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DC560" s="136"/>
      <c r="DD560" s="136"/>
      <c r="DE560" s="136"/>
      <c r="DF560" s="136"/>
      <c r="DG560" s="4"/>
      <c r="DH560" s="136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136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U560" s="4"/>
      <c r="HV560" s="4"/>
      <c r="HW560" s="4"/>
      <c r="HX560" s="4"/>
      <c r="HY560" s="4"/>
      <c r="HZ560" s="4"/>
      <c r="IA560" s="4"/>
      <c r="IB560" s="4"/>
      <c r="IC560" s="136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S560" s="4"/>
      <c r="LT560" s="4"/>
      <c r="LU560" s="4"/>
      <c r="LV560" s="4"/>
      <c r="LW560" s="4"/>
      <c r="LX560" s="4"/>
      <c r="LY560" s="4"/>
      <c r="LZ560" s="4"/>
      <c r="MA560" s="136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Q560" s="4"/>
      <c r="PR560" s="4"/>
      <c r="PS560" s="4"/>
      <c r="PT560" s="4"/>
      <c r="PU560" s="4"/>
      <c r="PV560" s="4"/>
      <c r="PW560" s="4"/>
      <c r="PX560" s="4"/>
      <c r="PY560" s="136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P560" s="4"/>
      <c r="TQ560" s="4"/>
      <c r="TR560" s="4"/>
      <c r="TS560" s="4"/>
      <c r="TT560" s="4"/>
      <c r="TU560" s="4"/>
      <c r="TV560" s="4"/>
      <c r="TW560" s="4"/>
      <c r="TX560" s="136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O560" s="4"/>
      <c r="XP560" s="4"/>
      <c r="XQ560" s="4"/>
      <c r="XR560" s="4"/>
      <c r="XS560" s="4"/>
      <c r="XT560" s="4"/>
      <c r="XU560" s="4"/>
      <c r="XV560" s="4"/>
      <c r="XW560" s="136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</row>
    <row r="561" spans="3:737" x14ac:dyDescent="0.25">
      <c r="C561" s="4"/>
      <c r="D561" s="4"/>
      <c r="E561" s="4"/>
      <c r="F561" s="4"/>
      <c r="G561" s="4"/>
      <c r="H561" s="4"/>
      <c r="I561" s="4"/>
      <c r="J561" s="4"/>
      <c r="K561" s="136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DC561" s="136"/>
      <c r="DD561" s="136"/>
      <c r="DE561" s="136"/>
      <c r="DF561" s="136"/>
      <c r="DG561" s="4"/>
      <c r="DH561" s="136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136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U561" s="4"/>
      <c r="HV561" s="4"/>
      <c r="HW561" s="4"/>
      <c r="HX561" s="4"/>
      <c r="HY561" s="4"/>
      <c r="HZ561" s="4"/>
      <c r="IA561" s="4"/>
      <c r="IB561" s="4"/>
      <c r="IC561" s="136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S561" s="4"/>
      <c r="LT561" s="4"/>
      <c r="LU561" s="4"/>
      <c r="LV561" s="4"/>
      <c r="LW561" s="4"/>
      <c r="LX561" s="4"/>
      <c r="LY561" s="4"/>
      <c r="LZ561" s="4"/>
      <c r="MA561" s="136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Q561" s="4"/>
      <c r="PR561" s="4"/>
      <c r="PS561" s="4"/>
      <c r="PT561" s="4"/>
      <c r="PU561" s="4"/>
      <c r="PV561" s="4"/>
      <c r="PW561" s="4"/>
      <c r="PX561" s="4"/>
      <c r="PY561" s="136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P561" s="4"/>
      <c r="TQ561" s="4"/>
      <c r="TR561" s="4"/>
      <c r="TS561" s="4"/>
      <c r="TT561" s="4"/>
      <c r="TU561" s="4"/>
      <c r="TV561" s="4"/>
      <c r="TW561" s="4"/>
      <c r="TX561" s="136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O561" s="4"/>
      <c r="XP561" s="4"/>
      <c r="XQ561" s="4"/>
      <c r="XR561" s="4"/>
      <c r="XS561" s="4"/>
      <c r="XT561" s="4"/>
      <c r="XU561" s="4"/>
      <c r="XV561" s="4"/>
      <c r="XW561" s="136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</row>
    <row r="562" spans="3:737" x14ac:dyDescent="0.25">
      <c r="C562" s="4"/>
      <c r="D562" s="4"/>
      <c r="E562" s="4"/>
      <c r="F562" s="4"/>
      <c r="G562" s="4"/>
      <c r="H562" s="4"/>
      <c r="I562" s="4"/>
      <c r="J562" s="4"/>
      <c r="K562" s="136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DC562" s="136"/>
      <c r="DD562" s="136"/>
      <c r="DE562" s="136"/>
      <c r="DF562" s="136"/>
      <c r="DG562" s="4"/>
      <c r="DH562" s="136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136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U562" s="4"/>
      <c r="HV562" s="4"/>
      <c r="HW562" s="4"/>
      <c r="HX562" s="4"/>
      <c r="HY562" s="4"/>
      <c r="HZ562" s="4"/>
      <c r="IA562" s="4"/>
      <c r="IB562" s="4"/>
      <c r="IC562" s="136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S562" s="4"/>
      <c r="LT562" s="4"/>
      <c r="LU562" s="4"/>
      <c r="LV562" s="4"/>
      <c r="LW562" s="4"/>
      <c r="LX562" s="4"/>
      <c r="LY562" s="4"/>
      <c r="LZ562" s="4"/>
      <c r="MA562" s="136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Q562" s="4"/>
      <c r="PR562" s="4"/>
      <c r="PS562" s="4"/>
      <c r="PT562" s="4"/>
      <c r="PU562" s="4"/>
      <c r="PV562" s="4"/>
      <c r="PW562" s="4"/>
      <c r="PX562" s="4"/>
      <c r="PY562" s="136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P562" s="4"/>
      <c r="TQ562" s="4"/>
      <c r="TR562" s="4"/>
      <c r="TS562" s="4"/>
      <c r="TT562" s="4"/>
      <c r="TU562" s="4"/>
      <c r="TV562" s="4"/>
      <c r="TW562" s="4"/>
      <c r="TX562" s="136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O562" s="4"/>
      <c r="XP562" s="4"/>
      <c r="XQ562" s="4"/>
      <c r="XR562" s="4"/>
      <c r="XS562" s="4"/>
      <c r="XT562" s="4"/>
      <c r="XU562" s="4"/>
      <c r="XV562" s="4"/>
      <c r="XW562" s="136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</row>
    <row r="563" spans="3:737" x14ac:dyDescent="0.25">
      <c r="C563" s="4"/>
      <c r="D563" s="4"/>
      <c r="E563" s="4"/>
      <c r="F563" s="4"/>
      <c r="G563" s="4"/>
      <c r="H563" s="4"/>
      <c r="I563" s="4"/>
      <c r="J563" s="4"/>
      <c r="K563" s="136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DC563" s="136"/>
      <c r="DD563" s="136"/>
      <c r="DE563" s="136"/>
      <c r="DF563" s="136"/>
      <c r="DG563" s="4"/>
      <c r="DH563" s="136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136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U563" s="4"/>
      <c r="HV563" s="4"/>
      <c r="HW563" s="4"/>
      <c r="HX563" s="4"/>
      <c r="HY563" s="4"/>
      <c r="HZ563" s="4"/>
      <c r="IA563" s="4"/>
      <c r="IB563" s="4"/>
      <c r="IC563" s="136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S563" s="4"/>
      <c r="LT563" s="4"/>
      <c r="LU563" s="4"/>
      <c r="LV563" s="4"/>
      <c r="LW563" s="4"/>
      <c r="LX563" s="4"/>
      <c r="LY563" s="4"/>
      <c r="LZ563" s="4"/>
      <c r="MA563" s="136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Q563" s="4"/>
      <c r="PR563" s="4"/>
      <c r="PS563" s="4"/>
      <c r="PT563" s="4"/>
      <c r="PU563" s="4"/>
      <c r="PV563" s="4"/>
      <c r="PW563" s="4"/>
      <c r="PX563" s="4"/>
      <c r="PY563" s="136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P563" s="4"/>
      <c r="TQ563" s="4"/>
      <c r="TR563" s="4"/>
      <c r="TS563" s="4"/>
      <c r="TT563" s="4"/>
      <c r="TU563" s="4"/>
      <c r="TV563" s="4"/>
      <c r="TW563" s="4"/>
      <c r="TX563" s="136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O563" s="4"/>
      <c r="XP563" s="4"/>
      <c r="XQ563" s="4"/>
      <c r="XR563" s="4"/>
      <c r="XS563" s="4"/>
      <c r="XT563" s="4"/>
      <c r="XU563" s="4"/>
      <c r="XV563" s="4"/>
      <c r="XW563" s="136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</row>
    <row r="564" spans="3:737" x14ac:dyDescent="0.25">
      <c r="C564" s="4"/>
      <c r="D564" s="4"/>
      <c r="E564" s="4"/>
      <c r="F564" s="4"/>
      <c r="G564" s="4"/>
      <c r="H564" s="4"/>
      <c r="I564" s="4"/>
      <c r="J564" s="4"/>
      <c r="K564" s="136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DC564" s="136"/>
      <c r="DD564" s="136"/>
      <c r="DE564" s="136"/>
      <c r="DF564" s="136"/>
      <c r="DG564" s="4"/>
      <c r="DH564" s="136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136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U564" s="4"/>
      <c r="HV564" s="4"/>
      <c r="HW564" s="4"/>
      <c r="HX564" s="4"/>
      <c r="HY564" s="4"/>
      <c r="HZ564" s="4"/>
      <c r="IA564" s="4"/>
      <c r="IB564" s="4"/>
      <c r="IC564" s="136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S564" s="4"/>
      <c r="LT564" s="4"/>
      <c r="LU564" s="4"/>
      <c r="LV564" s="4"/>
      <c r="LW564" s="4"/>
      <c r="LX564" s="4"/>
      <c r="LY564" s="4"/>
      <c r="LZ564" s="4"/>
      <c r="MA564" s="136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Q564" s="4"/>
      <c r="PR564" s="4"/>
      <c r="PS564" s="4"/>
      <c r="PT564" s="4"/>
      <c r="PU564" s="4"/>
      <c r="PV564" s="4"/>
      <c r="PW564" s="4"/>
      <c r="PX564" s="4"/>
      <c r="PY564" s="136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P564" s="4"/>
      <c r="TQ564" s="4"/>
      <c r="TR564" s="4"/>
      <c r="TS564" s="4"/>
      <c r="TT564" s="4"/>
      <c r="TU564" s="4"/>
      <c r="TV564" s="4"/>
      <c r="TW564" s="4"/>
      <c r="TX564" s="136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O564" s="4"/>
      <c r="XP564" s="4"/>
      <c r="XQ564" s="4"/>
      <c r="XR564" s="4"/>
      <c r="XS564" s="4"/>
      <c r="XT564" s="4"/>
      <c r="XU564" s="4"/>
      <c r="XV564" s="4"/>
      <c r="XW564" s="136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</row>
    <row r="565" spans="3:737" x14ac:dyDescent="0.25">
      <c r="C565" s="4"/>
      <c r="D565" s="4"/>
      <c r="E565" s="4"/>
      <c r="F565" s="4"/>
      <c r="G565" s="4"/>
      <c r="H565" s="4"/>
      <c r="I565" s="4"/>
      <c r="J565" s="4"/>
      <c r="K565" s="136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DC565" s="136"/>
      <c r="DD565" s="136"/>
      <c r="DE565" s="136"/>
      <c r="DF565" s="136"/>
      <c r="DG565" s="4"/>
      <c r="DH565" s="136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136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U565" s="4"/>
      <c r="HV565" s="4"/>
      <c r="HW565" s="4"/>
      <c r="HX565" s="4"/>
      <c r="HY565" s="4"/>
      <c r="HZ565" s="4"/>
      <c r="IA565" s="4"/>
      <c r="IB565" s="4"/>
      <c r="IC565" s="136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S565" s="4"/>
      <c r="LT565" s="4"/>
      <c r="LU565" s="4"/>
      <c r="LV565" s="4"/>
      <c r="LW565" s="4"/>
      <c r="LX565" s="4"/>
      <c r="LY565" s="4"/>
      <c r="LZ565" s="4"/>
      <c r="MA565" s="136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Q565" s="4"/>
      <c r="PR565" s="4"/>
      <c r="PS565" s="4"/>
      <c r="PT565" s="4"/>
      <c r="PU565" s="4"/>
      <c r="PV565" s="4"/>
      <c r="PW565" s="4"/>
      <c r="PX565" s="4"/>
      <c r="PY565" s="136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P565" s="4"/>
      <c r="TQ565" s="4"/>
      <c r="TR565" s="4"/>
      <c r="TS565" s="4"/>
      <c r="TT565" s="4"/>
      <c r="TU565" s="4"/>
      <c r="TV565" s="4"/>
      <c r="TW565" s="4"/>
      <c r="TX565" s="136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O565" s="4"/>
      <c r="XP565" s="4"/>
      <c r="XQ565" s="4"/>
      <c r="XR565" s="4"/>
      <c r="XS565" s="4"/>
      <c r="XT565" s="4"/>
      <c r="XU565" s="4"/>
      <c r="XV565" s="4"/>
      <c r="XW565" s="136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</row>
    <row r="566" spans="3:737" x14ac:dyDescent="0.25">
      <c r="C566" s="4"/>
      <c r="D566" s="4"/>
      <c r="E566" s="4"/>
      <c r="F566" s="4"/>
      <c r="G566" s="4"/>
      <c r="H566" s="4"/>
      <c r="I566" s="4"/>
      <c r="J566" s="4"/>
      <c r="K566" s="136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DC566" s="136"/>
      <c r="DD566" s="136"/>
      <c r="DE566" s="136"/>
      <c r="DF566" s="136"/>
      <c r="DG566" s="4"/>
      <c r="DH566" s="136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136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U566" s="4"/>
      <c r="HV566" s="4"/>
      <c r="HW566" s="4"/>
      <c r="HX566" s="4"/>
      <c r="HY566" s="4"/>
      <c r="HZ566" s="4"/>
      <c r="IA566" s="4"/>
      <c r="IB566" s="4"/>
      <c r="IC566" s="136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S566" s="4"/>
      <c r="LT566" s="4"/>
      <c r="LU566" s="4"/>
      <c r="LV566" s="4"/>
      <c r="LW566" s="4"/>
      <c r="LX566" s="4"/>
      <c r="LY566" s="4"/>
      <c r="LZ566" s="4"/>
      <c r="MA566" s="136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Q566" s="4"/>
      <c r="PR566" s="4"/>
      <c r="PS566" s="4"/>
      <c r="PT566" s="4"/>
      <c r="PU566" s="4"/>
      <c r="PV566" s="4"/>
      <c r="PW566" s="4"/>
      <c r="PX566" s="4"/>
      <c r="PY566" s="136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P566" s="4"/>
      <c r="TQ566" s="4"/>
      <c r="TR566" s="4"/>
      <c r="TS566" s="4"/>
      <c r="TT566" s="4"/>
      <c r="TU566" s="4"/>
      <c r="TV566" s="4"/>
      <c r="TW566" s="4"/>
      <c r="TX566" s="136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O566" s="4"/>
      <c r="XP566" s="4"/>
      <c r="XQ566" s="4"/>
      <c r="XR566" s="4"/>
      <c r="XS566" s="4"/>
      <c r="XT566" s="4"/>
      <c r="XU566" s="4"/>
      <c r="XV566" s="4"/>
      <c r="XW566" s="136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</row>
    <row r="567" spans="3:737" x14ac:dyDescent="0.25">
      <c r="C567" s="4"/>
      <c r="D567" s="4"/>
      <c r="E567" s="4"/>
      <c r="F567" s="4"/>
      <c r="G567" s="4"/>
      <c r="H567" s="4"/>
      <c r="I567" s="4"/>
      <c r="J567" s="4"/>
      <c r="K567" s="136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DC567" s="136"/>
      <c r="DD567" s="136"/>
      <c r="DE567" s="136"/>
      <c r="DF567" s="136"/>
      <c r="DG567" s="4"/>
      <c r="DH567" s="136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136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U567" s="4"/>
      <c r="HV567" s="4"/>
      <c r="HW567" s="4"/>
      <c r="HX567" s="4"/>
      <c r="HY567" s="4"/>
      <c r="HZ567" s="4"/>
      <c r="IA567" s="4"/>
      <c r="IB567" s="4"/>
      <c r="IC567" s="136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S567" s="4"/>
      <c r="LT567" s="4"/>
      <c r="LU567" s="4"/>
      <c r="LV567" s="4"/>
      <c r="LW567" s="4"/>
      <c r="LX567" s="4"/>
      <c r="LY567" s="4"/>
      <c r="LZ567" s="4"/>
      <c r="MA567" s="136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Q567" s="4"/>
      <c r="PR567" s="4"/>
      <c r="PS567" s="4"/>
      <c r="PT567" s="4"/>
      <c r="PU567" s="4"/>
      <c r="PV567" s="4"/>
      <c r="PW567" s="4"/>
      <c r="PX567" s="4"/>
      <c r="PY567" s="136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P567" s="4"/>
      <c r="TQ567" s="4"/>
      <c r="TR567" s="4"/>
      <c r="TS567" s="4"/>
      <c r="TT567" s="4"/>
      <c r="TU567" s="4"/>
      <c r="TV567" s="4"/>
      <c r="TW567" s="4"/>
      <c r="TX567" s="136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O567" s="4"/>
      <c r="XP567" s="4"/>
      <c r="XQ567" s="4"/>
      <c r="XR567" s="4"/>
      <c r="XS567" s="4"/>
      <c r="XT567" s="4"/>
      <c r="XU567" s="4"/>
      <c r="XV567" s="4"/>
      <c r="XW567" s="136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</row>
    <row r="568" spans="3:737" x14ac:dyDescent="0.25">
      <c r="C568" s="4"/>
      <c r="D568" s="4"/>
      <c r="E568" s="4"/>
      <c r="F568" s="4"/>
      <c r="G568" s="4"/>
      <c r="H568" s="4"/>
      <c r="I568" s="4"/>
      <c r="J568" s="4"/>
      <c r="K568" s="136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DC568" s="136"/>
      <c r="DD568" s="136"/>
      <c r="DE568" s="136"/>
      <c r="DF568" s="136"/>
      <c r="DG568" s="4"/>
      <c r="DH568" s="136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136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U568" s="4"/>
      <c r="HV568" s="4"/>
      <c r="HW568" s="4"/>
      <c r="HX568" s="4"/>
      <c r="HY568" s="4"/>
      <c r="HZ568" s="4"/>
      <c r="IA568" s="4"/>
      <c r="IB568" s="4"/>
      <c r="IC568" s="136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S568" s="4"/>
      <c r="LT568" s="4"/>
      <c r="LU568" s="4"/>
      <c r="LV568" s="4"/>
      <c r="LW568" s="4"/>
      <c r="LX568" s="4"/>
      <c r="LY568" s="4"/>
      <c r="LZ568" s="4"/>
      <c r="MA568" s="136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Q568" s="4"/>
      <c r="PR568" s="4"/>
      <c r="PS568" s="4"/>
      <c r="PT568" s="4"/>
      <c r="PU568" s="4"/>
      <c r="PV568" s="4"/>
      <c r="PW568" s="4"/>
      <c r="PX568" s="4"/>
      <c r="PY568" s="136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P568" s="4"/>
      <c r="TQ568" s="4"/>
      <c r="TR568" s="4"/>
      <c r="TS568" s="4"/>
      <c r="TT568" s="4"/>
      <c r="TU568" s="4"/>
      <c r="TV568" s="4"/>
      <c r="TW568" s="4"/>
      <c r="TX568" s="136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O568" s="4"/>
      <c r="XP568" s="4"/>
      <c r="XQ568" s="4"/>
      <c r="XR568" s="4"/>
      <c r="XS568" s="4"/>
      <c r="XT568" s="4"/>
      <c r="XU568" s="4"/>
      <c r="XV568" s="4"/>
      <c r="XW568" s="136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</row>
    <row r="569" spans="3:737" x14ac:dyDescent="0.25">
      <c r="C569" s="4"/>
      <c r="D569" s="4"/>
      <c r="E569" s="4"/>
      <c r="F569" s="4"/>
      <c r="G569" s="4"/>
      <c r="H569" s="4"/>
      <c r="I569" s="4"/>
      <c r="J569" s="4"/>
      <c r="K569" s="136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DC569" s="136"/>
      <c r="DD569" s="136"/>
      <c r="DE569" s="136"/>
      <c r="DF569" s="136"/>
      <c r="DG569" s="4"/>
      <c r="DH569" s="136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136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U569" s="4"/>
      <c r="HV569" s="4"/>
      <c r="HW569" s="4"/>
      <c r="HX569" s="4"/>
      <c r="HY569" s="4"/>
      <c r="HZ569" s="4"/>
      <c r="IA569" s="4"/>
      <c r="IB569" s="4"/>
      <c r="IC569" s="136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S569" s="4"/>
      <c r="LT569" s="4"/>
      <c r="LU569" s="4"/>
      <c r="LV569" s="4"/>
      <c r="LW569" s="4"/>
      <c r="LX569" s="4"/>
      <c r="LY569" s="4"/>
      <c r="LZ569" s="4"/>
      <c r="MA569" s="136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Q569" s="4"/>
      <c r="PR569" s="4"/>
      <c r="PS569" s="4"/>
      <c r="PT569" s="4"/>
      <c r="PU569" s="4"/>
      <c r="PV569" s="4"/>
      <c r="PW569" s="4"/>
      <c r="PX569" s="4"/>
      <c r="PY569" s="136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P569" s="4"/>
      <c r="TQ569" s="4"/>
      <c r="TR569" s="4"/>
      <c r="TS569" s="4"/>
      <c r="TT569" s="4"/>
      <c r="TU569" s="4"/>
      <c r="TV569" s="4"/>
      <c r="TW569" s="4"/>
      <c r="TX569" s="136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O569" s="4"/>
      <c r="XP569" s="4"/>
      <c r="XQ569" s="4"/>
      <c r="XR569" s="4"/>
      <c r="XS569" s="4"/>
      <c r="XT569" s="4"/>
      <c r="XU569" s="4"/>
      <c r="XV569" s="4"/>
      <c r="XW569" s="136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</row>
    <row r="570" spans="3:737" x14ac:dyDescent="0.25">
      <c r="C570" s="4"/>
      <c r="D570" s="4"/>
      <c r="E570" s="4"/>
      <c r="F570" s="4"/>
      <c r="G570" s="4"/>
      <c r="H570" s="4"/>
      <c r="I570" s="4"/>
      <c r="J570" s="4"/>
      <c r="K570" s="136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DC570" s="136"/>
      <c r="DD570" s="136"/>
      <c r="DE570" s="136"/>
      <c r="DF570" s="136"/>
      <c r="DG570" s="4"/>
      <c r="DH570" s="136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136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U570" s="4"/>
      <c r="HV570" s="4"/>
      <c r="HW570" s="4"/>
      <c r="HX570" s="4"/>
      <c r="HY570" s="4"/>
      <c r="HZ570" s="4"/>
      <c r="IA570" s="4"/>
      <c r="IB570" s="4"/>
      <c r="IC570" s="136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S570" s="4"/>
      <c r="LT570" s="4"/>
      <c r="LU570" s="4"/>
      <c r="LV570" s="4"/>
      <c r="LW570" s="4"/>
      <c r="LX570" s="4"/>
      <c r="LY570" s="4"/>
      <c r="LZ570" s="4"/>
      <c r="MA570" s="136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Q570" s="4"/>
      <c r="PR570" s="4"/>
      <c r="PS570" s="4"/>
      <c r="PT570" s="4"/>
      <c r="PU570" s="4"/>
      <c r="PV570" s="4"/>
      <c r="PW570" s="4"/>
      <c r="PX570" s="4"/>
      <c r="PY570" s="136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P570" s="4"/>
      <c r="TQ570" s="4"/>
      <c r="TR570" s="4"/>
      <c r="TS570" s="4"/>
      <c r="TT570" s="4"/>
      <c r="TU570" s="4"/>
      <c r="TV570" s="4"/>
      <c r="TW570" s="4"/>
      <c r="TX570" s="136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O570" s="4"/>
      <c r="XP570" s="4"/>
      <c r="XQ570" s="4"/>
      <c r="XR570" s="4"/>
      <c r="XS570" s="4"/>
      <c r="XT570" s="4"/>
      <c r="XU570" s="4"/>
      <c r="XV570" s="4"/>
      <c r="XW570" s="136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</row>
    <row r="571" spans="3:737" x14ac:dyDescent="0.25">
      <c r="C571" s="4"/>
      <c r="D571" s="4"/>
      <c r="E571" s="4"/>
      <c r="F571" s="4"/>
      <c r="G571" s="4"/>
      <c r="H571" s="4"/>
      <c r="I571" s="4"/>
      <c r="J571" s="4"/>
      <c r="K571" s="136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DC571" s="136"/>
      <c r="DD571" s="136"/>
      <c r="DE571" s="136"/>
      <c r="DF571" s="136"/>
      <c r="DG571" s="4"/>
      <c r="DH571" s="136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136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U571" s="4"/>
      <c r="HV571" s="4"/>
      <c r="HW571" s="4"/>
      <c r="HX571" s="4"/>
      <c r="HY571" s="4"/>
      <c r="HZ571" s="4"/>
      <c r="IA571" s="4"/>
      <c r="IB571" s="4"/>
      <c r="IC571" s="136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S571" s="4"/>
      <c r="LT571" s="4"/>
      <c r="LU571" s="4"/>
      <c r="LV571" s="4"/>
      <c r="LW571" s="4"/>
      <c r="LX571" s="4"/>
      <c r="LY571" s="4"/>
      <c r="LZ571" s="4"/>
      <c r="MA571" s="136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Q571" s="4"/>
      <c r="PR571" s="4"/>
      <c r="PS571" s="4"/>
      <c r="PT571" s="4"/>
      <c r="PU571" s="4"/>
      <c r="PV571" s="4"/>
      <c r="PW571" s="4"/>
      <c r="PX571" s="4"/>
      <c r="PY571" s="136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P571" s="4"/>
      <c r="TQ571" s="4"/>
      <c r="TR571" s="4"/>
      <c r="TS571" s="4"/>
      <c r="TT571" s="4"/>
      <c r="TU571" s="4"/>
      <c r="TV571" s="4"/>
      <c r="TW571" s="4"/>
      <c r="TX571" s="136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O571" s="4"/>
      <c r="XP571" s="4"/>
      <c r="XQ571" s="4"/>
      <c r="XR571" s="4"/>
      <c r="XS571" s="4"/>
      <c r="XT571" s="4"/>
      <c r="XU571" s="4"/>
      <c r="XV571" s="4"/>
      <c r="XW571" s="136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</row>
    <row r="572" spans="3:737" x14ac:dyDescent="0.25">
      <c r="C572" s="4"/>
      <c r="D572" s="4"/>
      <c r="E572" s="4"/>
      <c r="F572" s="4"/>
      <c r="G572" s="4"/>
      <c r="H572" s="4"/>
      <c r="I572" s="4"/>
      <c r="J572" s="4"/>
      <c r="K572" s="136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DC572" s="136"/>
      <c r="DD572" s="136"/>
      <c r="DE572" s="136"/>
      <c r="DF572" s="136"/>
      <c r="DG572" s="4"/>
      <c r="DH572" s="136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136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U572" s="4"/>
      <c r="HV572" s="4"/>
      <c r="HW572" s="4"/>
      <c r="HX572" s="4"/>
      <c r="HY572" s="4"/>
      <c r="HZ572" s="4"/>
      <c r="IA572" s="4"/>
      <c r="IB572" s="4"/>
      <c r="IC572" s="136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S572" s="4"/>
      <c r="LT572" s="4"/>
      <c r="LU572" s="4"/>
      <c r="LV572" s="4"/>
      <c r="LW572" s="4"/>
      <c r="LX572" s="4"/>
      <c r="LY572" s="4"/>
      <c r="LZ572" s="4"/>
      <c r="MA572" s="136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Q572" s="4"/>
      <c r="PR572" s="4"/>
      <c r="PS572" s="4"/>
      <c r="PT572" s="4"/>
      <c r="PU572" s="4"/>
      <c r="PV572" s="4"/>
      <c r="PW572" s="4"/>
      <c r="PX572" s="4"/>
      <c r="PY572" s="136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P572" s="4"/>
      <c r="TQ572" s="4"/>
      <c r="TR572" s="4"/>
      <c r="TS572" s="4"/>
      <c r="TT572" s="4"/>
      <c r="TU572" s="4"/>
      <c r="TV572" s="4"/>
      <c r="TW572" s="4"/>
      <c r="TX572" s="136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O572" s="4"/>
      <c r="XP572" s="4"/>
      <c r="XQ572" s="4"/>
      <c r="XR572" s="4"/>
      <c r="XS572" s="4"/>
      <c r="XT572" s="4"/>
      <c r="XU572" s="4"/>
      <c r="XV572" s="4"/>
      <c r="XW572" s="136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</row>
    <row r="573" spans="3:737" x14ac:dyDescent="0.25">
      <c r="C573" s="4"/>
      <c r="D573" s="4"/>
      <c r="E573" s="4"/>
      <c r="F573" s="4"/>
      <c r="G573" s="4"/>
      <c r="H573" s="4"/>
      <c r="I573" s="4"/>
      <c r="J573" s="4"/>
      <c r="K573" s="136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DC573" s="136"/>
      <c r="DD573" s="136"/>
      <c r="DE573" s="136"/>
      <c r="DF573" s="136"/>
      <c r="DG573" s="4"/>
      <c r="DH573" s="136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136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U573" s="4"/>
      <c r="HV573" s="4"/>
      <c r="HW573" s="4"/>
      <c r="HX573" s="4"/>
      <c r="HY573" s="4"/>
      <c r="HZ573" s="4"/>
      <c r="IA573" s="4"/>
      <c r="IB573" s="4"/>
      <c r="IC573" s="136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S573" s="4"/>
      <c r="LT573" s="4"/>
      <c r="LU573" s="4"/>
      <c r="LV573" s="4"/>
      <c r="LW573" s="4"/>
      <c r="LX573" s="4"/>
      <c r="LY573" s="4"/>
      <c r="LZ573" s="4"/>
      <c r="MA573" s="136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Q573" s="4"/>
      <c r="PR573" s="4"/>
      <c r="PS573" s="4"/>
      <c r="PT573" s="4"/>
      <c r="PU573" s="4"/>
      <c r="PV573" s="4"/>
      <c r="PW573" s="4"/>
      <c r="PX573" s="4"/>
      <c r="PY573" s="136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P573" s="4"/>
      <c r="TQ573" s="4"/>
      <c r="TR573" s="4"/>
      <c r="TS573" s="4"/>
      <c r="TT573" s="4"/>
      <c r="TU573" s="4"/>
      <c r="TV573" s="4"/>
      <c r="TW573" s="4"/>
      <c r="TX573" s="136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O573" s="4"/>
      <c r="XP573" s="4"/>
      <c r="XQ573" s="4"/>
      <c r="XR573" s="4"/>
      <c r="XS573" s="4"/>
      <c r="XT573" s="4"/>
      <c r="XU573" s="4"/>
      <c r="XV573" s="4"/>
      <c r="XW573" s="136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</row>
    <row r="574" spans="3:737" x14ac:dyDescent="0.25">
      <c r="C574" s="4"/>
      <c r="D574" s="4"/>
      <c r="E574" s="4"/>
      <c r="F574" s="4"/>
      <c r="G574" s="4"/>
      <c r="H574" s="4"/>
      <c r="I574" s="4"/>
      <c r="J574" s="4"/>
      <c r="K574" s="136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DC574" s="136"/>
      <c r="DD574" s="136"/>
      <c r="DE574" s="136"/>
      <c r="DF574" s="136"/>
      <c r="DG574" s="4"/>
      <c r="DH574" s="136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136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U574" s="4"/>
      <c r="HV574" s="4"/>
      <c r="HW574" s="4"/>
      <c r="HX574" s="4"/>
      <c r="HY574" s="4"/>
      <c r="HZ574" s="4"/>
      <c r="IA574" s="4"/>
      <c r="IB574" s="4"/>
      <c r="IC574" s="136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S574" s="4"/>
      <c r="LT574" s="4"/>
      <c r="LU574" s="4"/>
      <c r="LV574" s="4"/>
      <c r="LW574" s="4"/>
      <c r="LX574" s="4"/>
      <c r="LY574" s="4"/>
      <c r="LZ574" s="4"/>
      <c r="MA574" s="136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Q574" s="4"/>
      <c r="PR574" s="4"/>
      <c r="PS574" s="4"/>
      <c r="PT574" s="4"/>
      <c r="PU574" s="4"/>
      <c r="PV574" s="4"/>
      <c r="PW574" s="4"/>
      <c r="PX574" s="4"/>
      <c r="PY574" s="136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P574" s="4"/>
      <c r="TQ574" s="4"/>
      <c r="TR574" s="4"/>
      <c r="TS574" s="4"/>
      <c r="TT574" s="4"/>
      <c r="TU574" s="4"/>
      <c r="TV574" s="4"/>
      <c r="TW574" s="4"/>
      <c r="TX574" s="136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O574" s="4"/>
      <c r="XP574" s="4"/>
      <c r="XQ574" s="4"/>
      <c r="XR574" s="4"/>
      <c r="XS574" s="4"/>
      <c r="XT574" s="4"/>
      <c r="XU574" s="4"/>
      <c r="XV574" s="4"/>
      <c r="XW574" s="136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</row>
    <row r="575" spans="3:737" x14ac:dyDescent="0.25">
      <c r="C575" s="4"/>
      <c r="D575" s="4"/>
      <c r="E575" s="4"/>
      <c r="F575" s="4"/>
      <c r="G575" s="4"/>
      <c r="H575" s="4"/>
      <c r="I575" s="4"/>
      <c r="J575" s="4"/>
      <c r="K575" s="136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DC575" s="136"/>
      <c r="DD575" s="136"/>
      <c r="DE575" s="136"/>
      <c r="DF575" s="136"/>
      <c r="DG575" s="4"/>
      <c r="DH575" s="136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136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U575" s="4"/>
      <c r="HV575" s="4"/>
      <c r="HW575" s="4"/>
      <c r="HX575" s="4"/>
      <c r="HY575" s="4"/>
      <c r="HZ575" s="4"/>
      <c r="IA575" s="4"/>
      <c r="IB575" s="4"/>
      <c r="IC575" s="136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S575" s="4"/>
      <c r="LT575" s="4"/>
      <c r="LU575" s="4"/>
      <c r="LV575" s="4"/>
      <c r="LW575" s="4"/>
      <c r="LX575" s="4"/>
      <c r="LY575" s="4"/>
      <c r="LZ575" s="4"/>
      <c r="MA575" s="136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Q575" s="4"/>
      <c r="PR575" s="4"/>
      <c r="PS575" s="4"/>
      <c r="PT575" s="4"/>
      <c r="PU575" s="4"/>
      <c r="PV575" s="4"/>
      <c r="PW575" s="4"/>
      <c r="PX575" s="4"/>
      <c r="PY575" s="136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P575" s="4"/>
      <c r="TQ575" s="4"/>
      <c r="TR575" s="4"/>
      <c r="TS575" s="4"/>
      <c r="TT575" s="4"/>
      <c r="TU575" s="4"/>
      <c r="TV575" s="4"/>
      <c r="TW575" s="4"/>
      <c r="TX575" s="136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O575" s="4"/>
      <c r="XP575" s="4"/>
      <c r="XQ575" s="4"/>
      <c r="XR575" s="4"/>
      <c r="XS575" s="4"/>
      <c r="XT575" s="4"/>
      <c r="XU575" s="4"/>
      <c r="XV575" s="4"/>
      <c r="XW575" s="136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</row>
    <row r="576" spans="3:737" x14ac:dyDescent="0.25">
      <c r="C576" s="4"/>
      <c r="D576" s="4"/>
      <c r="E576" s="4"/>
      <c r="F576" s="4"/>
      <c r="G576" s="4"/>
      <c r="H576" s="4"/>
      <c r="I576" s="4"/>
      <c r="J576" s="4"/>
      <c r="K576" s="136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DC576" s="136"/>
      <c r="DD576" s="136"/>
      <c r="DE576" s="136"/>
      <c r="DF576" s="136"/>
      <c r="DG576" s="4"/>
      <c r="DH576" s="136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136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U576" s="4"/>
      <c r="HV576" s="4"/>
      <c r="HW576" s="4"/>
      <c r="HX576" s="4"/>
      <c r="HY576" s="4"/>
      <c r="HZ576" s="4"/>
      <c r="IA576" s="4"/>
      <c r="IB576" s="4"/>
      <c r="IC576" s="136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S576" s="4"/>
      <c r="LT576" s="4"/>
      <c r="LU576" s="4"/>
      <c r="LV576" s="4"/>
      <c r="LW576" s="4"/>
      <c r="LX576" s="4"/>
      <c r="LY576" s="4"/>
      <c r="LZ576" s="4"/>
      <c r="MA576" s="136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Q576" s="4"/>
      <c r="PR576" s="4"/>
      <c r="PS576" s="4"/>
      <c r="PT576" s="4"/>
      <c r="PU576" s="4"/>
      <c r="PV576" s="4"/>
      <c r="PW576" s="4"/>
      <c r="PX576" s="4"/>
      <c r="PY576" s="136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P576" s="4"/>
      <c r="TQ576" s="4"/>
      <c r="TR576" s="4"/>
      <c r="TS576" s="4"/>
      <c r="TT576" s="4"/>
      <c r="TU576" s="4"/>
      <c r="TV576" s="4"/>
      <c r="TW576" s="4"/>
      <c r="TX576" s="136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O576" s="4"/>
      <c r="XP576" s="4"/>
      <c r="XQ576" s="4"/>
      <c r="XR576" s="4"/>
      <c r="XS576" s="4"/>
      <c r="XT576" s="4"/>
      <c r="XU576" s="4"/>
      <c r="XV576" s="4"/>
      <c r="XW576" s="136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</row>
    <row r="577" spans="3:737" x14ac:dyDescent="0.25">
      <c r="C577" s="4"/>
      <c r="D577" s="4"/>
      <c r="E577" s="4"/>
      <c r="F577" s="4"/>
      <c r="G577" s="4"/>
      <c r="H577" s="4"/>
      <c r="I577" s="4"/>
      <c r="J577" s="4"/>
      <c r="K577" s="136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DC577" s="136"/>
      <c r="DD577" s="136"/>
      <c r="DE577" s="136"/>
      <c r="DF577" s="136"/>
      <c r="DG577" s="4"/>
      <c r="DH577" s="136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136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U577" s="4"/>
      <c r="HV577" s="4"/>
      <c r="HW577" s="4"/>
      <c r="HX577" s="4"/>
      <c r="HY577" s="4"/>
      <c r="HZ577" s="4"/>
      <c r="IA577" s="4"/>
      <c r="IB577" s="4"/>
      <c r="IC577" s="136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S577" s="4"/>
      <c r="LT577" s="4"/>
      <c r="LU577" s="4"/>
      <c r="LV577" s="4"/>
      <c r="LW577" s="4"/>
      <c r="LX577" s="4"/>
      <c r="LY577" s="4"/>
      <c r="LZ577" s="4"/>
      <c r="MA577" s="136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Q577" s="4"/>
      <c r="PR577" s="4"/>
      <c r="PS577" s="4"/>
      <c r="PT577" s="4"/>
      <c r="PU577" s="4"/>
      <c r="PV577" s="4"/>
      <c r="PW577" s="4"/>
      <c r="PX577" s="4"/>
      <c r="PY577" s="136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P577" s="4"/>
      <c r="TQ577" s="4"/>
      <c r="TR577" s="4"/>
      <c r="TS577" s="4"/>
      <c r="TT577" s="4"/>
      <c r="TU577" s="4"/>
      <c r="TV577" s="4"/>
      <c r="TW577" s="4"/>
      <c r="TX577" s="136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O577" s="4"/>
      <c r="XP577" s="4"/>
      <c r="XQ577" s="4"/>
      <c r="XR577" s="4"/>
      <c r="XS577" s="4"/>
      <c r="XT577" s="4"/>
      <c r="XU577" s="4"/>
      <c r="XV577" s="4"/>
      <c r="XW577" s="136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</row>
    <row r="578" spans="3:737" x14ac:dyDescent="0.25">
      <c r="C578" s="4"/>
      <c r="D578" s="4"/>
      <c r="E578" s="4"/>
      <c r="F578" s="4"/>
      <c r="G578" s="4"/>
      <c r="H578" s="4"/>
      <c r="I578" s="4"/>
      <c r="J578" s="4"/>
      <c r="K578" s="136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DC578" s="136"/>
      <c r="DD578" s="136"/>
      <c r="DE578" s="136"/>
      <c r="DF578" s="136"/>
      <c r="DG578" s="4"/>
      <c r="DH578" s="136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136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U578" s="4"/>
      <c r="HV578" s="4"/>
      <c r="HW578" s="4"/>
      <c r="HX578" s="4"/>
      <c r="HY578" s="4"/>
      <c r="HZ578" s="4"/>
      <c r="IA578" s="4"/>
      <c r="IB578" s="4"/>
      <c r="IC578" s="136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S578" s="4"/>
      <c r="LT578" s="4"/>
      <c r="LU578" s="4"/>
      <c r="LV578" s="4"/>
      <c r="LW578" s="4"/>
      <c r="LX578" s="4"/>
      <c r="LY578" s="4"/>
      <c r="LZ578" s="4"/>
      <c r="MA578" s="136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Q578" s="4"/>
      <c r="PR578" s="4"/>
      <c r="PS578" s="4"/>
      <c r="PT578" s="4"/>
      <c r="PU578" s="4"/>
      <c r="PV578" s="4"/>
      <c r="PW578" s="4"/>
      <c r="PX578" s="4"/>
      <c r="PY578" s="136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P578" s="4"/>
      <c r="TQ578" s="4"/>
      <c r="TR578" s="4"/>
      <c r="TS578" s="4"/>
      <c r="TT578" s="4"/>
      <c r="TU578" s="4"/>
      <c r="TV578" s="4"/>
      <c r="TW578" s="4"/>
      <c r="TX578" s="136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O578" s="4"/>
      <c r="XP578" s="4"/>
      <c r="XQ578" s="4"/>
      <c r="XR578" s="4"/>
      <c r="XS578" s="4"/>
      <c r="XT578" s="4"/>
      <c r="XU578" s="4"/>
      <c r="XV578" s="4"/>
      <c r="XW578" s="136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</row>
    <row r="579" spans="3:737" x14ac:dyDescent="0.25">
      <c r="C579" s="4"/>
      <c r="D579" s="4"/>
      <c r="E579" s="4"/>
      <c r="F579" s="4"/>
      <c r="G579" s="4"/>
      <c r="H579" s="4"/>
      <c r="I579" s="4"/>
      <c r="J579" s="4"/>
      <c r="K579" s="136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DC579" s="136"/>
      <c r="DD579" s="136"/>
      <c r="DE579" s="136"/>
      <c r="DF579" s="136"/>
      <c r="DG579" s="4"/>
      <c r="DH579" s="136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136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U579" s="4"/>
      <c r="HV579" s="4"/>
      <c r="HW579" s="4"/>
      <c r="HX579" s="4"/>
      <c r="HY579" s="4"/>
      <c r="HZ579" s="4"/>
      <c r="IA579" s="4"/>
      <c r="IB579" s="4"/>
      <c r="IC579" s="136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S579" s="4"/>
      <c r="LT579" s="4"/>
      <c r="LU579" s="4"/>
      <c r="LV579" s="4"/>
      <c r="LW579" s="4"/>
      <c r="LX579" s="4"/>
      <c r="LY579" s="4"/>
      <c r="LZ579" s="4"/>
      <c r="MA579" s="136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Q579" s="4"/>
      <c r="PR579" s="4"/>
      <c r="PS579" s="4"/>
      <c r="PT579" s="4"/>
      <c r="PU579" s="4"/>
      <c r="PV579" s="4"/>
      <c r="PW579" s="4"/>
      <c r="PX579" s="4"/>
      <c r="PY579" s="136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P579" s="4"/>
      <c r="TQ579" s="4"/>
      <c r="TR579" s="4"/>
      <c r="TS579" s="4"/>
      <c r="TT579" s="4"/>
      <c r="TU579" s="4"/>
      <c r="TV579" s="4"/>
      <c r="TW579" s="4"/>
      <c r="TX579" s="136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O579" s="4"/>
      <c r="XP579" s="4"/>
      <c r="XQ579" s="4"/>
      <c r="XR579" s="4"/>
      <c r="XS579" s="4"/>
      <c r="XT579" s="4"/>
      <c r="XU579" s="4"/>
      <c r="XV579" s="4"/>
      <c r="XW579" s="136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</row>
    <row r="580" spans="3:737" x14ac:dyDescent="0.25">
      <c r="C580" s="4"/>
      <c r="D580" s="4"/>
      <c r="E580" s="4"/>
      <c r="F580" s="4"/>
      <c r="G580" s="4"/>
      <c r="H580" s="4"/>
      <c r="I580" s="4"/>
      <c r="J580" s="4"/>
      <c r="K580" s="136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DC580" s="136"/>
      <c r="DD580" s="136"/>
      <c r="DE580" s="136"/>
      <c r="DF580" s="136"/>
      <c r="DG580" s="4"/>
      <c r="DH580" s="136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136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U580" s="4"/>
      <c r="HV580" s="4"/>
      <c r="HW580" s="4"/>
      <c r="HX580" s="4"/>
      <c r="HY580" s="4"/>
      <c r="HZ580" s="4"/>
      <c r="IA580" s="4"/>
      <c r="IB580" s="4"/>
      <c r="IC580" s="136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S580" s="4"/>
      <c r="LT580" s="4"/>
      <c r="LU580" s="4"/>
      <c r="LV580" s="4"/>
      <c r="LW580" s="4"/>
      <c r="LX580" s="4"/>
      <c r="LY580" s="4"/>
      <c r="LZ580" s="4"/>
      <c r="MA580" s="136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Q580" s="4"/>
      <c r="PR580" s="4"/>
      <c r="PS580" s="4"/>
      <c r="PT580" s="4"/>
      <c r="PU580" s="4"/>
      <c r="PV580" s="4"/>
      <c r="PW580" s="4"/>
      <c r="PX580" s="4"/>
      <c r="PY580" s="136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P580" s="4"/>
      <c r="TQ580" s="4"/>
      <c r="TR580" s="4"/>
      <c r="TS580" s="4"/>
      <c r="TT580" s="4"/>
      <c r="TU580" s="4"/>
      <c r="TV580" s="4"/>
      <c r="TW580" s="4"/>
      <c r="TX580" s="136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O580" s="4"/>
      <c r="XP580" s="4"/>
      <c r="XQ580" s="4"/>
      <c r="XR580" s="4"/>
      <c r="XS580" s="4"/>
      <c r="XT580" s="4"/>
      <c r="XU580" s="4"/>
      <c r="XV580" s="4"/>
      <c r="XW580" s="136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</row>
    <row r="581" spans="3:737" x14ac:dyDescent="0.25">
      <c r="C581" s="4"/>
      <c r="D581" s="4"/>
      <c r="E581" s="4"/>
      <c r="F581" s="4"/>
      <c r="G581" s="4"/>
      <c r="H581" s="4"/>
      <c r="I581" s="4"/>
      <c r="J581" s="4"/>
      <c r="K581" s="136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DC581" s="136"/>
      <c r="DD581" s="136"/>
      <c r="DE581" s="136"/>
      <c r="DF581" s="136"/>
      <c r="DG581" s="4"/>
      <c r="DH581" s="136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136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U581" s="4"/>
      <c r="HV581" s="4"/>
      <c r="HW581" s="4"/>
      <c r="HX581" s="4"/>
      <c r="HY581" s="4"/>
      <c r="HZ581" s="4"/>
      <c r="IA581" s="4"/>
      <c r="IB581" s="4"/>
      <c r="IC581" s="136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S581" s="4"/>
      <c r="LT581" s="4"/>
      <c r="LU581" s="4"/>
      <c r="LV581" s="4"/>
      <c r="LW581" s="4"/>
      <c r="LX581" s="4"/>
      <c r="LY581" s="4"/>
      <c r="LZ581" s="4"/>
      <c r="MA581" s="136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Q581" s="4"/>
      <c r="PR581" s="4"/>
      <c r="PS581" s="4"/>
      <c r="PT581" s="4"/>
      <c r="PU581" s="4"/>
      <c r="PV581" s="4"/>
      <c r="PW581" s="4"/>
      <c r="PX581" s="4"/>
      <c r="PY581" s="136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P581" s="4"/>
      <c r="TQ581" s="4"/>
      <c r="TR581" s="4"/>
      <c r="TS581" s="4"/>
      <c r="TT581" s="4"/>
      <c r="TU581" s="4"/>
      <c r="TV581" s="4"/>
      <c r="TW581" s="4"/>
      <c r="TX581" s="136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O581" s="4"/>
      <c r="XP581" s="4"/>
      <c r="XQ581" s="4"/>
      <c r="XR581" s="4"/>
      <c r="XS581" s="4"/>
      <c r="XT581" s="4"/>
      <c r="XU581" s="4"/>
      <c r="XV581" s="4"/>
      <c r="XW581" s="136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</row>
    <row r="582" spans="3:737" x14ac:dyDescent="0.25">
      <c r="C582" s="4"/>
      <c r="D582" s="4"/>
      <c r="E582" s="4"/>
      <c r="F582" s="4"/>
      <c r="G582" s="4"/>
      <c r="H582" s="4"/>
      <c r="I582" s="4"/>
      <c r="J582" s="4"/>
      <c r="K582" s="136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DC582" s="136"/>
      <c r="DD582" s="136"/>
      <c r="DE582" s="136"/>
      <c r="DF582" s="136"/>
      <c r="DG582" s="4"/>
      <c r="DH582" s="136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136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U582" s="4"/>
      <c r="HV582" s="4"/>
      <c r="HW582" s="4"/>
      <c r="HX582" s="4"/>
      <c r="HY582" s="4"/>
      <c r="HZ582" s="4"/>
      <c r="IA582" s="4"/>
      <c r="IB582" s="4"/>
      <c r="IC582" s="136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S582" s="4"/>
      <c r="LT582" s="4"/>
      <c r="LU582" s="4"/>
      <c r="LV582" s="4"/>
      <c r="LW582" s="4"/>
      <c r="LX582" s="4"/>
      <c r="LY582" s="4"/>
      <c r="LZ582" s="4"/>
      <c r="MA582" s="136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Q582" s="4"/>
      <c r="PR582" s="4"/>
      <c r="PS582" s="4"/>
      <c r="PT582" s="4"/>
      <c r="PU582" s="4"/>
      <c r="PV582" s="4"/>
      <c r="PW582" s="4"/>
      <c r="PX582" s="4"/>
      <c r="PY582" s="136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P582" s="4"/>
      <c r="TQ582" s="4"/>
      <c r="TR582" s="4"/>
      <c r="TS582" s="4"/>
      <c r="TT582" s="4"/>
      <c r="TU582" s="4"/>
      <c r="TV582" s="4"/>
      <c r="TW582" s="4"/>
      <c r="TX582" s="136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O582" s="4"/>
      <c r="XP582" s="4"/>
      <c r="XQ582" s="4"/>
      <c r="XR582" s="4"/>
      <c r="XS582" s="4"/>
      <c r="XT582" s="4"/>
      <c r="XU582" s="4"/>
      <c r="XV582" s="4"/>
      <c r="XW582" s="136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</row>
    <row r="583" spans="3:737" x14ac:dyDescent="0.25">
      <c r="C583" s="4"/>
      <c r="D583" s="4"/>
      <c r="E583" s="4"/>
      <c r="F583" s="4"/>
      <c r="G583" s="4"/>
      <c r="H583" s="4"/>
      <c r="I583" s="4"/>
      <c r="J583" s="4"/>
      <c r="K583" s="136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DC583" s="136"/>
      <c r="DD583" s="136"/>
      <c r="DE583" s="136"/>
      <c r="DF583" s="136"/>
      <c r="DG583" s="4"/>
      <c r="DH583" s="136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136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U583" s="4"/>
      <c r="HV583" s="4"/>
      <c r="HW583" s="4"/>
      <c r="HX583" s="4"/>
      <c r="HY583" s="4"/>
      <c r="HZ583" s="4"/>
      <c r="IA583" s="4"/>
      <c r="IB583" s="4"/>
      <c r="IC583" s="136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S583" s="4"/>
      <c r="LT583" s="4"/>
      <c r="LU583" s="4"/>
      <c r="LV583" s="4"/>
      <c r="LW583" s="4"/>
      <c r="LX583" s="4"/>
      <c r="LY583" s="4"/>
      <c r="LZ583" s="4"/>
      <c r="MA583" s="136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Q583" s="4"/>
      <c r="PR583" s="4"/>
      <c r="PS583" s="4"/>
      <c r="PT583" s="4"/>
      <c r="PU583" s="4"/>
      <c r="PV583" s="4"/>
      <c r="PW583" s="4"/>
      <c r="PX583" s="4"/>
      <c r="PY583" s="136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P583" s="4"/>
      <c r="TQ583" s="4"/>
      <c r="TR583" s="4"/>
      <c r="TS583" s="4"/>
      <c r="TT583" s="4"/>
      <c r="TU583" s="4"/>
      <c r="TV583" s="4"/>
      <c r="TW583" s="4"/>
      <c r="TX583" s="136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O583" s="4"/>
      <c r="XP583" s="4"/>
      <c r="XQ583" s="4"/>
      <c r="XR583" s="4"/>
      <c r="XS583" s="4"/>
      <c r="XT583" s="4"/>
      <c r="XU583" s="4"/>
      <c r="XV583" s="4"/>
      <c r="XW583" s="136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</row>
    <row r="584" spans="3:737" x14ac:dyDescent="0.25">
      <c r="C584" s="4"/>
      <c r="D584" s="4"/>
      <c r="E584" s="4"/>
      <c r="F584" s="4"/>
      <c r="G584" s="4"/>
      <c r="H584" s="4"/>
      <c r="I584" s="4"/>
      <c r="J584" s="4"/>
      <c r="K584" s="136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DC584" s="136"/>
      <c r="DD584" s="136"/>
      <c r="DE584" s="136"/>
      <c r="DF584" s="136"/>
      <c r="DG584" s="4"/>
      <c r="DH584" s="136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136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U584" s="4"/>
      <c r="HV584" s="4"/>
      <c r="HW584" s="4"/>
      <c r="HX584" s="4"/>
      <c r="HY584" s="4"/>
      <c r="HZ584" s="4"/>
      <c r="IA584" s="4"/>
      <c r="IB584" s="4"/>
      <c r="IC584" s="136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S584" s="4"/>
      <c r="LT584" s="4"/>
      <c r="LU584" s="4"/>
      <c r="LV584" s="4"/>
      <c r="LW584" s="4"/>
      <c r="LX584" s="4"/>
      <c r="LY584" s="4"/>
      <c r="LZ584" s="4"/>
      <c r="MA584" s="136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Q584" s="4"/>
      <c r="PR584" s="4"/>
      <c r="PS584" s="4"/>
      <c r="PT584" s="4"/>
      <c r="PU584" s="4"/>
      <c r="PV584" s="4"/>
      <c r="PW584" s="4"/>
      <c r="PX584" s="4"/>
      <c r="PY584" s="136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P584" s="4"/>
      <c r="TQ584" s="4"/>
      <c r="TR584" s="4"/>
      <c r="TS584" s="4"/>
      <c r="TT584" s="4"/>
      <c r="TU584" s="4"/>
      <c r="TV584" s="4"/>
      <c r="TW584" s="4"/>
      <c r="TX584" s="136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O584" s="4"/>
      <c r="XP584" s="4"/>
      <c r="XQ584" s="4"/>
      <c r="XR584" s="4"/>
      <c r="XS584" s="4"/>
      <c r="XT584" s="4"/>
      <c r="XU584" s="4"/>
      <c r="XV584" s="4"/>
      <c r="XW584" s="136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</row>
    <row r="585" spans="3:737" x14ac:dyDescent="0.25">
      <c r="C585" s="4"/>
      <c r="D585" s="4"/>
      <c r="E585" s="4"/>
      <c r="F585" s="4"/>
      <c r="G585" s="4"/>
      <c r="H585" s="4"/>
      <c r="I585" s="4"/>
      <c r="J585" s="4"/>
      <c r="K585" s="136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DC585" s="136"/>
      <c r="DD585" s="136"/>
      <c r="DE585" s="136"/>
      <c r="DF585" s="136"/>
      <c r="DG585" s="4"/>
      <c r="DH585" s="136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136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U585" s="4"/>
      <c r="HV585" s="4"/>
      <c r="HW585" s="4"/>
      <c r="HX585" s="4"/>
      <c r="HY585" s="4"/>
      <c r="HZ585" s="4"/>
      <c r="IA585" s="4"/>
      <c r="IB585" s="4"/>
      <c r="IC585" s="136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S585" s="4"/>
      <c r="LT585" s="4"/>
      <c r="LU585" s="4"/>
      <c r="LV585" s="4"/>
      <c r="LW585" s="4"/>
      <c r="LX585" s="4"/>
      <c r="LY585" s="4"/>
      <c r="LZ585" s="4"/>
      <c r="MA585" s="136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Q585" s="4"/>
      <c r="PR585" s="4"/>
      <c r="PS585" s="4"/>
      <c r="PT585" s="4"/>
      <c r="PU585" s="4"/>
      <c r="PV585" s="4"/>
      <c r="PW585" s="4"/>
      <c r="PX585" s="4"/>
      <c r="PY585" s="136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P585" s="4"/>
      <c r="TQ585" s="4"/>
      <c r="TR585" s="4"/>
      <c r="TS585" s="4"/>
      <c r="TT585" s="4"/>
      <c r="TU585" s="4"/>
      <c r="TV585" s="4"/>
      <c r="TW585" s="4"/>
      <c r="TX585" s="136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O585" s="4"/>
      <c r="XP585" s="4"/>
      <c r="XQ585" s="4"/>
      <c r="XR585" s="4"/>
      <c r="XS585" s="4"/>
      <c r="XT585" s="4"/>
      <c r="XU585" s="4"/>
      <c r="XV585" s="4"/>
      <c r="XW585" s="136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</row>
    <row r="586" spans="3:737" x14ac:dyDescent="0.25">
      <c r="C586" s="4"/>
      <c r="D586" s="4"/>
      <c r="E586" s="4"/>
      <c r="F586" s="4"/>
      <c r="G586" s="4"/>
      <c r="H586" s="4"/>
      <c r="I586" s="4"/>
      <c r="J586" s="4"/>
      <c r="K586" s="136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DC586" s="136"/>
      <c r="DD586" s="136"/>
      <c r="DE586" s="136"/>
      <c r="DF586" s="136"/>
      <c r="DG586" s="4"/>
      <c r="DH586" s="136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136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U586" s="4"/>
      <c r="HV586" s="4"/>
      <c r="HW586" s="4"/>
      <c r="HX586" s="4"/>
      <c r="HY586" s="4"/>
      <c r="HZ586" s="4"/>
      <c r="IA586" s="4"/>
      <c r="IB586" s="4"/>
      <c r="IC586" s="136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S586" s="4"/>
      <c r="LT586" s="4"/>
      <c r="LU586" s="4"/>
      <c r="LV586" s="4"/>
      <c r="LW586" s="4"/>
      <c r="LX586" s="4"/>
      <c r="LY586" s="4"/>
      <c r="LZ586" s="4"/>
      <c r="MA586" s="136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Q586" s="4"/>
      <c r="PR586" s="4"/>
      <c r="PS586" s="4"/>
      <c r="PT586" s="4"/>
      <c r="PU586" s="4"/>
      <c r="PV586" s="4"/>
      <c r="PW586" s="4"/>
      <c r="PX586" s="4"/>
      <c r="PY586" s="136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P586" s="4"/>
      <c r="TQ586" s="4"/>
      <c r="TR586" s="4"/>
      <c r="TS586" s="4"/>
      <c r="TT586" s="4"/>
      <c r="TU586" s="4"/>
      <c r="TV586" s="4"/>
      <c r="TW586" s="4"/>
      <c r="TX586" s="136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O586" s="4"/>
      <c r="XP586" s="4"/>
      <c r="XQ586" s="4"/>
      <c r="XR586" s="4"/>
      <c r="XS586" s="4"/>
      <c r="XT586" s="4"/>
      <c r="XU586" s="4"/>
      <c r="XV586" s="4"/>
      <c r="XW586" s="136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</row>
    <row r="587" spans="3:737" x14ac:dyDescent="0.25">
      <c r="C587" s="4"/>
      <c r="D587" s="4"/>
      <c r="E587" s="4"/>
      <c r="F587" s="4"/>
      <c r="G587" s="4"/>
      <c r="H587" s="4"/>
      <c r="I587" s="4"/>
      <c r="J587" s="4"/>
      <c r="K587" s="136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DC587" s="136"/>
      <c r="DD587" s="136"/>
      <c r="DE587" s="136"/>
      <c r="DF587" s="136"/>
      <c r="DG587" s="4"/>
      <c r="DH587" s="136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136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U587" s="4"/>
      <c r="HV587" s="4"/>
      <c r="HW587" s="4"/>
      <c r="HX587" s="4"/>
      <c r="HY587" s="4"/>
      <c r="HZ587" s="4"/>
      <c r="IA587" s="4"/>
      <c r="IB587" s="4"/>
      <c r="IC587" s="136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S587" s="4"/>
      <c r="LT587" s="4"/>
      <c r="LU587" s="4"/>
      <c r="LV587" s="4"/>
      <c r="LW587" s="4"/>
      <c r="LX587" s="4"/>
      <c r="LY587" s="4"/>
      <c r="LZ587" s="4"/>
      <c r="MA587" s="136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Q587" s="4"/>
      <c r="PR587" s="4"/>
      <c r="PS587" s="4"/>
      <c r="PT587" s="4"/>
      <c r="PU587" s="4"/>
      <c r="PV587" s="4"/>
      <c r="PW587" s="4"/>
      <c r="PX587" s="4"/>
      <c r="PY587" s="136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P587" s="4"/>
      <c r="TQ587" s="4"/>
      <c r="TR587" s="4"/>
      <c r="TS587" s="4"/>
      <c r="TT587" s="4"/>
      <c r="TU587" s="4"/>
      <c r="TV587" s="4"/>
      <c r="TW587" s="4"/>
      <c r="TX587" s="136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O587" s="4"/>
      <c r="XP587" s="4"/>
      <c r="XQ587" s="4"/>
      <c r="XR587" s="4"/>
      <c r="XS587" s="4"/>
      <c r="XT587" s="4"/>
      <c r="XU587" s="4"/>
      <c r="XV587" s="4"/>
      <c r="XW587" s="136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</row>
    <row r="588" spans="3:737" x14ac:dyDescent="0.25">
      <c r="C588" s="4"/>
      <c r="D588" s="4"/>
      <c r="E588" s="4"/>
      <c r="F588" s="4"/>
      <c r="G588" s="4"/>
      <c r="H588" s="4"/>
      <c r="I588" s="4"/>
      <c r="J588" s="4"/>
      <c r="K588" s="136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DC588" s="136"/>
      <c r="DD588" s="136"/>
      <c r="DE588" s="136"/>
      <c r="DF588" s="136"/>
      <c r="DG588" s="4"/>
      <c r="DH588" s="136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136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U588" s="4"/>
      <c r="HV588" s="4"/>
      <c r="HW588" s="4"/>
      <c r="HX588" s="4"/>
      <c r="HY588" s="4"/>
      <c r="HZ588" s="4"/>
      <c r="IA588" s="4"/>
      <c r="IB588" s="4"/>
      <c r="IC588" s="136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S588" s="4"/>
      <c r="LT588" s="4"/>
      <c r="LU588" s="4"/>
      <c r="LV588" s="4"/>
      <c r="LW588" s="4"/>
      <c r="LX588" s="4"/>
      <c r="LY588" s="4"/>
      <c r="LZ588" s="4"/>
      <c r="MA588" s="136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Q588" s="4"/>
      <c r="PR588" s="4"/>
      <c r="PS588" s="4"/>
      <c r="PT588" s="4"/>
      <c r="PU588" s="4"/>
      <c r="PV588" s="4"/>
      <c r="PW588" s="4"/>
      <c r="PX588" s="4"/>
      <c r="PY588" s="136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P588" s="4"/>
      <c r="TQ588" s="4"/>
      <c r="TR588" s="4"/>
      <c r="TS588" s="4"/>
      <c r="TT588" s="4"/>
      <c r="TU588" s="4"/>
      <c r="TV588" s="4"/>
      <c r="TW588" s="4"/>
      <c r="TX588" s="136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O588" s="4"/>
      <c r="XP588" s="4"/>
      <c r="XQ588" s="4"/>
      <c r="XR588" s="4"/>
      <c r="XS588" s="4"/>
      <c r="XT588" s="4"/>
      <c r="XU588" s="4"/>
      <c r="XV588" s="4"/>
      <c r="XW588" s="136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</row>
    <row r="589" spans="3:737" x14ac:dyDescent="0.25">
      <c r="C589" s="4"/>
      <c r="D589" s="4"/>
      <c r="E589" s="4"/>
      <c r="F589" s="4"/>
      <c r="G589" s="4"/>
      <c r="H589" s="4"/>
      <c r="I589" s="4"/>
      <c r="J589" s="4"/>
      <c r="K589" s="136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DC589" s="136"/>
      <c r="DD589" s="136"/>
      <c r="DE589" s="136"/>
      <c r="DF589" s="136"/>
      <c r="DG589" s="4"/>
      <c r="DH589" s="136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136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U589" s="4"/>
      <c r="HV589" s="4"/>
      <c r="HW589" s="4"/>
      <c r="HX589" s="4"/>
      <c r="HY589" s="4"/>
      <c r="HZ589" s="4"/>
      <c r="IA589" s="4"/>
      <c r="IB589" s="4"/>
      <c r="IC589" s="136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S589" s="4"/>
      <c r="LT589" s="4"/>
      <c r="LU589" s="4"/>
      <c r="LV589" s="4"/>
      <c r="LW589" s="4"/>
      <c r="LX589" s="4"/>
      <c r="LY589" s="4"/>
      <c r="LZ589" s="4"/>
      <c r="MA589" s="136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Q589" s="4"/>
      <c r="PR589" s="4"/>
      <c r="PS589" s="4"/>
      <c r="PT589" s="4"/>
      <c r="PU589" s="4"/>
      <c r="PV589" s="4"/>
      <c r="PW589" s="4"/>
      <c r="PX589" s="4"/>
      <c r="PY589" s="136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P589" s="4"/>
      <c r="TQ589" s="4"/>
      <c r="TR589" s="4"/>
      <c r="TS589" s="4"/>
      <c r="TT589" s="4"/>
      <c r="TU589" s="4"/>
      <c r="TV589" s="4"/>
      <c r="TW589" s="4"/>
      <c r="TX589" s="136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O589" s="4"/>
      <c r="XP589" s="4"/>
      <c r="XQ589" s="4"/>
      <c r="XR589" s="4"/>
      <c r="XS589" s="4"/>
      <c r="XT589" s="4"/>
      <c r="XU589" s="4"/>
      <c r="XV589" s="4"/>
      <c r="XW589" s="136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</row>
    <row r="590" spans="3:737" x14ac:dyDescent="0.25">
      <c r="C590" s="4"/>
      <c r="D590" s="4"/>
      <c r="E590" s="4"/>
      <c r="F590" s="4"/>
      <c r="G590" s="4"/>
      <c r="H590" s="4"/>
      <c r="I590" s="4"/>
      <c r="J590" s="4"/>
      <c r="K590" s="136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DC590" s="136"/>
      <c r="DD590" s="136"/>
      <c r="DE590" s="136"/>
      <c r="DF590" s="136"/>
      <c r="DG590" s="4"/>
      <c r="DH590" s="136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136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U590" s="4"/>
      <c r="HV590" s="4"/>
      <c r="HW590" s="4"/>
      <c r="HX590" s="4"/>
      <c r="HY590" s="4"/>
      <c r="HZ590" s="4"/>
      <c r="IA590" s="4"/>
      <c r="IB590" s="4"/>
      <c r="IC590" s="136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S590" s="4"/>
      <c r="LT590" s="4"/>
      <c r="LU590" s="4"/>
      <c r="LV590" s="4"/>
      <c r="LW590" s="4"/>
      <c r="LX590" s="4"/>
      <c r="LY590" s="4"/>
      <c r="LZ590" s="4"/>
      <c r="MA590" s="136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Q590" s="4"/>
      <c r="PR590" s="4"/>
      <c r="PS590" s="4"/>
      <c r="PT590" s="4"/>
      <c r="PU590" s="4"/>
      <c r="PV590" s="4"/>
      <c r="PW590" s="4"/>
      <c r="PX590" s="4"/>
      <c r="PY590" s="136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P590" s="4"/>
      <c r="TQ590" s="4"/>
      <c r="TR590" s="4"/>
      <c r="TS590" s="4"/>
      <c r="TT590" s="4"/>
      <c r="TU590" s="4"/>
      <c r="TV590" s="4"/>
      <c r="TW590" s="4"/>
      <c r="TX590" s="136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O590" s="4"/>
      <c r="XP590" s="4"/>
      <c r="XQ590" s="4"/>
      <c r="XR590" s="4"/>
      <c r="XS590" s="4"/>
      <c r="XT590" s="4"/>
      <c r="XU590" s="4"/>
      <c r="XV590" s="4"/>
      <c r="XW590" s="136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</row>
    <row r="591" spans="3:737" x14ac:dyDescent="0.25">
      <c r="C591" s="4"/>
      <c r="D591" s="4"/>
      <c r="E591" s="4"/>
      <c r="F591" s="4"/>
      <c r="G591" s="4"/>
      <c r="H591" s="4"/>
      <c r="I591" s="4"/>
      <c r="J591" s="4"/>
      <c r="K591" s="136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DC591" s="136"/>
      <c r="DD591" s="136"/>
      <c r="DE591" s="136"/>
      <c r="DF591" s="136"/>
      <c r="DG591" s="4"/>
      <c r="DH591" s="136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136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U591" s="4"/>
      <c r="HV591" s="4"/>
      <c r="HW591" s="4"/>
      <c r="HX591" s="4"/>
      <c r="HY591" s="4"/>
      <c r="HZ591" s="4"/>
      <c r="IA591" s="4"/>
      <c r="IB591" s="4"/>
      <c r="IC591" s="136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S591" s="4"/>
      <c r="LT591" s="4"/>
      <c r="LU591" s="4"/>
      <c r="LV591" s="4"/>
      <c r="LW591" s="4"/>
      <c r="LX591" s="4"/>
      <c r="LY591" s="4"/>
      <c r="LZ591" s="4"/>
      <c r="MA591" s="136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Q591" s="4"/>
      <c r="PR591" s="4"/>
      <c r="PS591" s="4"/>
      <c r="PT591" s="4"/>
      <c r="PU591" s="4"/>
      <c r="PV591" s="4"/>
      <c r="PW591" s="4"/>
      <c r="PX591" s="4"/>
      <c r="PY591" s="136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P591" s="4"/>
      <c r="TQ591" s="4"/>
      <c r="TR591" s="4"/>
      <c r="TS591" s="4"/>
      <c r="TT591" s="4"/>
      <c r="TU591" s="4"/>
      <c r="TV591" s="4"/>
      <c r="TW591" s="4"/>
      <c r="TX591" s="136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O591" s="4"/>
      <c r="XP591" s="4"/>
      <c r="XQ591" s="4"/>
      <c r="XR591" s="4"/>
      <c r="XS591" s="4"/>
      <c r="XT591" s="4"/>
      <c r="XU591" s="4"/>
      <c r="XV591" s="4"/>
      <c r="XW591" s="136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</row>
    <row r="592" spans="3:737" x14ac:dyDescent="0.25">
      <c r="C592" s="4"/>
      <c r="D592" s="4"/>
      <c r="E592" s="4"/>
      <c r="F592" s="4"/>
      <c r="G592" s="4"/>
      <c r="H592" s="4"/>
      <c r="I592" s="4"/>
      <c r="J592" s="4"/>
      <c r="K592" s="136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DC592" s="136"/>
      <c r="DD592" s="136"/>
      <c r="DE592" s="136"/>
      <c r="DF592" s="136"/>
      <c r="DG592" s="4"/>
      <c r="DH592" s="136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136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U592" s="4"/>
      <c r="HV592" s="4"/>
      <c r="HW592" s="4"/>
      <c r="HX592" s="4"/>
      <c r="HY592" s="4"/>
      <c r="HZ592" s="4"/>
      <c r="IA592" s="4"/>
      <c r="IB592" s="4"/>
      <c r="IC592" s="136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S592" s="4"/>
      <c r="LT592" s="4"/>
      <c r="LU592" s="4"/>
      <c r="LV592" s="4"/>
      <c r="LW592" s="4"/>
      <c r="LX592" s="4"/>
      <c r="LY592" s="4"/>
      <c r="LZ592" s="4"/>
      <c r="MA592" s="136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Q592" s="4"/>
      <c r="PR592" s="4"/>
      <c r="PS592" s="4"/>
      <c r="PT592" s="4"/>
      <c r="PU592" s="4"/>
      <c r="PV592" s="4"/>
      <c r="PW592" s="4"/>
      <c r="PX592" s="4"/>
      <c r="PY592" s="136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P592" s="4"/>
      <c r="TQ592" s="4"/>
      <c r="TR592" s="4"/>
      <c r="TS592" s="4"/>
      <c r="TT592" s="4"/>
      <c r="TU592" s="4"/>
      <c r="TV592" s="4"/>
      <c r="TW592" s="4"/>
      <c r="TX592" s="136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O592" s="4"/>
      <c r="XP592" s="4"/>
      <c r="XQ592" s="4"/>
      <c r="XR592" s="4"/>
      <c r="XS592" s="4"/>
      <c r="XT592" s="4"/>
      <c r="XU592" s="4"/>
      <c r="XV592" s="4"/>
      <c r="XW592" s="136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</row>
    <row r="593" spans="3:737" x14ac:dyDescent="0.25">
      <c r="C593" s="4"/>
      <c r="D593" s="4"/>
      <c r="E593" s="4"/>
      <c r="F593" s="4"/>
      <c r="G593" s="4"/>
      <c r="H593" s="4"/>
      <c r="I593" s="4"/>
      <c r="J593" s="4"/>
      <c r="K593" s="136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DC593" s="136"/>
      <c r="DD593" s="136"/>
      <c r="DE593" s="136"/>
      <c r="DF593" s="136"/>
      <c r="DG593" s="4"/>
      <c r="DH593" s="136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136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U593" s="4"/>
      <c r="HV593" s="4"/>
      <c r="HW593" s="4"/>
      <c r="HX593" s="4"/>
      <c r="HY593" s="4"/>
      <c r="HZ593" s="4"/>
      <c r="IA593" s="4"/>
      <c r="IB593" s="4"/>
      <c r="IC593" s="136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S593" s="4"/>
      <c r="LT593" s="4"/>
      <c r="LU593" s="4"/>
      <c r="LV593" s="4"/>
      <c r="LW593" s="4"/>
      <c r="LX593" s="4"/>
      <c r="LY593" s="4"/>
      <c r="LZ593" s="4"/>
      <c r="MA593" s="136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Q593" s="4"/>
      <c r="PR593" s="4"/>
      <c r="PS593" s="4"/>
      <c r="PT593" s="4"/>
      <c r="PU593" s="4"/>
      <c r="PV593" s="4"/>
      <c r="PW593" s="4"/>
      <c r="PX593" s="4"/>
      <c r="PY593" s="136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P593" s="4"/>
      <c r="TQ593" s="4"/>
      <c r="TR593" s="4"/>
      <c r="TS593" s="4"/>
      <c r="TT593" s="4"/>
      <c r="TU593" s="4"/>
      <c r="TV593" s="4"/>
      <c r="TW593" s="4"/>
      <c r="TX593" s="136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O593" s="4"/>
      <c r="XP593" s="4"/>
      <c r="XQ593" s="4"/>
      <c r="XR593" s="4"/>
      <c r="XS593" s="4"/>
      <c r="XT593" s="4"/>
      <c r="XU593" s="4"/>
      <c r="XV593" s="4"/>
      <c r="XW593" s="136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</row>
    <row r="594" spans="3:737" x14ac:dyDescent="0.25">
      <c r="C594" s="4"/>
      <c r="D594" s="4"/>
      <c r="E594" s="4"/>
      <c r="F594" s="4"/>
      <c r="G594" s="4"/>
      <c r="H594" s="4"/>
      <c r="I594" s="4"/>
      <c r="J594" s="4"/>
      <c r="K594" s="136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DC594" s="136"/>
      <c r="DD594" s="136"/>
      <c r="DE594" s="136"/>
      <c r="DF594" s="136"/>
      <c r="DG594" s="4"/>
      <c r="DH594" s="136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136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U594" s="4"/>
      <c r="HV594" s="4"/>
      <c r="HW594" s="4"/>
      <c r="HX594" s="4"/>
      <c r="HY594" s="4"/>
      <c r="HZ594" s="4"/>
      <c r="IA594" s="4"/>
      <c r="IB594" s="4"/>
      <c r="IC594" s="136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S594" s="4"/>
      <c r="LT594" s="4"/>
      <c r="LU594" s="4"/>
      <c r="LV594" s="4"/>
      <c r="LW594" s="4"/>
      <c r="LX594" s="4"/>
      <c r="LY594" s="4"/>
      <c r="LZ594" s="4"/>
      <c r="MA594" s="136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Q594" s="4"/>
      <c r="PR594" s="4"/>
      <c r="PS594" s="4"/>
      <c r="PT594" s="4"/>
      <c r="PU594" s="4"/>
      <c r="PV594" s="4"/>
      <c r="PW594" s="4"/>
      <c r="PX594" s="4"/>
      <c r="PY594" s="136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P594" s="4"/>
      <c r="TQ594" s="4"/>
      <c r="TR594" s="4"/>
      <c r="TS594" s="4"/>
      <c r="TT594" s="4"/>
      <c r="TU594" s="4"/>
      <c r="TV594" s="4"/>
      <c r="TW594" s="4"/>
      <c r="TX594" s="136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O594" s="4"/>
      <c r="XP594" s="4"/>
      <c r="XQ594" s="4"/>
      <c r="XR594" s="4"/>
      <c r="XS594" s="4"/>
      <c r="XT594" s="4"/>
      <c r="XU594" s="4"/>
      <c r="XV594" s="4"/>
      <c r="XW594" s="136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</row>
    <row r="595" spans="3:737" x14ac:dyDescent="0.25">
      <c r="C595" s="4"/>
      <c r="D595" s="4"/>
      <c r="E595" s="4"/>
      <c r="F595" s="4"/>
      <c r="G595" s="4"/>
      <c r="H595" s="4"/>
      <c r="I595" s="4"/>
      <c r="J595" s="4"/>
      <c r="K595" s="136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DC595" s="136"/>
      <c r="DD595" s="136"/>
      <c r="DE595" s="136"/>
      <c r="DF595" s="136"/>
      <c r="DG595" s="4"/>
      <c r="DH595" s="136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136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U595" s="4"/>
      <c r="HV595" s="4"/>
      <c r="HW595" s="4"/>
      <c r="HX595" s="4"/>
      <c r="HY595" s="4"/>
      <c r="HZ595" s="4"/>
      <c r="IA595" s="4"/>
      <c r="IB595" s="4"/>
      <c r="IC595" s="136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S595" s="4"/>
      <c r="LT595" s="4"/>
      <c r="LU595" s="4"/>
      <c r="LV595" s="4"/>
      <c r="LW595" s="4"/>
      <c r="LX595" s="4"/>
      <c r="LY595" s="4"/>
      <c r="LZ595" s="4"/>
      <c r="MA595" s="136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Q595" s="4"/>
      <c r="PR595" s="4"/>
      <c r="PS595" s="4"/>
      <c r="PT595" s="4"/>
      <c r="PU595" s="4"/>
      <c r="PV595" s="4"/>
      <c r="PW595" s="4"/>
      <c r="PX595" s="4"/>
      <c r="PY595" s="136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P595" s="4"/>
      <c r="TQ595" s="4"/>
      <c r="TR595" s="4"/>
      <c r="TS595" s="4"/>
      <c r="TT595" s="4"/>
      <c r="TU595" s="4"/>
      <c r="TV595" s="4"/>
      <c r="TW595" s="4"/>
      <c r="TX595" s="136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O595" s="4"/>
      <c r="XP595" s="4"/>
      <c r="XQ595" s="4"/>
      <c r="XR595" s="4"/>
      <c r="XS595" s="4"/>
      <c r="XT595" s="4"/>
      <c r="XU595" s="4"/>
      <c r="XV595" s="4"/>
      <c r="XW595" s="136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</row>
    <row r="596" spans="3:737" x14ac:dyDescent="0.25">
      <c r="C596" s="4"/>
      <c r="D596" s="4"/>
      <c r="E596" s="4"/>
      <c r="F596" s="4"/>
      <c r="G596" s="4"/>
      <c r="H596" s="4"/>
      <c r="I596" s="4"/>
      <c r="J596" s="4"/>
      <c r="K596" s="136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DC596" s="136"/>
      <c r="DD596" s="136"/>
      <c r="DE596" s="136"/>
      <c r="DF596" s="136"/>
      <c r="DG596" s="4"/>
      <c r="DH596" s="136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136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U596" s="4"/>
      <c r="HV596" s="4"/>
      <c r="HW596" s="4"/>
      <c r="HX596" s="4"/>
      <c r="HY596" s="4"/>
      <c r="HZ596" s="4"/>
      <c r="IA596" s="4"/>
      <c r="IB596" s="4"/>
      <c r="IC596" s="136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S596" s="4"/>
      <c r="LT596" s="4"/>
      <c r="LU596" s="4"/>
      <c r="LV596" s="4"/>
      <c r="LW596" s="4"/>
      <c r="LX596" s="4"/>
      <c r="LY596" s="4"/>
      <c r="LZ596" s="4"/>
      <c r="MA596" s="136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Q596" s="4"/>
      <c r="PR596" s="4"/>
      <c r="PS596" s="4"/>
      <c r="PT596" s="4"/>
      <c r="PU596" s="4"/>
      <c r="PV596" s="4"/>
      <c r="PW596" s="4"/>
      <c r="PX596" s="4"/>
      <c r="PY596" s="136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P596" s="4"/>
      <c r="TQ596" s="4"/>
      <c r="TR596" s="4"/>
      <c r="TS596" s="4"/>
      <c r="TT596" s="4"/>
      <c r="TU596" s="4"/>
      <c r="TV596" s="4"/>
      <c r="TW596" s="4"/>
      <c r="TX596" s="136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O596" s="4"/>
      <c r="XP596" s="4"/>
      <c r="XQ596" s="4"/>
      <c r="XR596" s="4"/>
      <c r="XS596" s="4"/>
      <c r="XT596" s="4"/>
      <c r="XU596" s="4"/>
      <c r="XV596" s="4"/>
      <c r="XW596" s="136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</row>
    <row r="597" spans="3:737" x14ac:dyDescent="0.25">
      <c r="C597" s="4"/>
      <c r="D597" s="4"/>
      <c r="E597" s="4"/>
      <c r="F597" s="4"/>
      <c r="G597" s="4"/>
      <c r="H597" s="4"/>
      <c r="I597" s="4"/>
      <c r="J597" s="4"/>
      <c r="K597" s="136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DC597" s="136"/>
      <c r="DD597" s="136"/>
      <c r="DE597" s="136"/>
      <c r="DF597" s="136"/>
      <c r="DG597" s="4"/>
      <c r="DH597" s="136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136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U597" s="4"/>
      <c r="HV597" s="4"/>
      <c r="HW597" s="4"/>
      <c r="HX597" s="4"/>
      <c r="HY597" s="4"/>
      <c r="HZ597" s="4"/>
      <c r="IA597" s="4"/>
      <c r="IB597" s="4"/>
      <c r="IC597" s="136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S597" s="4"/>
      <c r="LT597" s="4"/>
      <c r="LU597" s="4"/>
      <c r="LV597" s="4"/>
      <c r="LW597" s="4"/>
      <c r="LX597" s="4"/>
      <c r="LY597" s="4"/>
      <c r="LZ597" s="4"/>
      <c r="MA597" s="136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Q597" s="4"/>
      <c r="PR597" s="4"/>
      <c r="PS597" s="4"/>
      <c r="PT597" s="4"/>
      <c r="PU597" s="4"/>
      <c r="PV597" s="4"/>
      <c r="PW597" s="4"/>
      <c r="PX597" s="4"/>
      <c r="PY597" s="136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P597" s="4"/>
      <c r="TQ597" s="4"/>
      <c r="TR597" s="4"/>
      <c r="TS597" s="4"/>
      <c r="TT597" s="4"/>
      <c r="TU597" s="4"/>
      <c r="TV597" s="4"/>
      <c r="TW597" s="4"/>
      <c r="TX597" s="136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O597" s="4"/>
      <c r="XP597" s="4"/>
      <c r="XQ597" s="4"/>
      <c r="XR597" s="4"/>
      <c r="XS597" s="4"/>
      <c r="XT597" s="4"/>
      <c r="XU597" s="4"/>
      <c r="XV597" s="4"/>
      <c r="XW597" s="136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</row>
    <row r="598" spans="3:737" x14ac:dyDescent="0.25">
      <c r="C598" s="4"/>
      <c r="D598" s="4"/>
      <c r="E598" s="4"/>
      <c r="F598" s="4"/>
      <c r="G598" s="4"/>
      <c r="H598" s="4"/>
      <c r="I598" s="4"/>
      <c r="J598" s="4"/>
      <c r="K598" s="136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DC598" s="136"/>
      <c r="DD598" s="136"/>
      <c r="DE598" s="136"/>
      <c r="DF598" s="136"/>
      <c r="DG598" s="4"/>
      <c r="DH598" s="136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136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U598" s="4"/>
      <c r="HV598" s="4"/>
      <c r="HW598" s="4"/>
      <c r="HX598" s="4"/>
      <c r="HY598" s="4"/>
      <c r="HZ598" s="4"/>
      <c r="IA598" s="4"/>
      <c r="IB598" s="4"/>
      <c r="IC598" s="136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S598" s="4"/>
      <c r="LT598" s="4"/>
      <c r="LU598" s="4"/>
      <c r="LV598" s="4"/>
      <c r="LW598" s="4"/>
      <c r="LX598" s="4"/>
      <c r="LY598" s="4"/>
      <c r="LZ598" s="4"/>
      <c r="MA598" s="136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Q598" s="4"/>
      <c r="PR598" s="4"/>
      <c r="PS598" s="4"/>
      <c r="PT598" s="4"/>
      <c r="PU598" s="4"/>
      <c r="PV598" s="4"/>
      <c r="PW598" s="4"/>
      <c r="PX598" s="4"/>
      <c r="PY598" s="136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P598" s="4"/>
      <c r="TQ598" s="4"/>
      <c r="TR598" s="4"/>
      <c r="TS598" s="4"/>
      <c r="TT598" s="4"/>
      <c r="TU598" s="4"/>
      <c r="TV598" s="4"/>
      <c r="TW598" s="4"/>
      <c r="TX598" s="136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O598" s="4"/>
      <c r="XP598" s="4"/>
      <c r="XQ598" s="4"/>
      <c r="XR598" s="4"/>
      <c r="XS598" s="4"/>
      <c r="XT598" s="4"/>
      <c r="XU598" s="4"/>
      <c r="XV598" s="4"/>
      <c r="XW598" s="136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</row>
    <row r="599" spans="3:737" x14ac:dyDescent="0.25">
      <c r="C599" s="4"/>
      <c r="D599" s="4"/>
      <c r="E599" s="4"/>
      <c r="F599" s="4"/>
      <c r="G599" s="4"/>
      <c r="H599" s="4"/>
      <c r="I599" s="4"/>
      <c r="J599" s="4"/>
      <c r="K599" s="136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DC599" s="136"/>
      <c r="DD599" s="136"/>
      <c r="DE599" s="136"/>
      <c r="DF599" s="136"/>
      <c r="DG599" s="4"/>
      <c r="DH599" s="136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136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U599" s="4"/>
      <c r="HV599" s="4"/>
      <c r="HW599" s="4"/>
      <c r="HX599" s="4"/>
      <c r="HY599" s="4"/>
      <c r="HZ599" s="4"/>
      <c r="IA599" s="4"/>
      <c r="IB599" s="4"/>
      <c r="IC599" s="136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S599" s="4"/>
      <c r="LT599" s="4"/>
      <c r="LU599" s="4"/>
      <c r="LV599" s="4"/>
      <c r="LW599" s="4"/>
      <c r="LX599" s="4"/>
      <c r="LY599" s="4"/>
      <c r="LZ599" s="4"/>
      <c r="MA599" s="136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Q599" s="4"/>
      <c r="PR599" s="4"/>
      <c r="PS599" s="4"/>
      <c r="PT599" s="4"/>
      <c r="PU599" s="4"/>
      <c r="PV599" s="4"/>
      <c r="PW599" s="4"/>
      <c r="PX599" s="4"/>
      <c r="PY599" s="136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P599" s="4"/>
      <c r="TQ599" s="4"/>
      <c r="TR599" s="4"/>
      <c r="TS599" s="4"/>
      <c r="TT599" s="4"/>
      <c r="TU599" s="4"/>
      <c r="TV599" s="4"/>
      <c r="TW599" s="4"/>
      <c r="TX599" s="136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O599" s="4"/>
      <c r="XP599" s="4"/>
      <c r="XQ599" s="4"/>
      <c r="XR599" s="4"/>
      <c r="XS599" s="4"/>
      <c r="XT599" s="4"/>
      <c r="XU599" s="4"/>
      <c r="XV599" s="4"/>
      <c r="XW599" s="136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</row>
    <row r="600" spans="3:737" x14ac:dyDescent="0.25">
      <c r="C600" s="4"/>
      <c r="D600" s="4"/>
      <c r="E600" s="4"/>
      <c r="F600" s="4"/>
      <c r="G600" s="4"/>
      <c r="H600" s="4"/>
      <c r="I600" s="4"/>
      <c r="J600" s="4"/>
      <c r="K600" s="136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DC600" s="136"/>
      <c r="DD600" s="136"/>
      <c r="DE600" s="136"/>
      <c r="DF600" s="136"/>
      <c r="DG600" s="4"/>
      <c r="DH600" s="136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136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U600" s="4"/>
      <c r="HV600" s="4"/>
      <c r="HW600" s="4"/>
      <c r="HX600" s="4"/>
      <c r="HY600" s="4"/>
      <c r="HZ600" s="4"/>
      <c r="IA600" s="4"/>
      <c r="IB600" s="4"/>
      <c r="IC600" s="136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S600" s="4"/>
      <c r="LT600" s="4"/>
      <c r="LU600" s="4"/>
      <c r="LV600" s="4"/>
      <c r="LW600" s="4"/>
      <c r="LX600" s="4"/>
      <c r="LY600" s="4"/>
      <c r="LZ600" s="4"/>
      <c r="MA600" s="136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Q600" s="4"/>
      <c r="PR600" s="4"/>
      <c r="PS600" s="4"/>
      <c r="PT600" s="4"/>
      <c r="PU600" s="4"/>
      <c r="PV600" s="4"/>
      <c r="PW600" s="4"/>
      <c r="PX600" s="4"/>
      <c r="PY600" s="136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P600" s="4"/>
      <c r="TQ600" s="4"/>
      <c r="TR600" s="4"/>
      <c r="TS600" s="4"/>
      <c r="TT600" s="4"/>
      <c r="TU600" s="4"/>
      <c r="TV600" s="4"/>
      <c r="TW600" s="4"/>
      <c r="TX600" s="136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O600" s="4"/>
      <c r="XP600" s="4"/>
      <c r="XQ600" s="4"/>
      <c r="XR600" s="4"/>
      <c r="XS600" s="4"/>
      <c r="XT600" s="4"/>
      <c r="XU600" s="4"/>
      <c r="XV600" s="4"/>
      <c r="XW600" s="136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</row>
    <row r="601" spans="3:737" x14ac:dyDescent="0.25">
      <c r="C601" s="4"/>
      <c r="D601" s="4"/>
      <c r="E601" s="4"/>
      <c r="F601" s="4"/>
      <c r="G601" s="4"/>
      <c r="H601" s="4"/>
      <c r="I601" s="4"/>
      <c r="J601" s="4"/>
      <c r="K601" s="136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DC601" s="136"/>
      <c r="DD601" s="136"/>
      <c r="DE601" s="136"/>
      <c r="DF601" s="136"/>
      <c r="DG601" s="4"/>
      <c r="DH601" s="136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136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U601" s="4"/>
      <c r="HV601" s="4"/>
      <c r="HW601" s="4"/>
      <c r="HX601" s="4"/>
      <c r="HY601" s="4"/>
      <c r="HZ601" s="4"/>
      <c r="IA601" s="4"/>
      <c r="IB601" s="4"/>
      <c r="IC601" s="136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S601" s="4"/>
      <c r="LT601" s="4"/>
      <c r="LU601" s="4"/>
      <c r="LV601" s="4"/>
      <c r="LW601" s="4"/>
      <c r="LX601" s="4"/>
      <c r="LY601" s="4"/>
      <c r="LZ601" s="4"/>
      <c r="MA601" s="136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Q601" s="4"/>
      <c r="PR601" s="4"/>
      <c r="PS601" s="4"/>
      <c r="PT601" s="4"/>
      <c r="PU601" s="4"/>
      <c r="PV601" s="4"/>
      <c r="PW601" s="4"/>
      <c r="PX601" s="4"/>
      <c r="PY601" s="136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P601" s="4"/>
      <c r="TQ601" s="4"/>
      <c r="TR601" s="4"/>
      <c r="TS601" s="4"/>
      <c r="TT601" s="4"/>
      <c r="TU601" s="4"/>
      <c r="TV601" s="4"/>
      <c r="TW601" s="4"/>
      <c r="TX601" s="136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O601" s="4"/>
      <c r="XP601" s="4"/>
      <c r="XQ601" s="4"/>
      <c r="XR601" s="4"/>
      <c r="XS601" s="4"/>
      <c r="XT601" s="4"/>
      <c r="XU601" s="4"/>
      <c r="XV601" s="4"/>
      <c r="XW601" s="136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</row>
    <row r="602" spans="3:737" x14ac:dyDescent="0.25">
      <c r="C602" s="4"/>
      <c r="D602" s="4"/>
      <c r="E602" s="4"/>
      <c r="F602" s="4"/>
      <c r="G602" s="4"/>
      <c r="H602" s="4"/>
      <c r="I602" s="4"/>
      <c r="J602" s="4"/>
      <c r="K602" s="136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DC602" s="136"/>
      <c r="DD602" s="136"/>
      <c r="DE602" s="136"/>
      <c r="DF602" s="136"/>
      <c r="DG602" s="4"/>
      <c r="DH602" s="136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136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U602" s="4"/>
      <c r="HV602" s="4"/>
      <c r="HW602" s="4"/>
      <c r="HX602" s="4"/>
      <c r="HY602" s="4"/>
      <c r="HZ602" s="4"/>
      <c r="IA602" s="4"/>
      <c r="IB602" s="4"/>
      <c r="IC602" s="136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S602" s="4"/>
      <c r="LT602" s="4"/>
      <c r="LU602" s="4"/>
      <c r="LV602" s="4"/>
      <c r="LW602" s="4"/>
      <c r="LX602" s="4"/>
      <c r="LY602" s="4"/>
      <c r="LZ602" s="4"/>
      <c r="MA602" s="136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Q602" s="4"/>
      <c r="PR602" s="4"/>
      <c r="PS602" s="4"/>
      <c r="PT602" s="4"/>
      <c r="PU602" s="4"/>
      <c r="PV602" s="4"/>
      <c r="PW602" s="4"/>
      <c r="PX602" s="4"/>
      <c r="PY602" s="136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P602" s="4"/>
      <c r="TQ602" s="4"/>
      <c r="TR602" s="4"/>
      <c r="TS602" s="4"/>
      <c r="TT602" s="4"/>
      <c r="TU602" s="4"/>
      <c r="TV602" s="4"/>
      <c r="TW602" s="4"/>
      <c r="TX602" s="136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O602" s="4"/>
      <c r="XP602" s="4"/>
      <c r="XQ602" s="4"/>
      <c r="XR602" s="4"/>
      <c r="XS602" s="4"/>
      <c r="XT602" s="4"/>
      <c r="XU602" s="4"/>
      <c r="XV602" s="4"/>
      <c r="XW602" s="136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</row>
    <row r="603" spans="3:737" x14ac:dyDescent="0.25">
      <c r="C603" s="4"/>
      <c r="D603" s="4"/>
      <c r="E603" s="4"/>
      <c r="F603" s="4"/>
      <c r="G603" s="4"/>
      <c r="H603" s="4"/>
      <c r="I603" s="4"/>
      <c r="J603" s="4"/>
      <c r="K603" s="136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DC603" s="136"/>
      <c r="DD603" s="136"/>
      <c r="DE603" s="136"/>
      <c r="DF603" s="136"/>
      <c r="DG603" s="4"/>
      <c r="DH603" s="136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136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U603" s="4"/>
      <c r="HV603" s="4"/>
      <c r="HW603" s="4"/>
      <c r="HX603" s="4"/>
      <c r="HY603" s="4"/>
      <c r="HZ603" s="4"/>
      <c r="IA603" s="4"/>
      <c r="IB603" s="4"/>
      <c r="IC603" s="136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S603" s="4"/>
      <c r="LT603" s="4"/>
      <c r="LU603" s="4"/>
      <c r="LV603" s="4"/>
      <c r="LW603" s="4"/>
      <c r="LX603" s="4"/>
      <c r="LY603" s="4"/>
      <c r="LZ603" s="4"/>
      <c r="MA603" s="136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Q603" s="4"/>
      <c r="PR603" s="4"/>
      <c r="PS603" s="4"/>
      <c r="PT603" s="4"/>
      <c r="PU603" s="4"/>
      <c r="PV603" s="4"/>
      <c r="PW603" s="4"/>
      <c r="PX603" s="4"/>
      <c r="PY603" s="136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P603" s="4"/>
      <c r="TQ603" s="4"/>
      <c r="TR603" s="4"/>
      <c r="TS603" s="4"/>
      <c r="TT603" s="4"/>
      <c r="TU603" s="4"/>
      <c r="TV603" s="4"/>
      <c r="TW603" s="4"/>
      <c r="TX603" s="136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O603" s="4"/>
      <c r="XP603" s="4"/>
      <c r="XQ603" s="4"/>
      <c r="XR603" s="4"/>
      <c r="XS603" s="4"/>
      <c r="XT603" s="4"/>
      <c r="XU603" s="4"/>
      <c r="XV603" s="4"/>
      <c r="XW603" s="136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</row>
    <row r="604" spans="3:737" x14ac:dyDescent="0.25">
      <c r="C604" s="4"/>
      <c r="D604" s="4"/>
      <c r="E604" s="4"/>
      <c r="F604" s="4"/>
      <c r="G604" s="4"/>
      <c r="H604" s="4"/>
      <c r="I604" s="4"/>
      <c r="J604" s="4"/>
      <c r="K604" s="136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DC604" s="136"/>
      <c r="DD604" s="136"/>
      <c r="DE604" s="136"/>
      <c r="DF604" s="136"/>
      <c r="DG604" s="4"/>
      <c r="DH604" s="136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136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U604" s="4"/>
      <c r="HV604" s="4"/>
      <c r="HW604" s="4"/>
      <c r="HX604" s="4"/>
      <c r="HY604" s="4"/>
      <c r="HZ604" s="4"/>
      <c r="IA604" s="4"/>
      <c r="IB604" s="4"/>
      <c r="IC604" s="136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S604" s="4"/>
      <c r="LT604" s="4"/>
      <c r="LU604" s="4"/>
      <c r="LV604" s="4"/>
      <c r="LW604" s="4"/>
      <c r="LX604" s="4"/>
      <c r="LY604" s="4"/>
      <c r="LZ604" s="4"/>
      <c r="MA604" s="136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Q604" s="4"/>
      <c r="PR604" s="4"/>
      <c r="PS604" s="4"/>
      <c r="PT604" s="4"/>
      <c r="PU604" s="4"/>
      <c r="PV604" s="4"/>
      <c r="PW604" s="4"/>
      <c r="PX604" s="4"/>
      <c r="PY604" s="136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P604" s="4"/>
      <c r="TQ604" s="4"/>
      <c r="TR604" s="4"/>
      <c r="TS604" s="4"/>
      <c r="TT604" s="4"/>
      <c r="TU604" s="4"/>
      <c r="TV604" s="4"/>
      <c r="TW604" s="4"/>
      <c r="TX604" s="136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O604" s="4"/>
      <c r="XP604" s="4"/>
      <c r="XQ604" s="4"/>
      <c r="XR604" s="4"/>
      <c r="XS604" s="4"/>
      <c r="XT604" s="4"/>
      <c r="XU604" s="4"/>
      <c r="XV604" s="4"/>
      <c r="XW604" s="136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</row>
    <row r="605" spans="3:737" x14ac:dyDescent="0.25">
      <c r="C605" s="4"/>
      <c r="D605" s="4"/>
      <c r="E605" s="4"/>
      <c r="F605" s="4"/>
      <c r="G605" s="4"/>
      <c r="H605" s="4"/>
      <c r="I605" s="4"/>
      <c r="J605" s="4"/>
      <c r="K605" s="136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DC605" s="136"/>
      <c r="DD605" s="136"/>
      <c r="DE605" s="136"/>
      <c r="DF605" s="136"/>
      <c r="DG605" s="4"/>
      <c r="DH605" s="136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136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U605" s="4"/>
      <c r="HV605" s="4"/>
      <c r="HW605" s="4"/>
      <c r="HX605" s="4"/>
      <c r="HY605" s="4"/>
      <c r="HZ605" s="4"/>
      <c r="IA605" s="4"/>
      <c r="IB605" s="4"/>
      <c r="IC605" s="136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S605" s="4"/>
      <c r="LT605" s="4"/>
      <c r="LU605" s="4"/>
      <c r="LV605" s="4"/>
      <c r="LW605" s="4"/>
      <c r="LX605" s="4"/>
      <c r="LY605" s="4"/>
      <c r="LZ605" s="4"/>
      <c r="MA605" s="136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Q605" s="4"/>
      <c r="PR605" s="4"/>
      <c r="PS605" s="4"/>
      <c r="PT605" s="4"/>
      <c r="PU605" s="4"/>
      <c r="PV605" s="4"/>
      <c r="PW605" s="4"/>
      <c r="PX605" s="4"/>
      <c r="PY605" s="136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P605" s="4"/>
      <c r="TQ605" s="4"/>
      <c r="TR605" s="4"/>
      <c r="TS605" s="4"/>
      <c r="TT605" s="4"/>
      <c r="TU605" s="4"/>
      <c r="TV605" s="4"/>
      <c r="TW605" s="4"/>
      <c r="TX605" s="136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O605" s="4"/>
      <c r="XP605" s="4"/>
      <c r="XQ605" s="4"/>
      <c r="XR605" s="4"/>
      <c r="XS605" s="4"/>
      <c r="XT605" s="4"/>
      <c r="XU605" s="4"/>
      <c r="XV605" s="4"/>
      <c r="XW605" s="136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</row>
    <row r="606" spans="3:737" x14ac:dyDescent="0.25">
      <c r="C606" s="4"/>
      <c r="D606" s="4"/>
      <c r="E606" s="4"/>
      <c r="F606" s="4"/>
      <c r="G606" s="4"/>
      <c r="H606" s="4"/>
      <c r="I606" s="4"/>
      <c r="J606" s="4"/>
      <c r="K606" s="136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DC606" s="136"/>
      <c r="DD606" s="136"/>
      <c r="DE606" s="136"/>
      <c r="DF606" s="136"/>
      <c r="DG606" s="4"/>
      <c r="DH606" s="136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136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U606" s="4"/>
      <c r="HV606" s="4"/>
      <c r="HW606" s="4"/>
      <c r="HX606" s="4"/>
      <c r="HY606" s="4"/>
      <c r="HZ606" s="4"/>
      <c r="IA606" s="4"/>
      <c r="IB606" s="4"/>
      <c r="IC606" s="136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S606" s="4"/>
      <c r="LT606" s="4"/>
      <c r="LU606" s="4"/>
      <c r="LV606" s="4"/>
      <c r="LW606" s="4"/>
      <c r="LX606" s="4"/>
      <c r="LY606" s="4"/>
      <c r="LZ606" s="4"/>
      <c r="MA606" s="136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Q606" s="4"/>
      <c r="PR606" s="4"/>
      <c r="PS606" s="4"/>
      <c r="PT606" s="4"/>
      <c r="PU606" s="4"/>
      <c r="PV606" s="4"/>
      <c r="PW606" s="4"/>
      <c r="PX606" s="4"/>
      <c r="PY606" s="136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P606" s="4"/>
      <c r="TQ606" s="4"/>
      <c r="TR606" s="4"/>
      <c r="TS606" s="4"/>
      <c r="TT606" s="4"/>
      <c r="TU606" s="4"/>
      <c r="TV606" s="4"/>
      <c r="TW606" s="4"/>
      <c r="TX606" s="136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O606" s="4"/>
      <c r="XP606" s="4"/>
      <c r="XQ606" s="4"/>
      <c r="XR606" s="4"/>
      <c r="XS606" s="4"/>
      <c r="XT606" s="4"/>
      <c r="XU606" s="4"/>
      <c r="XV606" s="4"/>
      <c r="XW606" s="136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</row>
    <row r="607" spans="3:737" x14ac:dyDescent="0.25">
      <c r="C607" s="4"/>
      <c r="D607" s="4"/>
      <c r="E607" s="4"/>
      <c r="F607" s="4"/>
      <c r="G607" s="4"/>
      <c r="H607" s="4"/>
      <c r="I607" s="4"/>
      <c r="J607" s="4"/>
      <c r="K607" s="136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DC607" s="136"/>
      <c r="DD607" s="136"/>
      <c r="DE607" s="136"/>
      <c r="DF607" s="136"/>
      <c r="DG607" s="4"/>
      <c r="DH607" s="136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136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U607" s="4"/>
      <c r="HV607" s="4"/>
      <c r="HW607" s="4"/>
      <c r="HX607" s="4"/>
      <c r="HY607" s="4"/>
      <c r="HZ607" s="4"/>
      <c r="IA607" s="4"/>
      <c r="IB607" s="4"/>
      <c r="IC607" s="136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S607" s="4"/>
      <c r="LT607" s="4"/>
      <c r="LU607" s="4"/>
      <c r="LV607" s="4"/>
      <c r="LW607" s="4"/>
      <c r="LX607" s="4"/>
      <c r="LY607" s="4"/>
      <c r="LZ607" s="4"/>
      <c r="MA607" s="136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Q607" s="4"/>
      <c r="PR607" s="4"/>
      <c r="PS607" s="4"/>
      <c r="PT607" s="4"/>
      <c r="PU607" s="4"/>
      <c r="PV607" s="4"/>
      <c r="PW607" s="4"/>
      <c r="PX607" s="4"/>
      <c r="PY607" s="136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P607" s="4"/>
      <c r="TQ607" s="4"/>
      <c r="TR607" s="4"/>
      <c r="TS607" s="4"/>
      <c r="TT607" s="4"/>
      <c r="TU607" s="4"/>
      <c r="TV607" s="4"/>
      <c r="TW607" s="4"/>
      <c r="TX607" s="136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O607" s="4"/>
      <c r="XP607" s="4"/>
      <c r="XQ607" s="4"/>
      <c r="XR607" s="4"/>
      <c r="XS607" s="4"/>
      <c r="XT607" s="4"/>
      <c r="XU607" s="4"/>
      <c r="XV607" s="4"/>
      <c r="XW607" s="136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</row>
    <row r="608" spans="3:737" x14ac:dyDescent="0.25">
      <c r="C608" s="4"/>
      <c r="D608" s="4"/>
      <c r="E608" s="4"/>
      <c r="F608" s="4"/>
      <c r="G608" s="4"/>
      <c r="H608" s="4"/>
      <c r="I608" s="4"/>
      <c r="J608" s="4"/>
      <c r="K608" s="136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DC608" s="136"/>
      <c r="DD608" s="136"/>
      <c r="DE608" s="136"/>
      <c r="DF608" s="136"/>
      <c r="DG608" s="4"/>
      <c r="DH608" s="136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136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U608" s="4"/>
      <c r="HV608" s="4"/>
      <c r="HW608" s="4"/>
      <c r="HX608" s="4"/>
      <c r="HY608" s="4"/>
      <c r="HZ608" s="4"/>
      <c r="IA608" s="4"/>
      <c r="IB608" s="4"/>
      <c r="IC608" s="136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S608" s="4"/>
      <c r="LT608" s="4"/>
      <c r="LU608" s="4"/>
      <c r="LV608" s="4"/>
      <c r="LW608" s="4"/>
      <c r="LX608" s="4"/>
      <c r="LY608" s="4"/>
      <c r="LZ608" s="4"/>
      <c r="MA608" s="136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Q608" s="4"/>
      <c r="PR608" s="4"/>
      <c r="PS608" s="4"/>
      <c r="PT608" s="4"/>
      <c r="PU608" s="4"/>
      <c r="PV608" s="4"/>
      <c r="PW608" s="4"/>
      <c r="PX608" s="4"/>
      <c r="PY608" s="136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P608" s="4"/>
      <c r="TQ608" s="4"/>
      <c r="TR608" s="4"/>
      <c r="TS608" s="4"/>
      <c r="TT608" s="4"/>
      <c r="TU608" s="4"/>
      <c r="TV608" s="4"/>
      <c r="TW608" s="4"/>
      <c r="TX608" s="136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O608" s="4"/>
      <c r="XP608" s="4"/>
      <c r="XQ608" s="4"/>
      <c r="XR608" s="4"/>
      <c r="XS608" s="4"/>
      <c r="XT608" s="4"/>
      <c r="XU608" s="4"/>
      <c r="XV608" s="4"/>
      <c r="XW608" s="136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</row>
    <row r="609" spans="3:737" x14ac:dyDescent="0.25">
      <c r="C609" s="4"/>
      <c r="D609" s="4"/>
      <c r="E609" s="4"/>
      <c r="F609" s="4"/>
      <c r="G609" s="4"/>
      <c r="H609" s="4"/>
      <c r="I609" s="4"/>
      <c r="J609" s="4"/>
      <c r="K609" s="136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DC609" s="136"/>
      <c r="DD609" s="136"/>
      <c r="DE609" s="136"/>
      <c r="DF609" s="136"/>
      <c r="DG609" s="4"/>
      <c r="DH609" s="136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136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U609" s="4"/>
      <c r="HV609" s="4"/>
      <c r="HW609" s="4"/>
      <c r="HX609" s="4"/>
      <c r="HY609" s="4"/>
      <c r="HZ609" s="4"/>
      <c r="IA609" s="4"/>
      <c r="IB609" s="4"/>
      <c r="IC609" s="136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S609" s="4"/>
      <c r="LT609" s="4"/>
      <c r="LU609" s="4"/>
      <c r="LV609" s="4"/>
      <c r="LW609" s="4"/>
      <c r="LX609" s="4"/>
      <c r="LY609" s="4"/>
      <c r="LZ609" s="4"/>
      <c r="MA609" s="136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Q609" s="4"/>
      <c r="PR609" s="4"/>
      <c r="PS609" s="4"/>
      <c r="PT609" s="4"/>
      <c r="PU609" s="4"/>
      <c r="PV609" s="4"/>
      <c r="PW609" s="4"/>
      <c r="PX609" s="4"/>
      <c r="PY609" s="136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P609" s="4"/>
      <c r="TQ609" s="4"/>
      <c r="TR609" s="4"/>
      <c r="TS609" s="4"/>
      <c r="TT609" s="4"/>
      <c r="TU609" s="4"/>
      <c r="TV609" s="4"/>
      <c r="TW609" s="4"/>
      <c r="TX609" s="136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O609" s="4"/>
      <c r="XP609" s="4"/>
      <c r="XQ609" s="4"/>
      <c r="XR609" s="4"/>
      <c r="XS609" s="4"/>
      <c r="XT609" s="4"/>
      <c r="XU609" s="4"/>
      <c r="XV609" s="4"/>
      <c r="XW609" s="136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</row>
    <row r="610" spans="3:737" x14ac:dyDescent="0.25">
      <c r="C610" s="4"/>
      <c r="D610" s="4"/>
      <c r="E610" s="4"/>
      <c r="F610" s="4"/>
      <c r="G610" s="4"/>
      <c r="H610" s="4"/>
      <c r="I610" s="4"/>
      <c r="J610" s="4"/>
      <c r="K610" s="136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DC610" s="136"/>
      <c r="DD610" s="136"/>
      <c r="DE610" s="136"/>
      <c r="DF610" s="136"/>
      <c r="DG610" s="4"/>
      <c r="DH610" s="136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136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U610" s="4"/>
      <c r="HV610" s="4"/>
      <c r="HW610" s="4"/>
      <c r="HX610" s="4"/>
      <c r="HY610" s="4"/>
      <c r="HZ610" s="4"/>
      <c r="IA610" s="4"/>
      <c r="IB610" s="4"/>
      <c r="IC610" s="136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S610" s="4"/>
      <c r="LT610" s="4"/>
      <c r="LU610" s="4"/>
      <c r="LV610" s="4"/>
      <c r="LW610" s="4"/>
      <c r="LX610" s="4"/>
      <c r="LY610" s="4"/>
      <c r="LZ610" s="4"/>
      <c r="MA610" s="136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Q610" s="4"/>
      <c r="PR610" s="4"/>
      <c r="PS610" s="4"/>
      <c r="PT610" s="4"/>
      <c r="PU610" s="4"/>
      <c r="PV610" s="4"/>
      <c r="PW610" s="4"/>
      <c r="PX610" s="4"/>
      <c r="PY610" s="136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P610" s="4"/>
      <c r="TQ610" s="4"/>
      <c r="TR610" s="4"/>
      <c r="TS610" s="4"/>
      <c r="TT610" s="4"/>
      <c r="TU610" s="4"/>
      <c r="TV610" s="4"/>
      <c r="TW610" s="4"/>
      <c r="TX610" s="136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O610" s="4"/>
      <c r="XP610" s="4"/>
      <c r="XQ610" s="4"/>
      <c r="XR610" s="4"/>
      <c r="XS610" s="4"/>
      <c r="XT610" s="4"/>
      <c r="XU610" s="4"/>
      <c r="XV610" s="4"/>
      <c r="XW610" s="136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</row>
    <row r="611" spans="3:737" x14ac:dyDescent="0.25">
      <c r="C611" s="4"/>
      <c r="D611" s="4"/>
      <c r="E611" s="4"/>
      <c r="F611" s="4"/>
      <c r="G611" s="4"/>
      <c r="H611" s="4"/>
      <c r="I611" s="4"/>
      <c r="J611" s="4"/>
      <c r="K611" s="136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DC611" s="136"/>
      <c r="DD611" s="136"/>
      <c r="DE611" s="136"/>
      <c r="DF611" s="136"/>
      <c r="DG611" s="4"/>
      <c r="DH611" s="136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136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U611" s="4"/>
      <c r="HV611" s="4"/>
      <c r="HW611" s="4"/>
      <c r="HX611" s="4"/>
      <c r="HY611" s="4"/>
      <c r="HZ611" s="4"/>
      <c r="IA611" s="4"/>
      <c r="IB611" s="4"/>
      <c r="IC611" s="136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S611" s="4"/>
      <c r="LT611" s="4"/>
      <c r="LU611" s="4"/>
      <c r="LV611" s="4"/>
      <c r="LW611" s="4"/>
      <c r="LX611" s="4"/>
      <c r="LY611" s="4"/>
      <c r="LZ611" s="4"/>
      <c r="MA611" s="136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Q611" s="4"/>
      <c r="PR611" s="4"/>
      <c r="PS611" s="4"/>
      <c r="PT611" s="4"/>
      <c r="PU611" s="4"/>
      <c r="PV611" s="4"/>
      <c r="PW611" s="4"/>
      <c r="PX611" s="4"/>
      <c r="PY611" s="136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P611" s="4"/>
      <c r="TQ611" s="4"/>
      <c r="TR611" s="4"/>
      <c r="TS611" s="4"/>
      <c r="TT611" s="4"/>
      <c r="TU611" s="4"/>
      <c r="TV611" s="4"/>
      <c r="TW611" s="4"/>
      <c r="TX611" s="136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O611" s="4"/>
      <c r="XP611" s="4"/>
      <c r="XQ611" s="4"/>
      <c r="XR611" s="4"/>
      <c r="XS611" s="4"/>
      <c r="XT611" s="4"/>
      <c r="XU611" s="4"/>
      <c r="XV611" s="4"/>
      <c r="XW611" s="136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</row>
    <row r="612" spans="3:737" x14ac:dyDescent="0.25">
      <c r="C612" s="4"/>
      <c r="D612" s="4"/>
      <c r="E612" s="4"/>
      <c r="F612" s="4"/>
      <c r="G612" s="4"/>
      <c r="H612" s="4"/>
      <c r="I612" s="4"/>
      <c r="J612" s="4"/>
      <c r="K612" s="136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DC612" s="136"/>
      <c r="DD612" s="136"/>
      <c r="DE612" s="136"/>
      <c r="DF612" s="136"/>
      <c r="DG612" s="4"/>
      <c r="DH612" s="136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136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U612" s="4"/>
      <c r="HV612" s="4"/>
      <c r="HW612" s="4"/>
      <c r="HX612" s="4"/>
      <c r="HY612" s="4"/>
      <c r="HZ612" s="4"/>
      <c r="IA612" s="4"/>
      <c r="IB612" s="4"/>
      <c r="IC612" s="136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S612" s="4"/>
      <c r="LT612" s="4"/>
      <c r="LU612" s="4"/>
      <c r="LV612" s="4"/>
      <c r="LW612" s="4"/>
      <c r="LX612" s="4"/>
      <c r="LY612" s="4"/>
      <c r="LZ612" s="4"/>
      <c r="MA612" s="136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Q612" s="4"/>
      <c r="PR612" s="4"/>
      <c r="PS612" s="4"/>
      <c r="PT612" s="4"/>
      <c r="PU612" s="4"/>
      <c r="PV612" s="4"/>
      <c r="PW612" s="4"/>
      <c r="PX612" s="4"/>
      <c r="PY612" s="136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P612" s="4"/>
      <c r="TQ612" s="4"/>
      <c r="TR612" s="4"/>
      <c r="TS612" s="4"/>
      <c r="TT612" s="4"/>
      <c r="TU612" s="4"/>
      <c r="TV612" s="4"/>
      <c r="TW612" s="4"/>
      <c r="TX612" s="136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O612" s="4"/>
      <c r="XP612" s="4"/>
      <c r="XQ612" s="4"/>
      <c r="XR612" s="4"/>
      <c r="XS612" s="4"/>
      <c r="XT612" s="4"/>
      <c r="XU612" s="4"/>
      <c r="XV612" s="4"/>
      <c r="XW612" s="136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</row>
    <row r="613" spans="3:737" x14ac:dyDescent="0.25">
      <c r="C613" s="4"/>
      <c r="D613" s="4"/>
      <c r="E613" s="4"/>
      <c r="F613" s="4"/>
      <c r="G613" s="4"/>
      <c r="H613" s="4"/>
      <c r="I613" s="4"/>
      <c r="J613" s="4"/>
      <c r="K613" s="136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DC613" s="136"/>
      <c r="DD613" s="136"/>
      <c r="DE613" s="136"/>
      <c r="DF613" s="136"/>
      <c r="DG613" s="4"/>
      <c r="DH613" s="136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136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U613" s="4"/>
      <c r="HV613" s="4"/>
      <c r="HW613" s="4"/>
      <c r="HX613" s="4"/>
      <c r="HY613" s="4"/>
      <c r="HZ613" s="4"/>
      <c r="IA613" s="4"/>
      <c r="IB613" s="4"/>
      <c r="IC613" s="136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S613" s="4"/>
      <c r="LT613" s="4"/>
      <c r="LU613" s="4"/>
      <c r="LV613" s="4"/>
      <c r="LW613" s="4"/>
      <c r="LX613" s="4"/>
      <c r="LY613" s="4"/>
      <c r="LZ613" s="4"/>
      <c r="MA613" s="136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Q613" s="4"/>
      <c r="PR613" s="4"/>
      <c r="PS613" s="4"/>
      <c r="PT613" s="4"/>
      <c r="PU613" s="4"/>
      <c r="PV613" s="4"/>
      <c r="PW613" s="4"/>
      <c r="PX613" s="4"/>
      <c r="PY613" s="136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P613" s="4"/>
      <c r="TQ613" s="4"/>
      <c r="TR613" s="4"/>
      <c r="TS613" s="4"/>
      <c r="TT613" s="4"/>
      <c r="TU613" s="4"/>
      <c r="TV613" s="4"/>
      <c r="TW613" s="4"/>
      <c r="TX613" s="136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O613" s="4"/>
      <c r="XP613" s="4"/>
      <c r="XQ613" s="4"/>
      <c r="XR613" s="4"/>
      <c r="XS613" s="4"/>
      <c r="XT613" s="4"/>
      <c r="XU613" s="4"/>
      <c r="XV613" s="4"/>
      <c r="XW613" s="136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</row>
    <row r="614" spans="3:737" x14ac:dyDescent="0.25">
      <c r="C614" s="4"/>
      <c r="D614" s="4"/>
      <c r="E614" s="4"/>
      <c r="F614" s="4"/>
      <c r="G614" s="4"/>
      <c r="H614" s="4"/>
      <c r="I614" s="4"/>
      <c r="J614" s="4"/>
      <c r="K614" s="136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DC614" s="136"/>
      <c r="DD614" s="136"/>
      <c r="DE614" s="136"/>
      <c r="DF614" s="136"/>
      <c r="DG614" s="4"/>
      <c r="DH614" s="136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136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U614" s="4"/>
      <c r="HV614" s="4"/>
      <c r="HW614" s="4"/>
      <c r="HX614" s="4"/>
      <c r="HY614" s="4"/>
      <c r="HZ614" s="4"/>
      <c r="IA614" s="4"/>
      <c r="IB614" s="4"/>
      <c r="IC614" s="136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S614" s="4"/>
      <c r="LT614" s="4"/>
      <c r="LU614" s="4"/>
      <c r="LV614" s="4"/>
      <c r="LW614" s="4"/>
      <c r="LX614" s="4"/>
      <c r="LY614" s="4"/>
      <c r="LZ614" s="4"/>
      <c r="MA614" s="136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Q614" s="4"/>
      <c r="PR614" s="4"/>
      <c r="PS614" s="4"/>
      <c r="PT614" s="4"/>
      <c r="PU614" s="4"/>
      <c r="PV614" s="4"/>
      <c r="PW614" s="4"/>
      <c r="PX614" s="4"/>
      <c r="PY614" s="136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P614" s="4"/>
      <c r="TQ614" s="4"/>
      <c r="TR614" s="4"/>
      <c r="TS614" s="4"/>
      <c r="TT614" s="4"/>
      <c r="TU614" s="4"/>
      <c r="TV614" s="4"/>
      <c r="TW614" s="4"/>
      <c r="TX614" s="136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O614" s="4"/>
      <c r="XP614" s="4"/>
      <c r="XQ614" s="4"/>
      <c r="XR614" s="4"/>
      <c r="XS614" s="4"/>
      <c r="XT614" s="4"/>
      <c r="XU614" s="4"/>
      <c r="XV614" s="4"/>
      <c r="XW614" s="136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</row>
    <row r="615" spans="3:737" x14ac:dyDescent="0.25">
      <c r="C615" s="4"/>
      <c r="D615" s="4"/>
      <c r="E615" s="4"/>
      <c r="F615" s="4"/>
      <c r="G615" s="4"/>
      <c r="H615" s="4"/>
      <c r="I615" s="4"/>
      <c r="J615" s="4"/>
      <c r="K615" s="136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DC615" s="136"/>
      <c r="DD615" s="136"/>
      <c r="DE615" s="136"/>
      <c r="DF615" s="136"/>
      <c r="DG615" s="4"/>
      <c r="DH615" s="136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136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U615" s="4"/>
      <c r="HV615" s="4"/>
      <c r="HW615" s="4"/>
      <c r="HX615" s="4"/>
      <c r="HY615" s="4"/>
      <c r="HZ615" s="4"/>
      <c r="IA615" s="4"/>
      <c r="IB615" s="4"/>
      <c r="IC615" s="136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S615" s="4"/>
      <c r="LT615" s="4"/>
      <c r="LU615" s="4"/>
      <c r="LV615" s="4"/>
      <c r="LW615" s="4"/>
      <c r="LX615" s="4"/>
      <c r="LY615" s="4"/>
      <c r="LZ615" s="4"/>
      <c r="MA615" s="136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Q615" s="4"/>
      <c r="PR615" s="4"/>
      <c r="PS615" s="4"/>
      <c r="PT615" s="4"/>
      <c r="PU615" s="4"/>
      <c r="PV615" s="4"/>
      <c r="PW615" s="4"/>
      <c r="PX615" s="4"/>
      <c r="PY615" s="136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P615" s="4"/>
      <c r="TQ615" s="4"/>
      <c r="TR615" s="4"/>
      <c r="TS615" s="4"/>
      <c r="TT615" s="4"/>
      <c r="TU615" s="4"/>
      <c r="TV615" s="4"/>
      <c r="TW615" s="4"/>
      <c r="TX615" s="136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O615" s="4"/>
      <c r="XP615" s="4"/>
      <c r="XQ615" s="4"/>
      <c r="XR615" s="4"/>
      <c r="XS615" s="4"/>
      <c r="XT615" s="4"/>
      <c r="XU615" s="4"/>
      <c r="XV615" s="4"/>
      <c r="XW615" s="136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</row>
    <row r="616" spans="3:737" x14ac:dyDescent="0.25">
      <c r="C616" s="4"/>
      <c r="D616" s="4"/>
      <c r="E616" s="4"/>
      <c r="F616" s="4"/>
      <c r="G616" s="4"/>
      <c r="H616" s="4"/>
      <c r="I616" s="4"/>
      <c r="J616" s="4"/>
      <c r="K616" s="136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DC616" s="136"/>
      <c r="DD616" s="136"/>
      <c r="DE616" s="136"/>
      <c r="DF616" s="136"/>
      <c r="DG616" s="4"/>
      <c r="DH616" s="136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136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U616" s="4"/>
      <c r="HV616" s="4"/>
      <c r="HW616" s="4"/>
      <c r="HX616" s="4"/>
      <c r="HY616" s="4"/>
      <c r="HZ616" s="4"/>
      <c r="IA616" s="4"/>
      <c r="IB616" s="4"/>
      <c r="IC616" s="136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S616" s="4"/>
      <c r="LT616" s="4"/>
      <c r="LU616" s="4"/>
      <c r="LV616" s="4"/>
      <c r="LW616" s="4"/>
      <c r="LX616" s="4"/>
      <c r="LY616" s="4"/>
      <c r="LZ616" s="4"/>
      <c r="MA616" s="136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Q616" s="4"/>
      <c r="PR616" s="4"/>
      <c r="PS616" s="4"/>
      <c r="PT616" s="4"/>
      <c r="PU616" s="4"/>
      <c r="PV616" s="4"/>
      <c r="PW616" s="4"/>
      <c r="PX616" s="4"/>
      <c r="PY616" s="136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P616" s="4"/>
      <c r="TQ616" s="4"/>
      <c r="TR616" s="4"/>
      <c r="TS616" s="4"/>
      <c r="TT616" s="4"/>
      <c r="TU616" s="4"/>
      <c r="TV616" s="4"/>
      <c r="TW616" s="4"/>
      <c r="TX616" s="136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O616" s="4"/>
      <c r="XP616" s="4"/>
      <c r="XQ616" s="4"/>
      <c r="XR616" s="4"/>
      <c r="XS616" s="4"/>
      <c r="XT616" s="4"/>
      <c r="XU616" s="4"/>
      <c r="XV616" s="4"/>
      <c r="XW616" s="136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</row>
    <row r="617" spans="3:737" x14ac:dyDescent="0.25">
      <c r="C617" s="4"/>
      <c r="D617" s="4"/>
      <c r="E617" s="4"/>
      <c r="F617" s="4"/>
      <c r="G617" s="4"/>
      <c r="H617" s="4"/>
      <c r="I617" s="4"/>
      <c r="J617" s="4"/>
      <c r="K617" s="136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DC617" s="136"/>
      <c r="DD617" s="136"/>
      <c r="DE617" s="136"/>
      <c r="DF617" s="136"/>
      <c r="DG617" s="4"/>
      <c r="DH617" s="136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136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U617" s="4"/>
      <c r="HV617" s="4"/>
      <c r="HW617" s="4"/>
      <c r="HX617" s="4"/>
      <c r="HY617" s="4"/>
      <c r="HZ617" s="4"/>
      <c r="IA617" s="4"/>
      <c r="IB617" s="4"/>
      <c r="IC617" s="136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S617" s="4"/>
      <c r="LT617" s="4"/>
      <c r="LU617" s="4"/>
      <c r="LV617" s="4"/>
      <c r="LW617" s="4"/>
      <c r="LX617" s="4"/>
      <c r="LY617" s="4"/>
      <c r="LZ617" s="4"/>
      <c r="MA617" s="136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Q617" s="4"/>
      <c r="PR617" s="4"/>
      <c r="PS617" s="4"/>
      <c r="PT617" s="4"/>
      <c r="PU617" s="4"/>
      <c r="PV617" s="4"/>
      <c r="PW617" s="4"/>
      <c r="PX617" s="4"/>
      <c r="PY617" s="136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P617" s="4"/>
      <c r="TQ617" s="4"/>
      <c r="TR617" s="4"/>
      <c r="TS617" s="4"/>
      <c r="TT617" s="4"/>
      <c r="TU617" s="4"/>
      <c r="TV617" s="4"/>
      <c r="TW617" s="4"/>
      <c r="TX617" s="136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O617" s="4"/>
      <c r="XP617" s="4"/>
      <c r="XQ617" s="4"/>
      <c r="XR617" s="4"/>
      <c r="XS617" s="4"/>
      <c r="XT617" s="4"/>
      <c r="XU617" s="4"/>
      <c r="XV617" s="4"/>
      <c r="XW617" s="136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</row>
    <row r="618" spans="3:737" x14ac:dyDescent="0.25">
      <c r="C618" s="4"/>
      <c r="D618" s="4"/>
      <c r="E618" s="4"/>
      <c r="F618" s="4"/>
      <c r="G618" s="4"/>
      <c r="H618" s="4"/>
      <c r="I618" s="4"/>
      <c r="J618" s="4"/>
      <c r="K618" s="136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DC618" s="136"/>
      <c r="DD618" s="136"/>
      <c r="DE618" s="136"/>
      <c r="DF618" s="136"/>
      <c r="DG618" s="4"/>
      <c r="DH618" s="136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136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U618" s="4"/>
      <c r="HV618" s="4"/>
      <c r="HW618" s="4"/>
      <c r="HX618" s="4"/>
      <c r="HY618" s="4"/>
      <c r="HZ618" s="4"/>
      <c r="IA618" s="4"/>
      <c r="IB618" s="4"/>
      <c r="IC618" s="136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S618" s="4"/>
      <c r="LT618" s="4"/>
      <c r="LU618" s="4"/>
      <c r="LV618" s="4"/>
      <c r="LW618" s="4"/>
      <c r="LX618" s="4"/>
      <c r="LY618" s="4"/>
      <c r="LZ618" s="4"/>
      <c r="MA618" s="136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Q618" s="4"/>
      <c r="PR618" s="4"/>
      <c r="PS618" s="4"/>
      <c r="PT618" s="4"/>
      <c r="PU618" s="4"/>
      <c r="PV618" s="4"/>
      <c r="PW618" s="4"/>
      <c r="PX618" s="4"/>
      <c r="PY618" s="136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P618" s="4"/>
      <c r="TQ618" s="4"/>
      <c r="TR618" s="4"/>
      <c r="TS618" s="4"/>
      <c r="TT618" s="4"/>
      <c r="TU618" s="4"/>
      <c r="TV618" s="4"/>
      <c r="TW618" s="4"/>
      <c r="TX618" s="136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O618" s="4"/>
      <c r="XP618" s="4"/>
      <c r="XQ618" s="4"/>
      <c r="XR618" s="4"/>
      <c r="XS618" s="4"/>
      <c r="XT618" s="4"/>
      <c r="XU618" s="4"/>
      <c r="XV618" s="4"/>
      <c r="XW618" s="136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</row>
    <row r="619" spans="3:737" x14ac:dyDescent="0.25">
      <c r="C619" s="4"/>
      <c r="D619" s="4"/>
      <c r="E619" s="4"/>
      <c r="F619" s="4"/>
      <c r="G619" s="4"/>
      <c r="H619" s="4"/>
      <c r="I619" s="4"/>
      <c r="J619" s="4"/>
      <c r="K619" s="136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DC619" s="136"/>
      <c r="DD619" s="136"/>
      <c r="DE619" s="136"/>
      <c r="DF619" s="136"/>
      <c r="DG619" s="4"/>
      <c r="DH619" s="136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136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U619" s="4"/>
      <c r="HV619" s="4"/>
      <c r="HW619" s="4"/>
      <c r="HX619" s="4"/>
      <c r="HY619" s="4"/>
      <c r="HZ619" s="4"/>
      <c r="IA619" s="4"/>
      <c r="IB619" s="4"/>
      <c r="IC619" s="136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S619" s="4"/>
      <c r="LT619" s="4"/>
      <c r="LU619" s="4"/>
      <c r="LV619" s="4"/>
      <c r="LW619" s="4"/>
      <c r="LX619" s="4"/>
      <c r="LY619" s="4"/>
      <c r="LZ619" s="4"/>
      <c r="MA619" s="136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Q619" s="4"/>
      <c r="PR619" s="4"/>
      <c r="PS619" s="4"/>
      <c r="PT619" s="4"/>
      <c r="PU619" s="4"/>
      <c r="PV619" s="4"/>
      <c r="PW619" s="4"/>
      <c r="PX619" s="4"/>
      <c r="PY619" s="136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P619" s="4"/>
      <c r="TQ619" s="4"/>
      <c r="TR619" s="4"/>
      <c r="TS619" s="4"/>
      <c r="TT619" s="4"/>
      <c r="TU619" s="4"/>
      <c r="TV619" s="4"/>
      <c r="TW619" s="4"/>
      <c r="TX619" s="136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O619" s="4"/>
      <c r="XP619" s="4"/>
      <c r="XQ619" s="4"/>
      <c r="XR619" s="4"/>
      <c r="XS619" s="4"/>
      <c r="XT619" s="4"/>
      <c r="XU619" s="4"/>
      <c r="XV619" s="4"/>
      <c r="XW619" s="136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</row>
    <row r="620" spans="3:737" x14ac:dyDescent="0.25">
      <c r="C620" s="4"/>
      <c r="D620" s="4"/>
      <c r="E620" s="4"/>
      <c r="F620" s="4"/>
      <c r="G620" s="4"/>
      <c r="H620" s="4"/>
      <c r="I620" s="4"/>
      <c r="J620" s="4"/>
      <c r="K620" s="136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DC620" s="136"/>
      <c r="DD620" s="136"/>
      <c r="DE620" s="136"/>
      <c r="DF620" s="136"/>
      <c r="DG620" s="4"/>
      <c r="DH620" s="136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136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U620" s="4"/>
      <c r="HV620" s="4"/>
      <c r="HW620" s="4"/>
      <c r="HX620" s="4"/>
      <c r="HY620" s="4"/>
      <c r="HZ620" s="4"/>
      <c r="IA620" s="4"/>
      <c r="IB620" s="4"/>
      <c r="IC620" s="136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S620" s="4"/>
      <c r="LT620" s="4"/>
      <c r="LU620" s="4"/>
      <c r="LV620" s="4"/>
      <c r="LW620" s="4"/>
      <c r="LX620" s="4"/>
      <c r="LY620" s="4"/>
      <c r="LZ620" s="4"/>
      <c r="MA620" s="136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Q620" s="4"/>
      <c r="PR620" s="4"/>
      <c r="PS620" s="4"/>
      <c r="PT620" s="4"/>
      <c r="PU620" s="4"/>
      <c r="PV620" s="4"/>
      <c r="PW620" s="4"/>
      <c r="PX620" s="4"/>
      <c r="PY620" s="136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P620" s="4"/>
      <c r="TQ620" s="4"/>
      <c r="TR620" s="4"/>
      <c r="TS620" s="4"/>
      <c r="TT620" s="4"/>
      <c r="TU620" s="4"/>
      <c r="TV620" s="4"/>
      <c r="TW620" s="4"/>
      <c r="TX620" s="136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O620" s="4"/>
      <c r="XP620" s="4"/>
      <c r="XQ620" s="4"/>
      <c r="XR620" s="4"/>
      <c r="XS620" s="4"/>
      <c r="XT620" s="4"/>
      <c r="XU620" s="4"/>
      <c r="XV620" s="4"/>
      <c r="XW620" s="136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</row>
    <row r="621" spans="3:737" x14ac:dyDescent="0.25">
      <c r="C621" s="4"/>
      <c r="D621" s="4"/>
      <c r="E621" s="4"/>
      <c r="F621" s="4"/>
      <c r="G621" s="4"/>
      <c r="H621" s="4"/>
      <c r="I621" s="4"/>
      <c r="J621" s="4"/>
      <c r="K621" s="136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DC621" s="136"/>
      <c r="DD621" s="136"/>
      <c r="DE621" s="136"/>
      <c r="DF621" s="136"/>
      <c r="DG621" s="4"/>
      <c r="DH621" s="136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136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U621" s="4"/>
      <c r="HV621" s="4"/>
      <c r="HW621" s="4"/>
      <c r="HX621" s="4"/>
      <c r="HY621" s="4"/>
      <c r="HZ621" s="4"/>
      <c r="IA621" s="4"/>
      <c r="IB621" s="4"/>
      <c r="IC621" s="136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S621" s="4"/>
      <c r="LT621" s="4"/>
      <c r="LU621" s="4"/>
      <c r="LV621" s="4"/>
      <c r="LW621" s="4"/>
      <c r="LX621" s="4"/>
      <c r="LY621" s="4"/>
      <c r="LZ621" s="4"/>
      <c r="MA621" s="136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Q621" s="4"/>
      <c r="PR621" s="4"/>
      <c r="PS621" s="4"/>
      <c r="PT621" s="4"/>
      <c r="PU621" s="4"/>
      <c r="PV621" s="4"/>
      <c r="PW621" s="4"/>
      <c r="PX621" s="4"/>
      <c r="PY621" s="136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P621" s="4"/>
      <c r="TQ621" s="4"/>
      <c r="TR621" s="4"/>
      <c r="TS621" s="4"/>
      <c r="TT621" s="4"/>
      <c r="TU621" s="4"/>
      <c r="TV621" s="4"/>
      <c r="TW621" s="4"/>
      <c r="TX621" s="136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O621" s="4"/>
      <c r="XP621" s="4"/>
      <c r="XQ621" s="4"/>
      <c r="XR621" s="4"/>
      <c r="XS621" s="4"/>
      <c r="XT621" s="4"/>
      <c r="XU621" s="4"/>
      <c r="XV621" s="4"/>
      <c r="XW621" s="136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</row>
    <row r="622" spans="3:737" x14ac:dyDescent="0.25">
      <c r="C622" s="4"/>
      <c r="D622" s="4"/>
      <c r="E622" s="4"/>
      <c r="F622" s="4"/>
      <c r="G622" s="4"/>
      <c r="H622" s="4"/>
      <c r="I622" s="4"/>
      <c r="J622" s="4"/>
      <c r="K622" s="136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DC622" s="136"/>
      <c r="DD622" s="136"/>
      <c r="DE622" s="136"/>
      <c r="DF622" s="136"/>
      <c r="DG622" s="4"/>
      <c r="DH622" s="136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136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U622" s="4"/>
      <c r="HV622" s="4"/>
      <c r="HW622" s="4"/>
      <c r="HX622" s="4"/>
      <c r="HY622" s="4"/>
      <c r="HZ622" s="4"/>
      <c r="IA622" s="4"/>
      <c r="IB622" s="4"/>
      <c r="IC622" s="136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S622" s="4"/>
      <c r="LT622" s="4"/>
      <c r="LU622" s="4"/>
      <c r="LV622" s="4"/>
      <c r="LW622" s="4"/>
      <c r="LX622" s="4"/>
      <c r="LY622" s="4"/>
      <c r="LZ622" s="4"/>
      <c r="MA622" s="136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Q622" s="4"/>
      <c r="PR622" s="4"/>
      <c r="PS622" s="4"/>
      <c r="PT622" s="4"/>
      <c r="PU622" s="4"/>
      <c r="PV622" s="4"/>
      <c r="PW622" s="4"/>
      <c r="PX622" s="4"/>
      <c r="PY622" s="136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P622" s="4"/>
      <c r="TQ622" s="4"/>
      <c r="TR622" s="4"/>
      <c r="TS622" s="4"/>
      <c r="TT622" s="4"/>
      <c r="TU622" s="4"/>
      <c r="TV622" s="4"/>
      <c r="TW622" s="4"/>
      <c r="TX622" s="136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O622" s="4"/>
      <c r="XP622" s="4"/>
      <c r="XQ622" s="4"/>
      <c r="XR622" s="4"/>
      <c r="XS622" s="4"/>
      <c r="XT622" s="4"/>
      <c r="XU622" s="4"/>
      <c r="XV622" s="4"/>
      <c r="XW622" s="136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</row>
    <row r="623" spans="3:737" x14ac:dyDescent="0.25">
      <c r="C623" s="4"/>
      <c r="D623" s="4"/>
      <c r="E623" s="4"/>
      <c r="F623" s="4"/>
      <c r="G623" s="4"/>
      <c r="H623" s="4"/>
      <c r="I623" s="4"/>
      <c r="J623" s="4"/>
      <c r="K623" s="136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DC623" s="136"/>
      <c r="DD623" s="136"/>
      <c r="DE623" s="136"/>
      <c r="DF623" s="136"/>
      <c r="DG623" s="4"/>
      <c r="DH623" s="136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136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U623" s="4"/>
      <c r="HV623" s="4"/>
      <c r="HW623" s="4"/>
      <c r="HX623" s="4"/>
      <c r="HY623" s="4"/>
      <c r="HZ623" s="4"/>
      <c r="IA623" s="4"/>
      <c r="IB623" s="4"/>
      <c r="IC623" s="136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S623" s="4"/>
      <c r="LT623" s="4"/>
      <c r="LU623" s="4"/>
      <c r="LV623" s="4"/>
      <c r="LW623" s="4"/>
      <c r="LX623" s="4"/>
      <c r="LY623" s="4"/>
      <c r="LZ623" s="4"/>
      <c r="MA623" s="136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Q623" s="4"/>
      <c r="PR623" s="4"/>
      <c r="PS623" s="4"/>
      <c r="PT623" s="4"/>
      <c r="PU623" s="4"/>
      <c r="PV623" s="4"/>
      <c r="PW623" s="4"/>
      <c r="PX623" s="4"/>
      <c r="PY623" s="136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P623" s="4"/>
      <c r="TQ623" s="4"/>
      <c r="TR623" s="4"/>
      <c r="TS623" s="4"/>
      <c r="TT623" s="4"/>
      <c r="TU623" s="4"/>
      <c r="TV623" s="4"/>
      <c r="TW623" s="4"/>
      <c r="TX623" s="136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O623" s="4"/>
      <c r="XP623" s="4"/>
      <c r="XQ623" s="4"/>
      <c r="XR623" s="4"/>
      <c r="XS623" s="4"/>
      <c r="XT623" s="4"/>
      <c r="XU623" s="4"/>
      <c r="XV623" s="4"/>
      <c r="XW623" s="136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</row>
    <row r="624" spans="3:737" x14ac:dyDescent="0.25">
      <c r="C624" s="4"/>
      <c r="D624" s="4"/>
      <c r="E624" s="4"/>
      <c r="F624" s="4"/>
      <c r="G624" s="4"/>
      <c r="H624" s="4"/>
      <c r="I624" s="4"/>
      <c r="J624" s="4"/>
      <c r="K624" s="136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DC624" s="136"/>
      <c r="DD624" s="136"/>
      <c r="DE624" s="136"/>
      <c r="DF624" s="136"/>
      <c r="DG624" s="4"/>
      <c r="DH624" s="136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136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U624" s="4"/>
      <c r="HV624" s="4"/>
      <c r="HW624" s="4"/>
      <c r="HX624" s="4"/>
      <c r="HY624" s="4"/>
      <c r="HZ624" s="4"/>
      <c r="IA624" s="4"/>
      <c r="IB624" s="4"/>
      <c r="IC624" s="136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S624" s="4"/>
      <c r="LT624" s="4"/>
      <c r="LU624" s="4"/>
      <c r="LV624" s="4"/>
      <c r="LW624" s="4"/>
      <c r="LX624" s="4"/>
      <c r="LY624" s="4"/>
      <c r="LZ624" s="4"/>
      <c r="MA624" s="136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Q624" s="4"/>
      <c r="PR624" s="4"/>
      <c r="PS624" s="4"/>
      <c r="PT624" s="4"/>
      <c r="PU624" s="4"/>
      <c r="PV624" s="4"/>
      <c r="PW624" s="4"/>
      <c r="PX624" s="4"/>
      <c r="PY624" s="136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P624" s="4"/>
      <c r="TQ624" s="4"/>
      <c r="TR624" s="4"/>
      <c r="TS624" s="4"/>
      <c r="TT624" s="4"/>
      <c r="TU624" s="4"/>
      <c r="TV624" s="4"/>
      <c r="TW624" s="4"/>
      <c r="TX624" s="136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O624" s="4"/>
      <c r="XP624" s="4"/>
      <c r="XQ624" s="4"/>
      <c r="XR624" s="4"/>
      <c r="XS624" s="4"/>
      <c r="XT624" s="4"/>
      <c r="XU624" s="4"/>
      <c r="XV624" s="4"/>
      <c r="XW624" s="136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</row>
    <row r="625" spans="3:737" x14ac:dyDescent="0.25">
      <c r="C625" s="4"/>
      <c r="D625" s="4"/>
      <c r="E625" s="4"/>
      <c r="F625" s="4"/>
      <c r="G625" s="4"/>
      <c r="H625" s="4"/>
      <c r="I625" s="4"/>
      <c r="J625" s="4"/>
      <c r="K625" s="136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DC625" s="136"/>
      <c r="DD625" s="136"/>
      <c r="DE625" s="136"/>
      <c r="DF625" s="136"/>
      <c r="DG625" s="4"/>
      <c r="DH625" s="136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136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U625" s="4"/>
      <c r="HV625" s="4"/>
      <c r="HW625" s="4"/>
      <c r="HX625" s="4"/>
      <c r="HY625" s="4"/>
      <c r="HZ625" s="4"/>
      <c r="IA625" s="4"/>
      <c r="IB625" s="4"/>
      <c r="IC625" s="136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S625" s="4"/>
      <c r="LT625" s="4"/>
      <c r="LU625" s="4"/>
      <c r="LV625" s="4"/>
      <c r="LW625" s="4"/>
      <c r="LX625" s="4"/>
      <c r="LY625" s="4"/>
      <c r="LZ625" s="4"/>
      <c r="MA625" s="136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Q625" s="4"/>
      <c r="PR625" s="4"/>
      <c r="PS625" s="4"/>
      <c r="PT625" s="4"/>
      <c r="PU625" s="4"/>
      <c r="PV625" s="4"/>
      <c r="PW625" s="4"/>
      <c r="PX625" s="4"/>
      <c r="PY625" s="136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P625" s="4"/>
      <c r="TQ625" s="4"/>
      <c r="TR625" s="4"/>
      <c r="TS625" s="4"/>
      <c r="TT625" s="4"/>
      <c r="TU625" s="4"/>
      <c r="TV625" s="4"/>
      <c r="TW625" s="4"/>
      <c r="TX625" s="136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O625" s="4"/>
      <c r="XP625" s="4"/>
      <c r="XQ625" s="4"/>
      <c r="XR625" s="4"/>
      <c r="XS625" s="4"/>
      <c r="XT625" s="4"/>
      <c r="XU625" s="4"/>
      <c r="XV625" s="4"/>
      <c r="XW625" s="136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</row>
    <row r="626" spans="3:737" x14ac:dyDescent="0.25">
      <c r="C626" s="4"/>
      <c r="D626" s="4"/>
      <c r="E626" s="4"/>
      <c r="F626" s="4"/>
      <c r="G626" s="4"/>
      <c r="H626" s="4"/>
      <c r="I626" s="4"/>
      <c r="J626" s="4"/>
      <c r="K626" s="136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DC626" s="136"/>
      <c r="DD626" s="136"/>
      <c r="DE626" s="136"/>
      <c r="DF626" s="136"/>
      <c r="DG626" s="4"/>
      <c r="DH626" s="136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136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U626" s="4"/>
      <c r="HV626" s="4"/>
      <c r="HW626" s="4"/>
      <c r="HX626" s="4"/>
      <c r="HY626" s="4"/>
      <c r="HZ626" s="4"/>
      <c r="IA626" s="4"/>
      <c r="IB626" s="4"/>
      <c r="IC626" s="136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S626" s="4"/>
      <c r="LT626" s="4"/>
      <c r="LU626" s="4"/>
      <c r="LV626" s="4"/>
      <c r="LW626" s="4"/>
      <c r="LX626" s="4"/>
      <c r="LY626" s="4"/>
      <c r="LZ626" s="4"/>
      <c r="MA626" s="136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Q626" s="4"/>
      <c r="PR626" s="4"/>
      <c r="PS626" s="4"/>
      <c r="PT626" s="4"/>
      <c r="PU626" s="4"/>
      <c r="PV626" s="4"/>
      <c r="PW626" s="4"/>
      <c r="PX626" s="4"/>
      <c r="PY626" s="136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P626" s="4"/>
      <c r="TQ626" s="4"/>
      <c r="TR626" s="4"/>
      <c r="TS626" s="4"/>
      <c r="TT626" s="4"/>
      <c r="TU626" s="4"/>
      <c r="TV626" s="4"/>
      <c r="TW626" s="4"/>
      <c r="TX626" s="136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O626" s="4"/>
      <c r="XP626" s="4"/>
      <c r="XQ626" s="4"/>
      <c r="XR626" s="4"/>
      <c r="XS626" s="4"/>
      <c r="XT626" s="4"/>
      <c r="XU626" s="4"/>
      <c r="XV626" s="4"/>
      <c r="XW626" s="136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</row>
    <row r="627" spans="3:737" x14ac:dyDescent="0.25">
      <c r="C627" s="4"/>
      <c r="D627" s="4"/>
      <c r="E627" s="4"/>
      <c r="F627" s="4"/>
      <c r="G627" s="4"/>
      <c r="H627" s="4"/>
      <c r="I627" s="4"/>
      <c r="J627" s="4"/>
      <c r="K627" s="136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DC627" s="136"/>
      <c r="DD627" s="136"/>
      <c r="DE627" s="136"/>
      <c r="DF627" s="136"/>
      <c r="DG627" s="4"/>
      <c r="DH627" s="136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136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U627" s="4"/>
      <c r="HV627" s="4"/>
      <c r="HW627" s="4"/>
      <c r="HX627" s="4"/>
      <c r="HY627" s="4"/>
      <c r="HZ627" s="4"/>
      <c r="IA627" s="4"/>
      <c r="IB627" s="4"/>
      <c r="IC627" s="136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S627" s="4"/>
      <c r="LT627" s="4"/>
      <c r="LU627" s="4"/>
      <c r="LV627" s="4"/>
      <c r="LW627" s="4"/>
      <c r="LX627" s="4"/>
      <c r="LY627" s="4"/>
      <c r="LZ627" s="4"/>
      <c r="MA627" s="136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Q627" s="4"/>
      <c r="PR627" s="4"/>
      <c r="PS627" s="4"/>
      <c r="PT627" s="4"/>
      <c r="PU627" s="4"/>
      <c r="PV627" s="4"/>
      <c r="PW627" s="4"/>
      <c r="PX627" s="4"/>
      <c r="PY627" s="136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P627" s="4"/>
      <c r="TQ627" s="4"/>
      <c r="TR627" s="4"/>
      <c r="TS627" s="4"/>
      <c r="TT627" s="4"/>
      <c r="TU627" s="4"/>
      <c r="TV627" s="4"/>
      <c r="TW627" s="4"/>
      <c r="TX627" s="136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O627" s="4"/>
      <c r="XP627" s="4"/>
      <c r="XQ627" s="4"/>
      <c r="XR627" s="4"/>
      <c r="XS627" s="4"/>
      <c r="XT627" s="4"/>
      <c r="XU627" s="4"/>
      <c r="XV627" s="4"/>
      <c r="XW627" s="136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</row>
    <row r="628" spans="3:737" x14ac:dyDescent="0.25">
      <c r="C628" s="4"/>
      <c r="D628" s="4"/>
      <c r="E628" s="4"/>
      <c r="F628" s="4"/>
      <c r="G628" s="4"/>
      <c r="H628" s="4"/>
      <c r="I628" s="4"/>
      <c r="J628" s="4"/>
      <c r="K628" s="136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DC628" s="136"/>
      <c r="DD628" s="136"/>
      <c r="DE628" s="136"/>
      <c r="DF628" s="136"/>
      <c r="DG628" s="4"/>
      <c r="DH628" s="136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136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U628" s="4"/>
      <c r="HV628" s="4"/>
      <c r="HW628" s="4"/>
      <c r="HX628" s="4"/>
      <c r="HY628" s="4"/>
      <c r="HZ628" s="4"/>
      <c r="IA628" s="4"/>
      <c r="IB628" s="4"/>
      <c r="IC628" s="136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S628" s="4"/>
      <c r="LT628" s="4"/>
      <c r="LU628" s="4"/>
      <c r="LV628" s="4"/>
      <c r="LW628" s="4"/>
      <c r="LX628" s="4"/>
      <c r="LY628" s="4"/>
      <c r="LZ628" s="4"/>
      <c r="MA628" s="136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Q628" s="4"/>
      <c r="PR628" s="4"/>
      <c r="PS628" s="4"/>
      <c r="PT628" s="4"/>
      <c r="PU628" s="4"/>
      <c r="PV628" s="4"/>
      <c r="PW628" s="4"/>
      <c r="PX628" s="4"/>
      <c r="PY628" s="136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P628" s="4"/>
      <c r="TQ628" s="4"/>
      <c r="TR628" s="4"/>
      <c r="TS628" s="4"/>
      <c r="TT628" s="4"/>
      <c r="TU628" s="4"/>
      <c r="TV628" s="4"/>
      <c r="TW628" s="4"/>
      <c r="TX628" s="136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O628" s="4"/>
      <c r="XP628" s="4"/>
      <c r="XQ628" s="4"/>
      <c r="XR628" s="4"/>
      <c r="XS628" s="4"/>
      <c r="XT628" s="4"/>
      <c r="XU628" s="4"/>
      <c r="XV628" s="4"/>
      <c r="XW628" s="136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</row>
    <row r="629" spans="3:737" x14ac:dyDescent="0.25">
      <c r="C629" s="4"/>
      <c r="D629" s="4"/>
      <c r="E629" s="4"/>
      <c r="F629" s="4"/>
      <c r="G629" s="4"/>
      <c r="H629" s="4"/>
      <c r="I629" s="4"/>
      <c r="J629" s="4"/>
      <c r="K629" s="136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DC629" s="136"/>
      <c r="DD629" s="136"/>
      <c r="DE629" s="136"/>
      <c r="DF629" s="136"/>
      <c r="DG629" s="4"/>
      <c r="DH629" s="136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136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U629" s="4"/>
      <c r="HV629" s="4"/>
      <c r="HW629" s="4"/>
      <c r="HX629" s="4"/>
      <c r="HY629" s="4"/>
      <c r="HZ629" s="4"/>
      <c r="IA629" s="4"/>
      <c r="IB629" s="4"/>
      <c r="IC629" s="136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S629" s="4"/>
      <c r="LT629" s="4"/>
      <c r="LU629" s="4"/>
      <c r="LV629" s="4"/>
      <c r="LW629" s="4"/>
      <c r="LX629" s="4"/>
      <c r="LY629" s="4"/>
      <c r="LZ629" s="4"/>
      <c r="MA629" s="136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Q629" s="4"/>
      <c r="PR629" s="4"/>
      <c r="PS629" s="4"/>
      <c r="PT629" s="4"/>
      <c r="PU629" s="4"/>
      <c r="PV629" s="4"/>
      <c r="PW629" s="4"/>
      <c r="PX629" s="4"/>
      <c r="PY629" s="136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P629" s="4"/>
      <c r="TQ629" s="4"/>
      <c r="TR629" s="4"/>
      <c r="TS629" s="4"/>
      <c r="TT629" s="4"/>
      <c r="TU629" s="4"/>
      <c r="TV629" s="4"/>
      <c r="TW629" s="4"/>
      <c r="TX629" s="136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O629" s="4"/>
      <c r="XP629" s="4"/>
      <c r="XQ629" s="4"/>
      <c r="XR629" s="4"/>
      <c r="XS629" s="4"/>
      <c r="XT629" s="4"/>
      <c r="XU629" s="4"/>
      <c r="XV629" s="4"/>
      <c r="XW629" s="136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</row>
    <row r="630" spans="3:737" x14ac:dyDescent="0.25">
      <c r="C630" s="4"/>
      <c r="D630" s="4"/>
      <c r="E630" s="4"/>
      <c r="F630" s="4"/>
      <c r="G630" s="4"/>
      <c r="H630" s="4"/>
      <c r="I630" s="4"/>
      <c r="J630" s="4"/>
      <c r="K630" s="136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DC630" s="136"/>
      <c r="DD630" s="136"/>
      <c r="DE630" s="136"/>
      <c r="DF630" s="136"/>
      <c r="DG630" s="4"/>
      <c r="DH630" s="136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136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U630" s="4"/>
      <c r="HV630" s="4"/>
      <c r="HW630" s="4"/>
      <c r="HX630" s="4"/>
      <c r="HY630" s="4"/>
      <c r="HZ630" s="4"/>
      <c r="IA630" s="4"/>
      <c r="IB630" s="4"/>
      <c r="IC630" s="136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S630" s="4"/>
      <c r="LT630" s="4"/>
      <c r="LU630" s="4"/>
      <c r="LV630" s="4"/>
      <c r="LW630" s="4"/>
      <c r="LX630" s="4"/>
      <c r="LY630" s="4"/>
      <c r="LZ630" s="4"/>
      <c r="MA630" s="136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Q630" s="4"/>
      <c r="PR630" s="4"/>
      <c r="PS630" s="4"/>
      <c r="PT630" s="4"/>
      <c r="PU630" s="4"/>
      <c r="PV630" s="4"/>
      <c r="PW630" s="4"/>
      <c r="PX630" s="4"/>
      <c r="PY630" s="136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P630" s="4"/>
      <c r="TQ630" s="4"/>
      <c r="TR630" s="4"/>
      <c r="TS630" s="4"/>
      <c r="TT630" s="4"/>
      <c r="TU630" s="4"/>
      <c r="TV630" s="4"/>
      <c r="TW630" s="4"/>
      <c r="TX630" s="136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O630" s="4"/>
      <c r="XP630" s="4"/>
      <c r="XQ630" s="4"/>
      <c r="XR630" s="4"/>
      <c r="XS630" s="4"/>
      <c r="XT630" s="4"/>
      <c r="XU630" s="4"/>
      <c r="XV630" s="4"/>
      <c r="XW630" s="136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</row>
    <row r="631" spans="3:737" x14ac:dyDescent="0.25">
      <c r="C631" s="4"/>
      <c r="D631" s="4"/>
      <c r="E631" s="4"/>
      <c r="F631" s="4"/>
      <c r="G631" s="4"/>
      <c r="H631" s="4"/>
      <c r="I631" s="4"/>
      <c r="J631" s="4"/>
      <c r="K631" s="136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DC631" s="136"/>
      <c r="DD631" s="136"/>
      <c r="DE631" s="136"/>
      <c r="DF631" s="136"/>
      <c r="DG631" s="4"/>
      <c r="DH631" s="136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136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U631" s="4"/>
      <c r="HV631" s="4"/>
      <c r="HW631" s="4"/>
      <c r="HX631" s="4"/>
      <c r="HY631" s="4"/>
      <c r="HZ631" s="4"/>
      <c r="IA631" s="4"/>
      <c r="IB631" s="4"/>
      <c r="IC631" s="136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S631" s="4"/>
      <c r="LT631" s="4"/>
      <c r="LU631" s="4"/>
      <c r="LV631" s="4"/>
      <c r="LW631" s="4"/>
      <c r="LX631" s="4"/>
      <c r="LY631" s="4"/>
      <c r="LZ631" s="4"/>
      <c r="MA631" s="136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Q631" s="4"/>
      <c r="PR631" s="4"/>
      <c r="PS631" s="4"/>
      <c r="PT631" s="4"/>
      <c r="PU631" s="4"/>
      <c r="PV631" s="4"/>
      <c r="PW631" s="4"/>
      <c r="PX631" s="4"/>
      <c r="PY631" s="136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P631" s="4"/>
      <c r="TQ631" s="4"/>
      <c r="TR631" s="4"/>
      <c r="TS631" s="4"/>
      <c r="TT631" s="4"/>
      <c r="TU631" s="4"/>
      <c r="TV631" s="4"/>
      <c r="TW631" s="4"/>
      <c r="TX631" s="136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O631" s="4"/>
      <c r="XP631" s="4"/>
      <c r="XQ631" s="4"/>
      <c r="XR631" s="4"/>
      <c r="XS631" s="4"/>
      <c r="XT631" s="4"/>
      <c r="XU631" s="4"/>
      <c r="XV631" s="4"/>
      <c r="XW631" s="136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</row>
    <row r="632" spans="3:737" x14ac:dyDescent="0.25">
      <c r="C632" s="4"/>
      <c r="D632" s="4"/>
      <c r="E632" s="4"/>
      <c r="F632" s="4"/>
      <c r="G632" s="4"/>
      <c r="H632" s="4"/>
      <c r="I632" s="4"/>
      <c r="J632" s="4"/>
      <c r="K632" s="136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DC632" s="136"/>
      <c r="DD632" s="136"/>
      <c r="DE632" s="136"/>
      <c r="DF632" s="136"/>
      <c r="DG632" s="4"/>
      <c r="DH632" s="136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136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U632" s="4"/>
      <c r="HV632" s="4"/>
      <c r="HW632" s="4"/>
      <c r="HX632" s="4"/>
      <c r="HY632" s="4"/>
      <c r="HZ632" s="4"/>
      <c r="IA632" s="4"/>
      <c r="IB632" s="4"/>
      <c r="IC632" s="136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S632" s="4"/>
      <c r="LT632" s="4"/>
      <c r="LU632" s="4"/>
      <c r="LV632" s="4"/>
      <c r="LW632" s="4"/>
      <c r="LX632" s="4"/>
      <c r="LY632" s="4"/>
      <c r="LZ632" s="4"/>
      <c r="MA632" s="136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Q632" s="4"/>
      <c r="PR632" s="4"/>
      <c r="PS632" s="4"/>
      <c r="PT632" s="4"/>
      <c r="PU632" s="4"/>
      <c r="PV632" s="4"/>
      <c r="PW632" s="4"/>
      <c r="PX632" s="4"/>
      <c r="PY632" s="136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P632" s="4"/>
      <c r="TQ632" s="4"/>
      <c r="TR632" s="4"/>
      <c r="TS632" s="4"/>
      <c r="TT632" s="4"/>
      <c r="TU632" s="4"/>
      <c r="TV632" s="4"/>
      <c r="TW632" s="4"/>
      <c r="TX632" s="136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O632" s="4"/>
      <c r="XP632" s="4"/>
      <c r="XQ632" s="4"/>
      <c r="XR632" s="4"/>
      <c r="XS632" s="4"/>
      <c r="XT632" s="4"/>
      <c r="XU632" s="4"/>
      <c r="XV632" s="4"/>
      <c r="XW632" s="136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</row>
    <row r="633" spans="3:737" x14ac:dyDescent="0.25">
      <c r="C633" s="4"/>
      <c r="D633" s="4"/>
      <c r="E633" s="4"/>
      <c r="F633" s="4"/>
      <c r="G633" s="4"/>
      <c r="H633" s="4"/>
      <c r="I633" s="4"/>
      <c r="J633" s="4"/>
      <c r="K633" s="136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DC633" s="136"/>
      <c r="DD633" s="136"/>
      <c r="DE633" s="136"/>
      <c r="DF633" s="136"/>
      <c r="DG633" s="4"/>
      <c r="DH633" s="136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136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U633" s="4"/>
      <c r="HV633" s="4"/>
      <c r="HW633" s="4"/>
      <c r="HX633" s="4"/>
      <c r="HY633" s="4"/>
      <c r="HZ633" s="4"/>
      <c r="IA633" s="4"/>
      <c r="IB633" s="4"/>
      <c r="IC633" s="136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S633" s="4"/>
      <c r="LT633" s="4"/>
      <c r="LU633" s="4"/>
      <c r="LV633" s="4"/>
      <c r="LW633" s="4"/>
      <c r="LX633" s="4"/>
      <c r="LY633" s="4"/>
      <c r="LZ633" s="4"/>
      <c r="MA633" s="136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Q633" s="4"/>
      <c r="PR633" s="4"/>
      <c r="PS633" s="4"/>
      <c r="PT633" s="4"/>
      <c r="PU633" s="4"/>
      <c r="PV633" s="4"/>
      <c r="PW633" s="4"/>
      <c r="PX633" s="4"/>
      <c r="PY633" s="136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P633" s="4"/>
      <c r="TQ633" s="4"/>
      <c r="TR633" s="4"/>
      <c r="TS633" s="4"/>
      <c r="TT633" s="4"/>
      <c r="TU633" s="4"/>
      <c r="TV633" s="4"/>
      <c r="TW633" s="4"/>
      <c r="TX633" s="136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O633" s="4"/>
      <c r="XP633" s="4"/>
      <c r="XQ633" s="4"/>
      <c r="XR633" s="4"/>
      <c r="XS633" s="4"/>
      <c r="XT633" s="4"/>
      <c r="XU633" s="4"/>
      <c r="XV633" s="4"/>
      <c r="XW633" s="136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</row>
    <row r="634" spans="3:737" x14ac:dyDescent="0.25">
      <c r="C634" s="4"/>
      <c r="D634" s="4"/>
      <c r="E634" s="4"/>
      <c r="F634" s="4"/>
      <c r="G634" s="4"/>
      <c r="H634" s="4"/>
      <c r="I634" s="4"/>
      <c r="J634" s="4"/>
      <c r="K634" s="136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DC634" s="136"/>
      <c r="DD634" s="136"/>
      <c r="DE634" s="136"/>
      <c r="DF634" s="136"/>
      <c r="DG634" s="4"/>
      <c r="DH634" s="136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136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U634" s="4"/>
      <c r="HV634" s="4"/>
      <c r="HW634" s="4"/>
      <c r="HX634" s="4"/>
      <c r="HY634" s="4"/>
      <c r="HZ634" s="4"/>
      <c r="IA634" s="4"/>
      <c r="IB634" s="4"/>
      <c r="IC634" s="136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S634" s="4"/>
      <c r="LT634" s="4"/>
      <c r="LU634" s="4"/>
      <c r="LV634" s="4"/>
      <c r="LW634" s="4"/>
      <c r="LX634" s="4"/>
      <c r="LY634" s="4"/>
      <c r="LZ634" s="4"/>
      <c r="MA634" s="136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Q634" s="4"/>
      <c r="PR634" s="4"/>
      <c r="PS634" s="4"/>
      <c r="PT634" s="4"/>
      <c r="PU634" s="4"/>
      <c r="PV634" s="4"/>
      <c r="PW634" s="4"/>
      <c r="PX634" s="4"/>
      <c r="PY634" s="136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P634" s="4"/>
      <c r="TQ634" s="4"/>
      <c r="TR634" s="4"/>
      <c r="TS634" s="4"/>
      <c r="TT634" s="4"/>
      <c r="TU634" s="4"/>
      <c r="TV634" s="4"/>
      <c r="TW634" s="4"/>
      <c r="TX634" s="136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O634" s="4"/>
      <c r="XP634" s="4"/>
      <c r="XQ634" s="4"/>
      <c r="XR634" s="4"/>
      <c r="XS634" s="4"/>
      <c r="XT634" s="4"/>
      <c r="XU634" s="4"/>
      <c r="XV634" s="4"/>
      <c r="XW634" s="136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</row>
    <row r="635" spans="3:737" x14ac:dyDescent="0.25">
      <c r="C635" s="4"/>
      <c r="D635" s="4"/>
      <c r="E635" s="4"/>
      <c r="F635" s="4"/>
      <c r="G635" s="4"/>
      <c r="H635" s="4"/>
      <c r="I635" s="4"/>
      <c r="J635" s="4"/>
      <c r="K635" s="136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DC635" s="136"/>
      <c r="DD635" s="136"/>
      <c r="DE635" s="136"/>
      <c r="DF635" s="136"/>
      <c r="DG635" s="4"/>
      <c r="DH635" s="136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136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U635" s="4"/>
      <c r="HV635" s="4"/>
      <c r="HW635" s="4"/>
      <c r="HX635" s="4"/>
      <c r="HY635" s="4"/>
      <c r="HZ635" s="4"/>
      <c r="IA635" s="4"/>
      <c r="IB635" s="4"/>
      <c r="IC635" s="136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S635" s="4"/>
      <c r="LT635" s="4"/>
      <c r="LU635" s="4"/>
      <c r="LV635" s="4"/>
      <c r="LW635" s="4"/>
      <c r="LX635" s="4"/>
      <c r="LY635" s="4"/>
      <c r="LZ635" s="4"/>
      <c r="MA635" s="136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Q635" s="4"/>
      <c r="PR635" s="4"/>
      <c r="PS635" s="4"/>
      <c r="PT635" s="4"/>
      <c r="PU635" s="4"/>
      <c r="PV635" s="4"/>
      <c r="PW635" s="4"/>
      <c r="PX635" s="4"/>
      <c r="PY635" s="136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P635" s="4"/>
      <c r="TQ635" s="4"/>
      <c r="TR635" s="4"/>
      <c r="TS635" s="4"/>
      <c r="TT635" s="4"/>
      <c r="TU635" s="4"/>
      <c r="TV635" s="4"/>
      <c r="TW635" s="4"/>
      <c r="TX635" s="136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O635" s="4"/>
      <c r="XP635" s="4"/>
      <c r="XQ635" s="4"/>
      <c r="XR635" s="4"/>
      <c r="XS635" s="4"/>
      <c r="XT635" s="4"/>
      <c r="XU635" s="4"/>
      <c r="XV635" s="4"/>
      <c r="XW635" s="136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</row>
    <row r="636" spans="3:737" x14ac:dyDescent="0.25">
      <c r="C636" s="4"/>
      <c r="D636" s="4"/>
      <c r="E636" s="4"/>
      <c r="F636" s="4"/>
      <c r="G636" s="4"/>
      <c r="H636" s="4"/>
      <c r="I636" s="4"/>
      <c r="J636" s="4"/>
      <c r="K636" s="136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DC636" s="136"/>
      <c r="DD636" s="136"/>
      <c r="DE636" s="136"/>
      <c r="DF636" s="136"/>
      <c r="DG636" s="4"/>
      <c r="DH636" s="136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136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U636" s="4"/>
      <c r="HV636" s="4"/>
      <c r="HW636" s="4"/>
      <c r="HX636" s="4"/>
      <c r="HY636" s="4"/>
      <c r="HZ636" s="4"/>
      <c r="IA636" s="4"/>
      <c r="IB636" s="4"/>
      <c r="IC636" s="136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S636" s="4"/>
      <c r="LT636" s="4"/>
      <c r="LU636" s="4"/>
      <c r="LV636" s="4"/>
      <c r="LW636" s="4"/>
      <c r="LX636" s="4"/>
      <c r="LY636" s="4"/>
      <c r="LZ636" s="4"/>
      <c r="MA636" s="136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Q636" s="4"/>
      <c r="PR636" s="4"/>
      <c r="PS636" s="4"/>
      <c r="PT636" s="4"/>
      <c r="PU636" s="4"/>
      <c r="PV636" s="4"/>
      <c r="PW636" s="4"/>
      <c r="PX636" s="4"/>
      <c r="PY636" s="136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P636" s="4"/>
      <c r="TQ636" s="4"/>
      <c r="TR636" s="4"/>
      <c r="TS636" s="4"/>
      <c r="TT636" s="4"/>
      <c r="TU636" s="4"/>
      <c r="TV636" s="4"/>
      <c r="TW636" s="4"/>
      <c r="TX636" s="136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O636" s="4"/>
      <c r="XP636" s="4"/>
      <c r="XQ636" s="4"/>
      <c r="XR636" s="4"/>
      <c r="XS636" s="4"/>
      <c r="XT636" s="4"/>
      <c r="XU636" s="4"/>
      <c r="XV636" s="4"/>
      <c r="XW636" s="136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</row>
    <row r="637" spans="3:737" x14ac:dyDescent="0.25">
      <c r="C637" s="4"/>
      <c r="D637" s="4"/>
      <c r="E637" s="4"/>
      <c r="F637" s="4"/>
      <c r="G637" s="4"/>
      <c r="H637" s="4"/>
      <c r="I637" s="4"/>
      <c r="J637" s="4"/>
      <c r="K637" s="136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DC637" s="136"/>
      <c r="DD637" s="136"/>
      <c r="DE637" s="136"/>
      <c r="DF637" s="136"/>
      <c r="DG637" s="4"/>
      <c r="DH637" s="136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136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U637" s="4"/>
      <c r="HV637" s="4"/>
      <c r="HW637" s="4"/>
      <c r="HX637" s="4"/>
      <c r="HY637" s="4"/>
      <c r="HZ637" s="4"/>
      <c r="IA637" s="4"/>
      <c r="IB637" s="4"/>
      <c r="IC637" s="136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S637" s="4"/>
      <c r="LT637" s="4"/>
      <c r="LU637" s="4"/>
      <c r="LV637" s="4"/>
      <c r="LW637" s="4"/>
      <c r="LX637" s="4"/>
      <c r="LY637" s="4"/>
      <c r="LZ637" s="4"/>
      <c r="MA637" s="136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Q637" s="4"/>
      <c r="PR637" s="4"/>
      <c r="PS637" s="4"/>
      <c r="PT637" s="4"/>
      <c r="PU637" s="4"/>
      <c r="PV637" s="4"/>
      <c r="PW637" s="4"/>
      <c r="PX637" s="4"/>
      <c r="PY637" s="136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P637" s="4"/>
      <c r="TQ637" s="4"/>
      <c r="TR637" s="4"/>
      <c r="TS637" s="4"/>
      <c r="TT637" s="4"/>
      <c r="TU637" s="4"/>
      <c r="TV637" s="4"/>
      <c r="TW637" s="4"/>
      <c r="TX637" s="136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O637" s="4"/>
      <c r="XP637" s="4"/>
      <c r="XQ637" s="4"/>
      <c r="XR637" s="4"/>
      <c r="XS637" s="4"/>
      <c r="XT637" s="4"/>
      <c r="XU637" s="4"/>
      <c r="XV637" s="4"/>
      <c r="XW637" s="136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</row>
    <row r="638" spans="3:737" x14ac:dyDescent="0.25">
      <c r="C638" s="4"/>
      <c r="D638" s="4"/>
      <c r="E638" s="4"/>
      <c r="F638" s="4"/>
      <c r="G638" s="4"/>
      <c r="H638" s="4"/>
      <c r="I638" s="4"/>
      <c r="J638" s="4"/>
      <c r="K638" s="136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DC638" s="136"/>
      <c r="DD638" s="136"/>
      <c r="DE638" s="136"/>
      <c r="DF638" s="136"/>
      <c r="DG638" s="4"/>
      <c r="DH638" s="136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136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U638" s="4"/>
      <c r="HV638" s="4"/>
      <c r="HW638" s="4"/>
      <c r="HX638" s="4"/>
      <c r="HY638" s="4"/>
      <c r="HZ638" s="4"/>
      <c r="IA638" s="4"/>
      <c r="IB638" s="4"/>
      <c r="IC638" s="136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S638" s="4"/>
      <c r="LT638" s="4"/>
      <c r="LU638" s="4"/>
      <c r="LV638" s="4"/>
      <c r="LW638" s="4"/>
      <c r="LX638" s="4"/>
      <c r="LY638" s="4"/>
      <c r="LZ638" s="4"/>
      <c r="MA638" s="136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Q638" s="4"/>
      <c r="PR638" s="4"/>
      <c r="PS638" s="4"/>
      <c r="PT638" s="4"/>
      <c r="PU638" s="4"/>
      <c r="PV638" s="4"/>
      <c r="PW638" s="4"/>
      <c r="PX638" s="4"/>
      <c r="PY638" s="136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P638" s="4"/>
      <c r="TQ638" s="4"/>
      <c r="TR638" s="4"/>
      <c r="TS638" s="4"/>
      <c r="TT638" s="4"/>
      <c r="TU638" s="4"/>
      <c r="TV638" s="4"/>
      <c r="TW638" s="4"/>
      <c r="TX638" s="136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O638" s="4"/>
      <c r="XP638" s="4"/>
      <c r="XQ638" s="4"/>
      <c r="XR638" s="4"/>
      <c r="XS638" s="4"/>
      <c r="XT638" s="4"/>
      <c r="XU638" s="4"/>
      <c r="XV638" s="4"/>
      <c r="XW638" s="136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</row>
    <row r="639" spans="3:737" x14ac:dyDescent="0.25">
      <c r="C639" s="4"/>
      <c r="D639" s="4"/>
      <c r="E639" s="4"/>
      <c r="F639" s="4"/>
      <c r="G639" s="4"/>
      <c r="H639" s="4"/>
      <c r="I639" s="4"/>
      <c r="J639" s="4"/>
      <c r="K639" s="136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DC639" s="136"/>
      <c r="DD639" s="136"/>
      <c r="DE639" s="136"/>
      <c r="DF639" s="136"/>
      <c r="DG639" s="4"/>
      <c r="DH639" s="136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136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U639" s="4"/>
      <c r="HV639" s="4"/>
      <c r="HW639" s="4"/>
      <c r="HX639" s="4"/>
      <c r="HY639" s="4"/>
      <c r="HZ639" s="4"/>
      <c r="IA639" s="4"/>
      <c r="IB639" s="4"/>
      <c r="IC639" s="136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S639" s="4"/>
      <c r="LT639" s="4"/>
      <c r="LU639" s="4"/>
      <c r="LV639" s="4"/>
      <c r="LW639" s="4"/>
      <c r="LX639" s="4"/>
      <c r="LY639" s="4"/>
      <c r="LZ639" s="4"/>
      <c r="MA639" s="136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Q639" s="4"/>
      <c r="PR639" s="4"/>
      <c r="PS639" s="4"/>
      <c r="PT639" s="4"/>
      <c r="PU639" s="4"/>
      <c r="PV639" s="4"/>
      <c r="PW639" s="4"/>
      <c r="PX639" s="4"/>
      <c r="PY639" s="136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P639" s="4"/>
      <c r="TQ639" s="4"/>
      <c r="TR639" s="4"/>
      <c r="TS639" s="4"/>
      <c r="TT639" s="4"/>
      <c r="TU639" s="4"/>
      <c r="TV639" s="4"/>
      <c r="TW639" s="4"/>
      <c r="TX639" s="136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O639" s="4"/>
      <c r="XP639" s="4"/>
      <c r="XQ639" s="4"/>
      <c r="XR639" s="4"/>
      <c r="XS639" s="4"/>
      <c r="XT639" s="4"/>
      <c r="XU639" s="4"/>
      <c r="XV639" s="4"/>
      <c r="XW639" s="136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</row>
    <row r="640" spans="3:737" x14ac:dyDescent="0.25">
      <c r="C640" s="4"/>
      <c r="D640" s="4"/>
      <c r="E640" s="4"/>
      <c r="F640" s="4"/>
      <c r="G640" s="4"/>
      <c r="H640" s="4"/>
      <c r="I640" s="4"/>
      <c r="J640" s="4"/>
      <c r="K640" s="136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DC640" s="136"/>
      <c r="DD640" s="136"/>
      <c r="DE640" s="136"/>
      <c r="DF640" s="136"/>
      <c r="DG640" s="4"/>
      <c r="DH640" s="136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136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U640" s="4"/>
      <c r="HV640" s="4"/>
      <c r="HW640" s="4"/>
      <c r="HX640" s="4"/>
      <c r="HY640" s="4"/>
      <c r="HZ640" s="4"/>
      <c r="IA640" s="4"/>
      <c r="IB640" s="4"/>
      <c r="IC640" s="136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S640" s="4"/>
      <c r="LT640" s="4"/>
      <c r="LU640" s="4"/>
      <c r="LV640" s="4"/>
      <c r="LW640" s="4"/>
      <c r="LX640" s="4"/>
      <c r="LY640" s="4"/>
      <c r="LZ640" s="4"/>
      <c r="MA640" s="136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Q640" s="4"/>
      <c r="PR640" s="4"/>
      <c r="PS640" s="4"/>
      <c r="PT640" s="4"/>
      <c r="PU640" s="4"/>
      <c r="PV640" s="4"/>
      <c r="PW640" s="4"/>
      <c r="PX640" s="4"/>
      <c r="PY640" s="136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P640" s="4"/>
      <c r="TQ640" s="4"/>
      <c r="TR640" s="4"/>
      <c r="TS640" s="4"/>
      <c r="TT640" s="4"/>
      <c r="TU640" s="4"/>
      <c r="TV640" s="4"/>
      <c r="TW640" s="4"/>
      <c r="TX640" s="136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O640" s="4"/>
      <c r="XP640" s="4"/>
      <c r="XQ640" s="4"/>
      <c r="XR640" s="4"/>
      <c r="XS640" s="4"/>
      <c r="XT640" s="4"/>
      <c r="XU640" s="4"/>
      <c r="XV640" s="4"/>
      <c r="XW640" s="136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</row>
    <row r="641" spans="3:737" x14ac:dyDescent="0.25">
      <c r="C641" s="4"/>
      <c r="D641" s="4"/>
      <c r="E641" s="4"/>
      <c r="F641" s="4"/>
      <c r="G641" s="4"/>
      <c r="H641" s="4"/>
      <c r="I641" s="4"/>
      <c r="J641" s="4"/>
      <c r="K641" s="136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DC641" s="136"/>
      <c r="DD641" s="136"/>
      <c r="DE641" s="136"/>
      <c r="DF641" s="136"/>
      <c r="DG641" s="4"/>
      <c r="DH641" s="136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136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U641" s="4"/>
      <c r="HV641" s="4"/>
      <c r="HW641" s="4"/>
      <c r="HX641" s="4"/>
      <c r="HY641" s="4"/>
      <c r="HZ641" s="4"/>
      <c r="IA641" s="4"/>
      <c r="IB641" s="4"/>
      <c r="IC641" s="136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S641" s="4"/>
      <c r="LT641" s="4"/>
      <c r="LU641" s="4"/>
      <c r="LV641" s="4"/>
      <c r="LW641" s="4"/>
      <c r="LX641" s="4"/>
      <c r="LY641" s="4"/>
      <c r="LZ641" s="4"/>
      <c r="MA641" s="136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Q641" s="4"/>
      <c r="PR641" s="4"/>
      <c r="PS641" s="4"/>
      <c r="PT641" s="4"/>
      <c r="PU641" s="4"/>
      <c r="PV641" s="4"/>
      <c r="PW641" s="4"/>
      <c r="PX641" s="4"/>
      <c r="PY641" s="136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P641" s="4"/>
      <c r="TQ641" s="4"/>
      <c r="TR641" s="4"/>
      <c r="TS641" s="4"/>
      <c r="TT641" s="4"/>
      <c r="TU641" s="4"/>
      <c r="TV641" s="4"/>
      <c r="TW641" s="4"/>
      <c r="TX641" s="136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O641" s="4"/>
      <c r="XP641" s="4"/>
      <c r="XQ641" s="4"/>
      <c r="XR641" s="4"/>
      <c r="XS641" s="4"/>
      <c r="XT641" s="4"/>
      <c r="XU641" s="4"/>
      <c r="XV641" s="4"/>
      <c r="XW641" s="136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</row>
    <row r="642" spans="3:737" x14ac:dyDescent="0.25">
      <c r="C642" s="4"/>
      <c r="D642" s="4"/>
      <c r="E642" s="4"/>
      <c r="F642" s="4"/>
      <c r="G642" s="4"/>
      <c r="H642" s="4"/>
      <c r="I642" s="4"/>
      <c r="J642" s="4"/>
      <c r="K642" s="136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DC642" s="136"/>
      <c r="DD642" s="136"/>
      <c r="DE642" s="136"/>
      <c r="DF642" s="136"/>
      <c r="DG642" s="4"/>
      <c r="DH642" s="136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136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U642" s="4"/>
      <c r="HV642" s="4"/>
      <c r="HW642" s="4"/>
      <c r="HX642" s="4"/>
      <c r="HY642" s="4"/>
      <c r="HZ642" s="4"/>
      <c r="IA642" s="4"/>
      <c r="IB642" s="4"/>
      <c r="IC642" s="136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S642" s="4"/>
      <c r="LT642" s="4"/>
      <c r="LU642" s="4"/>
      <c r="LV642" s="4"/>
      <c r="LW642" s="4"/>
      <c r="LX642" s="4"/>
      <c r="LY642" s="4"/>
      <c r="LZ642" s="4"/>
      <c r="MA642" s="136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Q642" s="4"/>
      <c r="PR642" s="4"/>
      <c r="PS642" s="4"/>
      <c r="PT642" s="4"/>
      <c r="PU642" s="4"/>
      <c r="PV642" s="4"/>
      <c r="PW642" s="4"/>
      <c r="PX642" s="4"/>
      <c r="PY642" s="136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P642" s="4"/>
      <c r="TQ642" s="4"/>
      <c r="TR642" s="4"/>
      <c r="TS642" s="4"/>
      <c r="TT642" s="4"/>
      <c r="TU642" s="4"/>
      <c r="TV642" s="4"/>
      <c r="TW642" s="4"/>
      <c r="TX642" s="136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O642" s="4"/>
      <c r="XP642" s="4"/>
      <c r="XQ642" s="4"/>
      <c r="XR642" s="4"/>
      <c r="XS642" s="4"/>
      <c r="XT642" s="4"/>
      <c r="XU642" s="4"/>
      <c r="XV642" s="4"/>
      <c r="XW642" s="136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</row>
    <row r="643" spans="3:737" x14ac:dyDescent="0.25">
      <c r="C643" s="4"/>
      <c r="D643" s="4"/>
      <c r="E643" s="4"/>
      <c r="F643" s="4"/>
      <c r="G643" s="4"/>
      <c r="H643" s="4"/>
      <c r="I643" s="4"/>
      <c r="J643" s="4"/>
      <c r="K643" s="136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DC643" s="136"/>
      <c r="DD643" s="136"/>
      <c r="DE643" s="136"/>
      <c r="DF643" s="136"/>
      <c r="DG643" s="4"/>
      <c r="DH643" s="136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136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U643" s="4"/>
      <c r="HV643" s="4"/>
      <c r="HW643" s="4"/>
      <c r="HX643" s="4"/>
      <c r="HY643" s="4"/>
      <c r="HZ643" s="4"/>
      <c r="IA643" s="4"/>
      <c r="IB643" s="4"/>
      <c r="IC643" s="136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S643" s="4"/>
      <c r="LT643" s="4"/>
      <c r="LU643" s="4"/>
      <c r="LV643" s="4"/>
      <c r="LW643" s="4"/>
      <c r="LX643" s="4"/>
      <c r="LY643" s="4"/>
      <c r="LZ643" s="4"/>
      <c r="MA643" s="136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Q643" s="4"/>
      <c r="PR643" s="4"/>
      <c r="PS643" s="4"/>
      <c r="PT643" s="4"/>
      <c r="PU643" s="4"/>
      <c r="PV643" s="4"/>
      <c r="PW643" s="4"/>
      <c r="PX643" s="4"/>
      <c r="PY643" s="136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P643" s="4"/>
      <c r="TQ643" s="4"/>
      <c r="TR643" s="4"/>
      <c r="TS643" s="4"/>
      <c r="TT643" s="4"/>
      <c r="TU643" s="4"/>
      <c r="TV643" s="4"/>
      <c r="TW643" s="4"/>
      <c r="TX643" s="136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O643" s="4"/>
      <c r="XP643" s="4"/>
      <c r="XQ643" s="4"/>
      <c r="XR643" s="4"/>
      <c r="XS643" s="4"/>
      <c r="XT643" s="4"/>
      <c r="XU643" s="4"/>
      <c r="XV643" s="4"/>
      <c r="XW643" s="136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</row>
    <row r="644" spans="3:737" x14ac:dyDescent="0.25">
      <c r="C644" s="4"/>
      <c r="D644" s="4"/>
      <c r="E644" s="4"/>
      <c r="F644" s="4"/>
      <c r="G644" s="4"/>
      <c r="H644" s="4"/>
      <c r="I644" s="4"/>
      <c r="J644" s="4"/>
      <c r="K644" s="136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DC644" s="136"/>
      <c r="DD644" s="136"/>
      <c r="DE644" s="136"/>
      <c r="DF644" s="136"/>
      <c r="DG644" s="4"/>
      <c r="DH644" s="136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136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U644" s="4"/>
      <c r="HV644" s="4"/>
      <c r="HW644" s="4"/>
      <c r="HX644" s="4"/>
      <c r="HY644" s="4"/>
      <c r="HZ644" s="4"/>
      <c r="IA644" s="4"/>
      <c r="IB644" s="4"/>
      <c r="IC644" s="136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S644" s="4"/>
      <c r="LT644" s="4"/>
      <c r="LU644" s="4"/>
      <c r="LV644" s="4"/>
      <c r="LW644" s="4"/>
      <c r="LX644" s="4"/>
      <c r="LY644" s="4"/>
      <c r="LZ644" s="4"/>
      <c r="MA644" s="136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Q644" s="4"/>
      <c r="PR644" s="4"/>
      <c r="PS644" s="4"/>
      <c r="PT644" s="4"/>
      <c r="PU644" s="4"/>
      <c r="PV644" s="4"/>
      <c r="PW644" s="4"/>
      <c r="PX644" s="4"/>
      <c r="PY644" s="136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P644" s="4"/>
      <c r="TQ644" s="4"/>
      <c r="TR644" s="4"/>
      <c r="TS644" s="4"/>
      <c r="TT644" s="4"/>
      <c r="TU644" s="4"/>
      <c r="TV644" s="4"/>
      <c r="TW644" s="4"/>
      <c r="TX644" s="136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O644" s="4"/>
      <c r="XP644" s="4"/>
      <c r="XQ644" s="4"/>
      <c r="XR644" s="4"/>
      <c r="XS644" s="4"/>
      <c r="XT644" s="4"/>
      <c r="XU644" s="4"/>
      <c r="XV644" s="4"/>
      <c r="XW644" s="136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</row>
    <row r="645" spans="3:737" x14ac:dyDescent="0.25">
      <c r="C645" s="4"/>
      <c r="D645" s="4"/>
      <c r="E645" s="4"/>
      <c r="F645" s="4"/>
      <c r="G645" s="4"/>
      <c r="H645" s="4"/>
      <c r="I645" s="4"/>
      <c r="J645" s="4"/>
      <c r="K645" s="136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DC645" s="136"/>
      <c r="DD645" s="136"/>
      <c r="DE645" s="136"/>
      <c r="DF645" s="136"/>
      <c r="DG645" s="4"/>
      <c r="DH645" s="136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136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U645" s="4"/>
      <c r="HV645" s="4"/>
      <c r="HW645" s="4"/>
      <c r="HX645" s="4"/>
      <c r="HY645" s="4"/>
      <c r="HZ645" s="4"/>
      <c r="IA645" s="4"/>
      <c r="IB645" s="4"/>
      <c r="IC645" s="136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S645" s="4"/>
      <c r="LT645" s="4"/>
      <c r="LU645" s="4"/>
      <c r="LV645" s="4"/>
      <c r="LW645" s="4"/>
      <c r="LX645" s="4"/>
      <c r="LY645" s="4"/>
      <c r="LZ645" s="4"/>
      <c r="MA645" s="136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Q645" s="4"/>
      <c r="PR645" s="4"/>
      <c r="PS645" s="4"/>
      <c r="PT645" s="4"/>
      <c r="PU645" s="4"/>
      <c r="PV645" s="4"/>
      <c r="PW645" s="4"/>
      <c r="PX645" s="4"/>
      <c r="PY645" s="136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P645" s="4"/>
      <c r="TQ645" s="4"/>
      <c r="TR645" s="4"/>
      <c r="TS645" s="4"/>
      <c r="TT645" s="4"/>
      <c r="TU645" s="4"/>
      <c r="TV645" s="4"/>
      <c r="TW645" s="4"/>
      <c r="TX645" s="136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O645" s="4"/>
      <c r="XP645" s="4"/>
      <c r="XQ645" s="4"/>
      <c r="XR645" s="4"/>
      <c r="XS645" s="4"/>
      <c r="XT645" s="4"/>
      <c r="XU645" s="4"/>
      <c r="XV645" s="4"/>
      <c r="XW645" s="136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</row>
    <row r="646" spans="3:737" x14ac:dyDescent="0.25">
      <c r="C646" s="4"/>
      <c r="D646" s="4"/>
      <c r="E646" s="4"/>
      <c r="F646" s="4"/>
      <c r="G646" s="4"/>
      <c r="H646" s="4"/>
      <c r="I646" s="4"/>
      <c r="J646" s="4"/>
      <c r="K646" s="136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DC646" s="136"/>
      <c r="DD646" s="136"/>
      <c r="DE646" s="136"/>
      <c r="DF646" s="136"/>
      <c r="DG646" s="4"/>
      <c r="DH646" s="136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136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U646" s="4"/>
      <c r="HV646" s="4"/>
      <c r="HW646" s="4"/>
      <c r="HX646" s="4"/>
      <c r="HY646" s="4"/>
      <c r="HZ646" s="4"/>
      <c r="IA646" s="4"/>
      <c r="IB646" s="4"/>
      <c r="IC646" s="136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S646" s="4"/>
      <c r="LT646" s="4"/>
      <c r="LU646" s="4"/>
      <c r="LV646" s="4"/>
      <c r="LW646" s="4"/>
      <c r="LX646" s="4"/>
      <c r="LY646" s="4"/>
      <c r="LZ646" s="4"/>
      <c r="MA646" s="136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Q646" s="4"/>
      <c r="PR646" s="4"/>
      <c r="PS646" s="4"/>
      <c r="PT646" s="4"/>
      <c r="PU646" s="4"/>
      <c r="PV646" s="4"/>
      <c r="PW646" s="4"/>
      <c r="PX646" s="4"/>
      <c r="PY646" s="136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P646" s="4"/>
      <c r="TQ646" s="4"/>
      <c r="TR646" s="4"/>
      <c r="TS646" s="4"/>
      <c r="TT646" s="4"/>
      <c r="TU646" s="4"/>
      <c r="TV646" s="4"/>
      <c r="TW646" s="4"/>
      <c r="TX646" s="136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O646" s="4"/>
      <c r="XP646" s="4"/>
      <c r="XQ646" s="4"/>
      <c r="XR646" s="4"/>
      <c r="XS646" s="4"/>
      <c r="XT646" s="4"/>
      <c r="XU646" s="4"/>
      <c r="XV646" s="4"/>
      <c r="XW646" s="136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</row>
    <row r="647" spans="3:737" x14ac:dyDescent="0.25">
      <c r="C647" s="4"/>
      <c r="D647" s="4"/>
      <c r="E647" s="4"/>
      <c r="F647" s="4"/>
      <c r="G647" s="4"/>
      <c r="H647" s="4"/>
      <c r="I647" s="4"/>
      <c r="J647" s="4"/>
      <c r="K647" s="136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DC647" s="136"/>
      <c r="DD647" s="136"/>
      <c r="DE647" s="136"/>
      <c r="DF647" s="136"/>
      <c r="DG647" s="4"/>
      <c r="DH647" s="136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136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U647" s="4"/>
      <c r="HV647" s="4"/>
      <c r="HW647" s="4"/>
      <c r="HX647" s="4"/>
      <c r="HY647" s="4"/>
      <c r="HZ647" s="4"/>
      <c r="IA647" s="4"/>
      <c r="IB647" s="4"/>
      <c r="IC647" s="136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S647" s="4"/>
      <c r="LT647" s="4"/>
      <c r="LU647" s="4"/>
      <c r="LV647" s="4"/>
      <c r="LW647" s="4"/>
      <c r="LX647" s="4"/>
      <c r="LY647" s="4"/>
      <c r="LZ647" s="4"/>
      <c r="MA647" s="136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Q647" s="4"/>
      <c r="PR647" s="4"/>
      <c r="PS647" s="4"/>
      <c r="PT647" s="4"/>
      <c r="PU647" s="4"/>
      <c r="PV647" s="4"/>
      <c r="PW647" s="4"/>
      <c r="PX647" s="4"/>
      <c r="PY647" s="136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P647" s="4"/>
      <c r="TQ647" s="4"/>
      <c r="TR647" s="4"/>
      <c r="TS647" s="4"/>
      <c r="TT647" s="4"/>
      <c r="TU647" s="4"/>
      <c r="TV647" s="4"/>
      <c r="TW647" s="4"/>
      <c r="TX647" s="136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O647" s="4"/>
      <c r="XP647" s="4"/>
      <c r="XQ647" s="4"/>
      <c r="XR647" s="4"/>
      <c r="XS647" s="4"/>
      <c r="XT647" s="4"/>
      <c r="XU647" s="4"/>
      <c r="XV647" s="4"/>
      <c r="XW647" s="136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</row>
    <row r="648" spans="3:737" x14ac:dyDescent="0.25">
      <c r="C648" s="4"/>
      <c r="D648" s="4"/>
      <c r="E648" s="4"/>
      <c r="F648" s="4"/>
      <c r="G648" s="4"/>
      <c r="H648" s="4"/>
      <c r="I648" s="4"/>
      <c r="J648" s="4"/>
      <c r="K648" s="136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DC648" s="136"/>
      <c r="DD648" s="136"/>
      <c r="DE648" s="136"/>
      <c r="DF648" s="136"/>
      <c r="DG648" s="4"/>
      <c r="DH648" s="136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136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U648" s="4"/>
      <c r="HV648" s="4"/>
      <c r="HW648" s="4"/>
      <c r="HX648" s="4"/>
      <c r="HY648" s="4"/>
      <c r="HZ648" s="4"/>
      <c r="IA648" s="4"/>
      <c r="IB648" s="4"/>
      <c r="IC648" s="136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S648" s="4"/>
      <c r="LT648" s="4"/>
      <c r="LU648" s="4"/>
      <c r="LV648" s="4"/>
      <c r="LW648" s="4"/>
      <c r="LX648" s="4"/>
      <c r="LY648" s="4"/>
      <c r="LZ648" s="4"/>
      <c r="MA648" s="136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Q648" s="4"/>
      <c r="PR648" s="4"/>
      <c r="PS648" s="4"/>
      <c r="PT648" s="4"/>
      <c r="PU648" s="4"/>
      <c r="PV648" s="4"/>
      <c r="PW648" s="4"/>
      <c r="PX648" s="4"/>
      <c r="PY648" s="136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P648" s="4"/>
      <c r="TQ648" s="4"/>
      <c r="TR648" s="4"/>
      <c r="TS648" s="4"/>
      <c r="TT648" s="4"/>
      <c r="TU648" s="4"/>
      <c r="TV648" s="4"/>
      <c r="TW648" s="4"/>
      <c r="TX648" s="136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O648" s="4"/>
      <c r="XP648" s="4"/>
      <c r="XQ648" s="4"/>
      <c r="XR648" s="4"/>
      <c r="XS648" s="4"/>
      <c r="XT648" s="4"/>
      <c r="XU648" s="4"/>
      <c r="XV648" s="4"/>
      <c r="XW648" s="136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</row>
    <row r="649" spans="3:737" x14ac:dyDescent="0.25">
      <c r="C649" s="4"/>
      <c r="D649" s="4"/>
      <c r="E649" s="4"/>
      <c r="F649" s="4"/>
      <c r="G649" s="4"/>
      <c r="H649" s="4"/>
      <c r="I649" s="4"/>
      <c r="J649" s="4"/>
      <c r="K649" s="136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DC649" s="136"/>
      <c r="DD649" s="136"/>
      <c r="DE649" s="136"/>
      <c r="DF649" s="136"/>
      <c r="DG649" s="4"/>
      <c r="DH649" s="136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136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U649" s="4"/>
      <c r="HV649" s="4"/>
      <c r="HW649" s="4"/>
      <c r="HX649" s="4"/>
      <c r="HY649" s="4"/>
      <c r="HZ649" s="4"/>
      <c r="IA649" s="4"/>
      <c r="IB649" s="4"/>
      <c r="IC649" s="136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S649" s="4"/>
      <c r="LT649" s="4"/>
      <c r="LU649" s="4"/>
      <c r="LV649" s="4"/>
      <c r="LW649" s="4"/>
      <c r="LX649" s="4"/>
      <c r="LY649" s="4"/>
      <c r="LZ649" s="4"/>
      <c r="MA649" s="136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Q649" s="4"/>
      <c r="PR649" s="4"/>
      <c r="PS649" s="4"/>
      <c r="PT649" s="4"/>
      <c r="PU649" s="4"/>
      <c r="PV649" s="4"/>
      <c r="PW649" s="4"/>
      <c r="PX649" s="4"/>
      <c r="PY649" s="136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P649" s="4"/>
      <c r="TQ649" s="4"/>
      <c r="TR649" s="4"/>
      <c r="TS649" s="4"/>
      <c r="TT649" s="4"/>
      <c r="TU649" s="4"/>
      <c r="TV649" s="4"/>
      <c r="TW649" s="4"/>
      <c r="TX649" s="136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O649" s="4"/>
      <c r="XP649" s="4"/>
      <c r="XQ649" s="4"/>
      <c r="XR649" s="4"/>
      <c r="XS649" s="4"/>
      <c r="XT649" s="4"/>
      <c r="XU649" s="4"/>
      <c r="XV649" s="4"/>
      <c r="XW649" s="136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</row>
    <row r="650" spans="3:737" x14ac:dyDescent="0.25">
      <c r="C650" s="4"/>
      <c r="D650" s="4"/>
      <c r="E650" s="4"/>
      <c r="F650" s="4"/>
      <c r="G650" s="4"/>
      <c r="H650" s="4"/>
      <c r="I650" s="4"/>
      <c r="J650" s="4"/>
      <c r="K650" s="136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DC650" s="136"/>
      <c r="DD650" s="136"/>
      <c r="DE650" s="136"/>
      <c r="DF650" s="136"/>
      <c r="DG650" s="4"/>
      <c r="DH650" s="136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136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U650" s="4"/>
      <c r="HV650" s="4"/>
      <c r="HW650" s="4"/>
      <c r="HX650" s="4"/>
      <c r="HY650" s="4"/>
      <c r="HZ650" s="4"/>
      <c r="IA650" s="4"/>
      <c r="IB650" s="4"/>
      <c r="IC650" s="136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S650" s="4"/>
      <c r="LT650" s="4"/>
      <c r="LU650" s="4"/>
      <c r="LV650" s="4"/>
      <c r="LW650" s="4"/>
      <c r="LX650" s="4"/>
      <c r="LY650" s="4"/>
      <c r="LZ650" s="4"/>
      <c r="MA650" s="136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Q650" s="4"/>
      <c r="PR650" s="4"/>
      <c r="PS650" s="4"/>
      <c r="PT650" s="4"/>
      <c r="PU650" s="4"/>
      <c r="PV650" s="4"/>
      <c r="PW650" s="4"/>
      <c r="PX650" s="4"/>
      <c r="PY650" s="136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P650" s="4"/>
      <c r="TQ650" s="4"/>
      <c r="TR650" s="4"/>
      <c r="TS650" s="4"/>
      <c r="TT650" s="4"/>
      <c r="TU650" s="4"/>
      <c r="TV650" s="4"/>
      <c r="TW650" s="4"/>
      <c r="TX650" s="136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O650" s="4"/>
      <c r="XP650" s="4"/>
      <c r="XQ650" s="4"/>
      <c r="XR650" s="4"/>
      <c r="XS650" s="4"/>
      <c r="XT650" s="4"/>
      <c r="XU650" s="4"/>
      <c r="XV650" s="4"/>
      <c r="XW650" s="136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</row>
    <row r="651" spans="3:737" x14ac:dyDescent="0.25">
      <c r="C651" s="4"/>
      <c r="D651" s="4"/>
      <c r="E651" s="4"/>
      <c r="F651" s="4"/>
      <c r="G651" s="4"/>
      <c r="H651" s="4"/>
      <c r="I651" s="4"/>
      <c r="J651" s="4"/>
      <c r="K651" s="136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DC651" s="136"/>
      <c r="DD651" s="136"/>
      <c r="DE651" s="136"/>
      <c r="DF651" s="136"/>
      <c r="DG651" s="4"/>
      <c r="DH651" s="136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136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U651" s="4"/>
      <c r="HV651" s="4"/>
      <c r="HW651" s="4"/>
      <c r="HX651" s="4"/>
      <c r="HY651" s="4"/>
      <c r="HZ651" s="4"/>
      <c r="IA651" s="4"/>
      <c r="IB651" s="4"/>
      <c r="IC651" s="136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S651" s="4"/>
      <c r="LT651" s="4"/>
      <c r="LU651" s="4"/>
      <c r="LV651" s="4"/>
      <c r="LW651" s="4"/>
      <c r="LX651" s="4"/>
      <c r="LY651" s="4"/>
      <c r="LZ651" s="4"/>
      <c r="MA651" s="136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Q651" s="4"/>
      <c r="PR651" s="4"/>
      <c r="PS651" s="4"/>
      <c r="PT651" s="4"/>
      <c r="PU651" s="4"/>
      <c r="PV651" s="4"/>
      <c r="PW651" s="4"/>
      <c r="PX651" s="4"/>
      <c r="PY651" s="136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P651" s="4"/>
      <c r="TQ651" s="4"/>
      <c r="TR651" s="4"/>
      <c r="TS651" s="4"/>
      <c r="TT651" s="4"/>
      <c r="TU651" s="4"/>
      <c r="TV651" s="4"/>
      <c r="TW651" s="4"/>
      <c r="TX651" s="136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O651" s="4"/>
      <c r="XP651" s="4"/>
      <c r="XQ651" s="4"/>
      <c r="XR651" s="4"/>
      <c r="XS651" s="4"/>
      <c r="XT651" s="4"/>
      <c r="XU651" s="4"/>
      <c r="XV651" s="4"/>
      <c r="XW651" s="136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</row>
    <row r="652" spans="3:737" x14ac:dyDescent="0.25">
      <c r="C652" s="4"/>
      <c r="D652" s="4"/>
      <c r="E652" s="4"/>
      <c r="F652" s="4"/>
      <c r="G652" s="4"/>
      <c r="H652" s="4"/>
      <c r="I652" s="4"/>
      <c r="J652" s="4"/>
      <c r="K652" s="136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DC652" s="136"/>
      <c r="DD652" s="136"/>
      <c r="DE652" s="136"/>
      <c r="DF652" s="136"/>
      <c r="DG652" s="4"/>
      <c r="DH652" s="136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136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U652" s="4"/>
      <c r="HV652" s="4"/>
      <c r="HW652" s="4"/>
      <c r="HX652" s="4"/>
      <c r="HY652" s="4"/>
      <c r="HZ652" s="4"/>
      <c r="IA652" s="4"/>
      <c r="IB652" s="4"/>
      <c r="IC652" s="136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S652" s="4"/>
      <c r="LT652" s="4"/>
      <c r="LU652" s="4"/>
      <c r="LV652" s="4"/>
      <c r="LW652" s="4"/>
      <c r="LX652" s="4"/>
      <c r="LY652" s="4"/>
      <c r="LZ652" s="4"/>
      <c r="MA652" s="136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Q652" s="4"/>
      <c r="PR652" s="4"/>
      <c r="PS652" s="4"/>
      <c r="PT652" s="4"/>
      <c r="PU652" s="4"/>
      <c r="PV652" s="4"/>
      <c r="PW652" s="4"/>
      <c r="PX652" s="4"/>
      <c r="PY652" s="136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P652" s="4"/>
      <c r="TQ652" s="4"/>
      <c r="TR652" s="4"/>
      <c r="TS652" s="4"/>
      <c r="TT652" s="4"/>
      <c r="TU652" s="4"/>
      <c r="TV652" s="4"/>
      <c r="TW652" s="4"/>
      <c r="TX652" s="136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O652" s="4"/>
      <c r="XP652" s="4"/>
      <c r="XQ652" s="4"/>
      <c r="XR652" s="4"/>
      <c r="XS652" s="4"/>
      <c r="XT652" s="4"/>
      <c r="XU652" s="4"/>
      <c r="XV652" s="4"/>
      <c r="XW652" s="136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</row>
    <row r="653" spans="3:737" x14ac:dyDescent="0.25">
      <c r="C653" s="4"/>
      <c r="D653" s="4"/>
      <c r="E653" s="4"/>
      <c r="F653" s="4"/>
      <c r="G653" s="4"/>
      <c r="H653" s="4"/>
      <c r="I653" s="4"/>
      <c r="J653" s="4"/>
      <c r="K653" s="136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DC653" s="136"/>
      <c r="DD653" s="136"/>
      <c r="DE653" s="136"/>
      <c r="DF653" s="136"/>
      <c r="DG653" s="4"/>
      <c r="DH653" s="136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136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U653" s="4"/>
      <c r="HV653" s="4"/>
      <c r="HW653" s="4"/>
      <c r="HX653" s="4"/>
      <c r="HY653" s="4"/>
      <c r="HZ653" s="4"/>
      <c r="IA653" s="4"/>
      <c r="IB653" s="4"/>
      <c r="IC653" s="136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S653" s="4"/>
      <c r="LT653" s="4"/>
      <c r="LU653" s="4"/>
      <c r="LV653" s="4"/>
      <c r="LW653" s="4"/>
      <c r="LX653" s="4"/>
      <c r="LY653" s="4"/>
      <c r="LZ653" s="4"/>
      <c r="MA653" s="136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Q653" s="4"/>
      <c r="PR653" s="4"/>
      <c r="PS653" s="4"/>
      <c r="PT653" s="4"/>
      <c r="PU653" s="4"/>
      <c r="PV653" s="4"/>
      <c r="PW653" s="4"/>
      <c r="PX653" s="4"/>
      <c r="PY653" s="136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P653" s="4"/>
      <c r="TQ653" s="4"/>
      <c r="TR653" s="4"/>
      <c r="TS653" s="4"/>
      <c r="TT653" s="4"/>
      <c r="TU653" s="4"/>
      <c r="TV653" s="4"/>
      <c r="TW653" s="4"/>
      <c r="TX653" s="136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O653" s="4"/>
      <c r="XP653" s="4"/>
      <c r="XQ653" s="4"/>
      <c r="XR653" s="4"/>
      <c r="XS653" s="4"/>
      <c r="XT653" s="4"/>
      <c r="XU653" s="4"/>
      <c r="XV653" s="4"/>
      <c r="XW653" s="136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</row>
    <row r="654" spans="3:737" x14ac:dyDescent="0.25">
      <c r="C654" s="4"/>
      <c r="D654" s="4"/>
      <c r="E654" s="4"/>
      <c r="F654" s="4"/>
      <c r="G654" s="4"/>
      <c r="H654" s="4"/>
      <c r="I654" s="4"/>
      <c r="J654" s="4"/>
      <c r="K654" s="136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DC654" s="136"/>
      <c r="DD654" s="136"/>
      <c r="DE654" s="136"/>
      <c r="DF654" s="136"/>
      <c r="DG654" s="4"/>
      <c r="DH654" s="136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136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U654" s="4"/>
      <c r="HV654" s="4"/>
      <c r="HW654" s="4"/>
      <c r="HX654" s="4"/>
      <c r="HY654" s="4"/>
      <c r="HZ654" s="4"/>
      <c r="IA654" s="4"/>
      <c r="IB654" s="4"/>
      <c r="IC654" s="136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S654" s="4"/>
      <c r="LT654" s="4"/>
      <c r="LU654" s="4"/>
      <c r="LV654" s="4"/>
      <c r="LW654" s="4"/>
      <c r="LX654" s="4"/>
      <c r="LY654" s="4"/>
      <c r="LZ654" s="4"/>
      <c r="MA654" s="136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Q654" s="4"/>
      <c r="PR654" s="4"/>
      <c r="PS654" s="4"/>
      <c r="PT654" s="4"/>
      <c r="PU654" s="4"/>
      <c r="PV654" s="4"/>
      <c r="PW654" s="4"/>
      <c r="PX654" s="4"/>
      <c r="PY654" s="136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P654" s="4"/>
      <c r="TQ654" s="4"/>
      <c r="TR654" s="4"/>
      <c r="TS654" s="4"/>
      <c r="TT654" s="4"/>
      <c r="TU654" s="4"/>
      <c r="TV654" s="4"/>
      <c r="TW654" s="4"/>
      <c r="TX654" s="136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O654" s="4"/>
      <c r="XP654" s="4"/>
      <c r="XQ654" s="4"/>
      <c r="XR654" s="4"/>
      <c r="XS654" s="4"/>
      <c r="XT654" s="4"/>
      <c r="XU654" s="4"/>
      <c r="XV654" s="4"/>
      <c r="XW654" s="136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</row>
    <row r="655" spans="3:737" x14ac:dyDescent="0.25">
      <c r="C655" s="4"/>
      <c r="D655" s="4"/>
      <c r="E655" s="4"/>
      <c r="F655" s="4"/>
      <c r="G655" s="4"/>
      <c r="H655" s="4"/>
      <c r="I655" s="4"/>
      <c r="J655" s="4"/>
      <c r="K655" s="136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DC655" s="136"/>
      <c r="DD655" s="136"/>
      <c r="DE655" s="136"/>
      <c r="DF655" s="136"/>
      <c r="DG655" s="4"/>
      <c r="DH655" s="136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136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U655" s="4"/>
      <c r="HV655" s="4"/>
      <c r="HW655" s="4"/>
      <c r="HX655" s="4"/>
      <c r="HY655" s="4"/>
      <c r="HZ655" s="4"/>
      <c r="IA655" s="4"/>
      <c r="IB655" s="4"/>
      <c r="IC655" s="136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S655" s="4"/>
      <c r="LT655" s="4"/>
      <c r="LU655" s="4"/>
      <c r="LV655" s="4"/>
      <c r="LW655" s="4"/>
      <c r="LX655" s="4"/>
      <c r="LY655" s="4"/>
      <c r="LZ655" s="4"/>
      <c r="MA655" s="136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Q655" s="4"/>
      <c r="PR655" s="4"/>
      <c r="PS655" s="4"/>
      <c r="PT655" s="4"/>
      <c r="PU655" s="4"/>
      <c r="PV655" s="4"/>
      <c r="PW655" s="4"/>
      <c r="PX655" s="4"/>
      <c r="PY655" s="136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P655" s="4"/>
      <c r="TQ655" s="4"/>
      <c r="TR655" s="4"/>
      <c r="TS655" s="4"/>
      <c r="TT655" s="4"/>
      <c r="TU655" s="4"/>
      <c r="TV655" s="4"/>
      <c r="TW655" s="4"/>
      <c r="TX655" s="136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O655" s="4"/>
      <c r="XP655" s="4"/>
      <c r="XQ655" s="4"/>
      <c r="XR655" s="4"/>
      <c r="XS655" s="4"/>
      <c r="XT655" s="4"/>
      <c r="XU655" s="4"/>
      <c r="XV655" s="4"/>
      <c r="XW655" s="136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</row>
    <row r="656" spans="3:737" x14ac:dyDescent="0.25">
      <c r="C656" s="4"/>
      <c r="D656" s="4"/>
      <c r="E656" s="4"/>
      <c r="F656" s="4"/>
      <c r="G656" s="4"/>
      <c r="H656" s="4"/>
      <c r="I656" s="4"/>
      <c r="J656" s="4"/>
      <c r="K656" s="136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DC656" s="136"/>
      <c r="DD656" s="136"/>
      <c r="DE656" s="136"/>
      <c r="DF656" s="136"/>
      <c r="DG656" s="4"/>
      <c r="DH656" s="136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136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U656" s="4"/>
      <c r="HV656" s="4"/>
      <c r="HW656" s="4"/>
      <c r="HX656" s="4"/>
      <c r="HY656" s="4"/>
      <c r="HZ656" s="4"/>
      <c r="IA656" s="4"/>
      <c r="IB656" s="4"/>
      <c r="IC656" s="136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S656" s="4"/>
      <c r="LT656" s="4"/>
      <c r="LU656" s="4"/>
      <c r="LV656" s="4"/>
      <c r="LW656" s="4"/>
      <c r="LX656" s="4"/>
      <c r="LY656" s="4"/>
      <c r="LZ656" s="4"/>
      <c r="MA656" s="136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Q656" s="4"/>
      <c r="PR656" s="4"/>
      <c r="PS656" s="4"/>
      <c r="PT656" s="4"/>
      <c r="PU656" s="4"/>
      <c r="PV656" s="4"/>
      <c r="PW656" s="4"/>
      <c r="PX656" s="4"/>
      <c r="PY656" s="136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P656" s="4"/>
      <c r="TQ656" s="4"/>
      <c r="TR656" s="4"/>
      <c r="TS656" s="4"/>
      <c r="TT656" s="4"/>
      <c r="TU656" s="4"/>
      <c r="TV656" s="4"/>
      <c r="TW656" s="4"/>
      <c r="TX656" s="136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O656" s="4"/>
      <c r="XP656" s="4"/>
      <c r="XQ656" s="4"/>
      <c r="XR656" s="4"/>
      <c r="XS656" s="4"/>
      <c r="XT656" s="4"/>
      <c r="XU656" s="4"/>
      <c r="XV656" s="4"/>
      <c r="XW656" s="136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</row>
    <row r="657" spans="3:737" x14ac:dyDescent="0.25">
      <c r="C657" s="4"/>
      <c r="D657" s="4"/>
      <c r="E657" s="4"/>
      <c r="F657" s="4"/>
      <c r="G657" s="4"/>
      <c r="H657" s="4"/>
      <c r="I657" s="4"/>
      <c r="J657" s="4"/>
      <c r="K657" s="136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DC657" s="136"/>
      <c r="DD657" s="136"/>
      <c r="DE657" s="136"/>
      <c r="DF657" s="136"/>
      <c r="DG657" s="4"/>
      <c r="DH657" s="136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136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U657" s="4"/>
      <c r="HV657" s="4"/>
      <c r="HW657" s="4"/>
      <c r="HX657" s="4"/>
      <c r="HY657" s="4"/>
      <c r="HZ657" s="4"/>
      <c r="IA657" s="4"/>
      <c r="IB657" s="4"/>
      <c r="IC657" s="136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S657" s="4"/>
      <c r="LT657" s="4"/>
      <c r="LU657" s="4"/>
      <c r="LV657" s="4"/>
      <c r="LW657" s="4"/>
      <c r="LX657" s="4"/>
      <c r="LY657" s="4"/>
      <c r="LZ657" s="4"/>
      <c r="MA657" s="136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Q657" s="4"/>
      <c r="PR657" s="4"/>
      <c r="PS657" s="4"/>
      <c r="PT657" s="4"/>
      <c r="PU657" s="4"/>
      <c r="PV657" s="4"/>
      <c r="PW657" s="4"/>
      <c r="PX657" s="4"/>
      <c r="PY657" s="136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P657" s="4"/>
      <c r="TQ657" s="4"/>
      <c r="TR657" s="4"/>
      <c r="TS657" s="4"/>
      <c r="TT657" s="4"/>
      <c r="TU657" s="4"/>
      <c r="TV657" s="4"/>
      <c r="TW657" s="4"/>
      <c r="TX657" s="136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O657" s="4"/>
      <c r="XP657" s="4"/>
      <c r="XQ657" s="4"/>
      <c r="XR657" s="4"/>
      <c r="XS657" s="4"/>
      <c r="XT657" s="4"/>
      <c r="XU657" s="4"/>
      <c r="XV657" s="4"/>
      <c r="XW657" s="136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</row>
    <row r="658" spans="3:737" x14ac:dyDescent="0.25">
      <c r="C658" s="4"/>
      <c r="D658" s="4"/>
      <c r="E658" s="4"/>
      <c r="F658" s="4"/>
      <c r="G658" s="4"/>
      <c r="H658" s="4"/>
      <c r="I658" s="4"/>
      <c r="J658" s="4"/>
      <c r="K658" s="136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DC658" s="136"/>
      <c r="DD658" s="136"/>
      <c r="DE658" s="136"/>
      <c r="DF658" s="136"/>
      <c r="DG658" s="4"/>
      <c r="DH658" s="136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136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U658" s="4"/>
      <c r="HV658" s="4"/>
      <c r="HW658" s="4"/>
      <c r="HX658" s="4"/>
      <c r="HY658" s="4"/>
      <c r="HZ658" s="4"/>
      <c r="IA658" s="4"/>
      <c r="IB658" s="4"/>
      <c r="IC658" s="136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S658" s="4"/>
      <c r="LT658" s="4"/>
      <c r="LU658" s="4"/>
      <c r="LV658" s="4"/>
      <c r="LW658" s="4"/>
      <c r="LX658" s="4"/>
      <c r="LY658" s="4"/>
      <c r="LZ658" s="4"/>
      <c r="MA658" s="136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Q658" s="4"/>
      <c r="PR658" s="4"/>
      <c r="PS658" s="4"/>
      <c r="PT658" s="4"/>
      <c r="PU658" s="4"/>
      <c r="PV658" s="4"/>
      <c r="PW658" s="4"/>
      <c r="PX658" s="4"/>
      <c r="PY658" s="136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P658" s="4"/>
      <c r="TQ658" s="4"/>
      <c r="TR658" s="4"/>
      <c r="TS658" s="4"/>
      <c r="TT658" s="4"/>
      <c r="TU658" s="4"/>
      <c r="TV658" s="4"/>
      <c r="TW658" s="4"/>
      <c r="TX658" s="136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O658" s="4"/>
      <c r="XP658" s="4"/>
      <c r="XQ658" s="4"/>
      <c r="XR658" s="4"/>
      <c r="XS658" s="4"/>
      <c r="XT658" s="4"/>
      <c r="XU658" s="4"/>
      <c r="XV658" s="4"/>
      <c r="XW658" s="136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</row>
    <row r="659" spans="3:737" x14ac:dyDescent="0.25">
      <c r="C659" s="4"/>
      <c r="D659" s="4"/>
      <c r="E659" s="4"/>
      <c r="F659" s="4"/>
      <c r="G659" s="4"/>
      <c r="H659" s="4"/>
      <c r="I659" s="4"/>
      <c r="J659" s="4"/>
      <c r="K659" s="136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DC659" s="136"/>
      <c r="DD659" s="136"/>
      <c r="DE659" s="136"/>
      <c r="DF659" s="136"/>
      <c r="DG659" s="4"/>
      <c r="DH659" s="136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136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U659" s="4"/>
      <c r="HV659" s="4"/>
      <c r="HW659" s="4"/>
      <c r="HX659" s="4"/>
      <c r="HY659" s="4"/>
      <c r="HZ659" s="4"/>
      <c r="IA659" s="4"/>
      <c r="IB659" s="4"/>
      <c r="IC659" s="136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S659" s="4"/>
      <c r="LT659" s="4"/>
      <c r="LU659" s="4"/>
      <c r="LV659" s="4"/>
      <c r="LW659" s="4"/>
      <c r="LX659" s="4"/>
      <c r="LY659" s="4"/>
      <c r="LZ659" s="4"/>
      <c r="MA659" s="136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Q659" s="4"/>
      <c r="PR659" s="4"/>
      <c r="PS659" s="4"/>
      <c r="PT659" s="4"/>
      <c r="PU659" s="4"/>
      <c r="PV659" s="4"/>
      <c r="PW659" s="4"/>
      <c r="PX659" s="4"/>
      <c r="PY659" s="136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P659" s="4"/>
      <c r="TQ659" s="4"/>
      <c r="TR659" s="4"/>
      <c r="TS659" s="4"/>
      <c r="TT659" s="4"/>
      <c r="TU659" s="4"/>
      <c r="TV659" s="4"/>
      <c r="TW659" s="4"/>
      <c r="TX659" s="136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O659" s="4"/>
      <c r="XP659" s="4"/>
      <c r="XQ659" s="4"/>
      <c r="XR659" s="4"/>
      <c r="XS659" s="4"/>
      <c r="XT659" s="4"/>
      <c r="XU659" s="4"/>
      <c r="XV659" s="4"/>
      <c r="XW659" s="136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</row>
    <row r="660" spans="3:737" x14ac:dyDescent="0.25">
      <c r="C660" s="4"/>
      <c r="D660" s="4"/>
      <c r="E660" s="4"/>
      <c r="F660" s="4"/>
      <c r="G660" s="4"/>
      <c r="H660" s="4"/>
      <c r="I660" s="4"/>
      <c r="J660" s="4"/>
      <c r="K660" s="136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DC660" s="136"/>
      <c r="DD660" s="136"/>
      <c r="DE660" s="136"/>
      <c r="DF660" s="136"/>
      <c r="DG660" s="4"/>
      <c r="DH660" s="136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136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U660" s="4"/>
      <c r="HV660" s="4"/>
      <c r="HW660" s="4"/>
      <c r="HX660" s="4"/>
      <c r="HY660" s="4"/>
      <c r="HZ660" s="4"/>
      <c r="IA660" s="4"/>
      <c r="IB660" s="4"/>
      <c r="IC660" s="136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S660" s="4"/>
      <c r="LT660" s="4"/>
      <c r="LU660" s="4"/>
      <c r="LV660" s="4"/>
      <c r="LW660" s="4"/>
      <c r="LX660" s="4"/>
      <c r="LY660" s="4"/>
      <c r="LZ660" s="4"/>
      <c r="MA660" s="136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Q660" s="4"/>
      <c r="PR660" s="4"/>
      <c r="PS660" s="4"/>
      <c r="PT660" s="4"/>
      <c r="PU660" s="4"/>
      <c r="PV660" s="4"/>
      <c r="PW660" s="4"/>
      <c r="PX660" s="4"/>
      <c r="PY660" s="136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P660" s="4"/>
      <c r="TQ660" s="4"/>
      <c r="TR660" s="4"/>
      <c r="TS660" s="4"/>
      <c r="TT660" s="4"/>
      <c r="TU660" s="4"/>
      <c r="TV660" s="4"/>
      <c r="TW660" s="4"/>
      <c r="TX660" s="136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O660" s="4"/>
      <c r="XP660" s="4"/>
      <c r="XQ660" s="4"/>
      <c r="XR660" s="4"/>
      <c r="XS660" s="4"/>
      <c r="XT660" s="4"/>
      <c r="XU660" s="4"/>
      <c r="XV660" s="4"/>
      <c r="XW660" s="136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</row>
    <row r="661" spans="3:737" x14ac:dyDescent="0.25">
      <c r="C661" s="4"/>
      <c r="D661" s="4"/>
      <c r="E661" s="4"/>
      <c r="F661" s="4"/>
      <c r="G661" s="4"/>
      <c r="H661" s="4"/>
      <c r="I661" s="4"/>
      <c r="J661" s="4"/>
      <c r="K661" s="136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DC661" s="136"/>
      <c r="DD661" s="136"/>
      <c r="DE661" s="136"/>
      <c r="DF661" s="136"/>
      <c r="DG661" s="4"/>
      <c r="DH661" s="136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136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U661" s="4"/>
      <c r="HV661" s="4"/>
      <c r="HW661" s="4"/>
      <c r="HX661" s="4"/>
      <c r="HY661" s="4"/>
      <c r="HZ661" s="4"/>
      <c r="IA661" s="4"/>
      <c r="IB661" s="4"/>
      <c r="IC661" s="136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S661" s="4"/>
      <c r="LT661" s="4"/>
      <c r="LU661" s="4"/>
      <c r="LV661" s="4"/>
      <c r="LW661" s="4"/>
      <c r="LX661" s="4"/>
      <c r="LY661" s="4"/>
      <c r="LZ661" s="4"/>
      <c r="MA661" s="136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Q661" s="4"/>
      <c r="PR661" s="4"/>
      <c r="PS661" s="4"/>
      <c r="PT661" s="4"/>
      <c r="PU661" s="4"/>
      <c r="PV661" s="4"/>
      <c r="PW661" s="4"/>
      <c r="PX661" s="4"/>
      <c r="PY661" s="136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P661" s="4"/>
      <c r="TQ661" s="4"/>
      <c r="TR661" s="4"/>
      <c r="TS661" s="4"/>
      <c r="TT661" s="4"/>
      <c r="TU661" s="4"/>
      <c r="TV661" s="4"/>
      <c r="TW661" s="4"/>
      <c r="TX661" s="136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O661" s="4"/>
      <c r="XP661" s="4"/>
      <c r="XQ661" s="4"/>
      <c r="XR661" s="4"/>
      <c r="XS661" s="4"/>
      <c r="XT661" s="4"/>
      <c r="XU661" s="4"/>
      <c r="XV661" s="4"/>
      <c r="XW661" s="136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</row>
    <row r="662" spans="3:737" x14ac:dyDescent="0.25">
      <c r="C662" s="4"/>
      <c r="D662" s="4"/>
      <c r="E662" s="4"/>
      <c r="F662" s="4"/>
      <c r="G662" s="4"/>
      <c r="H662" s="4"/>
      <c r="I662" s="4"/>
      <c r="J662" s="4"/>
      <c r="K662" s="136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DC662" s="136"/>
      <c r="DD662" s="136"/>
      <c r="DE662" s="136"/>
      <c r="DF662" s="136"/>
      <c r="DG662" s="4"/>
      <c r="DH662" s="136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136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U662" s="4"/>
      <c r="HV662" s="4"/>
      <c r="HW662" s="4"/>
      <c r="HX662" s="4"/>
      <c r="HY662" s="4"/>
      <c r="HZ662" s="4"/>
      <c r="IA662" s="4"/>
      <c r="IB662" s="4"/>
      <c r="IC662" s="136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S662" s="4"/>
      <c r="LT662" s="4"/>
      <c r="LU662" s="4"/>
      <c r="LV662" s="4"/>
      <c r="LW662" s="4"/>
      <c r="LX662" s="4"/>
      <c r="LY662" s="4"/>
      <c r="LZ662" s="4"/>
      <c r="MA662" s="136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Q662" s="4"/>
      <c r="PR662" s="4"/>
      <c r="PS662" s="4"/>
      <c r="PT662" s="4"/>
      <c r="PU662" s="4"/>
      <c r="PV662" s="4"/>
      <c r="PW662" s="4"/>
      <c r="PX662" s="4"/>
      <c r="PY662" s="136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P662" s="4"/>
      <c r="TQ662" s="4"/>
      <c r="TR662" s="4"/>
      <c r="TS662" s="4"/>
      <c r="TT662" s="4"/>
      <c r="TU662" s="4"/>
      <c r="TV662" s="4"/>
      <c r="TW662" s="4"/>
      <c r="TX662" s="136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O662" s="4"/>
      <c r="XP662" s="4"/>
      <c r="XQ662" s="4"/>
      <c r="XR662" s="4"/>
      <c r="XS662" s="4"/>
      <c r="XT662" s="4"/>
      <c r="XU662" s="4"/>
      <c r="XV662" s="4"/>
      <c r="XW662" s="136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</row>
    <row r="663" spans="3:737" x14ac:dyDescent="0.25">
      <c r="C663" s="4"/>
      <c r="D663" s="4"/>
      <c r="E663" s="4"/>
      <c r="F663" s="4"/>
      <c r="G663" s="4"/>
      <c r="H663" s="4"/>
      <c r="I663" s="4"/>
      <c r="J663" s="4"/>
      <c r="K663" s="136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DC663" s="136"/>
      <c r="DD663" s="136"/>
      <c r="DE663" s="136"/>
      <c r="DF663" s="136"/>
      <c r="DG663" s="4"/>
      <c r="DH663" s="136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136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U663" s="4"/>
      <c r="HV663" s="4"/>
      <c r="HW663" s="4"/>
      <c r="HX663" s="4"/>
      <c r="HY663" s="4"/>
      <c r="HZ663" s="4"/>
      <c r="IA663" s="4"/>
      <c r="IB663" s="4"/>
      <c r="IC663" s="136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S663" s="4"/>
      <c r="LT663" s="4"/>
      <c r="LU663" s="4"/>
      <c r="LV663" s="4"/>
      <c r="LW663" s="4"/>
      <c r="LX663" s="4"/>
      <c r="LY663" s="4"/>
      <c r="LZ663" s="4"/>
      <c r="MA663" s="136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Q663" s="4"/>
      <c r="PR663" s="4"/>
      <c r="PS663" s="4"/>
      <c r="PT663" s="4"/>
      <c r="PU663" s="4"/>
      <c r="PV663" s="4"/>
      <c r="PW663" s="4"/>
      <c r="PX663" s="4"/>
      <c r="PY663" s="136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P663" s="4"/>
      <c r="TQ663" s="4"/>
      <c r="TR663" s="4"/>
      <c r="TS663" s="4"/>
      <c r="TT663" s="4"/>
      <c r="TU663" s="4"/>
      <c r="TV663" s="4"/>
      <c r="TW663" s="4"/>
      <c r="TX663" s="136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O663" s="4"/>
      <c r="XP663" s="4"/>
      <c r="XQ663" s="4"/>
      <c r="XR663" s="4"/>
      <c r="XS663" s="4"/>
      <c r="XT663" s="4"/>
      <c r="XU663" s="4"/>
      <c r="XV663" s="4"/>
      <c r="XW663" s="136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</row>
    <row r="664" spans="3:737" x14ac:dyDescent="0.25">
      <c r="C664" s="4"/>
      <c r="D664" s="4"/>
      <c r="E664" s="4"/>
      <c r="F664" s="4"/>
      <c r="G664" s="4"/>
      <c r="H664" s="4"/>
      <c r="I664" s="4"/>
      <c r="J664" s="4"/>
      <c r="K664" s="136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DC664" s="136"/>
      <c r="DD664" s="136"/>
      <c r="DE664" s="136"/>
      <c r="DF664" s="136"/>
      <c r="DG664" s="4"/>
      <c r="DH664" s="136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136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U664" s="4"/>
      <c r="HV664" s="4"/>
      <c r="HW664" s="4"/>
      <c r="HX664" s="4"/>
      <c r="HY664" s="4"/>
      <c r="HZ664" s="4"/>
      <c r="IA664" s="4"/>
      <c r="IB664" s="4"/>
      <c r="IC664" s="136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S664" s="4"/>
      <c r="LT664" s="4"/>
      <c r="LU664" s="4"/>
      <c r="LV664" s="4"/>
      <c r="LW664" s="4"/>
      <c r="LX664" s="4"/>
      <c r="LY664" s="4"/>
      <c r="LZ664" s="4"/>
      <c r="MA664" s="136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Q664" s="4"/>
      <c r="PR664" s="4"/>
      <c r="PS664" s="4"/>
      <c r="PT664" s="4"/>
      <c r="PU664" s="4"/>
      <c r="PV664" s="4"/>
      <c r="PW664" s="4"/>
      <c r="PX664" s="4"/>
      <c r="PY664" s="136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P664" s="4"/>
      <c r="TQ664" s="4"/>
      <c r="TR664" s="4"/>
      <c r="TS664" s="4"/>
      <c r="TT664" s="4"/>
      <c r="TU664" s="4"/>
      <c r="TV664" s="4"/>
      <c r="TW664" s="4"/>
      <c r="TX664" s="136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O664" s="4"/>
      <c r="XP664" s="4"/>
      <c r="XQ664" s="4"/>
      <c r="XR664" s="4"/>
      <c r="XS664" s="4"/>
      <c r="XT664" s="4"/>
      <c r="XU664" s="4"/>
      <c r="XV664" s="4"/>
      <c r="XW664" s="136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</row>
    <row r="665" spans="3:737" x14ac:dyDescent="0.25">
      <c r="C665" s="4"/>
      <c r="D665" s="4"/>
      <c r="E665" s="4"/>
      <c r="F665" s="4"/>
      <c r="G665" s="4"/>
      <c r="H665" s="4"/>
      <c r="I665" s="4"/>
      <c r="J665" s="4"/>
      <c r="K665" s="136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DC665" s="136"/>
      <c r="DD665" s="136"/>
      <c r="DE665" s="136"/>
      <c r="DF665" s="136"/>
      <c r="DG665" s="4"/>
      <c r="DH665" s="136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136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U665" s="4"/>
      <c r="HV665" s="4"/>
      <c r="HW665" s="4"/>
      <c r="HX665" s="4"/>
      <c r="HY665" s="4"/>
      <c r="HZ665" s="4"/>
      <c r="IA665" s="4"/>
      <c r="IB665" s="4"/>
      <c r="IC665" s="136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S665" s="4"/>
      <c r="LT665" s="4"/>
      <c r="LU665" s="4"/>
      <c r="LV665" s="4"/>
      <c r="LW665" s="4"/>
      <c r="LX665" s="4"/>
      <c r="LY665" s="4"/>
      <c r="LZ665" s="4"/>
      <c r="MA665" s="136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Q665" s="4"/>
      <c r="PR665" s="4"/>
      <c r="PS665" s="4"/>
      <c r="PT665" s="4"/>
      <c r="PU665" s="4"/>
      <c r="PV665" s="4"/>
      <c r="PW665" s="4"/>
      <c r="PX665" s="4"/>
      <c r="PY665" s="136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P665" s="4"/>
      <c r="TQ665" s="4"/>
      <c r="TR665" s="4"/>
      <c r="TS665" s="4"/>
      <c r="TT665" s="4"/>
      <c r="TU665" s="4"/>
      <c r="TV665" s="4"/>
      <c r="TW665" s="4"/>
      <c r="TX665" s="136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O665" s="4"/>
      <c r="XP665" s="4"/>
      <c r="XQ665" s="4"/>
      <c r="XR665" s="4"/>
      <c r="XS665" s="4"/>
      <c r="XT665" s="4"/>
      <c r="XU665" s="4"/>
      <c r="XV665" s="4"/>
      <c r="XW665" s="136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</row>
    <row r="666" spans="3:737" x14ac:dyDescent="0.25">
      <c r="C666" s="4"/>
      <c r="D666" s="4"/>
      <c r="E666" s="4"/>
      <c r="F666" s="4"/>
      <c r="G666" s="4"/>
      <c r="H666" s="4"/>
      <c r="I666" s="4"/>
      <c r="J666" s="4"/>
      <c r="K666" s="136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DC666" s="136"/>
      <c r="DD666" s="136"/>
      <c r="DE666" s="136"/>
      <c r="DF666" s="136"/>
      <c r="DG666" s="4"/>
      <c r="DH666" s="136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136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U666" s="4"/>
      <c r="HV666" s="4"/>
      <c r="HW666" s="4"/>
      <c r="HX666" s="4"/>
      <c r="HY666" s="4"/>
      <c r="HZ666" s="4"/>
      <c r="IA666" s="4"/>
      <c r="IB666" s="4"/>
      <c r="IC666" s="136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S666" s="4"/>
      <c r="LT666" s="4"/>
      <c r="LU666" s="4"/>
      <c r="LV666" s="4"/>
      <c r="LW666" s="4"/>
      <c r="LX666" s="4"/>
      <c r="LY666" s="4"/>
      <c r="LZ666" s="4"/>
      <c r="MA666" s="136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Q666" s="4"/>
      <c r="PR666" s="4"/>
      <c r="PS666" s="4"/>
      <c r="PT666" s="4"/>
      <c r="PU666" s="4"/>
      <c r="PV666" s="4"/>
      <c r="PW666" s="4"/>
      <c r="PX666" s="4"/>
      <c r="PY666" s="136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P666" s="4"/>
      <c r="TQ666" s="4"/>
      <c r="TR666" s="4"/>
      <c r="TS666" s="4"/>
      <c r="TT666" s="4"/>
      <c r="TU666" s="4"/>
      <c r="TV666" s="4"/>
      <c r="TW666" s="4"/>
      <c r="TX666" s="136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O666" s="4"/>
      <c r="XP666" s="4"/>
      <c r="XQ666" s="4"/>
      <c r="XR666" s="4"/>
      <c r="XS666" s="4"/>
      <c r="XT666" s="4"/>
      <c r="XU666" s="4"/>
      <c r="XV666" s="4"/>
      <c r="XW666" s="136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</row>
    <row r="667" spans="3:737" x14ac:dyDescent="0.25">
      <c r="C667" s="4"/>
      <c r="D667" s="4"/>
      <c r="E667" s="4"/>
      <c r="F667" s="4"/>
      <c r="G667" s="4"/>
      <c r="H667" s="4"/>
      <c r="I667" s="4"/>
      <c r="J667" s="4"/>
      <c r="K667" s="136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DC667" s="136"/>
      <c r="DD667" s="136"/>
      <c r="DE667" s="136"/>
      <c r="DF667" s="136"/>
      <c r="DG667" s="4"/>
      <c r="DH667" s="136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136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U667" s="4"/>
      <c r="HV667" s="4"/>
      <c r="HW667" s="4"/>
      <c r="HX667" s="4"/>
      <c r="HY667" s="4"/>
      <c r="HZ667" s="4"/>
      <c r="IA667" s="4"/>
      <c r="IB667" s="4"/>
      <c r="IC667" s="136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S667" s="4"/>
      <c r="LT667" s="4"/>
      <c r="LU667" s="4"/>
      <c r="LV667" s="4"/>
      <c r="LW667" s="4"/>
      <c r="LX667" s="4"/>
      <c r="LY667" s="4"/>
      <c r="LZ667" s="4"/>
      <c r="MA667" s="136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Q667" s="4"/>
      <c r="PR667" s="4"/>
      <c r="PS667" s="4"/>
      <c r="PT667" s="4"/>
      <c r="PU667" s="4"/>
      <c r="PV667" s="4"/>
      <c r="PW667" s="4"/>
      <c r="PX667" s="4"/>
      <c r="PY667" s="136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P667" s="4"/>
      <c r="TQ667" s="4"/>
      <c r="TR667" s="4"/>
      <c r="TS667" s="4"/>
      <c r="TT667" s="4"/>
      <c r="TU667" s="4"/>
      <c r="TV667" s="4"/>
      <c r="TW667" s="4"/>
      <c r="TX667" s="136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O667" s="4"/>
      <c r="XP667" s="4"/>
      <c r="XQ667" s="4"/>
      <c r="XR667" s="4"/>
      <c r="XS667" s="4"/>
      <c r="XT667" s="4"/>
      <c r="XU667" s="4"/>
      <c r="XV667" s="4"/>
      <c r="XW667" s="136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</row>
    <row r="668" spans="3:737" x14ac:dyDescent="0.25">
      <c r="C668" s="4"/>
      <c r="D668" s="4"/>
      <c r="E668" s="4"/>
      <c r="F668" s="4"/>
      <c r="G668" s="4"/>
      <c r="H668" s="4"/>
      <c r="I668" s="4"/>
      <c r="J668" s="4"/>
      <c r="K668" s="136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DC668" s="136"/>
      <c r="DD668" s="136"/>
      <c r="DE668" s="136"/>
      <c r="DF668" s="136"/>
      <c r="DG668" s="4"/>
      <c r="DH668" s="136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136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U668" s="4"/>
      <c r="HV668" s="4"/>
      <c r="HW668" s="4"/>
      <c r="HX668" s="4"/>
      <c r="HY668" s="4"/>
      <c r="HZ668" s="4"/>
      <c r="IA668" s="4"/>
      <c r="IB668" s="4"/>
      <c r="IC668" s="136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S668" s="4"/>
      <c r="LT668" s="4"/>
      <c r="LU668" s="4"/>
      <c r="LV668" s="4"/>
      <c r="LW668" s="4"/>
      <c r="LX668" s="4"/>
      <c r="LY668" s="4"/>
      <c r="LZ668" s="4"/>
      <c r="MA668" s="136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Q668" s="4"/>
      <c r="PR668" s="4"/>
      <c r="PS668" s="4"/>
      <c r="PT668" s="4"/>
      <c r="PU668" s="4"/>
      <c r="PV668" s="4"/>
      <c r="PW668" s="4"/>
      <c r="PX668" s="4"/>
      <c r="PY668" s="136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P668" s="4"/>
      <c r="TQ668" s="4"/>
      <c r="TR668" s="4"/>
      <c r="TS668" s="4"/>
      <c r="TT668" s="4"/>
      <c r="TU668" s="4"/>
      <c r="TV668" s="4"/>
      <c r="TW668" s="4"/>
      <c r="TX668" s="136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O668" s="4"/>
      <c r="XP668" s="4"/>
      <c r="XQ668" s="4"/>
      <c r="XR668" s="4"/>
      <c r="XS668" s="4"/>
      <c r="XT668" s="4"/>
      <c r="XU668" s="4"/>
      <c r="XV668" s="4"/>
      <c r="XW668" s="136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</row>
    <row r="669" spans="3:737" x14ac:dyDescent="0.25">
      <c r="C669" s="4"/>
      <c r="D669" s="4"/>
      <c r="E669" s="4"/>
      <c r="F669" s="4"/>
      <c r="G669" s="4"/>
      <c r="H669" s="4"/>
      <c r="I669" s="4"/>
      <c r="J669" s="4"/>
      <c r="K669" s="136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DC669" s="136"/>
      <c r="DD669" s="136"/>
      <c r="DE669" s="136"/>
      <c r="DF669" s="136"/>
      <c r="DG669" s="4"/>
      <c r="DH669" s="136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136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U669" s="4"/>
      <c r="HV669" s="4"/>
      <c r="HW669" s="4"/>
      <c r="HX669" s="4"/>
      <c r="HY669" s="4"/>
      <c r="HZ669" s="4"/>
      <c r="IA669" s="4"/>
      <c r="IB669" s="4"/>
      <c r="IC669" s="136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S669" s="4"/>
      <c r="LT669" s="4"/>
      <c r="LU669" s="4"/>
      <c r="LV669" s="4"/>
      <c r="LW669" s="4"/>
      <c r="LX669" s="4"/>
      <c r="LY669" s="4"/>
      <c r="LZ669" s="4"/>
      <c r="MA669" s="136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Q669" s="4"/>
      <c r="PR669" s="4"/>
      <c r="PS669" s="4"/>
      <c r="PT669" s="4"/>
      <c r="PU669" s="4"/>
      <c r="PV669" s="4"/>
      <c r="PW669" s="4"/>
      <c r="PX669" s="4"/>
      <c r="PY669" s="136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P669" s="4"/>
      <c r="TQ669" s="4"/>
      <c r="TR669" s="4"/>
      <c r="TS669" s="4"/>
      <c r="TT669" s="4"/>
      <c r="TU669" s="4"/>
      <c r="TV669" s="4"/>
      <c r="TW669" s="4"/>
      <c r="TX669" s="136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O669" s="4"/>
      <c r="XP669" s="4"/>
      <c r="XQ669" s="4"/>
      <c r="XR669" s="4"/>
      <c r="XS669" s="4"/>
      <c r="XT669" s="4"/>
      <c r="XU669" s="4"/>
      <c r="XV669" s="4"/>
      <c r="XW669" s="136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</row>
    <row r="670" spans="3:737" x14ac:dyDescent="0.25">
      <c r="C670" s="4"/>
      <c r="D670" s="4"/>
      <c r="E670" s="4"/>
      <c r="F670" s="4"/>
      <c r="G670" s="4"/>
      <c r="H670" s="4"/>
      <c r="I670" s="4"/>
      <c r="J670" s="4"/>
      <c r="K670" s="136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DC670" s="136"/>
      <c r="DD670" s="136"/>
      <c r="DE670" s="136"/>
      <c r="DF670" s="136"/>
      <c r="DG670" s="4"/>
      <c r="DH670" s="136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136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U670" s="4"/>
      <c r="HV670" s="4"/>
      <c r="HW670" s="4"/>
      <c r="HX670" s="4"/>
      <c r="HY670" s="4"/>
      <c r="HZ670" s="4"/>
      <c r="IA670" s="4"/>
      <c r="IB670" s="4"/>
      <c r="IC670" s="136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S670" s="4"/>
      <c r="LT670" s="4"/>
      <c r="LU670" s="4"/>
      <c r="LV670" s="4"/>
      <c r="LW670" s="4"/>
      <c r="LX670" s="4"/>
      <c r="LY670" s="4"/>
      <c r="LZ670" s="4"/>
      <c r="MA670" s="136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Q670" s="4"/>
      <c r="PR670" s="4"/>
      <c r="PS670" s="4"/>
      <c r="PT670" s="4"/>
      <c r="PU670" s="4"/>
      <c r="PV670" s="4"/>
      <c r="PW670" s="4"/>
      <c r="PX670" s="4"/>
      <c r="PY670" s="136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P670" s="4"/>
      <c r="TQ670" s="4"/>
      <c r="TR670" s="4"/>
      <c r="TS670" s="4"/>
      <c r="TT670" s="4"/>
      <c r="TU670" s="4"/>
      <c r="TV670" s="4"/>
      <c r="TW670" s="4"/>
      <c r="TX670" s="136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O670" s="4"/>
      <c r="XP670" s="4"/>
      <c r="XQ670" s="4"/>
      <c r="XR670" s="4"/>
      <c r="XS670" s="4"/>
      <c r="XT670" s="4"/>
      <c r="XU670" s="4"/>
      <c r="XV670" s="4"/>
      <c r="XW670" s="136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</row>
    <row r="671" spans="3:737" x14ac:dyDescent="0.25">
      <c r="C671" s="4"/>
      <c r="D671" s="4"/>
      <c r="E671" s="4"/>
      <c r="F671" s="4"/>
      <c r="G671" s="4"/>
      <c r="H671" s="4"/>
      <c r="I671" s="4"/>
      <c r="J671" s="4"/>
      <c r="K671" s="136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DC671" s="136"/>
      <c r="DD671" s="136"/>
      <c r="DE671" s="136"/>
      <c r="DF671" s="136"/>
      <c r="DG671" s="4"/>
      <c r="DH671" s="136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136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U671" s="4"/>
      <c r="HV671" s="4"/>
      <c r="HW671" s="4"/>
      <c r="HX671" s="4"/>
      <c r="HY671" s="4"/>
      <c r="HZ671" s="4"/>
      <c r="IA671" s="4"/>
      <c r="IB671" s="4"/>
      <c r="IC671" s="136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S671" s="4"/>
      <c r="LT671" s="4"/>
      <c r="LU671" s="4"/>
      <c r="LV671" s="4"/>
      <c r="LW671" s="4"/>
      <c r="LX671" s="4"/>
      <c r="LY671" s="4"/>
      <c r="LZ671" s="4"/>
      <c r="MA671" s="136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Q671" s="4"/>
      <c r="PR671" s="4"/>
      <c r="PS671" s="4"/>
      <c r="PT671" s="4"/>
      <c r="PU671" s="4"/>
      <c r="PV671" s="4"/>
      <c r="PW671" s="4"/>
      <c r="PX671" s="4"/>
      <c r="PY671" s="136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P671" s="4"/>
      <c r="TQ671" s="4"/>
      <c r="TR671" s="4"/>
      <c r="TS671" s="4"/>
      <c r="TT671" s="4"/>
      <c r="TU671" s="4"/>
      <c r="TV671" s="4"/>
      <c r="TW671" s="4"/>
      <c r="TX671" s="136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O671" s="4"/>
      <c r="XP671" s="4"/>
      <c r="XQ671" s="4"/>
      <c r="XR671" s="4"/>
      <c r="XS671" s="4"/>
      <c r="XT671" s="4"/>
      <c r="XU671" s="4"/>
      <c r="XV671" s="4"/>
      <c r="XW671" s="136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</row>
    <row r="672" spans="3:737" x14ac:dyDescent="0.25">
      <c r="C672" s="4"/>
      <c r="D672" s="4"/>
      <c r="E672" s="4"/>
      <c r="F672" s="4"/>
      <c r="G672" s="4"/>
      <c r="H672" s="4"/>
      <c r="I672" s="4"/>
      <c r="J672" s="4"/>
      <c r="K672" s="136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DC672" s="136"/>
      <c r="DD672" s="136"/>
      <c r="DE672" s="136"/>
      <c r="DF672" s="136"/>
      <c r="DG672" s="4"/>
      <c r="DH672" s="136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136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U672" s="4"/>
      <c r="HV672" s="4"/>
      <c r="HW672" s="4"/>
      <c r="HX672" s="4"/>
      <c r="HY672" s="4"/>
      <c r="HZ672" s="4"/>
      <c r="IA672" s="4"/>
      <c r="IB672" s="4"/>
      <c r="IC672" s="136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S672" s="4"/>
      <c r="LT672" s="4"/>
      <c r="LU672" s="4"/>
      <c r="LV672" s="4"/>
      <c r="LW672" s="4"/>
      <c r="LX672" s="4"/>
      <c r="LY672" s="4"/>
      <c r="LZ672" s="4"/>
      <c r="MA672" s="136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Q672" s="4"/>
      <c r="PR672" s="4"/>
      <c r="PS672" s="4"/>
      <c r="PT672" s="4"/>
      <c r="PU672" s="4"/>
      <c r="PV672" s="4"/>
      <c r="PW672" s="4"/>
      <c r="PX672" s="4"/>
      <c r="PY672" s="136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P672" s="4"/>
      <c r="TQ672" s="4"/>
      <c r="TR672" s="4"/>
      <c r="TS672" s="4"/>
      <c r="TT672" s="4"/>
      <c r="TU672" s="4"/>
      <c r="TV672" s="4"/>
      <c r="TW672" s="4"/>
      <c r="TX672" s="136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O672" s="4"/>
      <c r="XP672" s="4"/>
      <c r="XQ672" s="4"/>
      <c r="XR672" s="4"/>
      <c r="XS672" s="4"/>
      <c r="XT672" s="4"/>
      <c r="XU672" s="4"/>
      <c r="XV672" s="4"/>
      <c r="XW672" s="136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</row>
    <row r="673" spans="3:737" x14ac:dyDescent="0.25">
      <c r="C673" s="4"/>
      <c r="D673" s="4"/>
      <c r="E673" s="4"/>
      <c r="F673" s="4"/>
      <c r="G673" s="4"/>
      <c r="H673" s="4"/>
      <c r="I673" s="4"/>
      <c r="J673" s="4"/>
      <c r="K673" s="136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DC673" s="136"/>
      <c r="DD673" s="136"/>
      <c r="DE673" s="136"/>
      <c r="DF673" s="136"/>
      <c r="DG673" s="4"/>
      <c r="DH673" s="136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136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U673" s="4"/>
      <c r="HV673" s="4"/>
      <c r="HW673" s="4"/>
      <c r="HX673" s="4"/>
      <c r="HY673" s="4"/>
      <c r="HZ673" s="4"/>
      <c r="IA673" s="4"/>
      <c r="IB673" s="4"/>
      <c r="IC673" s="136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S673" s="4"/>
      <c r="LT673" s="4"/>
      <c r="LU673" s="4"/>
      <c r="LV673" s="4"/>
      <c r="LW673" s="4"/>
      <c r="LX673" s="4"/>
      <c r="LY673" s="4"/>
      <c r="LZ673" s="4"/>
      <c r="MA673" s="136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Q673" s="4"/>
      <c r="PR673" s="4"/>
      <c r="PS673" s="4"/>
      <c r="PT673" s="4"/>
      <c r="PU673" s="4"/>
      <c r="PV673" s="4"/>
      <c r="PW673" s="4"/>
      <c r="PX673" s="4"/>
      <c r="PY673" s="136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P673" s="4"/>
      <c r="TQ673" s="4"/>
      <c r="TR673" s="4"/>
      <c r="TS673" s="4"/>
      <c r="TT673" s="4"/>
      <c r="TU673" s="4"/>
      <c r="TV673" s="4"/>
      <c r="TW673" s="4"/>
      <c r="TX673" s="136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O673" s="4"/>
      <c r="XP673" s="4"/>
      <c r="XQ673" s="4"/>
      <c r="XR673" s="4"/>
      <c r="XS673" s="4"/>
      <c r="XT673" s="4"/>
      <c r="XU673" s="4"/>
      <c r="XV673" s="4"/>
      <c r="XW673" s="136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</row>
    <row r="674" spans="3:737" x14ac:dyDescent="0.25">
      <c r="C674" s="4"/>
      <c r="D674" s="4"/>
      <c r="E674" s="4"/>
      <c r="F674" s="4"/>
      <c r="G674" s="4"/>
      <c r="H674" s="4"/>
      <c r="I674" s="4"/>
      <c r="J674" s="4"/>
      <c r="K674" s="136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DC674" s="136"/>
      <c r="DD674" s="136"/>
      <c r="DE674" s="136"/>
      <c r="DF674" s="136"/>
      <c r="DG674" s="4"/>
      <c r="DH674" s="136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136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U674" s="4"/>
      <c r="HV674" s="4"/>
      <c r="HW674" s="4"/>
      <c r="HX674" s="4"/>
      <c r="HY674" s="4"/>
      <c r="HZ674" s="4"/>
      <c r="IA674" s="4"/>
      <c r="IB674" s="4"/>
      <c r="IC674" s="136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S674" s="4"/>
      <c r="LT674" s="4"/>
      <c r="LU674" s="4"/>
      <c r="LV674" s="4"/>
      <c r="LW674" s="4"/>
      <c r="LX674" s="4"/>
      <c r="LY674" s="4"/>
      <c r="LZ674" s="4"/>
      <c r="MA674" s="136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Q674" s="4"/>
      <c r="PR674" s="4"/>
      <c r="PS674" s="4"/>
      <c r="PT674" s="4"/>
      <c r="PU674" s="4"/>
      <c r="PV674" s="4"/>
      <c r="PW674" s="4"/>
      <c r="PX674" s="4"/>
      <c r="PY674" s="136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P674" s="4"/>
      <c r="TQ674" s="4"/>
      <c r="TR674" s="4"/>
      <c r="TS674" s="4"/>
      <c r="TT674" s="4"/>
      <c r="TU674" s="4"/>
      <c r="TV674" s="4"/>
      <c r="TW674" s="4"/>
      <c r="TX674" s="136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O674" s="4"/>
      <c r="XP674" s="4"/>
      <c r="XQ674" s="4"/>
      <c r="XR674" s="4"/>
      <c r="XS674" s="4"/>
      <c r="XT674" s="4"/>
      <c r="XU674" s="4"/>
      <c r="XV674" s="4"/>
      <c r="XW674" s="136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</row>
    <row r="675" spans="3:737" x14ac:dyDescent="0.25">
      <c r="C675" s="4"/>
      <c r="D675" s="4"/>
      <c r="E675" s="4"/>
      <c r="F675" s="4"/>
      <c r="G675" s="4"/>
      <c r="H675" s="4"/>
      <c r="I675" s="4"/>
      <c r="J675" s="4"/>
      <c r="K675" s="136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DC675" s="136"/>
      <c r="DD675" s="136"/>
      <c r="DE675" s="136"/>
      <c r="DF675" s="136"/>
      <c r="DG675" s="4"/>
      <c r="DH675" s="136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136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U675" s="4"/>
      <c r="HV675" s="4"/>
      <c r="HW675" s="4"/>
      <c r="HX675" s="4"/>
      <c r="HY675" s="4"/>
      <c r="HZ675" s="4"/>
      <c r="IA675" s="4"/>
      <c r="IB675" s="4"/>
      <c r="IC675" s="136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S675" s="4"/>
      <c r="LT675" s="4"/>
      <c r="LU675" s="4"/>
      <c r="LV675" s="4"/>
      <c r="LW675" s="4"/>
      <c r="LX675" s="4"/>
      <c r="LY675" s="4"/>
      <c r="LZ675" s="4"/>
      <c r="MA675" s="136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Q675" s="4"/>
      <c r="PR675" s="4"/>
      <c r="PS675" s="4"/>
      <c r="PT675" s="4"/>
      <c r="PU675" s="4"/>
      <c r="PV675" s="4"/>
      <c r="PW675" s="4"/>
      <c r="PX675" s="4"/>
      <c r="PY675" s="136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P675" s="4"/>
      <c r="TQ675" s="4"/>
      <c r="TR675" s="4"/>
      <c r="TS675" s="4"/>
      <c r="TT675" s="4"/>
      <c r="TU675" s="4"/>
      <c r="TV675" s="4"/>
      <c r="TW675" s="4"/>
      <c r="TX675" s="136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O675" s="4"/>
      <c r="XP675" s="4"/>
      <c r="XQ675" s="4"/>
      <c r="XR675" s="4"/>
      <c r="XS675" s="4"/>
      <c r="XT675" s="4"/>
      <c r="XU675" s="4"/>
      <c r="XV675" s="4"/>
      <c r="XW675" s="136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</row>
    <row r="676" spans="3:737" x14ac:dyDescent="0.25">
      <c r="C676" s="4"/>
      <c r="D676" s="4"/>
      <c r="E676" s="4"/>
      <c r="F676" s="4"/>
      <c r="G676" s="4"/>
      <c r="H676" s="4"/>
      <c r="I676" s="4"/>
      <c r="J676" s="4"/>
      <c r="K676" s="136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DC676" s="136"/>
      <c r="DD676" s="136"/>
      <c r="DE676" s="136"/>
      <c r="DF676" s="136"/>
      <c r="DG676" s="4"/>
      <c r="DH676" s="136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136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U676" s="4"/>
      <c r="HV676" s="4"/>
      <c r="HW676" s="4"/>
      <c r="HX676" s="4"/>
      <c r="HY676" s="4"/>
      <c r="HZ676" s="4"/>
      <c r="IA676" s="4"/>
      <c r="IB676" s="4"/>
      <c r="IC676" s="136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S676" s="4"/>
      <c r="LT676" s="4"/>
      <c r="LU676" s="4"/>
      <c r="LV676" s="4"/>
      <c r="LW676" s="4"/>
      <c r="LX676" s="4"/>
      <c r="LY676" s="4"/>
      <c r="LZ676" s="4"/>
      <c r="MA676" s="136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Q676" s="4"/>
      <c r="PR676" s="4"/>
      <c r="PS676" s="4"/>
      <c r="PT676" s="4"/>
      <c r="PU676" s="4"/>
      <c r="PV676" s="4"/>
      <c r="PW676" s="4"/>
      <c r="PX676" s="4"/>
      <c r="PY676" s="136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P676" s="4"/>
      <c r="TQ676" s="4"/>
      <c r="TR676" s="4"/>
      <c r="TS676" s="4"/>
      <c r="TT676" s="4"/>
      <c r="TU676" s="4"/>
      <c r="TV676" s="4"/>
      <c r="TW676" s="4"/>
      <c r="TX676" s="136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O676" s="4"/>
      <c r="XP676" s="4"/>
      <c r="XQ676" s="4"/>
      <c r="XR676" s="4"/>
      <c r="XS676" s="4"/>
      <c r="XT676" s="4"/>
      <c r="XU676" s="4"/>
      <c r="XV676" s="4"/>
      <c r="XW676" s="136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</row>
    <row r="677" spans="3:737" x14ac:dyDescent="0.25">
      <c r="C677" s="4"/>
      <c r="D677" s="4"/>
      <c r="E677" s="4"/>
      <c r="F677" s="4"/>
      <c r="G677" s="4"/>
      <c r="H677" s="4"/>
      <c r="I677" s="4"/>
      <c r="J677" s="4"/>
      <c r="K677" s="136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DC677" s="136"/>
      <c r="DD677" s="136"/>
      <c r="DE677" s="136"/>
      <c r="DF677" s="136"/>
      <c r="DG677" s="4"/>
      <c r="DH677" s="136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136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U677" s="4"/>
      <c r="HV677" s="4"/>
      <c r="HW677" s="4"/>
      <c r="HX677" s="4"/>
      <c r="HY677" s="4"/>
      <c r="HZ677" s="4"/>
      <c r="IA677" s="4"/>
      <c r="IB677" s="4"/>
      <c r="IC677" s="136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S677" s="4"/>
      <c r="LT677" s="4"/>
      <c r="LU677" s="4"/>
      <c r="LV677" s="4"/>
      <c r="LW677" s="4"/>
      <c r="LX677" s="4"/>
      <c r="LY677" s="4"/>
      <c r="LZ677" s="4"/>
      <c r="MA677" s="136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Q677" s="4"/>
      <c r="PR677" s="4"/>
      <c r="PS677" s="4"/>
      <c r="PT677" s="4"/>
      <c r="PU677" s="4"/>
      <c r="PV677" s="4"/>
      <c r="PW677" s="4"/>
      <c r="PX677" s="4"/>
      <c r="PY677" s="136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P677" s="4"/>
      <c r="TQ677" s="4"/>
      <c r="TR677" s="4"/>
      <c r="TS677" s="4"/>
      <c r="TT677" s="4"/>
      <c r="TU677" s="4"/>
      <c r="TV677" s="4"/>
      <c r="TW677" s="4"/>
      <c r="TX677" s="136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O677" s="4"/>
      <c r="XP677" s="4"/>
      <c r="XQ677" s="4"/>
      <c r="XR677" s="4"/>
      <c r="XS677" s="4"/>
      <c r="XT677" s="4"/>
      <c r="XU677" s="4"/>
      <c r="XV677" s="4"/>
      <c r="XW677" s="136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</row>
    <row r="678" spans="3:737" x14ac:dyDescent="0.25">
      <c r="C678" s="4"/>
      <c r="D678" s="4"/>
      <c r="E678" s="4"/>
      <c r="F678" s="4"/>
      <c r="G678" s="4"/>
      <c r="H678" s="4"/>
      <c r="I678" s="4"/>
      <c r="J678" s="4"/>
      <c r="K678" s="136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DC678" s="136"/>
      <c r="DD678" s="136"/>
      <c r="DE678" s="136"/>
      <c r="DF678" s="136"/>
      <c r="DG678" s="4"/>
      <c r="DH678" s="136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136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U678" s="4"/>
      <c r="HV678" s="4"/>
      <c r="HW678" s="4"/>
      <c r="HX678" s="4"/>
      <c r="HY678" s="4"/>
      <c r="HZ678" s="4"/>
      <c r="IA678" s="4"/>
      <c r="IB678" s="4"/>
      <c r="IC678" s="136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S678" s="4"/>
      <c r="LT678" s="4"/>
      <c r="LU678" s="4"/>
      <c r="LV678" s="4"/>
      <c r="LW678" s="4"/>
      <c r="LX678" s="4"/>
      <c r="LY678" s="4"/>
      <c r="LZ678" s="4"/>
      <c r="MA678" s="136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Q678" s="4"/>
      <c r="PR678" s="4"/>
      <c r="PS678" s="4"/>
      <c r="PT678" s="4"/>
      <c r="PU678" s="4"/>
      <c r="PV678" s="4"/>
      <c r="PW678" s="4"/>
      <c r="PX678" s="4"/>
      <c r="PY678" s="136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P678" s="4"/>
      <c r="TQ678" s="4"/>
      <c r="TR678" s="4"/>
      <c r="TS678" s="4"/>
      <c r="TT678" s="4"/>
      <c r="TU678" s="4"/>
      <c r="TV678" s="4"/>
      <c r="TW678" s="4"/>
      <c r="TX678" s="136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O678" s="4"/>
      <c r="XP678" s="4"/>
      <c r="XQ678" s="4"/>
      <c r="XR678" s="4"/>
      <c r="XS678" s="4"/>
      <c r="XT678" s="4"/>
      <c r="XU678" s="4"/>
      <c r="XV678" s="4"/>
      <c r="XW678" s="136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</row>
    <row r="679" spans="3:737" x14ac:dyDescent="0.25">
      <c r="C679" s="4"/>
      <c r="D679" s="4"/>
      <c r="E679" s="4"/>
      <c r="F679" s="4"/>
      <c r="G679" s="4"/>
      <c r="H679" s="4"/>
      <c r="I679" s="4"/>
      <c r="J679" s="4"/>
      <c r="K679" s="136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DC679" s="136"/>
      <c r="DD679" s="136"/>
      <c r="DE679" s="136"/>
      <c r="DF679" s="136"/>
      <c r="DG679" s="4"/>
      <c r="DH679" s="136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136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U679" s="4"/>
      <c r="HV679" s="4"/>
      <c r="HW679" s="4"/>
      <c r="HX679" s="4"/>
      <c r="HY679" s="4"/>
      <c r="HZ679" s="4"/>
      <c r="IA679" s="4"/>
      <c r="IB679" s="4"/>
      <c r="IC679" s="136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S679" s="4"/>
      <c r="LT679" s="4"/>
      <c r="LU679" s="4"/>
      <c r="LV679" s="4"/>
      <c r="LW679" s="4"/>
      <c r="LX679" s="4"/>
      <c r="LY679" s="4"/>
      <c r="LZ679" s="4"/>
      <c r="MA679" s="136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Q679" s="4"/>
      <c r="PR679" s="4"/>
      <c r="PS679" s="4"/>
      <c r="PT679" s="4"/>
      <c r="PU679" s="4"/>
      <c r="PV679" s="4"/>
      <c r="PW679" s="4"/>
      <c r="PX679" s="4"/>
      <c r="PY679" s="136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P679" s="4"/>
      <c r="TQ679" s="4"/>
      <c r="TR679" s="4"/>
      <c r="TS679" s="4"/>
      <c r="TT679" s="4"/>
      <c r="TU679" s="4"/>
      <c r="TV679" s="4"/>
      <c r="TW679" s="4"/>
      <c r="TX679" s="136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O679" s="4"/>
      <c r="XP679" s="4"/>
      <c r="XQ679" s="4"/>
      <c r="XR679" s="4"/>
      <c r="XS679" s="4"/>
      <c r="XT679" s="4"/>
      <c r="XU679" s="4"/>
      <c r="XV679" s="4"/>
      <c r="XW679" s="136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</row>
    <row r="680" spans="3:737" x14ac:dyDescent="0.25">
      <c r="C680" s="4"/>
      <c r="D680" s="4"/>
      <c r="E680" s="4"/>
      <c r="F680" s="4"/>
      <c r="G680" s="4"/>
      <c r="H680" s="4"/>
      <c r="I680" s="4"/>
      <c r="J680" s="4"/>
      <c r="K680" s="136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DC680" s="136"/>
      <c r="DD680" s="136"/>
      <c r="DE680" s="136"/>
      <c r="DF680" s="136"/>
      <c r="DG680" s="4"/>
      <c r="DH680" s="136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136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U680" s="4"/>
      <c r="HV680" s="4"/>
      <c r="HW680" s="4"/>
      <c r="HX680" s="4"/>
      <c r="HY680" s="4"/>
      <c r="HZ680" s="4"/>
      <c r="IA680" s="4"/>
      <c r="IB680" s="4"/>
      <c r="IC680" s="136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S680" s="4"/>
      <c r="LT680" s="4"/>
      <c r="LU680" s="4"/>
      <c r="LV680" s="4"/>
      <c r="LW680" s="4"/>
      <c r="LX680" s="4"/>
      <c r="LY680" s="4"/>
      <c r="LZ680" s="4"/>
      <c r="MA680" s="136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Q680" s="4"/>
      <c r="PR680" s="4"/>
      <c r="PS680" s="4"/>
      <c r="PT680" s="4"/>
      <c r="PU680" s="4"/>
      <c r="PV680" s="4"/>
      <c r="PW680" s="4"/>
      <c r="PX680" s="4"/>
      <c r="PY680" s="136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P680" s="4"/>
      <c r="TQ680" s="4"/>
      <c r="TR680" s="4"/>
      <c r="TS680" s="4"/>
      <c r="TT680" s="4"/>
      <c r="TU680" s="4"/>
      <c r="TV680" s="4"/>
      <c r="TW680" s="4"/>
      <c r="TX680" s="136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O680" s="4"/>
      <c r="XP680" s="4"/>
      <c r="XQ680" s="4"/>
      <c r="XR680" s="4"/>
      <c r="XS680" s="4"/>
      <c r="XT680" s="4"/>
      <c r="XU680" s="4"/>
      <c r="XV680" s="4"/>
      <c r="XW680" s="136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</row>
    <row r="681" spans="3:737" x14ac:dyDescent="0.25">
      <c r="C681" s="4"/>
      <c r="D681" s="4"/>
      <c r="E681" s="4"/>
      <c r="F681" s="4"/>
      <c r="G681" s="4"/>
      <c r="H681" s="4"/>
      <c r="I681" s="4"/>
      <c r="J681" s="4"/>
      <c r="K681" s="136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DC681" s="136"/>
      <c r="DD681" s="136"/>
      <c r="DE681" s="136"/>
      <c r="DF681" s="136"/>
      <c r="DG681" s="4"/>
      <c r="DH681" s="136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136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U681" s="4"/>
      <c r="HV681" s="4"/>
      <c r="HW681" s="4"/>
      <c r="HX681" s="4"/>
      <c r="HY681" s="4"/>
      <c r="HZ681" s="4"/>
      <c r="IA681" s="4"/>
      <c r="IB681" s="4"/>
      <c r="IC681" s="136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S681" s="4"/>
      <c r="LT681" s="4"/>
      <c r="LU681" s="4"/>
      <c r="LV681" s="4"/>
      <c r="LW681" s="4"/>
      <c r="LX681" s="4"/>
      <c r="LY681" s="4"/>
      <c r="LZ681" s="4"/>
      <c r="MA681" s="136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Q681" s="4"/>
      <c r="PR681" s="4"/>
      <c r="PS681" s="4"/>
      <c r="PT681" s="4"/>
      <c r="PU681" s="4"/>
      <c r="PV681" s="4"/>
      <c r="PW681" s="4"/>
      <c r="PX681" s="4"/>
      <c r="PY681" s="136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P681" s="4"/>
      <c r="TQ681" s="4"/>
      <c r="TR681" s="4"/>
      <c r="TS681" s="4"/>
      <c r="TT681" s="4"/>
      <c r="TU681" s="4"/>
      <c r="TV681" s="4"/>
      <c r="TW681" s="4"/>
      <c r="TX681" s="136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O681" s="4"/>
      <c r="XP681" s="4"/>
      <c r="XQ681" s="4"/>
      <c r="XR681" s="4"/>
      <c r="XS681" s="4"/>
      <c r="XT681" s="4"/>
      <c r="XU681" s="4"/>
      <c r="XV681" s="4"/>
      <c r="XW681" s="136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</row>
    <row r="682" spans="3:737" x14ac:dyDescent="0.25">
      <c r="C682" s="4"/>
      <c r="D682" s="4"/>
      <c r="E682" s="4"/>
      <c r="F682" s="4"/>
      <c r="G682" s="4"/>
      <c r="H682" s="4"/>
      <c r="I682" s="4"/>
      <c r="J682" s="4"/>
      <c r="K682" s="136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DC682" s="136"/>
      <c r="DD682" s="136"/>
      <c r="DE682" s="136"/>
      <c r="DF682" s="136"/>
      <c r="DG682" s="4"/>
      <c r="DH682" s="136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136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U682" s="4"/>
      <c r="HV682" s="4"/>
      <c r="HW682" s="4"/>
      <c r="HX682" s="4"/>
      <c r="HY682" s="4"/>
      <c r="HZ682" s="4"/>
      <c r="IA682" s="4"/>
      <c r="IB682" s="4"/>
      <c r="IC682" s="136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S682" s="4"/>
      <c r="LT682" s="4"/>
      <c r="LU682" s="4"/>
      <c r="LV682" s="4"/>
      <c r="LW682" s="4"/>
      <c r="LX682" s="4"/>
      <c r="LY682" s="4"/>
      <c r="LZ682" s="4"/>
      <c r="MA682" s="136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Q682" s="4"/>
      <c r="PR682" s="4"/>
      <c r="PS682" s="4"/>
      <c r="PT682" s="4"/>
      <c r="PU682" s="4"/>
      <c r="PV682" s="4"/>
      <c r="PW682" s="4"/>
      <c r="PX682" s="4"/>
      <c r="PY682" s="136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P682" s="4"/>
      <c r="TQ682" s="4"/>
      <c r="TR682" s="4"/>
      <c r="TS682" s="4"/>
      <c r="TT682" s="4"/>
      <c r="TU682" s="4"/>
      <c r="TV682" s="4"/>
      <c r="TW682" s="4"/>
      <c r="TX682" s="136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O682" s="4"/>
      <c r="XP682" s="4"/>
      <c r="XQ682" s="4"/>
      <c r="XR682" s="4"/>
      <c r="XS682" s="4"/>
      <c r="XT682" s="4"/>
      <c r="XU682" s="4"/>
      <c r="XV682" s="4"/>
      <c r="XW682" s="136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</row>
    <row r="683" spans="3:737" x14ac:dyDescent="0.25">
      <c r="C683" s="4"/>
      <c r="D683" s="4"/>
      <c r="E683" s="4"/>
      <c r="F683" s="4"/>
      <c r="G683" s="4"/>
      <c r="H683" s="4"/>
      <c r="I683" s="4"/>
      <c r="J683" s="4"/>
      <c r="K683" s="136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DC683" s="136"/>
      <c r="DD683" s="136"/>
      <c r="DE683" s="136"/>
      <c r="DF683" s="136"/>
      <c r="DG683" s="4"/>
      <c r="DH683" s="136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136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U683" s="4"/>
      <c r="HV683" s="4"/>
      <c r="HW683" s="4"/>
      <c r="HX683" s="4"/>
      <c r="HY683" s="4"/>
      <c r="HZ683" s="4"/>
      <c r="IA683" s="4"/>
      <c r="IB683" s="4"/>
      <c r="IC683" s="136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S683" s="4"/>
      <c r="LT683" s="4"/>
      <c r="LU683" s="4"/>
      <c r="LV683" s="4"/>
      <c r="LW683" s="4"/>
      <c r="LX683" s="4"/>
      <c r="LY683" s="4"/>
      <c r="LZ683" s="4"/>
      <c r="MA683" s="136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Q683" s="4"/>
      <c r="PR683" s="4"/>
      <c r="PS683" s="4"/>
      <c r="PT683" s="4"/>
      <c r="PU683" s="4"/>
      <c r="PV683" s="4"/>
      <c r="PW683" s="4"/>
      <c r="PX683" s="4"/>
      <c r="PY683" s="136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P683" s="4"/>
      <c r="TQ683" s="4"/>
      <c r="TR683" s="4"/>
      <c r="TS683" s="4"/>
      <c r="TT683" s="4"/>
      <c r="TU683" s="4"/>
      <c r="TV683" s="4"/>
      <c r="TW683" s="4"/>
      <c r="TX683" s="136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O683" s="4"/>
      <c r="XP683" s="4"/>
      <c r="XQ683" s="4"/>
      <c r="XR683" s="4"/>
      <c r="XS683" s="4"/>
      <c r="XT683" s="4"/>
      <c r="XU683" s="4"/>
      <c r="XV683" s="4"/>
      <c r="XW683" s="136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</row>
    <row r="684" spans="3:737" x14ac:dyDescent="0.25">
      <c r="C684" s="4"/>
      <c r="D684" s="4"/>
      <c r="E684" s="4"/>
      <c r="F684" s="4"/>
      <c r="G684" s="4"/>
      <c r="H684" s="4"/>
      <c r="I684" s="4"/>
      <c r="J684" s="4"/>
      <c r="K684" s="136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DC684" s="136"/>
      <c r="DD684" s="136"/>
      <c r="DE684" s="136"/>
      <c r="DF684" s="136"/>
      <c r="DG684" s="4"/>
      <c r="DH684" s="136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136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U684" s="4"/>
      <c r="HV684" s="4"/>
      <c r="HW684" s="4"/>
      <c r="HX684" s="4"/>
      <c r="HY684" s="4"/>
      <c r="HZ684" s="4"/>
      <c r="IA684" s="4"/>
      <c r="IB684" s="4"/>
      <c r="IC684" s="136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S684" s="4"/>
      <c r="LT684" s="4"/>
      <c r="LU684" s="4"/>
      <c r="LV684" s="4"/>
      <c r="LW684" s="4"/>
      <c r="LX684" s="4"/>
      <c r="LY684" s="4"/>
      <c r="LZ684" s="4"/>
      <c r="MA684" s="136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Q684" s="4"/>
      <c r="PR684" s="4"/>
      <c r="PS684" s="4"/>
      <c r="PT684" s="4"/>
      <c r="PU684" s="4"/>
      <c r="PV684" s="4"/>
      <c r="PW684" s="4"/>
      <c r="PX684" s="4"/>
      <c r="PY684" s="136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P684" s="4"/>
      <c r="TQ684" s="4"/>
      <c r="TR684" s="4"/>
      <c r="TS684" s="4"/>
      <c r="TT684" s="4"/>
      <c r="TU684" s="4"/>
      <c r="TV684" s="4"/>
      <c r="TW684" s="4"/>
      <c r="TX684" s="136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O684" s="4"/>
      <c r="XP684" s="4"/>
      <c r="XQ684" s="4"/>
      <c r="XR684" s="4"/>
      <c r="XS684" s="4"/>
      <c r="XT684" s="4"/>
      <c r="XU684" s="4"/>
      <c r="XV684" s="4"/>
      <c r="XW684" s="136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</row>
    <row r="685" spans="3:737" x14ac:dyDescent="0.25">
      <c r="C685" s="4"/>
      <c r="D685" s="4"/>
      <c r="E685" s="4"/>
      <c r="F685" s="4"/>
      <c r="G685" s="4"/>
      <c r="H685" s="4"/>
      <c r="I685" s="4"/>
      <c r="J685" s="4"/>
      <c r="K685" s="136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DC685" s="136"/>
      <c r="DD685" s="136"/>
      <c r="DE685" s="136"/>
      <c r="DF685" s="136"/>
      <c r="DG685" s="4"/>
      <c r="DH685" s="136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136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U685" s="4"/>
      <c r="HV685" s="4"/>
      <c r="HW685" s="4"/>
      <c r="HX685" s="4"/>
      <c r="HY685" s="4"/>
      <c r="HZ685" s="4"/>
      <c r="IA685" s="4"/>
      <c r="IB685" s="4"/>
      <c r="IC685" s="136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S685" s="4"/>
      <c r="LT685" s="4"/>
      <c r="LU685" s="4"/>
      <c r="LV685" s="4"/>
      <c r="LW685" s="4"/>
      <c r="LX685" s="4"/>
      <c r="LY685" s="4"/>
      <c r="LZ685" s="4"/>
      <c r="MA685" s="136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Q685" s="4"/>
      <c r="PR685" s="4"/>
      <c r="PS685" s="4"/>
      <c r="PT685" s="4"/>
      <c r="PU685" s="4"/>
      <c r="PV685" s="4"/>
      <c r="PW685" s="4"/>
      <c r="PX685" s="4"/>
      <c r="PY685" s="136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P685" s="4"/>
      <c r="TQ685" s="4"/>
      <c r="TR685" s="4"/>
      <c r="TS685" s="4"/>
      <c r="TT685" s="4"/>
      <c r="TU685" s="4"/>
      <c r="TV685" s="4"/>
      <c r="TW685" s="4"/>
      <c r="TX685" s="136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O685" s="4"/>
      <c r="XP685" s="4"/>
      <c r="XQ685" s="4"/>
      <c r="XR685" s="4"/>
      <c r="XS685" s="4"/>
      <c r="XT685" s="4"/>
      <c r="XU685" s="4"/>
      <c r="XV685" s="4"/>
      <c r="XW685" s="136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</row>
    <row r="686" spans="3:737" x14ac:dyDescent="0.25">
      <c r="C686" s="4"/>
      <c r="D686" s="4"/>
      <c r="E686" s="4"/>
      <c r="F686" s="4"/>
      <c r="G686" s="4"/>
      <c r="H686" s="4"/>
      <c r="I686" s="4"/>
      <c r="J686" s="4"/>
      <c r="K686" s="136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DC686" s="136"/>
      <c r="DD686" s="136"/>
      <c r="DE686" s="136"/>
      <c r="DF686" s="136"/>
      <c r="DG686" s="4"/>
      <c r="DH686" s="136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136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U686" s="4"/>
      <c r="HV686" s="4"/>
      <c r="HW686" s="4"/>
      <c r="HX686" s="4"/>
      <c r="HY686" s="4"/>
      <c r="HZ686" s="4"/>
      <c r="IA686" s="4"/>
      <c r="IB686" s="4"/>
      <c r="IC686" s="136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S686" s="4"/>
      <c r="LT686" s="4"/>
      <c r="LU686" s="4"/>
      <c r="LV686" s="4"/>
      <c r="LW686" s="4"/>
      <c r="LX686" s="4"/>
      <c r="LY686" s="4"/>
      <c r="LZ686" s="4"/>
      <c r="MA686" s="136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Q686" s="4"/>
      <c r="PR686" s="4"/>
      <c r="PS686" s="4"/>
      <c r="PT686" s="4"/>
      <c r="PU686" s="4"/>
      <c r="PV686" s="4"/>
      <c r="PW686" s="4"/>
      <c r="PX686" s="4"/>
      <c r="PY686" s="136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P686" s="4"/>
      <c r="TQ686" s="4"/>
      <c r="TR686" s="4"/>
      <c r="TS686" s="4"/>
      <c r="TT686" s="4"/>
      <c r="TU686" s="4"/>
      <c r="TV686" s="4"/>
      <c r="TW686" s="4"/>
      <c r="TX686" s="136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O686" s="4"/>
      <c r="XP686" s="4"/>
      <c r="XQ686" s="4"/>
      <c r="XR686" s="4"/>
      <c r="XS686" s="4"/>
      <c r="XT686" s="4"/>
      <c r="XU686" s="4"/>
      <c r="XV686" s="4"/>
      <c r="XW686" s="136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</row>
    <row r="687" spans="3:737" x14ac:dyDescent="0.25">
      <c r="C687" s="4"/>
      <c r="D687" s="4"/>
      <c r="E687" s="4"/>
      <c r="F687" s="4"/>
      <c r="G687" s="4"/>
      <c r="H687" s="4"/>
      <c r="I687" s="4"/>
      <c r="J687" s="4"/>
      <c r="K687" s="136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DC687" s="136"/>
      <c r="DD687" s="136"/>
      <c r="DE687" s="136"/>
      <c r="DF687" s="136"/>
      <c r="DG687" s="4"/>
      <c r="DH687" s="136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136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U687" s="4"/>
      <c r="HV687" s="4"/>
      <c r="HW687" s="4"/>
      <c r="HX687" s="4"/>
      <c r="HY687" s="4"/>
      <c r="HZ687" s="4"/>
      <c r="IA687" s="4"/>
      <c r="IB687" s="4"/>
      <c r="IC687" s="136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S687" s="4"/>
      <c r="LT687" s="4"/>
      <c r="LU687" s="4"/>
      <c r="LV687" s="4"/>
      <c r="LW687" s="4"/>
      <c r="LX687" s="4"/>
      <c r="LY687" s="4"/>
      <c r="LZ687" s="4"/>
      <c r="MA687" s="136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Q687" s="4"/>
      <c r="PR687" s="4"/>
      <c r="PS687" s="4"/>
      <c r="PT687" s="4"/>
      <c r="PU687" s="4"/>
      <c r="PV687" s="4"/>
      <c r="PW687" s="4"/>
      <c r="PX687" s="4"/>
      <c r="PY687" s="136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P687" s="4"/>
      <c r="TQ687" s="4"/>
      <c r="TR687" s="4"/>
      <c r="TS687" s="4"/>
      <c r="TT687" s="4"/>
      <c r="TU687" s="4"/>
      <c r="TV687" s="4"/>
      <c r="TW687" s="4"/>
      <c r="TX687" s="136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O687" s="4"/>
      <c r="XP687" s="4"/>
      <c r="XQ687" s="4"/>
      <c r="XR687" s="4"/>
      <c r="XS687" s="4"/>
      <c r="XT687" s="4"/>
      <c r="XU687" s="4"/>
      <c r="XV687" s="4"/>
      <c r="XW687" s="136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</row>
    <row r="688" spans="3:737" x14ac:dyDescent="0.25">
      <c r="C688" s="4"/>
      <c r="D688" s="4"/>
      <c r="E688" s="4"/>
      <c r="F688" s="4"/>
      <c r="G688" s="4"/>
      <c r="H688" s="4"/>
      <c r="I688" s="4"/>
      <c r="J688" s="4"/>
      <c r="K688" s="136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DC688" s="136"/>
      <c r="DD688" s="136"/>
      <c r="DE688" s="136"/>
      <c r="DF688" s="136"/>
      <c r="DG688" s="4"/>
      <c r="DH688" s="136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136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U688" s="4"/>
      <c r="HV688" s="4"/>
      <c r="HW688" s="4"/>
      <c r="HX688" s="4"/>
      <c r="HY688" s="4"/>
      <c r="HZ688" s="4"/>
      <c r="IA688" s="4"/>
      <c r="IB688" s="4"/>
      <c r="IC688" s="136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S688" s="4"/>
      <c r="LT688" s="4"/>
      <c r="LU688" s="4"/>
      <c r="LV688" s="4"/>
      <c r="LW688" s="4"/>
      <c r="LX688" s="4"/>
      <c r="LY688" s="4"/>
      <c r="LZ688" s="4"/>
      <c r="MA688" s="136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Q688" s="4"/>
      <c r="PR688" s="4"/>
      <c r="PS688" s="4"/>
      <c r="PT688" s="4"/>
      <c r="PU688" s="4"/>
      <c r="PV688" s="4"/>
      <c r="PW688" s="4"/>
      <c r="PX688" s="4"/>
      <c r="PY688" s="136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P688" s="4"/>
      <c r="TQ688" s="4"/>
      <c r="TR688" s="4"/>
      <c r="TS688" s="4"/>
      <c r="TT688" s="4"/>
      <c r="TU688" s="4"/>
      <c r="TV688" s="4"/>
      <c r="TW688" s="4"/>
      <c r="TX688" s="136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O688" s="4"/>
      <c r="XP688" s="4"/>
      <c r="XQ688" s="4"/>
      <c r="XR688" s="4"/>
      <c r="XS688" s="4"/>
      <c r="XT688" s="4"/>
      <c r="XU688" s="4"/>
      <c r="XV688" s="4"/>
      <c r="XW688" s="136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</row>
    <row r="689" spans="3:737" x14ac:dyDescent="0.25">
      <c r="C689" s="4"/>
      <c r="D689" s="4"/>
      <c r="E689" s="4"/>
      <c r="F689" s="4"/>
      <c r="G689" s="4"/>
      <c r="H689" s="4"/>
      <c r="I689" s="4"/>
      <c r="J689" s="4"/>
      <c r="K689" s="136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DC689" s="136"/>
      <c r="DD689" s="136"/>
      <c r="DE689" s="136"/>
      <c r="DF689" s="136"/>
      <c r="DG689" s="4"/>
      <c r="DH689" s="136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136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U689" s="4"/>
      <c r="HV689" s="4"/>
      <c r="HW689" s="4"/>
      <c r="HX689" s="4"/>
      <c r="HY689" s="4"/>
      <c r="HZ689" s="4"/>
      <c r="IA689" s="4"/>
      <c r="IB689" s="4"/>
      <c r="IC689" s="136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S689" s="4"/>
      <c r="LT689" s="4"/>
      <c r="LU689" s="4"/>
      <c r="LV689" s="4"/>
      <c r="LW689" s="4"/>
      <c r="LX689" s="4"/>
      <c r="LY689" s="4"/>
      <c r="LZ689" s="4"/>
      <c r="MA689" s="136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Q689" s="4"/>
      <c r="PR689" s="4"/>
      <c r="PS689" s="4"/>
      <c r="PT689" s="4"/>
      <c r="PU689" s="4"/>
      <c r="PV689" s="4"/>
      <c r="PW689" s="4"/>
      <c r="PX689" s="4"/>
      <c r="PY689" s="136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P689" s="4"/>
      <c r="TQ689" s="4"/>
      <c r="TR689" s="4"/>
      <c r="TS689" s="4"/>
      <c r="TT689" s="4"/>
      <c r="TU689" s="4"/>
      <c r="TV689" s="4"/>
      <c r="TW689" s="4"/>
      <c r="TX689" s="136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O689" s="4"/>
      <c r="XP689" s="4"/>
      <c r="XQ689" s="4"/>
      <c r="XR689" s="4"/>
      <c r="XS689" s="4"/>
      <c r="XT689" s="4"/>
      <c r="XU689" s="4"/>
      <c r="XV689" s="4"/>
      <c r="XW689" s="136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</row>
    <row r="690" spans="3:737" x14ac:dyDescent="0.25">
      <c r="C690" s="4"/>
      <c r="D690" s="4"/>
      <c r="E690" s="4"/>
      <c r="F690" s="4"/>
      <c r="G690" s="4"/>
      <c r="H690" s="4"/>
      <c r="I690" s="4"/>
      <c r="J690" s="4"/>
      <c r="K690" s="136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DC690" s="136"/>
      <c r="DD690" s="136"/>
      <c r="DE690" s="136"/>
      <c r="DF690" s="136"/>
      <c r="DG690" s="4"/>
      <c r="DH690" s="136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136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U690" s="4"/>
      <c r="HV690" s="4"/>
      <c r="HW690" s="4"/>
      <c r="HX690" s="4"/>
      <c r="HY690" s="4"/>
      <c r="HZ690" s="4"/>
      <c r="IA690" s="4"/>
      <c r="IB690" s="4"/>
      <c r="IC690" s="136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S690" s="4"/>
      <c r="LT690" s="4"/>
      <c r="LU690" s="4"/>
      <c r="LV690" s="4"/>
      <c r="LW690" s="4"/>
      <c r="LX690" s="4"/>
      <c r="LY690" s="4"/>
      <c r="LZ690" s="4"/>
      <c r="MA690" s="136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Q690" s="4"/>
      <c r="PR690" s="4"/>
      <c r="PS690" s="4"/>
      <c r="PT690" s="4"/>
      <c r="PU690" s="4"/>
      <c r="PV690" s="4"/>
      <c r="PW690" s="4"/>
      <c r="PX690" s="4"/>
      <c r="PY690" s="136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P690" s="4"/>
      <c r="TQ690" s="4"/>
      <c r="TR690" s="4"/>
      <c r="TS690" s="4"/>
      <c r="TT690" s="4"/>
      <c r="TU690" s="4"/>
      <c r="TV690" s="4"/>
      <c r="TW690" s="4"/>
      <c r="TX690" s="136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O690" s="4"/>
      <c r="XP690" s="4"/>
      <c r="XQ690" s="4"/>
      <c r="XR690" s="4"/>
      <c r="XS690" s="4"/>
      <c r="XT690" s="4"/>
      <c r="XU690" s="4"/>
      <c r="XV690" s="4"/>
      <c r="XW690" s="136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</row>
    <row r="691" spans="3:737" x14ac:dyDescent="0.25">
      <c r="C691" s="4"/>
      <c r="D691" s="4"/>
      <c r="E691" s="4"/>
      <c r="F691" s="4"/>
      <c r="G691" s="4"/>
      <c r="H691" s="4"/>
      <c r="I691" s="4"/>
      <c r="J691" s="4"/>
      <c r="K691" s="136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DC691" s="136"/>
      <c r="DD691" s="136"/>
      <c r="DE691" s="136"/>
      <c r="DF691" s="136"/>
      <c r="DG691" s="4"/>
      <c r="DH691" s="136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136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U691" s="4"/>
      <c r="HV691" s="4"/>
      <c r="HW691" s="4"/>
      <c r="HX691" s="4"/>
      <c r="HY691" s="4"/>
      <c r="HZ691" s="4"/>
      <c r="IA691" s="4"/>
      <c r="IB691" s="4"/>
      <c r="IC691" s="136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S691" s="4"/>
      <c r="LT691" s="4"/>
      <c r="LU691" s="4"/>
      <c r="LV691" s="4"/>
      <c r="LW691" s="4"/>
      <c r="LX691" s="4"/>
      <c r="LY691" s="4"/>
      <c r="LZ691" s="4"/>
      <c r="MA691" s="136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Q691" s="4"/>
      <c r="PR691" s="4"/>
      <c r="PS691" s="4"/>
      <c r="PT691" s="4"/>
      <c r="PU691" s="4"/>
      <c r="PV691" s="4"/>
      <c r="PW691" s="4"/>
      <c r="PX691" s="4"/>
      <c r="PY691" s="136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P691" s="4"/>
      <c r="TQ691" s="4"/>
      <c r="TR691" s="4"/>
      <c r="TS691" s="4"/>
      <c r="TT691" s="4"/>
      <c r="TU691" s="4"/>
      <c r="TV691" s="4"/>
      <c r="TW691" s="4"/>
      <c r="TX691" s="136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O691" s="4"/>
      <c r="XP691" s="4"/>
      <c r="XQ691" s="4"/>
      <c r="XR691" s="4"/>
      <c r="XS691" s="4"/>
      <c r="XT691" s="4"/>
      <c r="XU691" s="4"/>
      <c r="XV691" s="4"/>
      <c r="XW691" s="136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</row>
    <row r="692" spans="3:737" x14ac:dyDescent="0.25">
      <c r="C692" s="4"/>
      <c r="D692" s="4"/>
      <c r="E692" s="4"/>
      <c r="F692" s="4"/>
      <c r="G692" s="4"/>
      <c r="H692" s="4"/>
      <c r="I692" s="4"/>
      <c r="J692" s="4"/>
      <c r="K692" s="136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DC692" s="136"/>
      <c r="DD692" s="136"/>
      <c r="DE692" s="136"/>
      <c r="DF692" s="136"/>
      <c r="DG692" s="4"/>
      <c r="DH692" s="136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136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U692" s="4"/>
      <c r="HV692" s="4"/>
      <c r="HW692" s="4"/>
      <c r="HX692" s="4"/>
      <c r="HY692" s="4"/>
      <c r="HZ692" s="4"/>
      <c r="IA692" s="4"/>
      <c r="IB692" s="4"/>
      <c r="IC692" s="136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S692" s="4"/>
      <c r="LT692" s="4"/>
      <c r="LU692" s="4"/>
      <c r="LV692" s="4"/>
      <c r="LW692" s="4"/>
      <c r="LX692" s="4"/>
      <c r="LY692" s="4"/>
      <c r="LZ692" s="4"/>
      <c r="MA692" s="136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Q692" s="4"/>
      <c r="PR692" s="4"/>
      <c r="PS692" s="4"/>
      <c r="PT692" s="4"/>
      <c r="PU692" s="4"/>
      <c r="PV692" s="4"/>
      <c r="PW692" s="4"/>
      <c r="PX692" s="4"/>
      <c r="PY692" s="136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P692" s="4"/>
      <c r="TQ692" s="4"/>
      <c r="TR692" s="4"/>
      <c r="TS692" s="4"/>
      <c r="TT692" s="4"/>
      <c r="TU692" s="4"/>
      <c r="TV692" s="4"/>
      <c r="TW692" s="4"/>
      <c r="TX692" s="136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O692" s="4"/>
      <c r="XP692" s="4"/>
      <c r="XQ692" s="4"/>
      <c r="XR692" s="4"/>
      <c r="XS692" s="4"/>
      <c r="XT692" s="4"/>
      <c r="XU692" s="4"/>
      <c r="XV692" s="4"/>
      <c r="XW692" s="136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</row>
    <row r="693" spans="3:737" x14ac:dyDescent="0.25">
      <c r="C693" s="4"/>
      <c r="D693" s="4"/>
      <c r="E693" s="4"/>
      <c r="F693" s="4"/>
      <c r="G693" s="4"/>
      <c r="H693" s="4"/>
      <c r="I693" s="4"/>
      <c r="J693" s="4"/>
      <c r="K693" s="136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DC693" s="136"/>
      <c r="DD693" s="136"/>
      <c r="DE693" s="136"/>
      <c r="DF693" s="136"/>
      <c r="DG693" s="4"/>
      <c r="DH693" s="136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136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U693" s="4"/>
      <c r="HV693" s="4"/>
      <c r="HW693" s="4"/>
      <c r="HX693" s="4"/>
      <c r="HY693" s="4"/>
      <c r="HZ693" s="4"/>
      <c r="IA693" s="4"/>
      <c r="IB693" s="4"/>
      <c r="IC693" s="136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S693" s="4"/>
      <c r="LT693" s="4"/>
      <c r="LU693" s="4"/>
      <c r="LV693" s="4"/>
      <c r="LW693" s="4"/>
      <c r="LX693" s="4"/>
      <c r="LY693" s="4"/>
      <c r="LZ693" s="4"/>
      <c r="MA693" s="136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Q693" s="4"/>
      <c r="PR693" s="4"/>
      <c r="PS693" s="4"/>
      <c r="PT693" s="4"/>
      <c r="PU693" s="4"/>
      <c r="PV693" s="4"/>
      <c r="PW693" s="4"/>
      <c r="PX693" s="4"/>
      <c r="PY693" s="136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P693" s="4"/>
      <c r="TQ693" s="4"/>
      <c r="TR693" s="4"/>
      <c r="TS693" s="4"/>
      <c r="TT693" s="4"/>
      <c r="TU693" s="4"/>
      <c r="TV693" s="4"/>
      <c r="TW693" s="4"/>
      <c r="TX693" s="136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O693" s="4"/>
      <c r="XP693" s="4"/>
      <c r="XQ693" s="4"/>
      <c r="XR693" s="4"/>
      <c r="XS693" s="4"/>
      <c r="XT693" s="4"/>
      <c r="XU693" s="4"/>
      <c r="XV693" s="4"/>
      <c r="XW693" s="136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</row>
    <row r="694" spans="3:737" x14ac:dyDescent="0.25">
      <c r="C694" s="4"/>
      <c r="D694" s="4"/>
      <c r="E694" s="4"/>
      <c r="F694" s="4"/>
      <c r="G694" s="4"/>
      <c r="H694" s="4"/>
      <c r="I694" s="4"/>
      <c r="J694" s="4"/>
      <c r="K694" s="136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DC694" s="136"/>
      <c r="DD694" s="136"/>
      <c r="DE694" s="136"/>
      <c r="DF694" s="136"/>
      <c r="DG694" s="4"/>
      <c r="DH694" s="136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136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U694" s="4"/>
      <c r="HV694" s="4"/>
      <c r="HW694" s="4"/>
      <c r="HX694" s="4"/>
      <c r="HY694" s="4"/>
      <c r="HZ694" s="4"/>
      <c r="IA694" s="4"/>
      <c r="IB694" s="4"/>
      <c r="IC694" s="136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S694" s="4"/>
      <c r="LT694" s="4"/>
      <c r="LU694" s="4"/>
      <c r="LV694" s="4"/>
      <c r="LW694" s="4"/>
      <c r="LX694" s="4"/>
      <c r="LY694" s="4"/>
      <c r="LZ694" s="4"/>
      <c r="MA694" s="136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Q694" s="4"/>
      <c r="PR694" s="4"/>
      <c r="PS694" s="4"/>
      <c r="PT694" s="4"/>
      <c r="PU694" s="4"/>
      <c r="PV694" s="4"/>
      <c r="PW694" s="4"/>
      <c r="PX694" s="4"/>
      <c r="PY694" s="136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P694" s="4"/>
      <c r="TQ694" s="4"/>
      <c r="TR694" s="4"/>
      <c r="TS694" s="4"/>
      <c r="TT694" s="4"/>
      <c r="TU694" s="4"/>
      <c r="TV694" s="4"/>
      <c r="TW694" s="4"/>
      <c r="TX694" s="136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O694" s="4"/>
      <c r="XP694" s="4"/>
      <c r="XQ694" s="4"/>
      <c r="XR694" s="4"/>
      <c r="XS694" s="4"/>
      <c r="XT694" s="4"/>
      <c r="XU694" s="4"/>
      <c r="XV694" s="4"/>
      <c r="XW694" s="136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</row>
    <row r="695" spans="3:737" x14ac:dyDescent="0.25">
      <c r="C695" s="4"/>
      <c r="D695" s="4"/>
      <c r="E695" s="4"/>
      <c r="F695" s="4"/>
      <c r="G695" s="4"/>
      <c r="H695" s="4"/>
      <c r="I695" s="4"/>
      <c r="J695" s="4"/>
      <c r="K695" s="136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DC695" s="136"/>
      <c r="DD695" s="136"/>
      <c r="DE695" s="136"/>
      <c r="DF695" s="136"/>
      <c r="DG695" s="4"/>
      <c r="DH695" s="136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136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U695" s="4"/>
      <c r="HV695" s="4"/>
      <c r="HW695" s="4"/>
      <c r="HX695" s="4"/>
      <c r="HY695" s="4"/>
      <c r="HZ695" s="4"/>
      <c r="IA695" s="4"/>
      <c r="IB695" s="4"/>
      <c r="IC695" s="136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S695" s="4"/>
      <c r="LT695" s="4"/>
      <c r="LU695" s="4"/>
      <c r="LV695" s="4"/>
      <c r="LW695" s="4"/>
      <c r="LX695" s="4"/>
      <c r="LY695" s="4"/>
      <c r="LZ695" s="4"/>
      <c r="MA695" s="136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Q695" s="4"/>
      <c r="PR695" s="4"/>
      <c r="PS695" s="4"/>
      <c r="PT695" s="4"/>
      <c r="PU695" s="4"/>
      <c r="PV695" s="4"/>
      <c r="PW695" s="4"/>
      <c r="PX695" s="4"/>
      <c r="PY695" s="136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P695" s="4"/>
      <c r="TQ695" s="4"/>
      <c r="TR695" s="4"/>
      <c r="TS695" s="4"/>
      <c r="TT695" s="4"/>
      <c r="TU695" s="4"/>
      <c r="TV695" s="4"/>
      <c r="TW695" s="4"/>
      <c r="TX695" s="136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O695" s="4"/>
      <c r="XP695" s="4"/>
      <c r="XQ695" s="4"/>
      <c r="XR695" s="4"/>
      <c r="XS695" s="4"/>
      <c r="XT695" s="4"/>
      <c r="XU695" s="4"/>
      <c r="XV695" s="4"/>
      <c r="XW695" s="136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</row>
    <row r="696" spans="3:737" x14ac:dyDescent="0.25">
      <c r="C696" s="4"/>
      <c r="D696" s="4"/>
      <c r="E696" s="4"/>
      <c r="F696" s="4"/>
      <c r="G696" s="4"/>
      <c r="H696" s="4"/>
      <c r="I696" s="4"/>
      <c r="J696" s="4"/>
      <c r="K696" s="136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DC696" s="136"/>
      <c r="DD696" s="136"/>
      <c r="DE696" s="136"/>
      <c r="DF696" s="136"/>
      <c r="DG696" s="4"/>
      <c r="DH696" s="136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136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U696" s="4"/>
      <c r="HV696" s="4"/>
      <c r="HW696" s="4"/>
      <c r="HX696" s="4"/>
      <c r="HY696" s="4"/>
      <c r="HZ696" s="4"/>
      <c r="IA696" s="4"/>
      <c r="IB696" s="4"/>
      <c r="IC696" s="136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S696" s="4"/>
      <c r="LT696" s="4"/>
      <c r="LU696" s="4"/>
      <c r="LV696" s="4"/>
      <c r="LW696" s="4"/>
      <c r="LX696" s="4"/>
      <c r="LY696" s="4"/>
      <c r="LZ696" s="4"/>
      <c r="MA696" s="136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Q696" s="4"/>
      <c r="PR696" s="4"/>
      <c r="PS696" s="4"/>
      <c r="PT696" s="4"/>
      <c r="PU696" s="4"/>
      <c r="PV696" s="4"/>
      <c r="PW696" s="4"/>
      <c r="PX696" s="4"/>
      <c r="PY696" s="136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P696" s="4"/>
      <c r="TQ696" s="4"/>
      <c r="TR696" s="4"/>
      <c r="TS696" s="4"/>
      <c r="TT696" s="4"/>
      <c r="TU696" s="4"/>
      <c r="TV696" s="4"/>
      <c r="TW696" s="4"/>
      <c r="TX696" s="136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O696" s="4"/>
      <c r="XP696" s="4"/>
      <c r="XQ696" s="4"/>
      <c r="XR696" s="4"/>
      <c r="XS696" s="4"/>
      <c r="XT696" s="4"/>
      <c r="XU696" s="4"/>
      <c r="XV696" s="4"/>
      <c r="XW696" s="136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</row>
    <row r="697" spans="3:737" x14ac:dyDescent="0.25">
      <c r="C697" s="4"/>
      <c r="D697" s="4"/>
      <c r="E697" s="4"/>
      <c r="F697" s="4"/>
      <c r="G697" s="4"/>
      <c r="H697" s="4"/>
      <c r="I697" s="4"/>
      <c r="J697" s="4"/>
      <c r="K697" s="136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DC697" s="136"/>
      <c r="DD697" s="136"/>
      <c r="DE697" s="136"/>
      <c r="DF697" s="136"/>
      <c r="DG697" s="4"/>
      <c r="DH697" s="136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136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U697" s="4"/>
      <c r="HV697" s="4"/>
      <c r="HW697" s="4"/>
      <c r="HX697" s="4"/>
      <c r="HY697" s="4"/>
      <c r="HZ697" s="4"/>
      <c r="IA697" s="4"/>
      <c r="IB697" s="4"/>
      <c r="IC697" s="136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S697" s="4"/>
      <c r="LT697" s="4"/>
      <c r="LU697" s="4"/>
      <c r="LV697" s="4"/>
      <c r="LW697" s="4"/>
      <c r="LX697" s="4"/>
      <c r="LY697" s="4"/>
      <c r="LZ697" s="4"/>
      <c r="MA697" s="136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Q697" s="4"/>
      <c r="PR697" s="4"/>
      <c r="PS697" s="4"/>
      <c r="PT697" s="4"/>
      <c r="PU697" s="4"/>
      <c r="PV697" s="4"/>
      <c r="PW697" s="4"/>
      <c r="PX697" s="4"/>
      <c r="PY697" s="136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P697" s="4"/>
      <c r="TQ697" s="4"/>
      <c r="TR697" s="4"/>
      <c r="TS697" s="4"/>
      <c r="TT697" s="4"/>
      <c r="TU697" s="4"/>
      <c r="TV697" s="4"/>
      <c r="TW697" s="4"/>
      <c r="TX697" s="136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O697" s="4"/>
      <c r="XP697" s="4"/>
      <c r="XQ697" s="4"/>
      <c r="XR697" s="4"/>
      <c r="XS697" s="4"/>
      <c r="XT697" s="4"/>
      <c r="XU697" s="4"/>
      <c r="XV697" s="4"/>
      <c r="XW697" s="136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</row>
    <row r="698" spans="3:737" x14ac:dyDescent="0.25">
      <c r="C698" s="4"/>
      <c r="D698" s="4"/>
      <c r="E698" s="4"/>
      <c r="F698" s="4"/>
      <c r="G698" s="4"/>
      <c r="H698" s="4"/>
      <c r="I698" s="4"/>
      <c r="J698" s="4"/>
      <c r="K698" s="136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DC698" s="136"/>
      <c r="DD698" s="136"/>
      <c r="DE698" s="136"/>
      <c r="DF698" s="136"/>
      <c r="DG698" s="4"/>
      <c r="DH698" s="136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136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U698" s="4"/>
      <c r="HV698" s="4"/>
      <c r="HW698" s="4"/>
      <c r="HX698" s="4"/>
      <c r="HY698" s="4"/>
      <c r="HZ698" s="4"/>
      <c r="IA698" s="4"/>
      <c r="IB698" s="4"/>
      <c r="IC698" s="136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S698" s="4"/>
      <c r="LT698" s="4"/>
      <c r="LU698" s="4"/>
      <c r="LV698" s="4"/>
      <c r="LW698" s="4"/>
      <c r="LX698" s="4"/>
      <c r="LY698" s="4"/>
      <c r="LZ698" s="4"/>
      <c r="MA698" s="136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Q698" s="4"/>
      <c r="PR698" s="4"/>
      <c r="PS698" s="4"/>
      <c r="PT698" s="4"/>
      <c r="PU698" s="4"/>
      <c r="PV698" s="4"/>
      <c r="PW698" s="4"/>
      <c r="PX698" s="4"/>
      <c r="PY698" s="136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P698" s="4"/>
      <c r="TQ698" s="4"/>
      <c r="TR698" s="4"/>
      <c r="TS698" s="4"/>
      <c r="TT698" s="4"/>
      <c r="TU698" s="4"/>
      <c r="TV698" s="4"/>
      <c r="TW698" s="4"/>
      <c r="TX698" s="136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O698" s="4"/>
      <c r="XP698" s="4"/>
      <c r="XQ698" s="4"/>
      <c r="XR698" s="4"/>
      <c r="XS698" s="4"/>
      <c r="XT698" s="4"/>
      <c r="XU698" s="4"/>
      <c r="XV698" s="4"/>
      <c r="XW698" s="136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</row>
    <row r="699" spans="3:737" x14ac:dyDescent="0.25">
      <c r="C699" s="4"/>
      <c r="D699" s="4"/>
      <c r="E699" s="4"/>
      <c r="F699" s="4"/>
      <c r="G699" s="4"/>
      <c r="H699" s="4"/>
      <c r="I699" s="4"/>
      <c r="J699" s="4"/>
      <c r="K699" s="136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DC699" s="136"/>
      <c r="DD699" s="136"/>
      <c r="DE699" s="136"/>
      <c r="DF699" s="136"/>
      <c r="DG699" s="4"/>
      <c r="DH699" s="136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136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U699" s="4"/>
      <c r="HV699" s="4"/>
      <c r="HW699" s="4"/>
      <c r="HX699" s="4"/>
      <c r="HY699" s="4"/>
      <c r="HZ699" s="4"/>
      <c r="IA699" s="4"/>
      <c r="IB699" s="4"/>
      <c r="IC699" s="136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S699" s="4"/>
      <c r="LT699" s="4"/>
      <c r="LU699" s="4"/>
      <c r="LV699" s="4"/>
      <c r="LW699" s="4"/>
      <c r="LX699" s="4"/>
      <c r="LY699" s="4"/>
      <c r="LZ699" s="4"/>
      <c r="MA699" s="136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Q699" s="4"/>
      <c r="PR699" s="4"/>
      <c r="PS699" s="4"/>
      <c r="PT699" s="4"/>
      <c r="PU699" s="4"/>
      <c r="PV699" s="4"/>
      <c r="PW699" s="4"/>
      <c r="PX699" s="4"/>
      <c r="PY699" s="136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P699" s="4"/>
      <c r="TQ699" s="4"/>
      <c r="TR699" s="4"/>
      <c r="TS699" s="4"/>
      <c r="TT699" s="4"/>
      <c r="TU699" s="4"/>
      <c r="TV699" s="4"/>
      <c r="TW699" s="4"/>
      <c r="TX699" s="136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O699" s="4"/>
      <c r="XP699" s="4"/>
      <c r="XQ699" s="4"/>
      <c r="XR699" s="4"/>
      <c r="XS699" s="4"/>
      <c r="XT699" s="4"/>
      <c r="XU699" s="4"/>
      <c r="XV699" s="4"/>
      <c r="XW699" s="136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</row>
    <row r="700" spans="3:737" x14ac:dyDescent="0.25">
      <c r="C700" s="4"/>
      <c r="D700" s="4"/>
      <c r="E700" s="4"/>
      <c r="F700" s="4"/>
      <c r="G700" s="4"/>
      <c r="H700" s="4"/>
      <c r="I700" s="4"/>
      <c r="J700" s="4"/>
      <c r="K700" s="136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DC700" s="136"/>
      <c r="DD700" s="136"/>
      <c r="DE700" s="136"/>
      <c r="DF700" s="136"/>
      <c r="DG700" s="4"/>
      <c r="DH700" s="136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136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U700" s="4"/>
      <c r="HV700" s="4"/>
      <c r="HW700" s="4"/>
      <c r="HX700" s="4"/>
      <c r="HY700" s="4"/>
      <c r="HZ700" s="4"/>
      <c r="IA700" s="4"/>
      <c r="IB700" s="4"/>
      <c r="IC700" s="136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S700" s="4"/>
      <c r="LT700" s="4"/>
      <c r="LU700" s="4"/>
      <c r="LV700" s="4"/>
      <c r="LW700" s="4"/>
      <c r="LX700" s="4"/>
      <c r="LY700" s="4"/>
      <c r="LZ700" s="4"/>
      <c r="MA700" s="136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Q700" s="4"/>
      <c r="PR700" s="4"/>
      <c r="PS700" s="4"/>
      <c r="PT700" s="4"/>
      <c r="PU700" s="4"/>
      <c r="PV700" s="4"/>
      <c r="PW700" s="4"/>
      <c r="PX700" s="4"/>
      <c r="PY700" s="136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P700" s="4"/>
      <c r="TQ700" s="4"/>
      <c r="TR700" s="4"/>
      <c r="TS700" s="4"/>
      <c r="TT700" s="4"/>
      <c r="TU700" s="4"/>
      <c r="TV700" s="4"/>
      <c r="TW700" s="4"/>
      <c r="TX700" s="136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O700" s="4"/>
      <c r="XP700" s="4"/>
      <c r="XQ700" s="4"/>
      <c r="XR700" s="4"/>
      <c r="XS700" s="4"/>
      <c r="XT700" s="4"/>
      <c r="XU700" s="4"/>
      <c r="XV700" s="4"/>
      <c r="XW700" s="136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</row>
    <row r="701" spans="3:737" x14ac:dyDescent="0.25">
      <c r="C701" s="4"/>
      <c r="D701" s="4"/>
      <c r="E701" s="4"/>
      <c r="F701" s="4"/>
      <c r="G701" s="4"/>
      <c r="H701" s="4"/>
      <c r="I701" s="4"/>
      <c r="J701" s="4"/>
      <c r="K701" s="136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DC701" s="136"/>
      <c r="DD701" s="136"/>
      <c r="DE701" s="136"/>
      <c r="DF701" s="136"/>
      <c r="DG701" s="4"/>
      <c r="DH701" s="136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136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U701" s="4"/>
      <c r="HV701" s="4"/>
      <c r="HW701" s="4"/>
      <c r="HX701" s="4"/>
      <c r="HY701" s="4"/>
      <c r="HZ701" s="4"/>
      <c r="IA701" s="4"/>
      <c r="IB701" s="4"/>
      <c r="IC701" s="136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S701" s="4"/>
      <c r="LT701" s="4"/>
      <c r="LU701" s="4"/>
      <c r="LV701" s="4"/>
      <c r="LW701" s="4"/>
      <c r="LX701" s="4"/>
      <c r="LY701" s="4"/>
      <c r="LZ701" s="4"/>
      <c r="MA701" s="136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Q701" s="4"/>
      <c r="PR701" s="4"/>
      <c r="PS701" s="4"/>
      <c r="PT701" s="4"/>
      <c r="PU701" s="4"/>
      <c r="PV701" s="4"/>
      <c r="PW701" s="4"/>
      <c r="PX701" s="4"/>
      <c r="PY701" s="136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P701" s="4"/>
      <c r="TQ701" s="4"/>
      <c r="TR701" s="4"/>
      <c r="TS701" s="4"/>
      <c r="TT701" s="4"/>
      <c r="TU701" s="4"/>
      <c r="TV701" s="4"/>
      <c r="TW701" s="4"/>
      <c r="TX701" s="136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O701" s="4"/>
      <c r="XP701" s="4"/>
      <c r="XQ701" s="4"/>
      <c r="XR701" s="4"/>
      <c r="XS701" s="4"/>
      <c r="XT701" s="4"/>
      <c r="XU701" s="4"/>
      <c r="XV701" s="4"/>
      <c r="XW701" s="136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</row>
    <row r="702" spans="3:737" x14ac:dyDescent="0.25">
      <c r="C702" s="4"/>
      <c r="D702" s="4"/>
      <c r="E702" s="4"/>
      <c r="F702" s="4"/>
      <c r="G702" s="4"/>
      <c r="H702" s="4"/>
      <c r="I702" s="4"/>
      <c r="J702" s="4"/>
      <c r="K702" s="136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DC702" s="136"/>
      <c r="DD702" s="136"/>
      <c r="DE702" s="136"/>
      <c r="DF702" s="136"/>
      <c r="DG702" s="4"/>
      <c r="DH702" s="136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136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U702" s="4"/>
      <c r="HV702" s="4"/>
      <c r="HW702" s="4"/>
      <c r="HX702" s="4"/>
      <c r="HY702" s="4"/>
      <c r="HZ702" s="4"/>
      <c r="IA702" s="4"/>
      <c r="IB702" s="4"/>
      <c r="IC702" s="136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S702" s="4"/>
      <c r="LT702" s="4"/>
      <c r="LU702" s="4"/>
      <c r="LV702" s="4"/>
      <c r="LW702" s="4"/>
      <c r="LX702" s="4"/>
      <c r="LY702" s="4"/>
      <c r="LZ702" s="4"/>
      <c r="MA702" s="136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Q702" s="4"/>
      <c r="PR702" s="4"/>
      <c r="PS702" s="4"/>
      <c r="PT702" s="4"/>
      <c r="PU702" s="4"/>
      <c r="PV702" s="4"/>
      <c r="PW702" s="4"/>
      <c r="PX702" s="4"/>
      <c r="PY702" s="136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P702" s="4"/>
      <c r="TQ702" s="4"/>
      <c r="TR702" s="4"/>
      <c r="TS702" s="4"/>
      <c r="TT702" s="4"/>
      <c r="TU702" s="4"/>
      <c r="TV702" s="4"/>
      <c r="TW702" s="4"/>
      <c r="TX702" s="136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O702" s="4"/>
      <c r="XP702" s="4"/>
      <c r="XQ702" s="4"/>
      <c r="XR702" s="4"/>
      <c r="XS702" s="4"/>
      <c r="XT702" s="4"/>
      <c r="XU702" s="4"/>
      <c r="XV702" s="4"/>
      <c r="XW702" s="136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</row>
    <row r="703" spans="3:737" x14ac:dyDescent="0.25">
      <c r="C703" s="4"/>
      <c r="D703" s="4"/>
      <c r="E703" s="4"/>
      <c r="F703" s="4"/>
      <c r="G703" s="4"/>
      <c r="H703" s="4"/>
      <c r="I703" s="4"/>
      <c r="J703" s="4"/>
      <c r="K703" s="136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DC703" s="136"/>
      <c r="DD703" s="136"/>
      <c r="DE703" s="136"/>
      <c r="DF703" s="136"/>
      <c r="DG703" s="4"/>
      <c r="DH703" s="136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136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U703" s="4"/>
      <c r="HV703" s="4"/>
      <c r="HW703" s="4"/>
      <c r="HX703" s="4"/>
      <c r="HY703" s="4"/>
      <c r="HZ703" s="4"/>
      <c r="IA703" s="4"/>
      <c r="IB703" s="4"/>
      <c r="IC703" s="136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S703" s="4"/>
      <c r="LT703" s="4"/>
      <c r="LU703" s="4"/>
      <c r="LV703" s="4"/>
      <c r="LW703" s="4"/>
      <c r="LX703" s="4"/>
      <c r="LY703" s="4"/>
      <c r="LZ703" s="4"/>
      <c r="MA703" s="136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Q703" s="4"/>
      <c r="PR703" s="4"/>
      <c r="PS703" s="4"/>
      <c r="PT703" s="4"/>
      <c r="PU703" s="4"/>
      <c r="PV703" s="4"/>
      <c r="PW703" s="4"/>
      <c r="PX703" s="4"/>
      <c r="PY703" s="136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P703" s="4"/>
      <c r="TQ703" s="4"/>
      <c r="TR703" s="4"/>
      <c r="TS703" s="4"/>
      <c r="TT703" s="4"/>
      <c r="TU703" s="4"/>
      <c r="TV703" s="4"/>
      <c r="TW703" s="4"/>
      <c r="TX703" s="136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O703" s="4"/>
      <c r="XP703" s="4"/>
      <c r="XQ703" s="4"/>
      <c r="XR703" s="4"/>
      <c r="XS703" s="4"/>
      <c r="XT703" s="4"/>
      <c r="XU703" s="4"/>
      <c r="XV703" s="4"/>
      <c r="XW703" s="136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</row>
    <row r="704" spans="3:737" x14ac:dyDescent="0.25">
      <c r="C704" s="4"/>
      <c r="D704" s="4"/>
      <c r="E704" s="4"/>
      <c r="F704" s="4"/>
      <c r="G704" s="4"/>
      <c r="H704" s="4"/>
      <c r="I704" s="4"/>
      <c r="J704" s="4"/>
      <c r="K704" s="136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DC704" s="136"/>
      <c r="DD704" s="136"/>
      <c r="DE704" s="136"/>
      <c r="DF704" s="136"/>
      <c r="DG704" s="4"/>
      <c r="DH704" s="136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136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U704" s="4"/>
      <c r="HV704" s="4"/>
      <c r="HW704" s="4"/>
      <c r="HX704" s="4"/>
      <c r="HY704" s="4"/>
      <c r="HZ704" s="4"/>
      <c r="IA704" s="4"/>
      <c r="IB704" s="4"/>
      <c r="IC704" s="136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S704" s="4"/>
      <c r="LT704" s="4"/>
      <c r="LU704" s="4"/>
      <c r="LV704" s="4"/>
      <c r="LW704" s="4"/>
      <c r="LX704" s="4"/>
      <c r="LY704" s="4"/>
      <c r="LZ704" s="4"/>
      <c r="MA704" s="136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Q704" s="4"/>
      <c r="PR704" s="4"/>
      <c r="PS704" s="4"/>
      <c r="PT704" s="4"/>
      <c r="PU704" s="4"/>
      <c r="PV704" s="4"/>
      <c r="PW704" s="4"/>
      <c r="PX704" s="4"/>
      <c r="PY704" s="136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P704" s="4"/>
      <c r="TQ704" s="4"/>
      <c r="TR704" s="4"/>
      <c r="TS704" s="4"/>
      <c r="TT704" s="4"/>
      <c r="TU704" s="4"/>
      <c r="TV704" s="4"/>
      <c r="TW704" s="4"/>
      <c r="TX704" s="136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O704" s="4"/>
      <c r="XP704" s="4"/>
      <c r="XQ704" s="4"/>
      <c r="XR704" s="4"/>
      <c r="XS704" s="4"/>
      <c r="XT704" s="4"/>
      <c r="XU704" s="4"/>
      <c r="XV704" s="4"/>
      <c r="XW704" s="136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</row>
    <row r="705" spans="3:737" x14ac:dyDescent="0.25">
      <c r="C705" s="4"/>
      <c r="D705" s="4"/>
      <c r="E705" s="4"/>
      <c r="F705" s="4"/>
      <c r="G705" s="4"/>
      <c r="H705" s="4"/>
      <c r="I705" s="4"/>
      <c r="J705" s="4"/>
      <c r="K705" s="136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DC705" s="136"/>
      <c r="DD705" s="136"/>
      <c r="DE705" s="136"/>
      <c r="DF705" s="136"/>
      <c r="DG705" s="4"/>
      <c r="DH705" s="136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136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U705" s="4"/>
      <c r="HV705" s="4"/>
      <c r="HW705" s="4"/>
      <c r="HX705" s="4"/>
      <c r="HY705" s="4"/>
      <c r="HZ705" s="4"/>
      <c r="IA705" s="4"/>
      <c r="IB705" s="4"/>
      <c r="IC705" s="136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S705" s="4"/>
      <c r="LT705" s="4"/>
      <c r="LU705" s="4"/>
      <c r="LV705" s="4"/>
      <c r="LW705" s="4"/>
      <c r="LX705" s="4"/>
      <c r="LY705" s="4"/>
      <c r="LZ705" s="4"/>
      <c r="MA705" s="136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Q705" s="4"/>
      <c r="PR705" s="4"/>
      <c r="PS705" s="4"/>
      <c r="PT705" s="4"/>
      <c r="PU705" s="4"/>
      <c r="PV705" s="4"/>
      <c r="PW705" s="4"/>
      <c r="PX705" s="4"/>
      <c r="PY705" s="136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P705" s="4"/>
      <c r="TQ705" s="4"/>
      <c r="TR705" s="4"/>
      <c r="TS705" s="4"/>
      <c r="TT705" s="4"/>
      <c r="TU705" s="4"/>
      <c r="TV705" s="4"/>
      <c r="TW705" s="4"/>
      <c r="TX705" s="136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O705" s="4"/>
      <c r="XP705" s="4"/>
      <c r="XQ705" s="4"/>
      <c r="XR705" s="4"/>
      <c r="XS705" s="4"/>
      <c r="XT705" s="4"/>
      <c r="XU705" s="4"/>
      <c r="XV705" s="4"/>
      <c r="XW705" s="136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</row>
    <row r="706" spans="3:737" x14ac:dyDescent="0.25">
      <c r="C706" s="4"/>
      <c r="D706" s="4"/>
      <c r="E706" s="4"/>
      <c r="F706" s="4"/>
      <c r="G706" s="4"/>
      <c r="H706" s="4"/>
      <c r="I706" s="4"/>
      <c r="J706" s="4"/>
      <c r="K706" s="136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DC706" s="136"/>
      <c r="DD706" s="136"/>
      <c r="DE706" s="136"/>
      <c r="DF706" s="136"/>
      <c r="DG706" s="4"/>
      <c r="DH706" s="136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136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U706" s="4"/>
      <c r="HV706" s="4"/>
      <c r="HW706" s="4"/>
      <c r="HX706" s="4"/>
      <c r="HY706" s="4"/>
      <c r="HZ706" s="4"/>
      <c r="IA706" s="4"/>
      <c r="IB706" s="4"/>
      <c r="IC706" s="136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S706" s="4"/>
      <c r="LT706" s="4"/>
      <c r="LU706" s="4"/>
      <c r="LV706" s="4"/>
      <c r="LW706" s="4"/>
      <c r="LX706" s="4"/>
      <c r="LY706" s="4"/>
      <c r="LZ706" s="4"/>
      <c r="MA706" s="136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Q706" s="4"/>
      <c r="PR706" s="4"/>
      <c r="PS706" s="4"/>
      <c r="PT706" s="4"/>
      <c r="PU706" s="4"/>
      <c r="PV706" s="4"/>
      <c r="PW706" s="4"/>
      <c r="PX706" s="4"/>
      <c r="PY706" s="136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P706" s="4"/>
      <c r="TQ706" s="4"/>
      <c r="TR706" s="4"/>
      <c r="TS706" s="4"/>
      <c r="TT706" s="4"/>
      <c r="TU706" s="4"/>
      <c r="TV706" s="4"/>
      <c r="TW706" s="4"/>
      <c r="TX706" s="136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O706" s="4"/>
      <c r="XP706" s="4"/>
      <c r="XQ706" s="4"/>
      <c r="XR706" s="4"/>
      <c r="XS706" s="4"/>
      <c r="XT706" s="4"/>
      <c r="XU706" s="4"/>
      <c r="XV706" s="4"/>
      <c r="XW706" s="136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</row>
    <row r="707" spans="3:737" x14ac:dyDescent="0.25">
      <c r="C707" s="4"/>
      <c r="D707" s="4"/>
      <c r="E707" s="4"/>
      <c r="F707" s="4"/>
      <c r="G707" s="4"/>
      <c r="H707" s="4"/>
      <c r="I707" s="4"/>
      <c r="J707" s="4"/>
      <c r="K707" s="136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DC707" s="136"/>
      <c r="DD707" s="136"/>
      <c r="DE707" s="136"/>
      <c r="DF707" s="136"/>
      <c r="DG707" s="4"/>
      <c r="DH707" s="136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136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U707" s="4"/>
      <c r="HV707" s="4"/>
      <c r="HW707" s="4"/>
      <c r="HX707" s="4"/>
      <c r="HY707" s="4"/>
      <c r="HZ707" s="4"/>
      <c r="IA707" s="4"/>
      <c r="IB707" s="4"/>
      <c r="IC707" s="136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S707" s="4"/>
      <c r="LT707" s="4"/>
      <c r="LU707" s="4"/>
      <c r="LV707" s="4"/>
      <c r="LW707" s="4"/>
      <c r="LX707" s="4"/>
      <c r="LY707" s="4"/>
      <c r="LZ707" s="4"/>
      <c r="MA707" s="136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Q707" s="4"/>
      <c r="PR707" s="4"/>
      <c r="PS707" s="4"/>
      <c r="PT707" s="4"/>
      <c r="PU707" s="4"/>
      <c r="PV707" s="4"/>
      <c r="PW707" s="4"/>
      <c r="PX707" s="4"/>
      <c r="PY707" s="136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P707" s="4"/>
      <c r="TQ707" s="4"/>
      <c r="TR707" s="4"/>
      <c r="TS707" s="4"/>
      <c r="TT707" s="4"/>
      <c r="TU707" s="4"/>
      <c r="TV707" s="4"/>
      <c r="TW707" s="4"/>
      <c r="TX707" s="136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O707" s="4"/>
      <c r="XP707" s="4"/>
      <c r="XQ707" s="4"/>
      <c r="XR707" s="4"/>
      <c r="XS707" s="4"/>
      <c r="XT707" s="4"/>
      <c r="XU707" s="4"/>
      <c r="XV707" s="4"/>
      <c r="XW707" s="136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</row>
    <row r="708" spans="3:737" x14ac:dyDescent="0.25">
      <c r="C708" s="4"/>
      <c r="D708" s="4"/>
      <c r="E708" s="4"/>
      <c r="F708" s="4"/>
      <c r="G708" s="4"/>
      <c r="H708" s="4"/>
      <c r="I708" s="4"/>
      <c r="J708" s="4"/>
      <c r="K708" s="136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DC708" s="136"/>
      <c r="DD708" s="136"/>
      <c r="DE708" s="136"/>
      <c r="DF708" s="136"/>
      <c r="DG708" s="4"/>
      <c r="DH708" s="136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136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U708" s="4"/>
      <c r="HV708" s="4"/>
      <c r="HW708" s="4"/>
      <c r="HX708" s="4"/>
      <c r="HY708" s="4"/>
      <c r="HZ708" s="4"/>
      <c r="IA708" s="4"/>
      <c r="IB708" s="4"/>
      <c r="IC708" s="136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S708" s="4"/>
      <c r="LT708" s="4"/>
      <c r="LU708" s="4"/>
      <c r="LV708" s="4"/>
      <c r="LW708" s="4"/>
      <c r="LX708" s="4"/>
      <c r="LY708" s="4"/>
      <c r="LZ708" s="4"/>
      <c r="MA708" s="136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Q708" s="4"/>
      <c r="PR708" s="4"/>
      <c r="PS708" s="4"/>
      <c r="PT708" s="4"/>
      <c r="PU708" s="4"/>
      <c r="PV708" s="4"/>
      <c r="PW708" s="4"/>
      <c r="PX708" s="4"/>
      <c r="PY708" s="136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P708" s="4"/>
      <c r="TQ708" s="4"/>
      <c r="TR708" s="4"/>
      <c r="TS708" s="4"/>
      <c r="TT708" s="4"/>
      <c r="TU708" s="4"/>
      <c r="TV708" s="4"/>
      <c r="TW708" s="4"/>
      <c r="TX708" s="136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O708" s="4"/>
      <c r="XP708" s="4"/>
      <c r="XQ708" s="4"/>
      <c r="XR708" s="4"/>
      <c r="XS708" s="4"/>
      <c r="XT708" s="4"/>
      <c r="XU708" s="4"/>
      <c r="XV708" s="4"/>
      <c r="XW708" s="136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</row>
    <row r="709" spans="3:737" x14ac:dyDescent="0.25">
      <c r="C709" s="4"/>
      <c r="D709" s="4"/>
      <c r="E709" s="4"/>
      <c r="F709" s="4"/>
      <c r="G709" s="4"/>
      <c r="H709" s="4"/>
      <c r="I709" s="4"/>
      <c r="J709" s="4"/>
      <c r="K709" s="136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DC709" s="136"/>
      <c r="DD709" s="136"/>
      <c r="DE709" s="136"/>
      <c r="DF709" s="136"/>
      <c r="DG709" s="4"/>
      <c r="DH709" s="136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136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U709" s="4"/>
      <c r="HV709" s="4"/>
      <c r="HW709" s="4"/>
      <c r="HX709" s="4"/>
      <c r="HY709" s="4"/>
      <c r="HZ709" s="4"/>
      <c r="IA709" s="4"/>
      <c r="IB709" s="4"/>
      <c r="IC709" s="136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S709" s="4"/>
      <c r="LT709" s="4"/>
      <c r="LU709" s="4"/>
      <c r="LV709" s="4"/>
      <c r="LW709" s="4"/>
      <c r="LX709" s="4"/>
      <c r="LY709" s="4"/>
      <c r="LZ709" s="4"/>
      <c r="MA709" s="136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Q709" s="4"/>
      <c r="PR709" s="4"/>
      <c r="PS709" s="4"/>
      <c r="PT709" s="4"/>
      <c r="PU709" s="4"/>
      <c r="PV709" s="4"/>
      <c r="PW709" s="4"/>
      <c r="PX709" s="4"/>
      <c r="PY709" s="136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P709" s="4"/>
      <c r="TQ709" s="4"/>
      <c r="TR709" s="4"/>
      <c r="TS709" s="4"/>
      <c r="TT709" s="4"/>
      <c r="TU709" s="4"/>
      <c r="TV709" s="4"/>
      <c r="TW709" s="4"/>
      <c r="TX709" s="136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O709" s="4"/>
      <c r="XP709" s="4"/>
      <c r="XQ709" s="4"/>
      <c r="XR709" s="4"/>
      <c r="XS709" s="4"/>
      <c r="XT709" s="4"/>
      <c r="XU709" s="4"/>
      <c r="XV709" s="4"/>
      <c r="XW709" s="136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</row>
    <row r="710" spans="3:737" x14ac:dyDescent="0.25">
      <c r="C710" s="4"/>
      <c r="D710" s="4"/>
      <c r="E710" s="4"/>
      <c r="F710" s="4"/>
      <c r="G710" s="4"/>
      <c r="H710" s="4"/>
      <c r="I710" s="4"/>
      <c r="J710" s="4"/>
      <c r="K710" s="136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DC710" s="136"/>
      <c r="DD710" s="136"/>
      <c r="DE710" s="136"/>
      <c r="DF710" s="136"/>
      <c r="DG710" s="4"/>
      <c r="DH710" s="136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136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U710" s="4"/>
      <c r="HV710" s="4"/>
      <c r="HW710" s="4"/>
      <c r="HX710" s="4"/>
      <c r="HY710" s="4"/>
      <c r="HZ710" s="4"/>
      <c r="IA710" s="4"/>
      <c r="IB710" s="4"/>
      <c r="IC710" s="136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S710" s="4"/>
      <c r="LT710" s="4"/>
      <c r="LU710" s="4"/>
      <c r="LV710" s="4"/>
      <c r="LW710" s="4"/>
      <c r="LX710" s="4"/>
      <c r="LY710" s="4"/>
      <c r="LZ710" s="4"/>
      <c r="MA710" s="136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Q710" s="4"/>
      <c r="PR710" s="4"/>
      <c r="PS710" s="4"/>
      <c r="PT710" s="4"/>
      <c r="PU710" s="4"/>
      <c r="PV710" s="4"/>
      <c r="PW710" s="4"/>
      <c r="PX710" s="4"/>
      <c r="PY710" s="136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P710" s="4"/>
      <c r="TQ710" s="4"/>
      <c r="TR710" s="4"/>
      <c r="TS710" s="4"/>
      <c r="TT710" s="4"/>
      <c r="TU710" s="4"/>
      <c r="TV710" s="4"/>
      <c r="TW710" s="4"/>
      <c r="TX710" s="136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O710" s="4"/>
      <c r="XP710" s="4"/>
      <c r="XQ710" s="4"/>
      <c r="XR710" s="4"/>
      <c r="XS710" s="4"/>
      <c r="XT710" s="4"/>
      <c r="XU710" s="4"/>
      <c r="XV710" s="4"/>
      <c r="XW710" s="136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</row>
    <row r="711" spans="3:737" x14ac:dyDescent="0.25">
      <c r="C711" s="4"/>
      <c r="D711" s="4"/>
      <c r="E711" s="4"/>
      <c r="F711" s="4"/>
      <c r="G711" s="4"/>
      <c r="H711" s="4"/>
      <c r="I711" s="4"/>
      <c r="J711" s="4"/>
      <c r="K711" s="136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DC711" s="136"/>
      <c r="DD711" s="136"/>
      <c r="DE711" s="136"/>
      <c r="DF711" s="136"/>
      <c r="DG711" s="4"/>
      <c r="DH711" s="136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136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U711" s="4"/>
      <c r="HV711" s="4"/>
      <c r="HW711" s="4"/>
      <c r="HX711" s="4"/>
      <c r="HY711" s="4"/>
      <c r="HZ711" s="4"/>
      <c r="IA711" s="4"/>
      <c r="IB711" s="4"/>
      <c r="IC711" s="136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S711" s="4"/>
      <c r="LT711" s="4"/>
      <c r="LU711" s="4"/>
      <c r="LV711" s="4"/>
      <c r="LW711" s="4"/>
      <c r="LX711" s="4"/>
      <c r="LY711" s="4"/>
      <c r="LZ711" s="4"/>
      <c r="MA711" s="136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Q711" s="4"/>
      <c r="PR711" s="4"/>
      <c r="PS711" s="4"/>
      <c r="PT711" s="4"/>
      <c r="PU711" s="4"/>
      <c r="PV711" s="4"/>
      <c r="PW711" s="4"/>
      <c r="PX711" s="4"/>
      <c r="PY711" s="136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P711" s="4"/>
      <c r="TQ711" s="4"/>
      <c r="TR711" s="4"/>
      <c r="TS711" s="4"/>
      <c r="TT711" s="4"/>
      <c r="TU711" s="4"/>
      <c r="TV711" s="4"/>
      <c r="TW711" s="4"/>
      <c r="TX711" s="136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O711" s="4"/>
      <c r="XP711" s="4"/>
      <c r="XQ711" s="4"/>
      <c r="XR711" s="4"/>
      <c r="XS711" s="4"/>
      <c r="XT711" s="4"/>
      <c r="XU711" s="4"/>
      <c r="XV711" s="4"/>
      <c r="XW711" s="136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</row>
    <row r="712" spans="3:737" x14ac:dyDescent="0.25">
      <c r="C712" s="4"/>
      <c r="D712" s="4"/>
      <c r="E712" s="4"/>
      <c r="F712" s="4"/>
      <c r="G712" s="4"/>
      <c r="H712" s="4"/>
      <c r="I712" s="4"/>
      <c r="J712" s="4"/>
      <c r="K712" s="136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DC712" s="136"/>
      <c r="DD712" s="136"/>
      <c r="DE712" s="136"/>
      <c r="DF712" s="136"/>
      <c r="DG712" s="4"/>
      <c r="DH712" s="136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136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U712" s="4"/>
      <c r="HV712" s="4"/>
      <c r="HW712" s="4"/>
      <c r="HX712" s="4"/>
      <c r="HY712" s="4"/>
      <c r="HZ712" s="4"/>
      <c r="IA712" s="4"/>
      <c r="IB712" s="4"/>
      <c r="IC712" s="136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S712" s="4"/>
      <c r="LT712" s="4"/>
      <c r="LU712" s="4"/>
      <c r="LV712" s="4"/>
      <c r="LW712" s="4"/>
      <c r="LX712" s="4"/>
      <c r="LY712" s="4"/>
      <c r="LZ712" s="4"/>
      <c r="MA712" s="136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Q712" s="4"/>
      <c r="PR712" s="4"/>
      <c r="PS712" s="4"/>
      <c r="PT712" s="4"/>
      <c r="PU712" s="4"/>
      <c r="PV712" s="4"/>
      <c r="PW712" s="4"/>
      <c r="PX712" s="4"/>
      <c r="PY712" s="136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P712" s="4"/>
      <c r="TQ712" s="4"/>
      <c r="TR712" s="4"/>
      <c r="TS712" s="4"/>
      <c r="TT712" s="4"/>
      <c r="TU712" s="4"/>
      <c r="TV712" s="4"/>
      <c r="TW712" s="4"/>
      <c r="TX712" s="136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O712" s="4"/>
      <c r="XP712" s="4"/>
      <c r="XQ712" s="4"/>
      <c r="XR712" s="4"/>
      <c r="XS712" s="4"/>
      <c r="XT712" s="4"/>
      <c r="XU712" s="4"/>
      <c r="XV712" s="4"/>
      <c r="XW712" s="136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</row>
    <row r="713" spans="3:737" x14ac:dyDescent="0.25">
      <c r="C713" s="4"/>
      <c r="D713" s="4"/>
      <c r="E713" s="4"/>
      <c r="F713" s="4"/>
      <c r="G713" s="4"/>
      <c r="H713" s="4"/>
      <c r="I713" s="4"/>
      <c r="J713" s="4"/>
      <c r="K713" s="136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DC713" s="136"/>
      <c r="DD713" s="136"/>
      <c r="DE713" s="136"/>
      <c r="DF713" s="136"/>
      <c r="DG713" s="4"/>
      <c r="DH713" s="136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136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U713" s="4"/>
      <c r="HV713" s="4"/>
      <c r="HW713" s="4"/>
      <c r="HX713" s="4"/>
      <c r="HY713" s="4"/>
      <c r="HZ713" s="4"/>
      <c r="IA713" s="4"/>
      <c r="IB713" s="4"/>
      <c r="IC713" s="136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S713" s="4"/>
      <c r="LT713" s="4"/>
      <c r="LU713" s="4"/>
      <c r="LV713" s="4"/>
      <c r="LW713" s="4"/>
      <c r="LX713" s="4"/>
      <c r="LY713" s="4"/>
      <c r="LZ713" s="4"/>
      <c r="MA713" s="136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Q713" s="4"/>
      <c r="PR713" s="4"/>
      <c r="PS713" s="4"/>
      <c r="PT713" s="4"/>
      <c r="PU713" s="4"/>
      <c r="PV713" s="4"/>
      <c r="PW713" s="4"/>
      <c r="PX713" s="4"/>
      <c r="PY713" s="136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P713" s="4"/>
      <c r="TQ713" s="4"/>
      <c r="TR713" s="4"/>
      <c r="TS713" s="4"/>
      <c r="TT713" s="4"/>
      <c r="TU713" s="4"/>
      <c r="TV713" s="4"/>
      <c r="TW713" s="4"/>
      <c r="TX713" s="136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O713" s="4"/>
      <c r="XP713" s="4"/>
      <c r="XQ713" s="4"/>
      <c r="XR713" s="4"/>
      <c r="XS713" s="4"/>
      <c r="XT713" s="4"/>
      <c r="XU713" s="4"/>
      <c r="XV713" s="4"/>
      <c r="XW713" s="136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</row>
    <row r="714" spans="3:737" x14ac:dyDescent="0.25">
      <c r="C714" s="4"/>
      <c r="D714" s="4"/>
      <c r="E714" s="4"/>
      <c r="F714" s="4"/>
      <c r="G714" s="4"/>
      <c r="H714" s="4"/>
      <c r="I714" s="4"/>
      <c r="J714" s="4"/>
      <c r="K714" s="136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DC714" s="136"/>
      <c r="DD714" s="136"/>
      <c r="DE714" s="136"/>
      <c r="DF714" s="136"/>
      <c r="DG714" s="4"/>
      <c r="DH714" s="136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136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U714" s="4"/>
      <c r="HV714" s="4"/>
      <c r="HW714" s="4"/>
      <c r="HX714" s="4"/>
      <c r="HY714" s="4"/>
      <c r="HZ714" s="4"/>
      <c r="IA714" s="4"/>
      <c r="IB714" s="4"/>
      <c r="IC714" s="136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S714" s="4"/>
      <c r="LT714" s="4"/>
      <c r="LU714" s="4"/>
      <c r="LV714" s="4"/>
      <c r="LW714" s="4"/>
      <c r="LX714" s="4"/>
      <c r="LY714" s="4"/>
      <c r="LZ714" s="4"/>
      <c r="MA714" s="136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Q714" s="4"/>
      <c r="PR714" s="4"/>
      <c r="PS714" s="4"/>
      <c r="PT714" s="4"/>
      <c r="PU714" s="4"/>
      <c r="PV714" s="4"/>
      <c r="PW714" s="4"/>
      <c r="PX714" s="4"/>
      <c r="PY714" s="136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P714" s="4"/>
      <c r="TQ714" s="4"/>
      <c r="TR714" s="4"/>
      <c r="TS714" s="4"/>
      <c r="TT714" s="4"/>
      <c r="TU714" s="4"/>
      <c r="TV714" s="4"/>
      <c r="TW714" s="4"/>
      <c r="TX714" s="136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O714" s="4"/>
      <c r="XP714" s="4"/>
      <c r="XQ714" s="4"/>
      <c r="XR714" s="4"/>
      <c r="XS714" s="4"/>
      <c r="XT714" s="4"/>
      <c r="XU714" s="4"/>
      <c r="XV714" s="4"/>
      <c r="XW714" s="136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</row>
    <row r="715" spans="3:737" x14ac:dyDescent="0.25">
      <c r="C715" s="4"/>
      <c r="D715" s="4"/>
      <c r="E715" s="4"/>
      <c r="F715" s="4"/>
      <c r="G715" s="4"/>
      <c r="H715" s="4"/>
      <c r="I715" s="4"/>
      <c r="J715" s="4"/>
      <c r="K715" s="136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DC715" s="136"/>
      <c r="DD715" s="136"/>
      <c r="DE715" s="136"/>
      <c r="DF715" s="136"/>
      <c r="DG715" s="4"/>
      <c r="DH715" s="136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136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U715" s="4"/>
      <c r="HV715" s="4"/>
      <c r="HW715" s="4"/>
      <c r="HX715" s="4"/>
      <c r="HY715" s="4"/>
      <c r="HZ715" s="4"/>
      <c r="IA715" s="4"/>
      <c r="IB715" s="4"/>
      <c r="IC715" s="136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S715" s="4"/>
      <c r="LT715" s="4"/>
      <c r="LU715" s="4"/>
      <c r="LV715" s="4"/>
      <c r="LW715" s="4"/>
      <c r="LX715" s="4"/>
      <c r="LY715" s="4"/>
      <c r="LZ715" s="4"/>
      <c r="MA715" s="136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Q715" s="4"/>
      <c r="PR715" s="4"/>
      <c r="PS715" s="4"/>
      <c r="PT715" s="4"/>
      <c r="PU715" s="4"/>
      <c r="PV715" s="4"/>
      <c r="PW715" s="4"/>
      <c r="PX715" s="4"/>
      <c r="PY715" s="136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P715" s="4"/>
      <c r="TQ715" s="4"/>
      <c r="TR715" s="4"/>
      <c r="TS715" s="4"/>
      <c r="TT715" s="4"/>
      <c r="TU715" s="4"/>
      <c r="TV715" s="4"/>
      <c r="TW715" s="4"/>
      <c r="TX715" s="136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O715" s="4"/>
      <c r="XP715" s="4"/>
      <c r="XQ715" s="4"/>
      <c r="XR715" s="4"/>
      <c r="XS715" s="4"/>
      <c r="XT715" s="4"/>
      <c r="XU715" s="4"/>
      <c r="XV715" s="4"/>
      <c r="XW715" s="136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</row>
    <row r="716" spans="3:737" x14ac:dyDescent="0.25">
      <c r="C716" s="4"/>
      <c r="D716" s="4"/>
      <c r="E716" s="4"/>
      <c r="F716" s="4"/>
      <c r="G716" s="4"/>
      <c r="H716" s="4"/>
      <c r="I716" s="4"/>
      <c r="J716" s="4"/>
      <c r="K716" s="136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DC716" s="136"/>
      <c r="DD716" s="136"/>
      <c r="DE716" s="136"/>
      <c r="DF716" s="136"/>
      <c r="DG716" s="4"/>
      <c r="DH716" s="136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136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U716" s="4"/>
      <c r="HV716" s="4"/>
      <c r="HW716" s="4"/>
      <c r="HX716" s="4"/>
      <c r="HY716" s="4"/>
      <c r="HZ716" s="4"/>
      <c r="IA716" s="4"/>
      <c r="IB716" s="4"/>
      <c r="IC716" s="136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S716" s="4"/>
      <c r="LT716" s="4"/>
      <c r="LU716" s="4"/>
      <c r="LV716" s="4"/>
      <c r="LW716" s="4"/>
      <c r="LX716" s="4"/>
      <c r="LY716" s="4"/>
      <c r="LZ716" s="4"/>
      <c r="MA716" s="136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Q716" s="4"/>
      <c r="PR716" s="4"/>
      <c r="PS716" s="4"/>
      <c r="PT716" s="4"/>
      <c r="PU716" s="4"/>
      <c r="PV716" s="4"/>
      <c r="PW716" s="4"/>
      <c r="PX716" s="4"/>
      <c r="PY716" s="136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P716" s="4"/>
      <c r="TQ716" s="4"/>
      <c r="TR716" s="4"/>
      <c r="TS716" s="4"/>
      <c r="TT716" s="4"/>
      <c r="TU716" s="4"/>
      <c r="TV716" s="4"/>
      <c r="TW716" s="4"/>
      <c r="TX716" s="136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O716" s="4"/>
      <c r="XP716" s="4"/>
      <c r="XQ716" s="4"/>
      <c r="XR716" s="4"/>
      <c r="XS716" s="4"/>
      <c r="XT716" s="4"/>
      <c r="XU716" s="4"/>
      <c r="XV716" s="4"/>
      <c r="XW716" s="136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</row>
    <row r="717" spans="3:737" x14ac:dyDescent="0.25">
      <c r="C717" s="4"/>
      <c r="D717" s="4"/>
      <c r="E717" s="4"/>
      <c r="F717" s="4"/>
      <c r="G717" s="4"/>
      <c r="H717" s="4"/>
      <c r="I717" s="4"/>
      <c r="J717" s="4"/>
      <c r="K717" s="136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DC717" s="136"/>
      <c r="DD717" s="136"/>
      <c r="DE717" s="136"/>
      <c r="DF717" s="136"/>
      <c r="DG717" s="4"/>
      <c r="DH717" s="136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136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U717" s="4"/>
      <c r="HV717" s="4"/>
      <c r="HW717" s="4"/>
      <c r="HX717" s="4"/>
      <c r="HY717" s="4"/>
      <c r="HZ717" s="4"/>
      <c r="IA717" s="4"/>
      <c r="IB717" s="4"/>
      <c r="IC717" s="136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S717" s="4"/>
      <c r="LT717" s="4"/>
      <c r="LU717" s="4"/>
      <c r="LV717" s="4"/>
      <c r="LW717" s="4"/>
      <c r="LX717" s="4"/>
      <c r="LY717" s="4"/>
      <c r="LZ717" s="4"/>
      <c r="MA717" s="136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Q717" s="4"/>
      <c r="PR717" s="4"/>
      <c r="PS717" s="4"/>
      <c r="PT717" s="4"/>
      <c r="PU717" s="4"/>
      <c r="PV717" s="4"/>
      <c r="PW717" s="4"/>
      <c r="PX717" s="4"/>
      <c r="PY717" s="136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P717" s="4"/>
      <c r="TQ717" s="4"/>
      <c r="TR717" s="4"/>
      <c r="TS717" s="4"/>
      <c r="TT717" s="4"/>
      <c r="TU717" s="4"/>
      <c r="TV717" s="4"/>
      <c r="TW717" s="4"/>
      <c r="TX717" s="136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O717" s="4"/>
      <c r="XP717" s="4"/>
      <c r="XQ717" s="4"/>
      <c r="XR717" s="4"/>
      <c r="XS717" s="4"/>
      <c r="XT717" s="4"/>
      <c r="XU717" s="4"/>
      <c r="XV717" s="4"/>
      <c r="XW717" s="136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</row>
    <row r="718" spans="3:737" x14ac:dyDescent="0.25">
      <c r="C718" s="4"/>
      <c r="D718" s="4"/>
      <c r="E718" s="4"/>
      <c r="F718" s="4"/>
      <c r="G718" s="4"/>
      <c r="H718" s="4"/>
      <c r="I718" s="4"/>
      <c r="J718" s="4"/>
      <c r="K718" s="136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DC718" s="136"/>
      <c r="DD718" s="136"/>
      <c r="DE718" s="136"/>
      <c r="DF718" s="136"/>
      <c r="DG718" s="4"/>
      <c r="DH718" s="136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136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U718" s="4"/>
      <c r="HV718" s="4"/>
      <c r="HW718" s="4"/>
      <c r="HX718" s="4"/>
      <c r="HY718" s="4"/>
      <c r="HZ718" s="4"/>
      <c r="IA718" s="4"/>
      <c r="IB718" s="4"/>
      <c r="IC718" s="136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S718" s="4"/>
      <c r="LT718" s="4"/>
      <c r="LU718" s="4"/>
      <c r="LV718" s="4"/>
      <c r="LW718" s="4"/>
      <c r="LX718" s="4"/>
      <c r="LY718" s="4"/>
      <c r="LZ718" s="4"/>
      <c r="MA718" s="136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Q718" s="4"/>
      <c r="PR718" s="4"/>
      <c r="PS718" s="4"/>
      <c r="PT718" s="4"/>
      <c r="PU718" s="4"/>
      <c r="PV718" s="4"/>
      <c r="PW718" s="4"/>
      <c r="PX718" s="4"/>
      <c r="PY718" s="136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P718" s="4"/>
      <c r="TQ718" s="4"/>
      <c r="TR718" s="4"/>
      <c r="TS718" s="4"/>
      <c r="TT718" s="4"/>
      <c r="TU718" s="4"/>
      <c r="TV718" s="4"/>
      <c r="TW718" s="4"/>
      <c r="TX718" s="136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O718" s="4"/>
      <c r="XP718" s="4"/>
      <c r="XQ718" s="4"/>
      <c r="XR718" s="4"/>
      <c r="XS718" s="4"/>
      <c r="XT718" s="4"/>
      <c r="XU718" s="4"/>
      <c r="XV718" s="4"/>
      <c r="XW718" s="136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</row>
    <row r="719" spans="3:737" x14ac:dyDescent="0.25">
      <c r="C719" s="4"/>
      <c r="D719" s="4"/>
      <c r="E719" s="4"/>
      <c r="F719" s="4"/>
      <c r="G719" s="4"/>
      <c r="H719" s="4"/>
      <c r="I719" s="4"/>
      <c r="J719" s="4"/>
      <c r="K719" s="136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DC719" s="136"/>
      <c r="DD719" s="136"/>
      <c r="DE719" s="136"/>
      <c r="DF719" s="136"/>
      <c r="DG719" s="4"/>
      <c r="DH719" s="136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136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U719" s="4"/>
      <c r="HV719" s="4"/>
      <c r="HW719" s="4"/>
      <c r="HX719" s="4"/>
      <c r="HY719" s="4"/>
      <c r="HZ719" s="4"/>
      <c r="IA719" s="4"/>
      <c r="IB719" s="4"/>
      <c r="IC719" s="136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S719" s="4"/>
      <c r="LT719" s="4"/>
      <c r="LU719" s="4"/>
      <c r="LV719" s="4"/>
      <c r="LW719" s="4"/>
      <c r="LX719" s="4"/>
      <c r="LY719" s="4"/>
      <c r="LZ719" s="4"/>
      <c r="MA719" s="136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Q719" s="4"/>
      <c r="PR719" s="4"/>
      <c r="PS719" s="4"/>
      <c r="PT719" s="4"/>
      <c r="PU719" s="4"/>
      <c r="PV719" s="4"/>
      <c r="PW719" s="4"/>
      <c r="PX719" s="4"/>
      <c r="PY719" s="136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P719" s="4"/>
      <c r="TQ719" s="4"/>
      <c r="TR719" s="4"/>
      <c r="TS719" s="4"/>
      <c r="TT719" s="4"/>
      <c r="TU719" s="4"/>
      <c r="TV719" s="4"/>
      <c r="TW719" s="4"/>
      <c r="TX719" s="136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O719" s="4"/>
      <c r="XP719" s="4"/>
      <c r="XQ719" s="4"/>
      <c r="XR719" s="4"/>
      <c r="XS719" s="4"/>
      <c r="XT719" s="4"/>
      <c r="XU719" s="4"/>
      <c r="XV719" s="4"/>
      <c r="XW719" s="136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</row>
    <row r="720" spans="3:737" x14ac:dyDescent="0.25">
      <c r="C720" s="4"/>
      <c r="D720" s="4"/>
      <c r="E720" s="4"/>
      <c r="F720" s="4"/>
      <c r="G720" s="4"/>
      <c r="H720" s="4"/>
      <c r="I720" s="4"/>
      <c r="J720" s="4"/>
      <c r="K720" s="136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DC720" s="136"/>
      <c r="DD720" s="136"/>
      <c r="DE720" s="136"/>
      <c r="DF720" s="136"/>
      <c r="DG720" s="4"/>
      <c r="DH720" s="136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136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U720" s="4"/>
      <c r="HV720" s="4"/>
      <c r="HW720" s="4"/>
      <c r="HX720" s="4"/>
      <c r="HY720" s="4"/>
      <c r="HZ720" s="4"/>
      <c r="IA720" s="4"/>
      <c r="IB720" s="4"/>
      <c r="IC720" s="136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S720" s="4"/>
      <c r="LT720" s="4"/>
      <c r="LU720" s="4"/>
      <c r="LV720" s="4"/>
      <c r="LW720" s="4"/>
      <c r="LX720" s="4"/>
      <c r="LY720" s="4"/>
      <c r="LZ720" s="4"/>
      <c r="MA720" s="136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Q720" s="4"/>
      <c r="PR720" s="4"/>
      <c r="PS720" s="4"/>
      <c r="PT720" s="4"/>
      <c r="PU720" s="4"/>
      <c r="PV720" s="4"/>
      <c r="PW720" s="4"/>
      <c r="PX720" s="4"/>
      <c r="PY720" s="136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P720" s="4"/>
      <c r="TQ720" s="4"/>
      <c r="TR720" s="4"/>
      <c r="TS720" s="4"/>
      <c r="TT720" s="4"/>
      <c r="TU720" s="4"/>
      <c r="TV720" s="4"/>
      <c r="TW720" s="4"/>
      <c r="TX720" s="136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O720" s="4"/>
      <c r="XP720" s="4"/>
      <c r="XQ720" s="4"/>
      <c r="XR720" s="4"/>
      <c r="XS720" s="4"/>
      <c r="XT720" s="4"/>
      <c r="XU720" s="4"/>
      <c r="XV720" s="4"/>
      <c r="XW720" s="136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</row>
    <row r="721" spans="3:737" x14ac:dyDescent="0.25">
      <c r="C721" s="4"/>
      <c r="D721" s="4"/>
      <c r="E721" s="4"/>
      <c r="F721" s="4"/>
      <c r="G721" s="4"/>
      <c r="H721" s="4"/>
      <c r="I721" s="4"/>
      <c r="J721" s="4"/>
      <c r="K721" s="136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DC721" s="136"/>
      <c r="DD721" s="136"/>
      <c r="DE721" s="136"/>
      <c r="DF721" s="136"/>
      <c r="DG721" s="4"/>
      <c r="DH721" s="136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136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U721" s="4"/>
      <c r="HV721" s="4"/>
      <c r="HW721" s="4"/>
      <c r="HX721" s="4"/>
      <c r="HY721" s="4"/>
      <c r="HZ721" s="4"/>
      <c r="IA721" s="4"/>
      <c r="IB721" s="4"/>
      <c r="IC721" s="136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S721" s="4"/>
      <c r="LT721" s="4"/>
      <c r="LU721" s="4"/>
      <c r="LV721" s="4"/>
      <c r="LW721" s="4"/>
      <c r="LX721" s="4"/>
      <c r="LY721" s="4"/>
      <c r="LZ721" s="4"/>
      <c r="MA721" s="136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Q721" s="4"/>
      <c r="PR721" s="4"/>
      <c r="PS721" s="4"/>
      <c r="PT721" s="4"/>
      <c r="PU721" s="4"/>
      <c r="PV721" s="4"/>
      <c r="PW721" s="4"/>
      <c r="PX721" s="4"/>
      <c r="PY721" s="136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P721" s="4"/>
      <c r="TQ721" s="4"/>
      <c r="TR721" s="4"/>
      <c r="TS721" s="4"/>
      <c r="TT721" s="4"/>
      <c r="TU721" s="4"/>
      <c r="TV721" s="4"/>
      <c r="TW721" s="4"/>
      <c r="TX721" s="136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O721" s="4"/>
      <c r="XP721" s="4"/>
      <c r="XQ721" s="4"/>
      <c r="XR721" s="4"/>
      <c r="XS721" s="4"/>
      <c r="XT721" s="4"/>
      <c r="XU721" s="4"/>
      <c r="XV721" s="4"/>
      <c r="XW721" s="136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</row>
    <row r="722" spans="3:737" x14ac:dyDescent="0.25">
      <c r="C722" s="4"/>
      <c r="D722" s="4"/>
      <c r="E722" s="4"/>
      <c r="F722" s="4"/>
      <c r="G722" s="4"/>
      <c r="H722" s="4"/>
      <c r="I722" s="4"/>
      <c r="J722" s="4"/>
      <c r="K722" s="136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DC722" s="136"/>
      <c r="DD722" s="136"/>
      <c r="DE722" s="136"/>
      <c r="DF722" s="136"/>
      <c r="DG722" s="4"/>
      <c r="DH722" s="136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136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U722" s="4"/>
      <c r="HV722" s="4"/>
      <c r="HW722" s="4"/>
      <c r="HX722" s="4"/>
      <c r="HY722" s="4"/>
      <c r="HZ722" s="4"/>
      <c r="IA722" s="4"/>
      <c r="IB722" s="4"/>
      <c r="IC722" s="136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S722" s="4"/>
      <c r="LT722" s="4"/>
      <c r="LU722" s="4"/>
      <c r="LV722" s="4"/>
      <c r="LW722" s="4"/>
      <c r="LX722" s="4"/>
      <c r="LY722" s="4"/>
      <c r="LZ722" s="4"/>
      <c r="MA722" s="136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Q722" s="4"/>
      <c r="PR722" s="4"/>
      <c r="PS722" s="4"/>
      <c r="PT722" s="4"/>
      <c r="PU722" s="4"/>
      <c r="PV722" s="4"/>
      <c r="PW722" s="4"/>
      <c r="PX722" s="4"/>
      <c r="PY722" s="136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P722" s="4"/>
      <c r="TQ722" s="4"/>
      <c r="TR722" s="4"/>
      <c r="TS722" s="4"/>
      <c r="TT722" s="4"/>
      <c r="TU722" s="4"/>
      <c r="TV722" s="4"/>
      <c r="TW722" s="4"/>
      <c r="TX722" s="136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O722" s="4"/>
      <c r="XP722" s="4"/>
      <c r="XQ722" s="4"/>
      <c r="XR722" s="4"/>
      <c r="XS722" s="4"/>
      <c r="XT722" s="4"/>
      <c r="XU722" s="4"/>
      <c r="XV722" s="4"/>
      <c r="XW722" s="136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</row>
    <row r="723" spans="3:737" x14ac:dyDescent="0.25">
      <c r="C723" s="4"/>
      <c r="D723" s="4"/>
      <c r="E723" s="4"/>
      <c r="F723" s="4"/>
      <c r="G723" s="4"/>
      <c r="H723" s="4"/>
      <c r="I723" s="4"/>
      <c r="J723" s="4"/>
      <c r="K723" s="136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DC723" s="136"/>
      <c r="DD723" s="136"/>
      <c r="DE723" s="136"/>
      <c r="DF723" s="136"/>
      <c r="DG723" s="4"/>
      <c r="DH723" s="136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136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U723" s="4"/>
      <c r="HV723" s="4"/>
      <c r="HW723" s="4"/>
      <c r="HX723" s="4"/>
      <c r="HY723" s="4"/>
      <c r="HZ723" s="4"/>
      <c r="IA723" s="4"/>
      <c r="IB723" s="4"/>
      <c r="IC723" s="136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S723" s="4"/>
      <c r="LT723" s="4"/>
      <c r="LU723" s="4"/>
      <c r="LV723" s="4"/>
      <c r="LW723" s="4"/>
      <c r="LX723" s="4"/>
      <c r="LY723" s="4"/>
      <c r="LZ723" s="4"/>
      <c r="MA723" s="136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Q723" s="4"/>
      <c r="PR723" s="4"/>
      <c r="PS723" s="4"/>
      <c r="PT723" s="4"/>
      <c r="PU723" s="4"/>
      <c r="PV723" s="4"/>
      <c r="PW723" s="4"/>
      <c r="PX723" s="4"/>
      <c r="PY723" s="136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P723" s="4"/>
      <c r="TQ723" s="4"/>
      <c r="TR723" s="4"/>
      <c r="TS723" s="4"/>
      <c r="TT723" s="4"/>
      <c r="TU723" s="4"/>
      <c r="TV723" s="4"/>
      <c r="TW723" s="4"/>
      <c r="TX723" s="136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O723" s="4"/>
      <c r="XP723" s="4"/>
      <c r="XQ723" s="4"/>
      <c r="XR723" s="4"/>
      <c r="XS723" s="4"/>
      <c r="XT723" s="4"/>
      <c r="XU723" s="4"/>
      <c r="XV723" s="4"/>
      <c r="XW723" s="136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</row>
    <row r="724" spans="3:737" x14ac:dyDescent="0.25">
      <c r="C724" s="4"/>
      <c r="D724" s="4"/>
      <c r="E724" s="4"/>
      <c r="F724" s="4"/>
      <c r="G724" s="4"/>
      <c r="H724" s="4"/>
      <c r="I724" s="4"/>
      <c r="J724" s="4"/>
      <c r="K724" s="136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DC724" s="136"/>
      <c r="DD724" s="136"/>
      <c r="DE724" s="136"/>
      <c r="DF724" s="136"/>
      <c r="DG724" s="4"/>
      <c r="DH724" s="136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136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U724" s="4"/>
      <c r="HV724" s="4"/>
      <c r="HW724" s="4"/>
      <c r="HX724" s="4"/>
      <c r="HY724" s="4"/>
      <c r="HZ724" s="4"/>
      <c r="IA724" s="4"/>
      <c r="IB724" s="4"/>
      <c r="IC724" s="136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S724" s="4"/>
      <c r="LT724" s="4"/>
      <c r="LU724" s="4"/>
      <c r="LV724" s="4"/>
      <c r="LW724" s="4"/>
      <c r="LX724" s="4"/>
      <c r="LY724" s="4"/>
      <c r="LZ724" s="4"/>
      <c r="MA724" s="136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Q724" s="4"/>
      <c r="PR724" s="4"/>
      <c r="PS724" s="4"/>
      <c r="PT724" s="4"/>
      <c r="PU724" s="4"/>
      <c r="PV724" s="4"/>
      <c r="PW724" s="4"/>
      <c r="PX724" s="4"/>
      <c r="PY724" s="136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P724" s="4"/>
      <c r="TQ724" s="4"/>
      <c r="TR724" s="4"/>
      <c r="TS724" s="4"/>
      <c r="TT724" s="4"/>
      <c r="TU724" s="4"/>
      <c r="TV724" s="4"/>
      <c r="TW724" s="4"/>
      <c r="TX724" s="136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O724" s="4"/>
      <c r="XP724" s="4"/>
      <c r="XQ724" s="4"/>
      <c r="XR724" s="4"/>
      <c r="XS724" s="4"/>
      <c r="XT724" s="4"/>
      <c r="XU724" s="4"/>
      <c r="XV724" s="4"/>
      <c r="XW724" s="136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</row>
    <row r="725" spans="3:737" x14ac:dyDescent="0.25">
      <c r="C725" s="4"/>
      <c r="D725" s="4"/>
      <c r="E725" s="4"/>
      <c r="F725" s="4"/>
      <c r="G725" s="4"/>
      <c r="H725" s="4"/>
      <c r="I725" s="4"/>
      <c r="J725" s="4"/>
      <c r="K725" s="136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DC725" s="136"/>
      <c r="DD725" s="136"/>
      <c r="DE725" s="136"/>
      <c r="DF725" s="136"/>
      <c r="DG725" s="4"/>
      <c r="DH725" s="136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136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U725" s="4"/>
      <c r="HV725" s="4"/>
      <c r="HW725" s="4"/>
      <c r="HX725" s="4"/>
      <c r="HY725" s="4"/>
      <c r="HZ725" s="4"/>
      <c r="IA725" s="4"/>
      <c r="IB725" s="4"/>
      <c r="IC725" s="136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S725" s="4"/>
      <c r="LT725" s="4"/>
      <c r="LU725" s="4"/>
      <c r="LV725" s="4"/>
      <c r="LW725" s="4"/>
      <c r="LX725" s="4"/>
      <c r="LY725" s="4"/>
      <c r="LZ725" s="4"/>
      <c r="MA725" s="136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Q725" s="4"/>
      <c r="PR725" s="4"/>
      <c r="PS725" s="4"/>
      <c r="PT725" s="4"/>
      <c r="PU725" s="4"/>
      <c r="PV725" s="4"/>
      <c r="PW725" s="4"/>
      <c r="PX725" s="4"/>
      <c r="PY725" s="136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P725" s="4"/>
      <c r="TQ725" s="4"/>
      <c r="TR725" s="4"/>
      <c r="TS725" s="4"/>
      <c r="TT725" s="4"/>
      <c r="TU725" s="4"/>
      <c r="TV725" s="4"/>
      <c r="TW725" s="4"/>
      <c r="TX725" s="136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O725" s="4"/>
      <c r="XP725" s="4"/>
      <c r="XQ725" s="4"/>
      <c r="XR725" s="4"/>
      <c r="XS725" s="4"/>
      <c r="XT725" s="4"/>
      <c r="XU725" s="4"/>
      <c r="XV725" s="4"/>
      <c r="XW725" s="136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</row>
    <row r="726" spans="3:737" x14ac:dyDescent="0.25">
      <c r="C726" s="4"/>
      <c r="D726" s="4"/>
      <c r="E726" s="4"/>
      <c r="F726" s="4"/>
      <c r="G726" s="4"/>
      <c r="H726" s="4"/>
      <c r="I726" s="4"/>
      <c r="J726" s="4"/>
      <c r="K726" s="136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DC726" s="136"/>
      <c r="DD726" s="136"/>
      <c r="DE726" s="136"/>
      <c r="DF726" s="136"/>
      <c r="DG726" s="4"/>
      <c r="DH726" s="136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136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U726" s="4"/>
      <c r="HV726" s="4"/>
      <c r="HW726" s="4"/>
      <c r="HX726" s="4"/>
      <c r="HY726" s="4"/>
      <c r="HZ726" s="4"/>
      <c r="IA726" s="4"/>
      <c r="IB726" s="4"/>
      <c r="IC726" s="136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S726" s="4"/>
      <c r="LT726" s="4"/>
      <c r="LU726" s="4"/>
      <c r="LV726" s="4"/>
      <c r="LW726" s="4"/>
      <c r="LX726" s="4"/>
      <c r="LY726" s="4"/>
      <c r="LZ726" s="4"/>
      <c r="MA726" s="136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Q726" s="4"/>
      <c r="PR726" s="4"/>
      <c r="PS726" s="4"/>
      <c r="PT726" s="4"/>
      <c r="PU726" s="4"/>
      <c r="PV726" s="4"/>
      <c r="PW726" s="4"/>
      <c r="PX726" s="4"/>
      <c r="PY726" s="136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P726" s="4"/>
      <c r="TQ726" s="4"/>
      <c r="TR726" s="4"/>
      <c r="TS726" s="4"/>
      <c r="TT726" s="4"/>
      <c r="TU726" s="4"/>
      <c r="TV726" s="4"/>
      <c r="TW726" s="4"/>
      <c r="TX726" s="136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O726" s="4"/>
      <c r="XP726" s="4"/>
      <c r="XQ726" s="4"/>
      <c r="XR726" s="4"/>
      <c r="XS726" s="4"/>
      <c r="XT726" s="4"/>
      <c r="XU726" s="4"/>
      <c r="XV726" s="4"/>
      <c r="XW726" s="136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</row>
    <row r="727" spans="3:737" x14ac:dyDescent="0.25">
      <c r="C727" s="4"/>
      <c r="D727" s="4"/>
      <c r="E727" s="4"/>
      <c r="F727" s="4"/>
      <c r="G727" s="4"/>
      <c r="H727" s="4"/>
      <c r="I727" s="4"/>
      <c r="J727" s="4"/>
      <c r="K727" s="136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DC727" s="136"/>
      <c r="DD727" s="136"/>
      <c r="DE727" s="136"/>
      <c r="DF727" s="136"/>
      <c r="DG727" s="4"/>
      <c r="DH727" s="136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136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U727" s="4"/>
      <c r="HV727" s="4"/>
      <c r="HW727" s="4"/>
      <c r="HX727" s="4"/>
      <c r="HY727" s="4"/>
      <c r="HZ727" s="4"/>
      <c r="IA727" s="4"/>
      <c r="IB727" s="4"/>
      <c r="IC727" s="136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S727" s="4"/>
      <c r="LT727" s="4"/>
      <c r="LU727" s="4"/>
      <c r="LV727" s="4"/>
      <c r="LW727" s="4"/>
      <c r="LX727" s="4"/>
      <c r="LY727" s="4"/>
      <c r="LZ727" s="4"/>
      <c r="MA727" s="136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Q727" s="4"/>
      <c r="PR727" s="4"/>
      <c r="PS727" s="4"/>
      <c r="PT727" s="4"/>
      <c r="PU727" s="4"/>
      <c r="PV727" s="4"/>
      <c r="PW727" s="4"/>
      <c r="PX727" s="4"/>
      <c r="PY727" s="136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P727" s="4"/>
      <c r="TQ727" s="4"/>
      <c r="TR727" s="4"/>
      <c r="TS727" s="4"/>
      <c r="TT727" s="4"/>
      <c r="TU727" s="4"/>
      <c r="TV727" s="4"/>
      <c r="TW727" s="4"/>
      <c r="TX727" s="136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O727" s="4"/>
      <c r="XP727" s="4"/>
      <c r="XQ727" s="4"/>
      <c r="XR727" s="4"/>
      <c r="XS727" s="4"/>
      <c r="XT727" s="4"/>
      <c r="XU727" s="4"/>
      <c r="XV727" s="4"/>
      <c r="XW727" s="136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</row>
    <row r="728" spans="3:737" x14ac:dyDescent="0.25">
      <c r="C728" s="4"/>
      <c r="D728" s="4"/>
      <c r="E728" s="4"/>
      <c r="F728" s="4"/>
      <c r="G728" s="4"/>
      <c r="H728" s="4"/>
      <c r="I728" s="4"/>
      <c r="J728" s="4"/>
      <c r="K728" s="136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DC728" s="136"/>
      <c r="DD728" s="136"/>
      <c r="DE728" s="136"/>
      <c r="DF728" s="136"/>
      <c r="DG728" s="4"/>
      <c r="DH728" s="136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136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U728" s="4"/>
      <c r="HV728" s="4"/>
      <c r="HW728" s="4"/>
      <c r="HX728" s="4"/>
      <c r="HY728" s="4"/>
      <c r="HZ728" s="4"/>
      <c r="IA728" s="4"/>
      <c r="IB728" s="4"/>
      <c r="IC728" s="136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S728" s="4"/>
      <c r="LT728" s="4"/>
      <c r="LU728" s="4"/>
      <c r="LV728" s="4"/>
      <c r="LW728" s="4"/>
      <c r="LX728" s="4"/>
      <c r="LY728" s="4"/>
      <c r="LZ728" s="4"/>
      <c r="MA728" s="136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Q728" s="4"/>
      <c r="PR728" s="4"/>
      <c r="PS728" s="4"/>
      <c r="PT728" s="4"/>
      <c r="PU728" s="4"/>
      <c r="PV728" s="4"/>
      <c r="PW728" s="4"/>
      <c r="PX728" s="4"/>
      <c r="PY728" s="136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P728" s="4"/>
      <c r="TQ728" s="4"/>
      <c r="TR728" s="4"/>
      <c r="TS728" s="4"/>
      <c r="TT728" s="4"/>
      <c r="TU728" s="4"/>
      <c r="TV728" s="4"/>
      <c r="TW728" s="4"/>
      <c r="TX728" s="136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O728" s="4"/>
      <c r="XP728" s="4"/>
      <c r="XQ728" s="4"/>
      <c r="XR728" s="4"/>
      <c r="XS728" s="4"/>
      <c r="XT728" s="4"/>
      <c r="XU728" s="4"/>
      <c r="XV728" s="4"/>
      <c r="XW728" s="136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</row>
    <row r="729" spans="3:737" x14ac:dyDescent="0.25">
      <c r="C729" s="4"/>
      <c r="D729" s="4"/>
      <c r="E729" s="4"/>
      <c r="F729" s="4"/>
      <c r="G729" s="4"/>
      <c r="H729" s="4"/>
      <c r="I729" s="4"/>
      <c r="J729" s="4"/>
      <c r="K729" s="136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DC729" s="136"/>
      <c r="DD729" s="136"/>
      <c r="DE729" s="136"/>
      <c r="DF729" s="136"/>
      <c r="DG729" s="4"/>
      <c r="DH729" s="136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136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U729" s="4"/>
      <c r="HV729" s="4"/>
      <c r="HW729" s="4"/>
      <c r="HX729" s="4"/>
      <c r="HY729" s="4"/>
      <c r="HZ729" s="4"/>
      <c r="IA729" s="4"/>
      <c r="IB729" s="4"/>
      <c r="IC729" s="136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S729" s="4"/>
      <c r="LT729" s="4"/>
      <c r="LU729" s="4"/>
      <c r="LV729" s="4"/>
      <c r="LW729" s="4"/>
      <c r="LX729" s="4"/>
      <c r="LY729" s="4"/>
      <c r="LZ729" s="4"/>
      <c r="MA729" s="136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Q729" s="4"/>
      <c r="PR729" s="4"/>
      <c r="PS729" s="4"/>
      <c r="PT729" s="4"/>
      <c r="PU729" s="4"/>
      <c r="PV729" s="4"/>
      <c r="PW729" s="4"/>
      <c r="PX729" s="4"/>
      <c r="PY729" s="136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P729" s="4"/>
      <c r="TQ729" s="4"/>
      <c r="TR729" s="4"/>
      <c r="TS729" s="4"/>
      <c r="TT729" s="4"/>
      <c r="TU729" s="4"/>
      <c r="TV729" s="4"/>
      <c r="TW729" s="4"/>
      <c r="TX729" s="136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O729" s="4"/>
      <c r="XP729" s="4"/>
      <c r="XQ729" s="4"/>
      <c r="XR729" s="4"/>
      <c r="XS729" s="4"/>
      <c r="XT729" s="4"/>
      <c r="XU729" s="4"/>
      <c r="XV729" s="4"/>
      <c r="XW729" s="136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</row>
    <row r="730" spans="3:737" x14ac:dyDescent="0.25">
      <c r="C730" s="4"/>
      <c r="D730" s="4"/>
      <c r="E730" s="4"/>
      <c r="F730" s="4"/>
      <c r="G730" s="4"/>
      <c r="H730" s="4"/>
      <c r="I730" s="4"/>
      <c r="J730" s="4"/>
      <c r="K730" s="136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DC730" s="136"/>
      <c r="DD730" s="136"/>
      <c r="DE730" s="136"/>
      <c r="DF730" s="136"/>
      <c r="DG730" s="4"/>
      <c r="DH730" s="136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136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U730" s="4"/>
      <c r="HV730" s="4"/>
      <c r="HW730" s="4"/>
      <c r="HX730" s="4"/>
      <c r="HY730" s="4"/>
      <c r="HZ730" s="4"/>
      <c r="IA730" s="4"/>
      <c r="IB730" s="4"/>
      <c r="IC730" s="136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S730" s="4"/>
      <c r="LT730" s="4"/>
      <c r="LU730" s="4"/>
      <c r="LV730" s="4"/>
      <c r="LW730" s="4"/>
      <c r="LX730" s="4"/>
      <c r="LY730" s="4"/>
      <c r="LZ730" s="4"/>
      <c r="MA730" s="136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Q730" s="4"/>
      <c r="PR730" s="4"/>
      <c r="PS730" s="4"/>
      <c r="PT730" s="4"/>
      <c r="PU730" s="4"/>
      <c r="PV730" s="4"/>
      <c r="PW730" s="4"/>
      <c r="PX730" s="4"/>
      <c r="PY730" s="136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P730" s="4"/>
      <c r="TQ730" s="4"/>
      <c r="TR730" s="4"/>
      <c r="TS730" s="4"/>
      <c r="TT730" s="4"/>
      <c r="TU730" s="4"/>
      <c r="TV730" s="4"/>
      <c r="TW730" s="4"/>
      <c r="TX730" s="136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O730" s="4"/>
      <c r="XP730" s="4"/>
      <c r="XQ730" s="4"/>
      <c r="XR730" s="4"/>
      <c r="XS730" s="4"/>
      <c r="XT730" s="4"/>
      <c r="XU730" s="4"/>
      <c r="XV730" s="4"/>
      <c r="XW730" s="136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</row>
    <row r="731" spans="3:737" x14ac:dyDescent="0.25">
      <c r="C731" s="4"/>
      <c r="D731" s="4"/>
      <c r="E731" s="4"/>
      <c r="F731" s="4"/>
      <c r="G731" s="4"/>
      <c r="H731" s="4"/>
      <c r="I731" s="4"/>
      <c r="J731" s="4"/>
      <c r="K731" s="136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DC731" s="136"/>
      <c r="DD731" s="136"/>
      <c r="DE731" s="136"/>
      <c r="DF731" s="136"/>
      <c r="DG731" s="4"/>
      <c r="DH731" s="136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136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U731" s="4"/>
      <c r="HV731" s="4"/>
      <c r="HW731" s="4"/>
      <c r="HX731" s="4"/>
      <c r="HY731" s="4"/>
      <c r="HZ731" s="4"/>
      <c r="IA731" s="4"/>
      <c r="IB731" s="4"/>
      <c r="IC731" s="136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S731" s="4"/>
      <c r="LT731" s="4"/>
      <c r="LU731" s="4"/>
      <c r="LV731" s="4"/>
      <c r="LW731" s="4"/>
      <c r="LX731" s="4"/>
      <c r="LY731" s="4"/>
      <c r="LZ731" s="4"/>
      <c r="MA731" s="136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Q731" s="4"/>
      <c r="PR731" s="4"/>
      <c r="PS731" s="4"/>
      <c r="PT731" s="4"/>
      <c r="PU731" s="4"/>
      <c r="PV731" s="4"/>
      <c r="PW731" s="4"/>
      <c r="PX731" s="4"/>
      <c r="PY731" s="136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P731" s="4"/>
      <c r="TQ731" s="4"/>
      <c r="TR731" s="4"/>
      <c r="TS731" s="4"/>
      <c r="TT731" s="4"/>
      <c r="TU731" s="4"/>
      <c r="TV731" s="4"/>
      <c r="TW731" s="4"/>
      <c r="TX731" s="136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O731" s="4"/>
      <c r="XP731" s="4"/>
      <c r="XQ731" s="4"/>
      <c r="XR731" s="4"/>
      <c r="XS731" s="4"/>
      <c r="XT731" s="4"/>
      <c r="XU731" s="4"/>
      <c r="XV731" s="4"/>
      <c r="XW731" s="136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</row>
    <row r="732" spans="3:737" x14ac:dyDescent="0.25">
      <c r="C732" s="4"/>
      <c r="D732" s="4"/>
      <c r="E732" s="4"/>
      <c r="F732" s="4"/>
      <c r="G732" s="4"/>
      <c r="H732" s="4"/>
      <c r="I732" s="4"/>
      <c r="J732" s="4"/>
      <c r="K732" s="136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DC732" s="136"/>
      <c r="DD732" s="136"/>
      <c r="DE732" s="136"/>
      <c r="DF732" s="136"/>
      <c r="DG732" s="4"/>
      <c r="DH732" s="136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136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U732" s="4"/>
      <c r="HV732" s="4"/>
      <c r="HW732" s="4"/>
      <c r="HX732" s="4"/>
      <c r="HY732" s="4"/>
      <c r="HZ732" s="4"/>
      <c r="IA732" s="4"/>
      <c r="IB732" s="4"/>
      <c r="IC732" s="136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S732" s="4"/>
      <c r="LT732" s="4"/>
      <c r="LU732" s="4"/>
      <c r="LV732" s="4"/>
      <c r="LW732" s="4"/>
      <c r="LX732" s="4"/>
      <c r="LY732" s="4"/>
      <c r="LZ732" s="4"/>
      <c r="MA732" s="136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Q732" s="4"/>
      <c r="PR732" s="4"/>
      <c r="PS732" s="4"/>
      <c r="PT732" s="4"/>
      <c r="PU732" s="4"/>
      <c r="PV732" s="4"/>
      <c r="PW732" s="4"/>
      <c r="PX732" s="4"/>
      <c r="PY732" s="136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P732" s="4"/>
      <c r="TQ732" s="4"/>
      <c r="TR732" s="4"/>
      <c r="TS732" s="4"/>
      <c r="TT732" s="4"/>
      <c r="TU732" s="4"/>
      <c r="TV732" s="4"/>
      <c r="TW732" s="4"/>
      <c r="TX732" s="136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O732" s="4"/>
      <c r="XP732" s="4"/>
      <c r="XQ732" s="4"/>
      <c r="XR732" s="4"/>
      <c r="XS732" s="4"/>
      <c r="XT732" s="4"/>
      <c r="XU732" s="4"/>
      <c r="XV732" s="4"/>
      <c r="XW732" s="136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</row>
    <row r="733" spans="3:737" x14ac:dyDescent="0.25">
      <c r="C733" s="4"/>
      <c r="D733" s="4"/>
      <c r="E733" s="4"/>
      <c r="F733" s="4"/>
      <c r="G733" s="4"/>
      <c r="H733" s="4"/>
      <c r="I733" s="4"/>
      <c r="J733" s="4"/>
      <c r="K733" s="136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DC733" s="136"/>
      <c r="DD733" s="136"/>
      <c r="DE733" s="136"/>
      <c r="DF733" s="136"/>
      <c r="DG733" s="4"/>
      <c r="DH733" s="136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136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U733" s="4"/>
      <c r="HV733" s="4"/>
      <c r="HW733" s="4"/>
      <c r="HX733" s="4"/>
      <c r="HY733" s="4"/>
      <c r="HZ733" s="4"/>
      <c r="IA733" s="4"/>
      <c r="IB733" s="4"/>
      <c r="IC733" s="136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S733" s="4"/>
      <c r="LT733" s="4"/>
      <c r="LU733" s="4"/>
      <c r="LV733" s="4"/>
      <c r="LW733" s="4"/>
      <c r="LX733" s="4"/>
      <c r="LY733" s="4"/>
      <c r="LZ733" s="4"/>
      <c r="MA733" s="136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Q733" s="4"/>
      <c r="PR733" s="4"/>
      <c r="PS733" s="4"/>
      <c r="PT733" s="4"/>
      <c r="PU733" s="4"/>
      <c r="PV733" s="4"/>
      <c r="PW733" s="4"/>
      <c r="PX733" s="4"/>
      <c r="PY733" s="136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P733" s="4"/>
      <c r="TQ733" s="4"/>
      <c r="TR733" s="4"/>
      <c r="TS733" s="4"/>
      <c r="TT733" s="4"/>
      <c r="TU733" s="4"/>
      <c r="TV733" s="4"/>
      <c r="TW733" s="4"/>
      <c r="TX733" s="136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O733" s="4"/>
      <c r="XP733" s="4"/>
      <c r="XQ733" s="4"/>
      <c r="XR733" s="4"/>
      <c r="XS733" s="4"/>
      <c r="XT733" s="4"/>
      <c r="XU733" s="4"/>
      <c r="XV733" s="4"/>
      <c r="XW733" s="136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</row>
    <row r="734" spans="3:737" x14ac:dyDescent="0.25">
      <c r="C734" s="4"/>
      <c r="D734" s="4"/>
      <c r="E734" s="4"/>
      <c r="F734" s="4"/>
      <c r="G734" s="4"/>
      <c r="H734" s="4"/>
      <c r="I734" s="4"/>
      <c r="J734" s="4"/>
      <c r="K734" s="136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DC734" s="136"/>
      <c r="DD734" s="136"/>
      <c r="DE734" s="136"/>
      <c r="DF734" s="136"/>
      <c r="DG734" s="4"/>
      <c r="DH734" s="136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136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U734" s="4"/>
      <c r="HV734" s="4"/>
      <c r="HW734" s="4"/>
      <c r="HX734" s="4"/>
      <c r="HY734" s="4"/>
      <c r="HZ734" s="4"/>
      <c r="IA734" s="4"/>
      <c r="IB734" s="4"/>
      <c r="IC734" s="136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S734" s="4"/>
      <c r="LT734" s="4"/>
      <c r="LU734" s="4"/>
      <c r="LV734" s="4"/>
      <c r="LW734" s="4"/>
      <c r="LX734" s="4"/>
      <c r="LY734" s="4"/>
      <c r="LZ734" s="4"/>
      <c r="MA734" s="136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Q734" s="4"/>
      <c r="PR734" s="4"/>
      <c r="PS734" s="4"/>
      <c r="PT734" s="4"/>
      <c r="PU734" s="4"/>
      <c r="PV734" s="4"/>
      <c r="PW734" s="4"/>
      <c r="PX734" s="4"/>
      <c r="PY734" s="136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P734" s="4"/>
      <c r="TQ734" s="4"/>
      <c r="TR734" s="4"/>
      <c r="TS734" s="4"/>
      <c r="TT734" s="4"/>
      <c r="TU734" s="4"/>
      <c r="TV734" s="4"/>
      <c r="TW734" s="4"/>
      <c r="TX734" s="136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O734" s="4"/>
      <c r="XP734" s="4"/>
      <c r="XQ734" s="4"/>
      <c r="XR734" s="4"/>
      <c r="XS734" s="4"/>
      <c r="XT734" s="4"/>
      <c r="XU734" s="4"/>
      <c r="XV734" s="4"/>
      <c r="XW734" s="136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</row>
    <row r="735" spans="3:737" x14ac:dyDescent="0.25">
      <c r="C735" s="4"/>
      <c r="D735" s="4"/>
      <c r="E735" s="4"/>
      <c r="F735" s="4"/>
      <c r="G735" s="4"/>
      <c r="H735" s="4"/>
      <c r="I735" s="4"/>
      <c r="J735" s="4"/>
      <c r="K735" s="136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DC735" s="136"/>
      <c r="DD735" s="136"/>
      <c r="DE735" s="136"/>
      <c r="DF735" s="136"/>
      <c r="DG735" s="4"/>
      <c r="DH735" s="136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136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U735" s="4"/>
      <c r="HV735" s="4"/>
      <c r="HW735" s="4"/>
      <c r="HX735" s="4"/>
      <c r="HY735" s="4"/>
      <c r="HZ735" s="4"/>
      <c r="IA735" s="4"/>
      <c r="IB735" s="4"/>
      <c r="IC735" s="136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S735" s="4"/>
      <c r="LT735" s="4"/>
      <c r="LU735" s="4"/>
      <c r="LV735" s="4"/>
      <c r="LW735" s="4"/>
      <c r="LX735" s="4"/>
      <c r="LY735" s="4"/>
      <c r="LZ735" s="4"/>
      <c r="MA735" s="136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Q735" s="4"/>
      <c r="PR735" s="4"/>
      <c r="PS735" s="4"/>
      <c r="PT735" s="4"/>
      <c r="PU735" s="4"/>
      <c r="PV735" s="4"/>
      <c r="PW735" s="4"/>
      <c r="PX735" s="4"/>
      <c r="PY735" s="136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P735" s="4"/>
      <c r="TQ735" s="4"/>
      <c r="TR735" s="4"/>
      <c r="TS735" s="4"/>
      <c r="TT735" s="4"/>
      <c r="TU735" s="4"/>
      <c r="TV735" s="4"/>
      <c r="TW735" s="4"/>
      <c r="TX735" s="136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O735" s="4"/>
      <c r="XP735" s="4"/>
      <c r="XQ735" s="4"/>
      <c r="XR735" s="4"/>
      <c r="XS735" s="4"/>
      <c r="XT735" s="4"/>
      <c r="XU735" s="4"/>
      <c r="XV735" s="4"/>
      <c r="XW735" s="136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</row>
    <row r="736" spans="3:737" x14ac:dyDescent="0.25">
      <c r="C736" s="4"/>
      <c r="D736" s="4"/>
      <c r="E736" s="4"/>
      <c r="F736" s="4"/>
      <c r="G736" s="4"/>
      <c r="H736" s="4"/>
      <c r="I736" s="4"/>
      <c r="J736" s="4"/>
      <c r="K736" s="136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DC736" s="136"/>
      <c r="DD736" s="136"/>
      <c r="DE736" s="136"/>
      <c r="DF736" s="136"/>
      <c r="DG736" s="4"/>
      <c r="DH736" s="136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136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U736" s="4"/>
      <c r="HV736" s="4"/>
      <c r="HW736" s="4"/>
      <c r="HX736" s="4"/>
      <c r="HY736" s="4"/>
      <c r="HZ736" s="4"/>
      <c r="IA736" s="4"/>
      <c r="IB736" s="4"/>
      <c r="IC736" s="136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S736" s="4"/>
      <c r="LT736" s="4"/>
      <c r="LU736" s="4"/>
      <c r="LV736" s="4"/>
      <c r="LW736" s="4"/>
      <c r="LX736" s="4"/>
      <c r="LY736" s="4"/>
      <c r="LZ736" s="4"/>
      <c r="MA736" s="136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Q736" s="4"/>
      <c r="PR736" s="4"/>
      <c r="PS736" s="4"/>
      <c r="PT736" s="4"/>
      <c r="PU736" s="4"/>
      <c r="PV736" s="4"/>
      <c r="PW736" s="4"/>
      <c r="PX736" s="4"/>
      <c r="PY736" s="136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P736" s="4"/>
      <c r="TQ736" s="4"/>
      <c r="TR736" s="4"/>
      <c r="TS736" s="4"/>
      <c r="TT736" s="4"/>
      <c r="TU736" s="4"/>
      <c r="TV736" s="4"/>
      <c r="TW736" s="4"/>
      <c r="TX736" s="136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O736" s="4"/>
      <c r="XP736" s="4"/>
      <c r="XQ736" s="4"/>
      <c r="XR736" s="4"/>
      <c r="XS736" s="4"/>
      <c r="XT736" s="4"/>
      <c r="XU736" s="4"/>
      <c r="XV736" s="4"/>
      <c r="XW736" s="136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</row>
    <row r="737" spans="3:737" x14ac:dyDescent="0.25">
      <c r="C737" s="4"/>
      <c r="D737" s="4"/>
      <c r="E737" s="4"/>
      <c r="F737" s="4"/>
      <c r="G737" s="4"/>
      <c r="H737" s="4"/>
      <c r="I737" s="4"/>
      <c r="J737" s="4"/>
      <c r="K737" s="136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DC737" s="136"/>
      <c r="DD737" s="136"/>
      <c r="DE737" s="136"/>
      <c r="DF737" s="136"/>
      <c r="DG737" s="4"/>
      <c r="DH737" s="136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136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U737" s="4"/>
      <c r="HV737" s="4"/>
      <c r="HW737" s="4"/>
      <c r="HX737" s="4"/>
      <c r="HY737" s="4"/>
      <c r="HZ737" s="4"/>
      <c r="IA737" s="4"/>
      <c r="IB737" s="4"/>
      <c r="IC737" s="136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S737" s="4"/>
      <c r="LT737" s="4"/>
      <c r="LU737" s="4"/>
      <c r="LV737" s="4"/>
      <c r="LW737" s="4"/>
      <c r="LX737" s="4"/>
      <c r="LY737" s="4"/>
      <c r="LZ737" s="4"/>
      <c r="MA737" s="136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Q737" s="4"/>
      <c r="PR737" s="4"/>
      <c r="PS737" s="4"/>
      <c r="PT737" s="4"/>
      <c r="PU737" s="4"/>
      <c r="PV737" s="4"/>
      <c r="PW737" s="4"/>
      <c r="PX737" s="4"/>
      <c r="PY737" s="136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P737" s="4"/>
      <c r="TQ737" s="4"/>
      <c r="TR737" s="4"/>
      <c r="TS737" s="4"/>
      <c r="TT737" s="4"/>
      <c r="TU737" s="4"/>
      <c r="TV737" s="4"/>
      <c r="TW737" s="4"/>
      <c r="TX737" s="136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O737" s="4"/>
      <c r="XP737" s="4"/>
      <c r="XQ737" s="4"/>
      <c r="XR737" s="4"/>
      <c r="XS737" s="4"/>
      <c r="XT737" s="4"/>
      <c r="XU737" s="4"/>
      <c r="XV737" s="4"/>
      <c r="XW737" s="136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</row>
    <row r="738" spans="3:737" x14ac:dyDescent="0.25">
      <c r="C738" s="4"/>
      <c r="D738" s="4"/>
      <c r="E738" s="4"/>
      <c r="F738" s="4"/>
      <c r="G738" s="4"/>
      <c r="H738" s="4"/>
      <c r="I738" s="4"/>
      <c r="J738" s="4"/>
      <c r="K738" s="136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DC738" s="136"/>
      <c r="DD738" s="136"/>
      <c r="DE738" s="136"/>
      <c r="DF738" s="136"/>
      <c r="DG738" s="4"/>
      <c r="DH738" s="136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136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U738" s="4"/>
      <c r="HV738" s="4"/>
      <c r="HW738" s="4"/>
      <c r="HX738" s="4"/>
      <c r="HY738" s="4"/>
      <c r="HZ738" s="4"/>
      <c r="IA738" s="4"/>
      <c r="IB738" s="4"/>
      <c r="IC738" s="136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S738" s="4"/>
      <c r="LT738" s="4"/>
      <c r="LU738" s="4"/>
      <c r="LV738" s="4"/>
      <c r="LW738" s="4"/>
      <c r="LX738" s="4"/>
      <c r="LY738" s="4"/>
      <c r="LZ738" s="4"/>
      <c r="MA738" s="136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Q738" s="4"/>
      <c r="PR738" s="4"/>
      <c r="PS738" s="4"/>
      <c r="PT738" s="4"/>
      <c r="PU738" s="4"/>
      <c r="PV738" s="4"/>
      <c r="PW738" s="4"/>
      <c r="PX738" s="4"/>
      <c r="PY738" s="136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P738" s="4"/>
      <c r="TQ738" s="4"/>
      <c r="TR738" s="4"/>
      <c r="TS738" s="4"/>
      <c r="TT738" s="4"/>
      <c r="TU738" s="4"/>
      <c r="TV738" s="4"/>
      <c r="TW738" s="4"/>
      <c r="TX738" s="136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O738" s="4"/>
      <c r="XP738" s="4"/>
      <c r="XQ738" s="4"/>
      <c r="XR738" s="4"/>
      <c r="XS738" s="4"/>
      <c r="XT738" s="4"/>
      <c r="XU738" s="4"/>
      <c r="XV738" s="4"/>
      <c r="XW738" s="136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</row>
    <row r="739" spans="3:737" x14ac:dyDescent="0.25">
      <c r="C739" s="4"/>
      <c r="D739" s="4"/>
      <c r="E739" s="4"/>
      <c r="F739" s="4"/>
      <c r="G739" s="4"/>
      <c r="H739" s="4"/>
      <c r="I739" s="4"/>
      <c r="J739" s="4"/>
      <c r="K739" s="136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DC739" s="136"/>
      <c r="DD739" s="136"/>
      <c r="DE739" s="136"/>
      <c r="DF739" s="136"/>
      <c r="DG739" s="4"/>
      <c r="DH739" s="136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136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U739" s="4"/>
      <c r="HV739" s="4"/>
      <c r="HW739" s="4"/>
      <c r="HX739" s="4"/>
      <c r="HY739" s="4"/>
      <c r="HZ739" s="4"/>
      <c r="IA739" s="4"/>
      <c r="IB739" s="4"/>
      <c r="IC739" s="136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S739" s="4"/>
      <c r="LT739" s="4"/>
      <c r="LU739" s="4"/>
      <c r="LV739" s="4"/>
      <c r="LW739" s="4"/>
      <c r="LX739" s="4"/>
      <c r="LY739" s="4"/>
      <c r="LZ739" s="4"/>
      <c r="MA739" s="136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Q739" s="4"/>
      <c r="PR739" s="4"/>
      <c r="PS739" s="4"/>
      <c r="PT739" s="4"/>
      <c r="PU739" s="4"/>
      <c r="PV739" s="4"/>
      <c r="PW739" s="4"/>
      <c r="PX739" s="4"/>
      <c r="PY739" s="136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P739" s="4"/>
      <c r="TQ739" s="4"/>
      <c r="TR739" s="4"/>
      <c r="TS739" s="4"/>
      <c r="TT739" s="4"/>
      <c r="TU739" s="4"/>
      <c r="TV739" s="4"/>
      <c r="TW739" s="4"/>
      <c r="TX739" s="136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O739" s="4"/>
      <c r="XP739" s="4"/>
      <c r="XQ739" s="4"/>
      <c r="XR739" s="4"/>
      <c r="XS739" s="4"/>
      <c r="XT739" s="4"/>
      <c r="XU739" s="4"/>
      <c r="XV739" s="4"/>
      <c r="XW739" s="136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</row>
    <row r="740" spans="3:737" x14ac:dyDescent="0.25">
      <c r="C740" s="4"/>
      <c r="D740" s="4"/>
      <c r="E740" s="4"/>
      <c r="F740" s="4"/>
      <c r="G740" s="4"/>
      <c r="H740" s="4"/>
      <c r="I740" s="4"/>
      <c r="J740" s="4"/>
      <c r="K740" s="136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DC740" s="136"/>
      <c r="DD740" s="136"/>
      <c r="DE740" s="136"/>
      <c r="DF740" s="136"/>
      <c r="DG740" s="4"/>
      <c r="DH740" s="136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136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U740" s="4"/>
      <c r="HV740" s="4"/>
      <c r="HW740" s="4"/>
      <c r="HX740" s="4"/>
      <c r="HY740" s="4"/>
      <c r="HZ740" s="4"/>
      <c r="IA740" s="4"/>
      <c r="IB740" s="4"/>
      <c r="IC740" s="136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S740" s="4"/>
      <c r="LT740" s="4"/>
      <c r="LU740" s="4"/>
      <c r="LV740" s="4"/>
      <c r="LW740" s="4"/>
      <c r="LX740" s="4"/>
      <c r="LY740" s="4"/>
      <c r="LZ740" s="4"/>
      <c r="MA740" s="136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Q740" s="4"/>
      <c r="PR740" s="4"/>
      <c r="PS740" s="4"/>
      <c r="PT740" s="4"/>
      <c r="PU740" s="4"/>
      <c r="PV740" s="4"/>
      <c r="PW740" s="4"/>
      <c r="PX740" s="4"/>
      <c r="PY740" s="136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P740" s="4"/>
      <c r="TQ740" s="4"/>
      <c r="TR740" s="4"/>
      <c r="TS740" s="4"/>
      <c r="TT740" s="4"/>
      <c r="TU740" s="4"/>
      <c r="TV740" s="4"/>
      <c r="TW740" s="4"/>
      <c r="TX740" s="136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O740" s="4"/>
      <c r="XP740" s="4"/>
      <c r="XQ740" s="4"/>
      <c r="XR740" s="4"/>
      <c r="XS740" s="4"/>
      <c r="XT740" s="4"/>
      <c r="XU740" s="4"/>
      <c r="XV740" s="4"/>
      <c r="XW740" s="136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</row>
    <row r="741" spans="3:737" x14ac:dyDescent="0.25">
      <c r="C741" s="4"/>
      <c r="D741" s="4"/>
      <c r="E741" s="4"/>
      <c r="F741" s="4"/>
      <c r="G741" s="4"/>
      <c r="H741" s="4"/>
      <c r="I741" s="4"/>
      <c r="J741" s="4"/>
      <c r="K741" s="136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DC741" s="136"/>
      <c r="DD741" s="136"/>
      <c r="DE741" s="136"/>
      <c r="DF741" s="136"/>
      <c r="DG741" s="4"/>
      <c r="DH741" s="136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136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U741" s="4"/>
      <c r="HV741" s="4"/>
      <c r="HW741" s="4"/>
      <c r="HX741" s="4"/>
      <c r="HY741" s="4"/>
      <c r="HZ741" s="4"/>
      <c r="IA741" s="4"/>
      <c r="IB741" s="4"/>
      <c r="IC741" s="136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S741" s="4"/>
      <c r="LT741" s="4"/>
      <c r="LU741" s="4"/>
      <c r="LV741" s="4"/>
      <c r="LW741" s="4"/>
      <c r="LX741" s="4"/>
      <c r="LY741" s="4"/>
      <c r="LZ741" s="4"/>
      <c r="MA741" s="136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Q741" s="4"/>
      <c r="PR741" s="4"/>
      <c r="PS741" s="4"/>
      <c r="PT741" s="4"/>
      <c r="PU741" s="4"/>
      <c r="PV741" s="4"/>
      <c r="PW741" s="4"/>
      <c r="PX741" s="4"/>
      <c r="PY741" s="136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P741" s="4"/>
      <c r="TQ741" s="4"/>
      <c r="TR741" s="4"/>
      <c r="TS741" s="4"/>
      <c r="TT741" s="4"/>
      <c r="TU741" s="4"/>
      <c r="TV741" s="4"/>
      <c r="TW741" s="4"/>
      <c r="TX741" s="136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O741" s="4"/>
      <c r="XP741" s="4"/>
      <c r="XQ741" s="4"/>
      <c r="XR741" s="4"/>
      <c r="XS741" s="4"/>
      <c r="XT741" s="4"/>
      <c r="XU741" s="4"/>
      <c r="XV741" s="4"/>
      <c r="XW741" s="136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</row>
    <row r="742" spans="3:737" x14ac:dyDescent="0.25">
      <c r="C742" s="4"/>
      <c r="D742" s="4"/>
      <c r="E742" s="4"/>
      <c r="F742" s="4"/>
      <c r="G742" s="4"/>
      <c r="H742" s="4"/>
      <c r="I742" s="4"/>
      <c r="J742" s="4"/>
      <c r="K742" s="136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DC742" s="136"/>
      <c r="DD742" s="136"/>
      <c r="DE742" s="136"/>
      <c r="DF742" s="136"/>
      <c r="DG742" s="4"/>
      <c r="DH742" s="136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136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U742" s="4"/>
      <c r="HV742" s="4"/>
      <c r="HW742" s="4"/>
      <c r="HX742" s="4"/>
      <c r="HY742" s="4"/>
      <c r="HZ742" s="4"/>
      <c r="IA742" s="4"/>
      <c r="IB742" s="4"/>
      <c r="IC742" s="136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S742" s="4"/>
      <c r="LT742" s="4"/>
      <c r="LU742" s="4"/>
      <c r="LV742" s="4"/>
      <c r="LW742" s="4"/>
      <c r="LX742" s="4"/>
      <c r="LY742" s="4"/>
      <c r="LZ742" s="4"/>
      <c r="MA742" s="136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Q742" s="4"/>
      <c r="PR742" s="4"/>
      <c r="PS742" s="4"/>
      <c r="PT742" s="4"/>
      <c r="PU742" s="4"/>
      <c r="PV742" s="4"/>
      <c r="PW742" s="4"/>
      <c r="PX742" s="4"/>
      <c r="PY742" s="136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P742" s="4"/>
      <c r="TQ742" s="4"/>
      <c r="TR742" s="4"/>
      <c r="TS742" s="4"/>
      <c r="TT742" s="4"/>
      <c r="TU742" s="4"/>
      <c r="TV742" s="4"/>
      <c r="TW742" s="4"/>
      <c r="TX742" s="136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O742" s="4"/>
      <c r="XP742" s="4"/>
      <c r="XQ742" s="4"/>
      <c r="XR742" s="4"/>
      <c r="XS742" s="4"/>
      <c r="XT742" s="4"/>
      <c r="XU742" s="4"/>
      <c r="XV742" s="4"/>
      <c r="XW742" s="136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</row>
    <row r="743" spans="3:737" x14ac:dyDescent="0.25">
      <c r="C743" s="4"/>
      <c r="D743" s="4"/>
      <c r="E743" s="4"/>
      <c r="F743" s="4"/>
      <c r="G743" s="4"/>
      <c r="H743" s="4"/>
      <c r="I743" s="4"/>
      <c r="J743" s="4"/>
      <c r="K743" s="136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DC743" s="136"/>
      <c r="DD743" s="136"/>
      <c r="DE743" s="136"/>
      <c r="DF743" s="136"/>
      <c r="DG743" s="4"/>
      <c r="DH743" s="136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136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U743" s="4"/>
      <c r="HV743" s="4"/>
      <c r="HW743" s="4"/>
      <c r="HX743" s="4"/>
      <c r="HY743" s="4"/>
      <c r="HZ743" s="4"/>
      <c r="IA743" s="4"/>
      <c r="IB743" s="4"/>
      <c r="IC743" s="136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S743" s="4"/>
      <c r="LT743" s="4"/>
      <c r="LU743" s="4"/>
      <c r="LV743" s="4"/>
      <c r="LW743" s="4"/>
      <c r="LX743" s="4"/>
      <c r="LY743" s="4"/>
      <c r="LZ743" s="4"/>
      <c r="MA743" s="136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Q743" s="4"/>
      <c r="PR743" s="4"/>
      <c r="PS743" s="4"/>
      <c r="PT743" s="4"/>
      <c r="PU743" s="4"/>
      <c r="PV743" s="4"/>
      <c r="PW743" s="4"/>
      <c r="PX743" s="4"/>
      <c r="PY743" s="136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P743" s="4"/>
      <c r="TQ743" s="4"/>
      <c r="TR743" s="4"/>
      <c r="TS743" s="4"/>
      <c r="TT743" s="4"/>
      <c r="TU743" s="4"/>
      <c r="TV743" s="4"/>
      <c r="TW743" s="4"/>
      <c r="TX743" s="136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O743" s="4"/>
      <c r="XP743" s="4"/>
      <c r="XQ743" s="4"/>
      <c r="XR743" s="4"/>
      <c r="XS743" s="4"/>
      <c r="XT743" s="4"/>
      <c r="XU743" s="4"/>
      <c r="XV743" s="4"/>
      <c r="XW743" s="136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</row>
    <row r="744" spans="3:737" x14ac:dyDescent="0.25">
      <c r="C744" s="4"/>
      <c r="D744" s="4"/>
      <c r="E744" s="4"/>
      <c r="F744" s="4"/>
      <c r="G744" s="4"/>
      <c r="H744" s="4"/>
      <c r="I744" s="4"/>
      <c r="J744" s="4"/>
      <c r="K744" s="136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DC744" s="136"/>
      <c r="DD744" s="136"/>
      <c r="DE744" s="136"/>
      <c r="DF744" s="136"/>
      <c r="DG744" s="4"/>
      <c r="DH744" s="136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136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U744" s="4"/>
      <c r="HV744" s="4"/>
      <c r="HW744" s="4"/>
      <c r="HX744" s="4"/>
      <c r="HY744" s="4"/>
      <c r="HZ744" s="4"/>
      <c r="IA744" s="4"/>
      <c r="IB744" s="4"/>
      <c r="IC744" s="136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S744" s="4"/>
      <c r="LT744" s="4"/>
      <c r="LU744" s="4"/>
      <c r="LV744" s="4"/>
      <c r="LW744" s="4"/>
      <c r="LX744" s="4"/>
      <c r="LY744" s="4"/>
      <c r="LZ744" s="4"/>
      <c r="MA744" s="136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Q744" s="4"/>
      <c r="PR744" s="4"/>
      <c r="PS744" s="4"/>
      <c r="PT744" s="4"/>
      <c r="PU744" s="4"/>
      <c r="PV744" s="4"/>
      <c r="PW744" s="4"/>
      <c r="PX744" s="4"/>
      <c r="PY744" s="136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P744" s="4"/>
      <c r="TQ744" s="4"/>
      <c r="TR744" s="4"/>
      <c r="TS744" s="4"/>
      <c r="TT744" s="4"/>
      <c r="TU744" s="4"/>
      <c r="TV744" s="4"/>
      <c r="TW744" s="4"/>
      <c r="TX744" s="136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O744" s="4"/>
      <c r="XP744" s="4"/>
      <c r="XQ744" s="4"/>
      <c r="XR744" s="4"/>
      <c r="XS744" s="4"/>
      <c r="XT744" s="4"/>
      <c r="XU744" s="4"/>
      <c r="XV744" s="4"/>
      <c r="XW744" s="136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</row>
    <row r="745" spans="3:737" x14ac:dyDescent="0.25">
      <c r="C745" s="4"/>
      <c r="D745" s="4"/>
      <c r="E745" s="4"/>
      <c r="F745" s="4"/>
      <c r="G745" s="4"/>
      <c r="H745" s="4"/>
      <c r="I745" s="4"/>
      <c r="J745" s="4"/>
      <c r="K745" s="136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DC745" s="136"/>
      <c r="DD745" s="136"/>
      <c r="DE745" s="136"/>
      <c r="DF745" s="136"/>
      <c r="DG745" s="4"/>
      <c r="DH745" s="136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136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U745" s="4"/>
      <c r="HV745" s="4"/>
      <c r="HW745" s="4"/>
      <c r="HX745" s="4"/>
      <c r="HY745" s="4"/>
      <c r="HZ745" s="4"/>
      <c r="IA745" s="4"/>
      <c r="IB745" s="4"/>
      <c r="IC745" s="136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S745" s="4"/>
      <c r="LT745" s="4"/>
      <c r="LU745" s="4"/>
      <c r="LV745" s="4"/>
      <c r="LW745" s="4"/>
      <c r="LX745" s="4"/>
      <c r="LY745" s="4"/>
      <c r="LZ745" s="4"/>
      <c r="MA745" s="136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Q745" s="4"/>
      <c r="PR745" s="4"/>
      <c r="PS745" s="4"/>
      <c r="PT745" s="4"/>
      <c r="PU745" s="4"/>
      <c r="PV745" s="4"/>
      <c r="PW745" s="4"/>
      <c r="PX745" s="4"/>
      <c r="PY745" s="136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P745" s="4"/>
      <c r="TQ745" s="4"/>
      <c r="TR745" s="4"/>
      <c r="TS745" s="4"/>
      <c r="TT745" s="4"/>
      <c r="TU745" s="4"/>
      <c r="TV745" s="4"/>
      <c r="TW745" s="4"/>
      <c r="TX745" s="136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O745" s="4"/>
      <c r="XP745" s="4"/>
      <c r="XQ745" s="4"/>
      <c r="XR745" s="4"/>
      <c r="XS745" s="4"/>
      <c r="XT745" s="4"/>
      <c r="XU745" s="4"/>
      <c r="XV745" s="4"/>
      <c r="XW745" s="136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</row>
    <row r="746" spans="3:737" x14ac:dyDescent="0.25">
      <c r="C746" s="4"/>
      <c r="D746" s="4"/>
      <c r="E746" s="4"/>
      <c r="F746" s="4"/>
      <c r="G746" s="4"/>
      <c r="H746" s="4"/>
      <c r="I746" s="4"/>
      <c r="J746" s="4"/>
      <c r="K746" s="136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DC746" s="136"/>
      <c r="DD746" s="136"/>
      <c r="DE746" s="136"/>
      <c r="DF746" s="136"/>
      <c r="DG746" s="4"/>
      <c r="DH746" s="136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136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U746" s="4"/>
      <c r="HV746" s="4"/>
      <c r="HW746" s="4"/>
      <c r="HX746" s="4"/>
      <c r="HY746" s="4"/>
      <c r="HZ746" s="4"/>
      <c r="IA746" s="4"/>
      <c r="IB746" s="4"/>
      <c r="IC746" s="136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S746" s="4"/>
      <c r="LT746" s="4"/>
      <c r="LU746" s="4"/>
      <c r="LV746" s="4"/>
      <c r="LW746" s="4"/>
      <c r="LX746" s="4"/>
      <c r="LY746" s="4"/>
      <c r="LZ746" s="4"/>
      <c r="MA746" s="136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Q746" s="4"/>
      <c r="PR746" s="4"/>
      <c r="PS746" s="4"/>
      <c r="PT746" s="4"/>
      <c r="PU746" s="4"/>
      <c r="PV746" s="4"/>
      <c r="PW746" s="4"/>
      <c r="PX746" s="4"/>
      <c r="PY746" s="136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P746" s="4"/>
      <c r="TQ746" s="4"/>
      <c r="TR746" s="4"/>
      <c r="TS746" s="4"/>
      <c r="TT746" s="4"/>
      <c r="TU746" s="4"/>
      <c r="TV746" s="4"/>
      <c r="TW746" s="4"/>
      <c r="TX746" s="136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O746" s="4"/>
      <c r="XP746" s="4"/>
      <c r="XQ746" s="4"/>
      <c r="XR746" s="4"/>
      <c r="XS746" s="4"/>
      <c r="XT746" s="4"/>
      <c r="XU746" s="4"/>
      <c r="XV746" s="4"/>
      <c r="XW746" s="136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</row>
    <row r="747" spans="3:737" x14ac:dyDescent="0.25">
      <c r="C747" s="4"/>
      <c r="D747" s="4"/>
      <c r="E747" s="4"/>
      <c r="F747" s="4"/>
      <c r="G747" s="4"/>
      <c r="H747" s="4"/>
      <c r="I747" s="4"/>
      <c r="J747" s="4"/>
      <c r="K747" s="136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DC747" s="136"/>
      <c r="DD747" s="136"/>
      <c r="DE747" s="136"/>
      <c r="DF747" s="136"/>
      <c r="DG747" s="4"/>
      <c r="DH747" s="136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136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U747" s="4"/>
      <c r="HV747" s="4"/>
      <c r="HW747" s="4"/>
      <c r="HX747" s="4"/>
      <c r="HY747" s="4"/>
      <c r="HZ747" s="4"/>
      <c r="IA747" s="4"/>
      <c r="IB747" s="4"/>
      <c r="IC747" s="136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S747" s="4"/>
      <c r="LT747" s="4"/>
      <c r="LU747" s="4"/>
      <c r="LV747" s="4"/>
      <c r="LW747" s="4"/>
      <c r="LX747" s="4"/>
      <c r="LY747" s="4"/>
      <c r="LZ747" s="4"/>
      <c r="MA747" s="136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Q747" s="4"/>
      <c r="PR747" s="4"/>
      <c r="PS747" s="4"/>
      <c r="PT747" s="4"/>
      <c r="PU747" s="4"/>
      <c r="PV747" s="4"/>
      <c r="PW747" s="4"/>
      <c r="PX747" s="4"/>
      <c r="PY747" s="136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P747" s="4"/>
      <c r="TQ747" s="4"/>
      <c r="TR747" s="4"/>
      <c r="TS747" s="4"/>
      <c r="TT747" s="4"/>
      <c r="TU747" s="4"/>
      <c r="TV747" s="4"/>
      <c r="TW747" s="4"/>
      <c r="TX747" s="136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O747" s="4"/>
      <c r="XP747" s="4"/>
      <c r="XQ747" s="4"/>
      <c r="XR747" s="4"/>
      <c r="XS747" s="4"/>
      <c r="XT747" s="4"/>
      <c r="XU747" s="4"/>
      <c r="XV747" s="4"/>
      <c r="XW747" s="136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</row>
    <row r="748" spans="3:737" x14ac:dyDescent="0.25">
      <c r="C748" s="4"/>
      <c r="D748" s="4"/>
      <c r="E748" s="4"/>
      <c r="F748" s="4"/>
      <c r="G748" s="4"/>
      <c r="H748" s="4"/>
      <c r="I748" s="4"/>
      <c r="J748" s="4"/>
      <c r="K748" s="136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DC748" s="136"/>
      <c r="DD748" s="136"/>
      <c r="DE748" s="136"/>
      <c r="DF748" s="136"/>
      <c r="DG748" s="4"/>
      <c r="DH748" s="136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136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U748" s="4"/>
      <c r="HV748" s="4"/>
      <c r="HW748" s="4"/>
      <c r="HX748" s="4"/>
      <c r="HY748" s="4"/>
      <c r="HZ748" s="4"/>
      <c r="IA748" s="4"/>
      <c r="IB748" s="4"/>
      <c r="IC748" s="136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S748" s="4"/>
      <c r="LT748" s="4"/>
      <c r="LU748" s="4"/>
      <c r="LV748" s="4"/>
      <c r="LW748" s="4"/>
      <c r="LX748" s="4"/>
      <c r="LY748" s="4"/>
      <c r="LZ748" s="4"/>
      <c r="MA748" s="136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Q748" s="4"/>
      <c r="PR748" s="4"/>
      <c r="PS748" s="4"/>
      <c r="PT748" s="4"/>
      <c r="PU748" s="4"/>
      <c r="PV748" s="4"/>
      <c r="PW748" s="4"/>
      <c r="PX748" s="4"/>
      <c r="PY748" s="136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P748" s="4"/>
      <c r="TQ748" s="4"/>
      <c r="TR748" s="4"/>
      <c r="TS748" s="4"/>
      <c r="TT748" s="4"/>
      <c r="TU748" s="4"/>
      <c r="TV748" s="4"/>
      <c r="TW748" s="4"/>
      <c r="TX748" s="136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O748" s="4"/>
      <c r="XP748" s="4"/>
      <c r="XQ748" s="4"/>
      <c r="XR748" s="4"/>
      <c r="XS748" s="4"/>
      <c r="XT748" s="4"/>
      <c r="XU748" s="4"/>
      <c r="XV748" s="4"/>
      <c r="XW748" s="136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</row>
    <row r="749" spans="3:737" x14ac:dyDescent="0.25">
      <c r="C749" s="4"/>
      <c r="D749" s="4"/>
      <c r="E749" s="4"/>
      <c r="F749" s="4"/>
      <c r="G749" s="4"/>
      <c r="H749" s="4"/>
      <c r="I749" s="4"/>
      <c r="J749" s="4"/>
      <c r="K749" s="136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DC749" s="136"/>
      <c r="DD749" s="136"/>
      <c r="DE749" s="136"/>
      <c r="DF749" s="136"/>
      <c r="DG749" s="4"/>
      <c r="DH749" s="136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136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U749" s="4"/>
      <c r="HV749" s="4"/>
      <c r="HW749" s="4"/>
      <c r="HX749" s="4"/>
      <c r="HY749" s="4"/>
      <c r="HZ749" s="4"/>
      <c r="IA749" s="4"/>
      <c r="IB749" s="4"/>
      <c r="IC749" s="136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S749" s="4"/>
      <c r="LT749" s="4"/>
      <c r="LU749" s="4"/>
      <c r="LV749" s="4"/>
      <c r="LW749" s="4"/>
      <c r="LX749" s="4"/>
      <c r="LY749" s="4"/>
      <c r="LZ749" s="4"/>
      <c r="MA749" s="136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Q749" s="4"/>
      <c r="PR749" s="4"/>
      <c r="PS749" s="4"/>
      <c r="PT749" s="4"/>
      <c r="PU749" s="4"/>
      <c r="PV749" s="4"/>
      <c r="PW749" s="4"/>
      <c r="PX749" s="4"/>
      <c r="PY749" s="136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P749" s="4"/>
      <c r="TQ749" s="4"/>
      <c r="TR749" s="4"/>
      <c r="TS749" s="4"/>
      <c r="TT749" s="4"/>
      <c r="TU749" s="4"/>
      <c r="TV749" s="4"/>
      <c r="TW749" s="4"/>
      <c r="TX749" s="136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O749" s="4"/>
      <c r="XP749" s="4"/>
      <c r="XQ749" s="4"/>
      <c r="XR749" s="4"/>
      <c r="XS749" s="4"/>
      <c r="XT749" s="4"/>
      <c r="XU749" s="4"/>
      <c r="XV749" s="4"/>
      <c r="XW749" s="136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</row>
    <row r="750" spans="3:737" x14ac:dyDescent="0.25">
      <c r="C750" s="4"/>
      <c r="D750" s="4"/>
      <c r="E750" s="4"/>
      <c r="F750" s="4"/>
      <c r="G750" s="4"/>
      <c r="H750" s="4"/>
      <c r="I750" s="4"/>
      <c r="J750" s="4"/>
      <c r="K750" s="136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DC750" s="136"/>
      <c r="DD750" s="136"/>
      <c r="DE750" s="136"/>
      <c r="DF750" s="136"/>
      <c r="DG750" s="4"/>
      <c r="DH750" s="136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136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U750" s="4"/>
      <c r="HV750" s="4"/>
      <c r="HW750" s="4"/>
      <c r="HX750" s="4"/>
      <c r="HY750" s="4"/>
      <c r="HZ750" s="4"/>
      <c r="IA750" s="4"/>
      <c r="IB750" s="4"/>
      <c r="IC750" s="136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S750" s="4"/>
      <c r="LT750" s="4"/>
      <c r="LU750" s="4"/>
      <c r="LV750" s="4"/>
      <c r="LW750" s="4"/>
      <c r="LX750" s="4"/>
      <c r="LY750" s="4"/>
      <c r="LZ750" s="4"/>
      <c r="MA750" s="136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Q750" s="4"/>
      <c r="PR750" s="4"/>
      <c r="PS750" s="4"/>
      <c r="PT750" s="4"/>
      <c r="PU750" s="4"/>
      <c r="PV750" s="4"/>
      <c r="PW750" s="4"/>
      <c r="PX750" s="4"/>
      <c r="PY750" s="136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P750" s="4"/>
      <c r="TQ750" s="4"/>
      <c r="TR750" s="4"/>
      <c r="TS750" s="4"/>
      <c r="TT750" s="4"/>
      <c r="TU750" s="4"/>
      <c r="TV750" s="4"/>
      <c r="TW750" s="4"/>
      <c r="TX750" s="136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O750" s="4"/>
      <c r="XP750" s="4"/>
      <c r="XQ750" s="4"/>
      <c r="XR750" s="4"/>
      <c r="XS750" s="4"/>
      <c r="XT750" s="4"/>
      <c r="XU750" s="4"/>
      <c r="XV750" s="4"/>
      <c r="XW750" s="136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</row>
    <row r="751" spans="3:737" x14ac:dyDescent="0.25">
      <c r="C751" s="4"/>
      <c r="D751" s="4"/>
      <c r="E751" s="4"/>
      <c r="F751" s="4"/>
      <c r="G751" s="4"/>
      <c r="H751" s="4"/>
      <c r="I751" s="4"/>
      <c r="J751" s="4"/>
      <c r="K751" s="136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DC751" s="136"/>
      <c r="DD751" s="136"/>
      <c r="DE751" s="136"/>
      <c r="DF751" s="136"/>
      <c r="DG751" s="4"/>
      <c r="DH751" s="136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136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U751" s="4"/>
      <c r="HV751" s="4"/>
      <c r="HW751" s="4"/>
      <c r="HX751" s="4"/>
      <c r="HY751" s="4"/>
      <c r="HZ751" s="4"/>
      <c r="IA751" s="4"/>
      <c r="IB751" s="4"/>
      <c r="IC751" s="136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S751" s="4"/>
      <c r="LT751" s="4"/>
      <c r="LU751" s="4"/>
      <c r="LV751" s="4"/>
      <c r="LW751" s="4"/>
      <c r="LX751" s="4"/>
      <c r="LY751" s="4"/>
      <c r="LZ751" s="4"/>
      <c r="MA751" s="136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Q751" s="4"/>
      <c r="PR751" s="4"/>
      <c r="PS751" s="4"/>
      <c r="PT751" s="4"/>
      <c r="PU751" s="4"/>
      <c r="PV751" s="4"/>
      <c r="PW751" s="4"/>
      <c r="PX751" s="4"/>
      <c r="PY751" s="136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P751" s="4"/>
      <c r="TQ751" s="4"/>
      <c r="TR751" s="4"/>
      <c r="TS751" s="4"/>
      <c r="TT751" s="4"/>
      <c r="TU751" s="4"/>
      <c r="TV751" s="4"/>
      <c r="TW751" s="4"/>
      <c r="TX751" s="136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O751" s="4"/>
      <c r="XP751" s="4"/>
      <c r="XQ751" s="4"/>
      <c r="XR751" s="4"/>
      <c r="XS751" s="4"/>
      <c r="XT751" s="4"/>
      <c r="XU751" s="4"/>
      <c r="XV751" s="4"/>
      <c r="XW751" s="136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</row>
    <row r="752" spans="3:737" x14ac:dyDescent="0.25">
      <c r="C752" s="4"/>
      <c r="D752" s="4"/>
      <c r="E752" s="4"/>
      <c r="F752" s="4"/>
      <c r="G752" s="4"/>
      <c r="H752" s="4"/>
      <c r="I752" s="4"/>
      <c r="J752" s="4"/>
      <c r="K752" s="136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DC752" s="136"/>
      <c r="DD752" s="136"/>
      <c r="DE752" s="136"/>
      <c r="DF752" s="136"/>
      <c r="DG752" s="4"/>
      <c r="DH752" s="136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136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U752" s="4"/>
      <c r="HV752" s="4"/>
      <c r="HW752" s="4"/>
      <c r="HX752" s="4"/>
      <c r="HY752" s="4"/>
      <c r="HZ752" s="4"/>
      <c r="IA752" s="4"/>
      <c r="IB752" s="4"/>
      <c r="IC752" s="136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S752" s="4"/>
      <c r="LT752" s="4"/>
      <c r="LU752" s="4"/>
      <c r="LV752" s="4"/>
      <c r="LW752" s="4"/>
      <c r="LX752" s="4"/>
      <c r="LY752" s="4"/>
      <c r="LZ752" s="4"/>
      <c r="MA752" s="136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Q752" s="4"/>
      <c r="PR752" s="4"/>
      <c r="PS752" s="4"/>
      <c r="PT752" s="4"/>
      <c r="PU752" s="4"/>
      <c r="PV752" s="4"/>
      <c r="PW752" s="4"/>
      <c r="PX752" s="4"/>
      <c r="PY752" s="136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P752" s="4"/>
      <c r="TQ752" s="4"/>
      <c r="TR752" s="4"/>
      <c r="TS752" s="4"/>
      <c r="TT752" s="4"/>
      <c r="TU752" s="4"/>
      <c r="TV752" s="4"/>
      <c r="TW752" s="4"/>
      <c r="TX752" s="136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O752" s="4"/>
      <c r="XP752" s="4"/>
      <c r="XQ752" s="4"/>
      <c r="XR752" s="4"/>
      <c r="XS752" s="4"/>
      <c r="XT752" s="4"/>
      <c r="XU752" s="4"/>
      <c r="XV752" s="4"/>
      <c r="XW752" s="136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</row>
    <row r="753" spans="3:737" x14ac:dyDescent="0.25">
      <c r="C753" s="4"/>
      <c r="D753" s="4"/>
      <c r="E753" s="4"/>
      <c r="F753" s="4"/>
      <c r="G753" s="4"/>
      <c r="H753" s="4"/>
      <c r="I753" s="4"/>
      <c r="J753" s="4"/>
      <c r="K753" s="136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DC753" s="136"/>
      <c r="DD753" s="136"/>
      <c r="DE753" s="136"/>
      <c r="DF753" s="136"/>
      <c r="DG753" s="4"/>
      <c r="DH753" s="136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136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U753" s="4"/>
      <c r="HV753" s="4"/>
      <c r="HW753" s="4"/>
      <c r="HX753" s="4"/>
      <c r="HY753" s="4"/>
      <c r="HZ753" s="4"/>
      <c r="IA753" s="4"/>
      <c r="IB753" s="4"/>
      <c r="IC753" s="136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S753" s="4"/>
      <c r="LT753" s="4"/>
      <c r="LU753" s="4"/>
      <c r="LV753" s="4"/>
      <c r="LW753" s="4"/>
      <c r="LX753" s="4"/>
      <c r="LY753" s="4"/>
      <c r="LZ753" s="4"/>
      <c r="MA753" s="136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Q753" s="4"/>
      <c r="PR753" s="4"/>
      <c r="PS753" s="4"/>
      <c r="PT753" s="4"/>
      <c r="PU753" s="4"/>
      <c r="PV753" s="4"/>
      <c r="PW753" s="4"/>
      <c r="PX753" s="4"/>
      <c r="PY753" s="136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P753" s="4"/>
      <c r="TQ753" s="4"/>
      <c r="TR753" s="4"/>
      <c r="TS753" s="4"/>
      <c r="TT753" s="4"/>
      <c r="TU753" s="4"/>
      <c r="TV753" s="4"/>
      <c r="TW753" s="4"/>
      <c r="TX753" s="136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O753" s="4"/>
      <c r="XP753" s="4"/>
      <c r="XQ753" s="4"/>
      <c r="XR753" s="4"/>
      <c r="XS753" s="4"/>
      <c r="XT753" s="4"/>
      <c r="XU753" s="4"/>
      <c r="XV753" s="4"/>
      <c r="XW753" s="136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</row>
    <row r="754" spans="3:737" x14ac:dyDescent="0.25">
      <c r="C754" s="4"/>
      <c r="D754" s="4"/>
      <c r="E754" s="4"/>
      <c r="F754" s="4"/>
      <c r="G754" s="4"/>
      <c r="H754" s="4"/>
      <c r="I754" s="4"/>
      <c r="J754" s="4"/>
      <c r="K754" s="136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DC754" s="136"/>
      <c r="DD754" s="136"/>
      <c r="DE754" s="136"/>
      <c r="DF754" s="136"/>
      <c r="DG754" s="4"/>
      <c r="DH754" s="136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136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U754" s="4"/>
      <c r="HV754" s="4"/>
      <c r="HW754" s="4"/>
      <c r="HX754" s="4"/>
      <c r="HY754" s="4"/>
      <c r="HZ754" s="4"/>
      <c r="IA754" s="4"/>
      <c r="IB754" s="4"/>
      <c r="IC754" s="136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S754" s="4"/>
      <c r="LT754" s="4"/>
      <c r="LU754" s="4"/>
      <c r="LV754" s="4"/>
      <c r="LW754" s="4"/>
      <c r="LX754" s="4"/>
      <c r="LY754" s="4"/>
      <c r="LZ754" s="4"/>
      <c r="MA754" s="136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Q754" s="4"/>
      <c r="PR754" s="4"/>
      <c r="PS754" s="4"/>
      <c r="PT754" s="4"/>
      <c r="PU754" s="4"/>
      <c r="PV754" s="4"/>
      <c r="PW754" s="4"/>
      <c r="PX754" s="4"/>
      <c r="PY754" s="136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P754" s="4"/>
      <c r="TQ754" s="4"/>
      <c r="TR754" s="4"/>
      <c r="TS754" s="4"/>
      <c r="TT754" s="4"/>
      <c r="TU754" s="4"/>
      <c r="TV754" s="4"/>
      <c r="TW754" s="4"/>
      <c r="TX754" s="136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O754" s="4"/>
      <c r="XP754" s="4"/>
      <c r="XQ754" s="4"/>
      <c r="XR754" s="4"/>
      <c r="XS754" s="4"/>
      <c r="XT754" s="4"/>
      <c r="XU754" s="4"/>
      <c r="XV754" s="4"/>
      <c r="XW754" s="136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</row>
    <row r="755" spans="3:737" x14ac:dyDescent="0.25">
      <c r="C755" s="4"/>
      <c r="D755" s="4"/>
      <c r="E755" s="4"/>
      <c r="F755" s="4"/>
      <c r="G755" s="4"/>
      <c r="H755" s="4"/>
      <c r="I755" s="4"/>
      <c r="J755" s="4"/>
      <c r="K755" s="136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DC755" s="136"/>
      <c r="DD755" s="136"/>
      <c r="DE755" s="136"/>
      <c r="DF755" s="136"/>
      <c r="DG755" s="4"/>
      <c r="DH755" s="136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136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U755" s="4"/>
      <c r="HV755" s="4"/>
      <c r="HW755" s="4"/>
      <c r="HX755" s="4"/>
      <c r="HY755" s="4"/>
      <c r="HZ755" s="4"/>
      <c r="IA755" s="4"/>
      <c r="IB755" s="4"/>
      <c r="IC755" s="136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S755" s="4"/>
      <c r="LT755" s="4"/>
      <c r="LU755" s="4"/>
      <c r="LV755" s="4"/>
      <c r="LW755" s="4"/>
      <c r="LX755" s="4"/>
      <c r="LY755" s="4"/>
      <c r="LZ755" s="4"/>
      <c r="MA755" s="136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Q755" s="4"/>
      <c r="PR755" s="4"/>
      <c r="PS755" s="4"/>
      <c r="PT755" s="4"/>
      <c r="PU755" s="4"/>
      <c r="PV755" s="4"/>
      <c r="PW755" s="4"/>
      <c r="PX755" s="4"/>
      <c r="PY755" s="136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P755" s="4"/>
      <c r="TQ755" s="4"/>
      <c r="TR755" s="4"/>
      <c r="TS755" s="4"/>
      <c r="TT755" s="4"/>
      <c r="TU755" s="4"/>
      <c r="TV755" s="4"/>
      <c r="TW755" s="4"/>
      <c r="TX755" s="136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O755" s="4"/>
      <c r="XP755" s="4"/>
      <c r="XQ755" s="4"/>
      <c r="XR755" s="4"/>
      <c r="XS755" s="4"/>
      <c r="XT755" s="4"/>
      <c r="XU755" s="4"/>
      <c r="XV755" s="4"/>
      <c r="XW755" s="136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</row>
    <row r="756" spans="3:737" x14ac:dyDescent="0.25">
      <c r="C756" s="4"/>
      <c r="D756" s="4"/>
      <c r="E756" s="4"/>
      <c r="F756" s="4"/>
      <c r="G756" s="4"/>
      <c r="H756" s="4"/>
      <c r="I756" s="4"/>
      <c r="J756" s="4"/>
      <c r="K756" s="136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DC756" s="136"/>
      <c r="DD756" s="136"/>
      <c r="DE756" s="136"/>
      <c r="DF756" s="136"/>
      <c r="DG756" s="4"/>
      <c r="DH756" s="136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136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U756" s="4"/>
      <c r="HV756" s="4"/>
      <c r="HW756" s="4"/>
      <c r="HX756" s="4"/>
      <c r="HY756" s="4"/>
      <c r="HZ756" s="4"/>
      <c r="IA756" s="4"/>
      <c r="IB756" s="4"/>
      <c r="IC756" s="136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S756" s="4"/>
      <c r="LT756" s="4"/>
      <c r="LU756" s="4"/>
      <c r="LV756" s="4"/>
      <c r="LW756" s="4"/>
      <c r="LX756" s="4"/>
      <c r="LY756" s="4"/>
      <c r="LZ756" s="4"/>
      <c r="MA756" s="136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Q756" s="4"/>
      <c r="PR756" s="4"/>
      <c r="PS756" s="4"/>
      <c r="PT756" s="4"/>
      <c r="PU756" s="4"/>
      <c r="PV756" s="4"/>
      <c r="PW756" s="4"/>
      <c r="PX756" s="4"/>
      <c r="PY756" s="136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P756" s="4"/>
      <c r="TQ756" s="4"/>
      <c r="TR756" s="4"/>
      <c r="TS756" s="4"/>
      <c r="TT756" s="4"/>
      <c r="TU756" s="4"/>
      <c r="TV756" s="4"/>
      <c r="TW756" s="4"/>
      <c r="TX756" s="136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O756" s="4"/>
      <c r="XP756" s="4"/>
      <c r="XQ756" s="4"/>
      <c r="XR756" s="4"/>
      <c r="XS756" s="4"/>
      <c r="XT756" s="4"/>
      <c r="XU756" s="4"/>
      <c r="XV756" s="4"/>
      <c r="XW756" s="136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</row>
    <row r="757" spans="3:737" x14ac:dyDescent="0.25">
      <c r="C757" s="4"/>
      <c r="D757" s="4"/>
      <c r="E757" s="4"/>
      <c r="F757" s="4"/>
      <c r="G757" s="4"/>
      <c r="H757" s="4"/>
      <c r="I757" s="4"/>
      <c r="J757" s="4"/>
      <c r="K757" s="136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DC757" s="136"/>
      <c r="DD757" s="136"/>
      <c r="DE757" s="136"/>
      <c r="DF757" s="136"/>
      <c r="DG757" s="4"/>
      <c r="DH757" s="136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136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U757" s="4"/>
      <c r="HV757" s="4"/>
      <c r="HW757" s="4"/>
      <c r="HX757" s="4"/>
      <c r="HY757" s="4"/>
      <c r="HZ757" s="4"/>
      <c r="IA757" s="4"/>
      <c r="IB757" s="4"/>
      <c r="IC757" s="136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S757" s="4"/>
      <c r="LT757" s="4"/>
      <c r="LU757" s="4"/>
      <c r="LV757" s="4"/>
      <c r="LW757" s="4"/>
      <c r="LX757" s="4"/>
      <c r="LY757" s="4"/>
      <c r="LZ757" s="4"/>
      <c r="MA757" s="136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Q757" s="4"/>
      <c r="PR757" s="4"/>
      <c r="PS757" s="4"/>
      <c r="PT757" s="4"/>
      <c r="PU757" s="4"/>
      <c r="PV757" s="4"/>
      <c r="PW757" s="4"/>
      <c r="PX757" s="4"/>
      <c r="PY757" s="136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P757" s="4"/>
      <c r="TQ757" s="4"/>
      <c r="TR757" s="4"/>
      <c r="TS757" s="4"/>
      <c r="TT757" s="4"/>
      <c r="TU757" s="4"/>
      <c r="TV757" s="4"/>
      <c r="TW757" s="4"/>
      <c r="TX757" s="136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O757" s="4"/>
      <c r="XP757" s="4"/>
      <c r="XQ757" s="4"/>
      <c r="XR757" s="4"/>
      <c r="XS757" s="4"/>
      <c r="XT757" s="4"/>
      <c r="XU757" s="4"/>
      <c r="XV757" s="4"/>
      <c r="XW757" s="136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</row>
    <row r="758" spans="3:737" x14ac:dyDescent="0.25">
      <c r="C758" s="4"/>
      <c r="D758" s="4"/>
      <c r="E758" s="4"/>
      <c r="F758" s="4"/>
      <c r="G758" s="4"/>
      <c r="H758" s="4"/>
      <c r="I758" s="4"/>
      <c r="J758" s="4"/>
      <c r="K758" s="136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DC758" s="136"/>
      <c r="DD758" s="136"/>
      <c r="DE758" s="136"/>
      <c r="DF758" s="136"/>
      <c r="DG758" s="4"/>
      <c r="DH758" s="136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136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U758" s="4"/>
      <c r="HV758" s="4"/>
      <c r="HW758" s="4"/>
      <c r="HX758" s="4"/>
      <c r="HY758" s="4"/>
      <c r="HZ758" s="4"/>
      <c r="IA758" s="4"/>
      <c r="IB758" s="4"/>
      <c r="IC758" s="136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S758" s="4"/>
      <c r="LT758" s="4"/>
      <c r="LU758" s="4"/>
      <c r="LV758" s="4"/>
      <c r="LW758" s="4"/>
      <c r="LX758" s="4"/>
      <c r="LY758" s="4"/>
      <c r="LZ758" s="4"/>
      <c r="MA758" s="136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Q758" s="4"/>
      <c r="PR758" s="4"/>
      <c r="PS758" s="4"/>
      <c r="PT758" s="4"/>
      <c r="PU758" s="4"/>
      <c r="PV758" s="4"/>
      <c r="PW758" s="4"/>
      <c r="PX758" s="4"/>
      <c r="PY758" s="136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P758" s="4"/>
      <c r="TQ758" s="4"/>
      <c r="TR758" s="4"/>
      <c r="TS758" s="4"/>
      <c r="TT758" s="4"/>
      <c r="TU758" s="4"/>
      <c r="TV758" s="4"/>
      <c r="TW758" s="4"/>
      <c r="TX758" s="136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O758" s="4"/>
      <c r="XP758" s="4"/>
      <c r="XQ758" s="4"/>
      <c r="XR758" s="4"/>
      <c r="XS758" s="4"/>
      <c r="XT758" s="4"/>
      <c r="XU758" s="4"/>
      <c r="XV758" s="4"/>
      <c r="XW758" s="136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</row>
    <row r="759" spans="3:737" x14ac:dyDescent="0.25">
      <c r="C759" s="4"/>
      <c r="D759" s="4"/>
      <c r="E759" s="4"/>
      <c r="F759" s="4"/>
      <c r="G759" s="4"/>
      <c r="H759" s="4"/>
      <c r="I759" s="4"/>
      <c r="J759" s="4"/>
      <c r="K759" s="136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DC759" s="136"/>
      <c r="DD759" s="136"/>
      <c r="DE759" s="136"/>
      <c r="DF759" s="136"/>
      <c r="DG759" s="4"/>
      <c r="DH759" s="136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136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U759" s="4"/>
      <c r="HV759" s="4"/>
      <c r="HW759" s="4"/>
      <c r="HX759" s="4"/>
      <c r="HY759" s="4"/>
      <c r="HZ759" s="4"/>
      <c r="IA759" s="4"/>
      <c r="IB759" s="4"/>
      <c r="IC759" s="136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S759" s="4"/>
      <c r="LT759" s="4"/>
      <c r="LU759" s="4"/>
      <c r="LV759" s="4"/>
      <c r="LW759" s="4"/>
      <c r="LX759" s="4"/>
      <c r="LY759" s="4"/>
      <c r="LZ759" s="4"/>
      <c r="MA759" s="136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Q759" s="4"/>
      <c r="PR759" s="4"/>
      <c r="PS759" s="4"/>
      <c r="PT759" s="4"/>
      <c r="PU759" s="4"/>
      <c r="PV759" s="4"/>
      <c r="PW759" s="4"/>
      <c r="PX759" s="4"/>
      <c r="PY759" s="136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P759" s="4"/>
      <c r="TQ759" s="4"/>
      <c r="TR759" s="4"/>
      <c r="TS759" s="4"/>
      <c r="TT759" s="4"/>
      <c r="TU759" s="4"/>
      <c r="TV759" s="4"/>
      <c r="TW759" s="4"/>
      <c r="TX759" s="136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O759" s="4"/>
      <c r="XP759" s="4"/>
      <c r="XQ759" s="4"/>
      <c r="XR759" s="4"/>
      <c r="XS759" s="4"/>
      <c r="XT759" s="4"/>
      <c r="XU759" s="4"/>
      <c r="XV759" s="4"/>
      <c r="XW759" s="136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</row>
    <row r="760" spans="3:737" x14ac:dyDescent="0.25">
      <c r="C760" s="4"/>
      <c r="D760" s="4"/>
      <c r="E760" s="4"/>
      <c r="F760" s="4"/>
      <c r="G760" s="4"/>
      <c r="H760" s="4"/>
      <c r="I760" s="4"/>
      <c r="J760" s="4"/>
      <c r="K760" s="136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DC760" s="136"/>
      <c r="DD760" s="136"/>
      <c r="DE760" s="136"/>
      <c r="DF760" s="136"/>
      <c r="DG760" s="4"/>
      <c r="DH760" s="136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136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U760" s="4"/>
      <c r="HV760" s="4"/>
      <c r="HW760" s="4"/>
      <c r="HX760" s="4"/>
      <c r="HY760" s="4"/>
      <c r="HZ760" s="4"/>
      <c r="IA760" s="4"/>
      <c r="IB760" s="4"/>
      <c r="IC760" s="136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S760" s="4"/>
      <c r="LT760" s="4"/>
      <c r="LU760" s="4"/>
      <c r="LV760" s="4"/>
      <c r="LW760" s="4"/>
      <c r="LX760" s="4"/>
      <c r="LY760" s="4"/>
      <c r="LZ760" s="4"/>
      <c r="MA760" s="136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Q760" s="4"/>
      <c r="PR760" s="4"/>
      <c r="PS760" s="4"/>
      <c r="PT760" s="4"/>
      <c r="PU760" s="4"/>
      <c r="PV760" s="4"/>
      <c r="PW760" s="4"/>
      <c r="PX760" s="4"/>
      <c r="PY760" s="136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P760" s="4"/>
      <c r="TQ760" s="4"/>
      <c r="TR760" s="4"/>
      <c r="TS760" s="4"/>
      <c r="TT760" s="4"/>
      <c r="TU760" s="4"/>
      <c r="TV760" s="4"/>
      <c r="TW760" s="4"/>
      <c r="TX760" s="136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O760" s="4"/>
      <c r="XP760" s="4"/>
      <c r="XQ760" s="4"/>
      <c r="XR760" s="4"/>
      <c r="XS760" s="4"/>
      <c r="XT760" s="4"/>
      <c r="XU760" s="4"/>
      <c r="XV760" s="4"/>
      <c r="XW760" s="136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</row>
    <row r="761" spans="3:737" x14ac:dyDescent="0.25">
      <c r="C761" s="4"/>
      <c r="D761" s="4"/>
      <c r="E761" s="4"/>
      <c r="F761" s="4"/>
      <c r="G761" s="4"/>
      <c r="H761" s="4"/>
      <c r="I761" s="4"/>
      <c r="J761" s="4"/>
      <c r="K761" s="136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DC761" s="136"/>
      <c r="DD761" s="136"/>
      <c r="DE761" s="136"/>
      <c r="DF761" s="136"/>
      <c r="DG761" s="4"/>
      <c r="DH761" s="136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136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U761" s="4"/>
      <c r="HV761" s="4"/>
      <c r="HW761" s="4"/>
      <c r="HX761" s="4"/>
      <c r="HY761" s="4"/>
      <c r="HZ761" s="4"/>
      <c r="IA761" s="4"/>
      <c r="IB761" s="4"/>
      <c r="IC761" s="136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S761" s="4"/>
      <c r="LT761" s="4"/>
      <c r="LU761" s="4"/>
      <c r="LV761" s="4"/>
      <c r="LW761" s="4"/>
      <c r="LX761" s="4"/>
      <c r="LY761" s="4"/>
      <c r="LZ761" s="4"/>
      <c r="MA761" s="136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Q761" s="4"/>
      <c r="PR761" s="4"/>
      <c r="PS761" s="4"/>
      <c r="PT761" s="4"/>
      <c r="PU761" s="4"/>
      <c r="PV761" s="4"/>
      <c r="PW761" s="4"/>
      <c r="PX761" s="4"/>
      <c r="PY761" s="136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P761" s="4"/>
      <c r="TQ761" s="4"/>
      <c r="TR761" s="4"/>
      <c r="TS761" s="4"/>
      <c r="TT761" s="4"/>
      <c r="TU761" s="4"/>
      <c r="TV761" s="4"/>
      <c r="TW761" s="4"/>
      <c r="TX761" s="136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O761" s="4"/>
      <c r="XP761" s="4"/>
      <c r="XQ761" s="4"/>
      <c r="XR761" s="4"/>
      <c r="XS761" s="4"/>
      <c r="XT761" s="4"/>
      <c r="XU761" s="4"/>
      <c r="XV761" s="4"/>
      <c r="XW761" s="136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</row>
    <row r="762" spans="3:737" x14ac:dyDescent="0.25">
      <c r="C762" s="4"/>
      <c r="D762" s="4"/>
      <c r="E762" s="4"/>
      <c r="F762" s="4"/>
      <c r="G762" s="4"/>
      <c r="H762" s="4"/>
      <c r="I762" s="4"/>
      <c r="J762" s="4"/>
      <c r="K762" s="136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DC762" s="136"/>
      <c r="DD762" s="136"/>
      <c r="DE762" s="136"/>
      <c r="DF762" s="136"/>
      <c r="DG762" s="4"/>
      <c r="DH762" s="136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136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U762" s="4"/>
      <c r="HV762" s="4"/>
      <c r="HW762" s="4"/>
      <c r="HX762" s="4"/>
      <c r="HY762" s="4"/>
      <c r="HZ762" s="4"/>
      <c r="IA762" s="4"/>
      <c r="IB762" s="4"/>
      <c r="IC762" s="136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S762" s="4"/>
      <c r="LT762" s="4"/>
      <c r="LU762" s="4"/>
      <c r="LV762" s="4"/>
      <c r="LW762" s="4"/>
      <c r="LX762" s="4"/>
      <c r="LY762" s="4"/>
      <c r="LZ762" s="4"/>
      <c r="MA762" s="136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Q762" s="4"/>
      <c r="PR762" s="4"/>
      <c r="PS762" s="4"/>
      <c r="PT762" s="4"/>
      <c r="PU762" s="4"/>
      <c r="PV762" s="4"/>
      <c r="PW762" s="4"/>
      <c r="PX762" s="4"/>
      <c r="PY762" s="136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P762" s="4"/>
      <c r="TQ762" s="4"/>
      <c r="TR762" s="4"/>
      <c r="TS762" s="4"/>
      <c r="TT762" s="4"/>
      <c r="TU762" s="4"/>
      <c r="TV762" s="4"/>
      <c r="TW762" s="4"/>
      <c r="TX762" s="136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O762" s="4"/>
      <c r="XP762" s="4"/>
      <c r="XQ762" s="4"/>
      <c r="XR762" s="4"/>
      <c r="XS762" s="4"/>
      <c r="XT762" s="4"/>
      <c r="XU762" s="4"/>
      <c r="XV762" s="4"/>
      <c r="XW762" s="136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</row>
    <row r="763" spans="3:737" x14ac:dyDescent="0.25">
      <c r="C763" s="4"/>
      <c r="D763" s="4"/>
      <c r="E763" s="4"/>
      <c r="F763" s="4"/>
      <c r="G763" s="4"/>
      <c r="H763" s="4"/>
      <c r="I763" s="4"/>
      <c r="J763" s="4"/>
      <c r="K763" s="136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DC763" s="136"/>
      <c r="DD763" s="136"/>
      <c r="DE763" s="136"/>
      <c r="DF763" s="136"/>
      <c r="DG763" s="4"/>
      <c r="DH763" s="136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136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U763" s="4"/>
      <c r="HV763" s="4"/>
      <c r="HW763" s="4"/>
      <c r="HX763" s="4"/>
      <c r="HY763" s="4"/>
      <c r="HZ763" s="4"/>
      <c r="IA763" s="4"/>
      <c r="IB763" s="4"/>
      <c r="IC763" s="136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S763" s="4"/>
      <c r="LT763" s="4"/>
      <c r="LU763" s="4"/>
      <c r="LV763" s="4"/>
      <c r="LW763" s="4"/>
      <c r="LX763" s="4"/>
      <c r="LY763" s="4"/>
      <c r="LZ763" s="4"/>
      <c r="MA763" s="136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Q763" s="4"/>
      <c r="PR763" s="4"/>
      <c r="PS763" s="4"/>
      <c r="PT763" s="4"/>
      <c r="PU763" s="4"/>
      <c r="PV763" s="4"/>
      <c r="PW763" s="4"/>
      <c r="PX763" s="4"/>
      <c r="PY763" s="136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P763" s="4"/>
      <c r="TQ763" s="4"/>
      <c r="TR763" s="4"/>
      <c r="TS763" s="4"/>
      <c r="TT763" s="4"/>
      <c r="TU763" s="4"/>
      <c r="TV763" s="4"/>
      <c r="TW763" s="4"/>
      <c r="TX763" s="136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O763" s="4"/>
      <c r="XP763" s="4"/>
      <c r="XQ763" s="4"/>
      <c r="XR763" s="4"/>
      <c r="XS763" s="4"/>
      <c r="XT763" s="4"/>
      <c r="XU763" s="4"/>
      <c r="XV763" s="4"/>
      <c r="XW763" s="136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</row>
    <row r="764" spans="3:737" x14ac:dyDescent="0.25">
      <c r="C764" s="4"/>
      <c r="D764" s="4"/>
      <c r="E764" s="4"/>
      <c r="F764" s="4"/>
      <c r="G764" s="4"/>
      <c r="H764" s="4"/>
      <c r="I764" s="4"/>
      <c r="J764" s="4"/>
      <c r="K764" s="136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DC764" s="136"/>
      <c r="DD764" s="136"/>
      <c r="DE764" s="136"/>
      <c r="DF764" s="136"/>
      <c r="DG764" s="4"/>
      <c r="DH764" s="136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136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U764" s="4"/>
      <c r="HV764" s="4"/>
      <c r="HW764" s="4"/>
      <c r="HX764" s="4"/>
      <c r="HY764" s="4"/>
      <c r="HZ764" s="4"/>
      <c r="IA764" s="4"/>
      <c r="IB764" s="4"/>
      <c r="IC764" s="136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S764" s="4"/>
      <c r="LT764" s="4"/>
      <c r="LU764" s="4"/>
      <c r="LV764" s="4"/>
      <c r="LW764" s="4"/>
      <c r="LX764" s="4"/>
      <c r="LY764" s="4"/>
      <c r="LZ764" s="4"/>
      <c r="MA764" s="136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Q764" s="4"/>
      <c r="PR764" s="4"/>
      <c r="PS764" s="4"/>
      <c r="PT764" s="4"/>
      <c r="PU764" s="4"/>
      <c r="PV764" s="4"/>
      <c r="PW764" s="4"/>
      <c r="PX764" s="4"/>
      <c r="PY764" s="136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P764" s="4"/>
      <c r="TQ764" s="4"/>
      <c r="TR764" s="4"/>
      <c r="TS764" s="4"/>
      <c r="TT764" s="4"/>
      <c r="TU764" s="4"/>
      <c r="TV764" s="4"/>
      <c r="TW764" s="4"/>
      <c r="TX764" s="136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O764" s="4"/>
      <c r="XP764" s="4"/>
      <c r="XQ764" s="4"/>
      <c r="XR764" s="4"/>
      <c r="XS764" s="4"/>
      <c r="XT764" s="4"/>
      <c r="XU764" s="4"/>
      <c r="XV764" s="4"/>
      <c r="XW764" s="136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</row>
    <row r="765" spans="3:737" x14ac:dyDescent="0.25">
      <c r="C765" s="4"/>
      <c r="D765" s="4"/>
      <c r="E765" s="4"/>
      <c r="F765" s="4"/>
      <c r="G765" s="4"/>
      <c r="H765" s="4"/>
      <c r="I765" s="4"/>
      <c r="J765" s="4"/>
      <c r="K765" s="136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DC765" s="136"/>
      <c r="DD765" s="136"/>
      <c r="DE765" s="136"/>
      <c r="DF765" s="136"/>
      <c r="DG765" s="4"/>
      <c r="DH765" s="136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136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U765" s="4"/>
      <c r="HV765" s="4"/>
      <c r="HW765" s="4"/>
      <c r="HX765" s="4"/>
      <c r="HY765" s="4"/>
      <c r="HZ765" s="4"/>
      <c r="IA765" s="4"/>
      <c r="IB765" s="4"/>
      <c r="IC765" s="136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S765" s="4"/>
      <c r="LT765" s="4"/>
      <c r="LU765" s="4"/>
      <c r="LV765" s="4"/>
      <c r="LW765" s="4"/>
      <c r="LX765" s="4"/>
      <c r="LY765" s="4"/>
      <c r="LZ765" s="4"/>
      <c r="MA765" s="136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Q765" s="4"/>
      <c r="PR765" s="4"/>
      <c r="PS765" s="4"/>
      <c r="PT765" s="4"/>
      <c r="PU765" s="4"/>
      <c r="PV765" s="4"/>
      <c r="PW765" s="4"/>
      <c r="PX765" s="4"/>
      <c r="PY765" s="136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P765" s="4"/>
      <c r="TQ765" s="4"/>
      <c r="TR765" s="4"/>
      <c r="TS765" s="4"/>
      <c r="TT765" s="4"/>
      <c r="TU765" s="4"/>
      <c r="TV765" s="4"/>
      <c r="TW765" s="4"/>
      <c r="TX765" s="136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O765" s="4"/>
      <c r="XP765" s="4"/>
      <c r="XQ765" s="4"/>
      <c r="XR765" s="4"/>
      <c r="XS765" s="4"/>
      <c r="XT765" s="4"/>
      <c r="XU765" s="4"/>
      <c r="XV765" s="4"/>
      <c r="XW765" s="136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</row>
    <row r="766" spans="3:737" x14ac:dyDescent="0.25">
      <c r="C766" s="4"/>
      <c r="D766" s="4"/>
      <c r="E766" s="4"/>
      <c r="F766" s="4"/>
      <c r="G766" s="4"/>
      <c r="H766" s="4"/>
      <c r="I766" s="4"/>
      <c r="J766" s="4"/>
      <c r="K766" s="136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DC766" s="136"/>
      <c r="DD766" s="136"/>
      <c r="DE766" s="136"/>
      <c r="DF766" s="136"/>
      <c r="DG766" s="4"/>
      <c r="DH766" s="136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136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U766" s="4"/>
      <c r="HV766" s="4"/>
      <c r="HW766" s="4"/>
      <c r="HX766" s="4"/>
      <c r="HY766" s="4"/>
      <c r="HZ766" s="4"/>
      <c r="IA766" s="4"/>
      <c r="IB766" s="4"/>
      <c r="IC766" s="136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S766" s="4"/>
      <c r="LT766" s="4"/>
      <c r="LU766" s="4"/>
      <c r="LV766" s="4"/>
      <c r="LW766" s="4"/>
      <c r="LX766" s="4"/>
      <c r="LY766" s="4"/>
      <c r="LZ766" s="4"/>
      <c r="MA766" s="136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Q766" s="4"/>
      <c r="PR766" s="4"/>
      <c r="PS766" s="4"/>
      <c r="PT766" s="4"/>
      <c r="PU766" s="4"/>
      <c r="PV766" s="4"/>
      <c r="PW766" s="4"/>
      <c r="PX766" s="4"/>
      <c r="PY766" s="136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P766" s="4"/>
      <c r="TQ766" s="4"/>
      <c r="TR766" s="4"/>
      <c r="TS766" s="4"/>
      <c r="TT766" s="4"/>
      <c r="TU766" s="4"/>
      <c r="TV766" s="4"/>
      <c r="TW766" s="4"/>
      <c r="TX766" s="136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O766" s="4"/>
      <c r="XP766" s="4"/>
      <c r="XQ766" s="4"/>
      <c r="XR766" s="4"/>
      <c r="XS766" s="4"/>
      <c r="XT766" s="4"/>
      <c r="XU766" s="4"/>
      <c r="XV766" s="4"/>
      <c r="XW766" s="136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</row>
    <row r="767" spans="3:737" x14ac:dyDescent="0.25">
      <c r="C767" s="4"/>
      <c r="D767" s="4"/>
      <c r="E767" s="4"/>
      <c r="F767" s="4"/>
      <c r="G767" s="4"/>
      <c r="H767" s="4"/>
      <c r="I767" s="4"/>
      <c r="J767" s="4"/>
      <c r="K767" s="136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DC767" s="136"/>
      <c r="DD767" s="136"/>
      <c r="DE767" s="136"/>
      <c r="DF767" s="136"/>
      <c r="DG767" s="4"/>
      <c r="DH767" s="136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136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U767" s="4"/>
      <c r="HV767" s="4"/>
      <c r="HW767" s="4"/>
      <c r="HX767" s="4"/>
      <c r="HY767" s="4"/>
      <c r="HZ767" s="4"/>
      <c r="IA767" s="4"/>
      <c r="IB767" s="4"/>
      <c r="IC767" s="136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S767" s="4"/>
      <c r="LT767" s="4"/>
      <c r="LU767" s="4"/>
      <c r="LV767" s="4"/>
      <c r="LW767" s="4"/>
      <c r="LX767" s="4"/>
      <c r="LY767" s="4"/>
      <c r="LZ767" s="4"/>
      <c r="MA767" s="136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Q767" s="4"/>
      <c r="PR767" s="4"/>
      <c r="PS767" s="4"/>
      <c r="PT767" s="4"/>
      <c r="PU767" s="4"/>
      <c r="PV767" s="4"/>
      <c r="PW767" s="4"/>
      <c r="PX767" s="4"/>
      <c r="PY767" s="136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P767" s="4"/>
      <c r="TQ767" s="4"/>
      <c r="TR767" s="4"/>
      <c r="TS767" s="4"/>
      <c r="TT767" s="4"/>
      <c r="TU767" s="4"/>
      <c r="TV767" s="4"/>
      <c r="TW767" s="4"/>
      <c r="TX767" s="136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O767" s="4"/>
      <c r="XP767" s="4"/>
      <c r="XQ767" s="4"/>
      <c r="XR767" s="4"/>
      <c r="XS767" s="4"/>
      <c r="XT767" s="4"/>
      <c r="XU767" s="4"/>
      <c r="XV767" s="4"/>
      <c r="XW767" s="136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</row>
    <row r="768" spans="3:737" x14ac:dyDescent="0.25">
      <c r="C768" s="4"/>
      <c r="D768" s="4"/>
      <c r="E768" s="4"/>
      <c r="F768" s="4"/>
      <c r="G768" s="4"/>
      <c r="H768" s="4"/>
      <c r="I768" s="4"/>
      <c r="J768" s="4"/>
      <c r="K768" s="136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DC768" s="136"/>
      <c r="DD768" s="136"/>
      <c r="DE768" s="136"/>
      <c r="DF768" s="136"/>
      <c r="DG768" s="4"/>
      <c r="DH768" s="136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136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U768" s="4"/>
      <c r="HV768" s="4"/>
      <c r="HW768" s="4"/>
      <c r="HX768" s="4"/>
      <c r="HY768" s="4"/>
      <c r="HZ768" s="4"/>
      <c r="IA768" s="4"/>
      <c r="IB768" s="4"/>
      <c r="IC768" s="136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S768" s="4"/>
      <c r="LT768" s="4"/>
      <c r="LU768" s="4"/>
      <c r="LV768" s="4"/>
      <c r="LW768" s="4"/>
      <c r="LX768" s="4"/>
      <c r="LY768" s="4"/>
      <c r="LZ768" s="4"/>
      <c r="MA768" s="136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Q768" s="4"/>
      <c r="PR768" s="4"/>
      <c r="PS768" s="4"/>
      <c r="PT768" s="4"/>
      <c r="PU768" s="4"/>
      <c r="PV768" s="4"/>
      <c r="PW768" s="4"/>
      <c r="PX768" s="4"/>
      <c r="PY768" s="136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P768" s="4"/>
      <c r="TQ768" s="4"/>
      <c r="TR768" s="4"/>
      <c r="TS768" s="4"/>
      <c r="TT768" s="4"/>
      <c r="TU768" s="4"/>
      <c r="TV768" s="4"/>
      <c r="TW768" s="4"/>
      <c r="TX768" s="136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O768" s="4"/>
      <c r="XP768" s="4"/>
      <c r="XQ768" s="4"/>
      <c r="XR768" s="4"/>
      <c r="XS768" s="4"/>
      <c r="XT768" s="4"/>
      <c r="XU768" s="4"/>
      <c r="XV768" s="4"/>
      <c r="XW768" s="136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</row>
    <row r="769" spans="3:737" x14ac:dyDescent="0.25">
      <c r="C769" s="4"/>
      <c r="D769" s="4"/>
      <c r="E769" s="4"/>
      <c r="F769" s="4"/>
      <c r="G769" s="4"/>
      <c r="H769" s="4"/>
      <c r="I769" s="4"/>
      <c r="J769" s="4"/>
      <c r="K769" s="136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DC769" s="136"/>
      <c r="DD769" s="136"/>
      <c r="DE769" s="136"/>
      <c r="DF769" s="136"/>
      <c r="DG769" s="4"/>
      <c r="DH769" s="136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136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U769" s="4"/>
      <c r="HV769" s="4"/>
      <c r="HW769" s="4"/>
      <c r="HX769" s="4"/>
      <c r="HY769" s="4"/>
      <c r="HZ769" s="4"/>
      <c r="IA769" s="4"/>
      <c r="IB769" s="4"/>
      <c r="IC769" s="136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S769" s="4"/>
      <c r="LT769" s="4"/>
      <c r="LU769" s="4"/>
      <c r="LV769" s="4"/>
      <c r="LW769" s="4"/>
      <c r="LX769" s="4"/>
      <c r="LY769" s="4"/>
      <c r="LZ769" s="4"/>
      <c r="MA769" s="136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Q769" s="4"/>
      <c r="PR769" s="4"/>
      <c r="PS769" s="4"/>
      <c r="PT769" s="4"/>
      <c r="PU769" s="4"/>
      <c r="PV769" s="4"/>
      <c r="PW769" s="4"/>
      <c r="PX769" s="4"/>
      <c r="PY769" s="136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P769" s="4"/>
      <c r="TQ769" s="4"/>
      <c r="TR769" s="4"/>
      <c r="TS769" s="4"/>
      <c r="TT769" s="4"/>
      <c r="TU769" s="4"/>
      <c r="TV769" s="4"/>
      <c r="TW769" s="4"/>
      <c r="TX769" s="136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O769" s="4"/>
      <c r="XP769" s="4"/>
      <c r="XQ769" s="4"/>
      <c r="XR769" s="4"/>
      <c r="XS769" s="4"/>
      <c r="XT769" s="4"/>
      <c r="XU769" s="4"/>
      <c r="XV769" s="4"/>
      <c r="XW769" s="136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</row>
    <row r="770" spans="3:737" x14ac:dyDescent="0.25">
      <c r="C770" s="4"/>
      <c r="D770" s="4"/>
      <c r="E770" s="4"/>
      <c r="F770" s="4"/>
      <c r="G770" s="4"/>
      <c r="H770" s="4"/>
      <c r="I770" s="4"/>
      <c r="J770" s="4"/>
      <c r="K770" s="136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DC770" s="136"/>
      <c r="DD770" s="136"/>
      <c r="DE770" s="136"/>
      <c r="DF770" s="136"/>
      <c r="DG770" s="4"/>
      <c r="DH770" s="136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136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U770" s="4"/>
      <c r="HV770" s="4"/>
      <c r="HW770" s="4"/>
      <c r="HX770" s="4"/>
      <c r="HY770" s="4"/>
      <c r="HZ770" s="4"/>
      <c r="IA770" s="4"/>
      <c r="IB770" s="4"/>
      <c r="IC770" s="136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S770" s="4"/>
      <c r="LT770" s="4"/>
      <c r="LU770" s="4"/>
      <c r="LV770" s="4"/>
      <c r="LW770" s="4"/>
      <c r="LX770" s="4"/>
      <c r="LY770" s="4"/>
      <c r="LZ770" s="4"/>
      <c r="MA770" s="136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Q770" s="4"/>
      <c r="PR770" s="4"/>
      <c r="PS770" s="4"/>
      <c r="PT770" s="4"/>
      <c r="PU770" s="4"/>
      <c r="PV770" s="4"/>
      <c r="PW770" s="4"/>
      <c r="PX770" s="4"/>
      <c r="PY770" s="136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P770" s="4"/>
      <c r="TQ770" s="4"/>
      <c r="TR770" s="4"/>
      <c r="TS770" s="4"/>
      <c r="TT770" s="4"/>
      <c r="TU770" s="4"/>
      <c r="TV770" s="4"/>
      <c r="TW770" s="4"/>
      <c r="TX770" s="136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O770" s="4"/>
      <c r="XP770" s="4"/>
      <c r="XQ770" s="4"/>
      <c r="XR770" s="4"/>
      <c r="XS770" s="4"/>
      <c r="XT770" s="4"/>
      <c r="XU770" s="4"/>
      <c r="XV770" s="4"/>
      <c r="XW770" s="136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</row>
    <row r="771" spans="3:737" x14ac:dyDescent="0.25">
      <c r="C771" s="4"/>
      <c r="D771" s="4"/>
      <c r="E771" s="4"/>
      <c r="F771" s="4"/>
      <c r="G771" s="4"/>
      <c r="H771" s="4"/>
      <c r="I771" s="4"/>
      <c r="J771" s="4"/>
      <c r="K771" s="136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DC771" s="136"/>
      <c r="DD771" s="136"/>
      <c r="DE771" s="136"/>
      <c r="DF771" s="136"/>
      <c r="DG771" s="4"/>
      <c r="DH771" s="136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136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U771" s="4"/>
      <c r="HV771" s="4"/>
      <c r="HW771" s="4"/>
      <c r="HX771" s="4"/>
      <c r="HY771" s="4"/>
      <c r="HZ771" s="4"/>
      <c r="IA771" s="4"/>
      <c r="IB771" s="4"/>
      <c r="IC771" s="136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S771" s="4"/>
      <c r="LT771" s="4"/>
      <c r="LU771" s="4"/>
      <c r="LV771" s="4"/>
      <c r="LW771" s="4"/>
      <c r="LX771" s="4"/>
      <c r="LY771" s="4"/>
      <c r="LZ771" s="4"/>
      <c r="MA771" s="136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Q771" s="4"/>
      <c r="PR771" s="4"/>
      <c r="PS771" s="4"/>
      <c r="PT771" s="4"/>
      <c r="PU771" s="4"/>
      <c r="PV771" s="4"/>
      <c r="PW771" s="4"/>
      <c r="PX771" s="4"/>
      <c r="PY771" s="136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P771" s="4"/>
      <c r="TQ771" s="4"/>
      <c r="TR771" s="4"/>
      <c r="TS771" s="4"/>
      <c r="TT771" s="4"/>
      <c r="TU771" s="4"/>
      <c r="TV771" s="4"/>
      <c r="TW771" s="4"/>
      <c r="TX771" s="136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O771" s="4"/>
      <c r="XP771" s="4"/>
      <c r="XQ771" s="4"/>
      <c r="XR771" s="4"/>
      <c r="XS771" s="4"/>
      <c r="XT771" s="4"/>
      <c r="XU771" s="4"/>
      <c r="XV771" s="4"/>
      <c r="XW771" s="136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</row>
    <row r="772" spans="3:737" x14ac:dyDescent="0.25">
      <c r="C772" s="4"/>
      <c r="D772" s="4"/>
      <c r="E772" s="4"/>
      <c r="F772" s="4"/>
      <c r="G772" s="4"/>
      <c r="H772" s="4"/>
      <c r="I772" s="4"/>
      <c r="J772" s="4"/>
      <c r="K772" s="136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DC772" s="136"/>
      <c r="DD772" s="136"/>
      <c r="DE772" s="136"/>
      <c r="DF772" s="136"/>
      <c r="DG772" s="4"/>
      <c r="DH772" s="136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136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U772" s="4"/>
      <c r="HV772" s="4"/>
      <c r="HW772" s="4"/>
      <c r="HX772" s="4"/>
      <c r="HY772" s="4"/>
      <c r="HZ772" s="4"/>
      <c r="IA772" s="4"/>
      <c r="IB772" s="4"/>
      <c r="IC772" s="136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S772" s="4"/>
      <c r="LT772" s="4"/>
      <c r="LU772" s="4"/>
      <c r="LV772" s="4"/>
      <c r="LW772" s="4"/>
      <c r="LX772" s="4"/>
      <c r="LY772" s="4"/>
      <c r="LZ772" s="4"/>
      <c r="MA772" s="136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Q772" s="4"/>
      <c r="PR772" s="4"/>
      <c r="PS772" s="4"/>
      <c r="PT772" s="4"/>
      <c r="PU772" s="4"/>
      <c r="PV772" s="4"/>
      <c r="PW772" s="4"/>
      <c r="PX772" s="4"/>
      <c r="PY772" s="136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P772" s="4"/>
      <c r="TQ772" s="4"/>
      <c r="TR772" s="4"/>
      <c r="TS772" s="4"/>
      <c r="TT772" s="4"/>
      <c r="TU772" s="4"/>
      <c r="TV772" s="4"/>
      <c r="TW772" s="4"/>
      <c r="TX772" s="136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O772" s="4"/>
      <c r="XP772" s="4"/>
      <c r="XQ772" s="4"/>
      <c r="XR772" s="4"/>
      <c r="XS772" s="4"/>
      <c r="XT772" s="4"/>
      <c r="XU772" s="4"/>
      <c r="XV772" s="4"/>
      <c r="XW772" s="136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</row>
    <row r="773" spans="3:737" x14ac:dyDescent="0.25">
      <c r="C773" s="4"/>
      <c r="D773" s="4"/>
      <c r="E773" s="4"/>
      <c r="F773" s="4"/>
      <c r="G773" s="4"/>
      <c r="H773" s="4"/>
      <c r="I773" s="4"/>
      <c r="J773" s="4"/>
      <c r="K773" s="136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DC773" s="136"/>
      <c r="DD773" s="136"/>
      <c r="DE773" s="136"/>
      <c r="DF773" s="136"/>
      <c r="DG773" s="4"/>
      <c r="DH773" s="136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136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U773" s="4"/>
      <c r="HV773" s="4"/>
      <c r="HW773" s="4"/>
      <c r="HX773" s="4"/>
      <c r="HY773" s="4"/>
      <c r="HZ773" s="4"/>
      <c r="IA773" s="4"/>
      <c r="IB773" s="4"/>
      <c r="IC773" s="136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S773" s="4"/>
      <c r="LT773" s="4"/>
      <c r="LU773" s="4"/>
      <c r="LV773" s="4"/>
      <c r="LW773" s="4"/>
      <c r="LX773" s="4"/>
      <c r="LY773" s="4"/>
      <c r="LZ773" s="4"/>
      <c r="MA773" s="136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Q773" s="4"/>
      <c r="PR773" s="4"/>
      <c r="PS773" s="4"/>
      <c r="PT773" s="4"/>
      <c r="PU773" s="4"/>
      <c r="PV773" s="4"/>
      <c r="PW773" s="4"/>
      <c r="PX773" s="4"/>
      <c r="PY773" s="136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P773" s="4"/>
      <c r="TQ773" s="4"/>
      <c r="TR773" s="4"/>
      <c r="TS773" s="4"/>
      <c r="TT773" s="4"/>
      <c r="TU773" s="4"/>
      <c r="TV773" s="4"/>
      <c r="TW773" s="4"/>
      <c r="TX773" s="136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O773" s="4"/>
      <c r="XP773" s="4"/>
      <c r="XQ773" s="4"/>
      <c r="XR773" s="4"/>
      <c r="XS773" s="4"/>
      <c r="XT773" s="4"/>
      <c r="XU773" s="4"/>
      <c r="XV773" s="4"/>
      <c r="XW773" s="136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</row>
    <row r="774" spans="3:737" x14ac:dyDescent="0.25">
      <c r="C774" s="4"/>
      <c r="D774" s="4"/>
      <c r="E774" s="4"/>
      <c r="F774" s="4"/>
      <c r="G774" s="4"/>
      <c r="H774" s="4"/>
      <c r="I774" s="4"/>
      <c r="J774" s="4"/>
      <c r="K774" s="136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DC774" s="136"/>
      <c r="DD774" s="136"/>
      <c r="DE774" s="136"/>
      <c r="DF774" s="136"/>
      <c r="DG774" s="4"/>
      <c r="DH774" s="136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136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U774" s="4"/>
      <c r="HV774" s="4"/>
      <c r="HW774" s="4"/>
      <c r="HX774" s="4"/>
      <c r="HY774" s="4"/>
      <c r="HZ774" s="4"/>
      <c r="IA774" s="4"/>
      <c r="IB774" s="4"/>
      <c r="IC774" s="136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S774" s="4"/>
      <c r="LT774" s="4"/>
      <c r="LU774" s="4"/>
      <c r="LV774" s="4"/>
      <c r="LW774" s="4"/>
      <c r="LX774" s="4"/>
      <c r="LY774" s="4"/>
      <c r="LZ774" s="4"/>
      <c r="MA774" s="136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Q774" s="4"/>
      <c r="PR774" s="4"/>
      <c r="PS774" s="4"/>
      <c r="PT774" s="4"/>
      <c r="PU774" s="4"/>
      <c r="PV774" s="4"/>
      <c r="PW774" s="4"/>
      <c r="PX774" s="4"/>
      <c r="PY774" s="136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P774" s="4"/>
      <c r="TQ774" s="4"/>
      <c r="TR774" s="4"/>
      <c r="TS774" s="4"/>
      <c r="TT774" s="4"/>
      <c r="TU774" s="4"/>
      <c r="TV774" s="4"/>
      <c r="TW774" s="4"/>
      <c r="TX774" s="136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O774" s="4"/>
      <c r="XP774" s="4"/>
      <c r="XQ774" s="4"/>
      <c r="XR774" s="4"/>
      <c r="XS774" s="4"/>
      <c r="XT774" s="4"/>
      <c r="XU774" s="4"/>
      <c r="XV774" s="4"/>
      <c r="XW774" s="136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</row>
    <row r="775" spans="3:737" x14ac:dyDescent="0.25">
      <c r="C775" s="4"/>
      <c r="D775" s="4"/>
      <c r="E775" s="4"/>
      <c r="F775" s="4"/>
      <c r="G775" s="4"/>
      <c r="H775" s="4"/>
      <c r="I775" s="4"/>
      <c r="J775" s="4"/>
      <c r="K775" s="136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DC775" s="136"/>
      <c r="DD775" s="136"/>
      <c r="DE775" s="136"/>
      <c r="DF775" s="136"/>
      <c r="DG775" s="4"/>
      <c r="DH775" s="136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136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U775" s="4"/>
      <c r="HV775" s="4"/>
      <c r="HW775" s="4"/>
      <c r="HX775" s="4"/>
      <c r="HY775" s="4"/>
      <c r="HZ775" s="4"/>
      <c r="IA775" s="4"/>
      <c r="IB775" s="4"/>
      <c r="IC775" s="136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S775" s="4"/>
      <c r="LT775" s="4"/>
      <c r="LU775" s="4"/>
      <c r="LV775" s="4"/>
      <c r="LW775" s="4"/>
      <c r="LX775" s="4"/>
      <c r="LY775" s="4"/>
      <c r="LZ775" s="4"/>
      <c r="MA775" s="136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Q775" s="4"/>
      <c r="PR775" s="4"/>
      <c r="PS775" s="4"/>
      <c r="PT775" s="4"/>
      <c r="PU775" s="4"/>
      <c r="PV775" s="4"/>
      <c r="PW775" s="4"/>
      <c r="PX775" s="4"/>
      <c r="PY775" s="136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P775" s="4"/>
      <c r="TQ775" s="4"/>
      <c r="TR775" s="4"/>
      <c r="TS775" s="4"/>
      <c r="TT775" s="4"/>
      <c r="TU775" s="4"/>
      <c r="TV775" s="4"/>
      <c r="TW775" s="4"/>
      <c r="TX775" s="136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O775" s="4"/>
      <c r="XP775" s="4"/>
      <c r="XQ775" s="4"/>
      <c r="XR775" s="4"/>
      <c r="XS775" s="4"/>
      <c r="XT775" s="4"/>
      <c r="XU775" s="4"/>
      <c r="XV775" s="4"/>
      <c r="XW775" s="136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</row>
    <row r="776" spans="3:737" x14ac:dyDescent="0.25">
      <c r="C776" s="4"/>
      <c r="D776" s="4"/>
      <c r="E776" s="4"/>
      <c r="F776" s="4"/>
      <c r="G776" s="4"/>
      <c r="H776" s="4"/>
      <c r="I776" s="4"/>
      <c r="J776" s="4"/>
      <c r="K776" s="136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DC776" s="136"/>
      <c r="DD776" s="136"/>
      <c r="DE776" s="136"/>
      <c r="DF776" s="136"/>
      <c r="DG776" s="4"/>
      <c r="DH776" s="136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136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U776" s="4"/>
      <c r="HV776" s="4"/>
      <c r="HW776" s="4"/>
      <c r="HX776" s="4"/>
      <c r="HY776" s="4"/>
      <c r="HZ776" s="4"/>
      <c r="IA776" s="4"/>
      <c r="IB776" s="4"/>
      <c r="IC776" s="136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S776" s="4"/>
      <c r="LT776" s="4"/>
      <c r="LU776" s="4"/>
      <c r="LV776" s="4"/>
      <c r="LW776" s="4"/>
      <c r="LX776" s="4"/>
      <c r="LY776" s="4"/>
      <c r="LZ776" s="4"/>
      <c r="MA776" s="136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Q776" s="4"/>
      <c r="PR776" s="4"/>
      <c r="PS776" s="4"/>
      <c r="PT776" s="4"/>
      <c r="PU776" s="4"/>
      <c r="PV776" s="4"/>
      <c r="PW776" s="4"/>
      <c r="PX776" s="4"/>
      <c r="PY776" s="136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P776" s="4"/>
      <c r="TQ776" s="4"/>
      <c r="TR776" s="4"/>
      <c r="TS776" s="4"/>
      <c r="TT776" s="4"/>
      <c r="TU776" s="4"/>
      <c r="TV776" s="4"/>
      <c r="TW776" s="4"/>
      <c r="TX776" s="136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O776" s="4"/>
      <c r="XP776" s="4"/>
      <c r="XQ776" s="4"/>
      <c r="XR776" s="4"/>
      <c r="XS776" s="4"/>
      <c r="XT776" s="4"/>
      <c r="XU776" s="4"/>
      <c r="XV776" s="4"/>
      <c r="XW776" s="136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</row>
    <row r="777" spans="3:737" x14ac:dyDescent="0.25">
      <c r="C777" s="4"/>
      <c r="D777" s="4"/>
      <c r="E777" s="4"/>
      <c r="F777" s="4"/>
      <c r="G777" s="4"/>
      <c r="H777" s="4"/>
      <c r="I777" s="4"/>
      <c r="J777" s="4"/>
      <c r="K777" s="136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DC777" s="136"/>
      <c r="DD777" s="136"/>
      <c r="DE777" s="136"/>
      <c r="DF777" s="136"/>
      <c r="DG777" s="4"/>
      <c r="DH777" s="136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136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U777" s="4"/>
      <c r="HV777" s="4"/>
      <c r="HW777" s="4"/>
      <c r="HX777" s="4"/>
      <c r="HY777" s="4"/>
      <c r="HZ777" s="4"/>
      <c r="IA777" s="4"/>
      <c r="IB777" s="4"/>
      <c r="IC777" s="136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S777" s="4"/>
      <c r="LT777" s="4"/>
      <c r="LU777" s="4"/>
      <c r="LV777" s="4"/>
      <c r="LW777" s="4"/>
      <c r="LX777" s="4"/>
      <c r="LY777" s="4"/>
      <c r="LZ777" s="4"/>
      <c r="MA777" s="136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Q777" s="4"/>
      <c r="PR777" s="4"/>
      <c r="PS777" s="4"/>
      <c r="PT777" s="4"/>
      <c r="PU777" s="4"/>
      <c r="PV777" s="4"/>
      <c r="PW777" s="4"/>
      <c r="PX777" s="4"/>
      <c r="PY777" s="136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P777" s="4"/>
      <c r="TQ777" s="4"/>
      <c r="TR777" s="4"/>
      <c r="TS777" s="4"/>
      <c r="TT777" s="4"/>
      <c r="TU777" s="4"/>
      <c r="TV777" s="4"/>
      <c r="TW777" s="4"/>
      <c r="TX777" s="136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O777" s="4"/>
      <c r="XP777" s="4"/>
      <c r="XQ777" s="4"/>
      <c r="XR777" s="4"/>
      <c r="XS777" s="4"/>
      <c r="XT777" s="4"/>
      <c r="XU777" s="4"/>
      <c r="XV777" s="4"/>
      <c r="XW777" s="136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</row>
    <row r="778" spans="3:737" x14ac:dyDescent="0.25">
      <c r="C778" s="4"/>
      <c r="D778" s="4"/>
      <c r="E778" s="4"/>
      <c r="F778" s="4"/>
      <c r="G778" s="4"/>
      <c r="H778" s="4"/>
      <c r="I778" s="4"/>
      <c r="J778" s="4"/>
      <c r="K778" s="136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DC778" s="136"/>
      <c r="DD778" s="136"/>
      <c r="DE778" s="136"/>
      <c r="DF778" s="136"/>
      <c r="DG778" s="4"/>
      <c r="DH778" s="136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136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U778" s="4"/>
      <c r="HV778" s="4"/>
      <c r="HW778" s="4"/>
      <c r="HX778" s="4"/>
      <c r="HY778" s="4"/>
      <c r="HZ778" s="4"/>
      <c r="IA778" s="4"/>
      <c r="IB778" s="4"/>
      <c r="IC778" s="136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S778" s="4"/>
      <c r="LT778" s="4"/>
      <c r="LU778" s="4"/>
      <c r="LV778" s="4"/>
      <c r="LW778" s="4"/>
      <c r="LX778" s="4"/>
      <c r="LY778" s="4"/>
      <c r="LZ778" s="4"/>
      <c r="MA778" s="136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Q778" s="4"/>
      <c r="PR778" s="4"/>
      <c r="PS778" s="4"/>
      <c r="PT778" s="4"/>
      <c r="PU778" s="4"/>
      <c r="PV778" s="4"/>
      <c r="PW778" s="4"/>
      <c r="PX778" s="4"/>
      <c r="PY778" s="136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P778" s="4"/>
      <c r="TQ778" s="4"/>
      <c r="TR778" s="4"/>
      <c r="TS778" s="4"/>
      <c r="TT778" s="4"/>
      <c r="TU778" s="4"/>
      <c r="TV778" s="4"/>
      <c r="TW778" s="4"/>
      <c r="TX778" s="136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O778" s="4"/>
      <c r="XP778" s="4"/>
      <c r="XQ778" s="4"/>
      <c r="XR778" s="4"/>
      <c r="XS778" s="4"/>
      <c r="XT778" s="4"/>
      <c r="XU778" s="4"/>
      <c r="XV778" s="4"/>
      <c r="XW778" s="136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</row>
    <row r="779" spans="3:737" x14ac:dyDescent="0.25">
      <c r="C779" s="4"/>
      <c r="D779" s="4"/>
      <c r="E779" s="4"/>
      <c r="F779" s="4"/>
      <c r="G779" s="4"/>
      <c r="H779" s="4"/>
      <c r="I779" s="4"/>
      <c r="J779" s="4"/>
      <c r="K779" s="136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DC779" s="136"/>
      <c r="DD779" s="136"/>
      <c r="DE779" s="136"/>
      <c r="DF779" s="136"/>
      <c r="DG779" s="4"/>
      <c r="DH779" s="136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136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U779" s="4"/>
      <c r="HV779" s="4"/>
      <c r="HW779" s="4"/>
      <c r="HX779" s="4"/>
      <c r="HY779" s="4"/>
      <c r="HZ779" s="4"/>
      <c r="IA779" s="4"/>
      <c r="IB779" s="4"/>
      <c r="IC779" s="136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S779" s="4"/>
      <c r="LT779" s="4"/>
      <c r="LU779" s="4"/>
      <c r="LV779" s="4"/>
      <c r="LW779" s="4"/>
      <c r="LX779" s="4"/>
      <c r="LY779" s="4"/>
      <c r="LZ779" s="4"/>
      <c r="MA779" s="136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Q779" s="4"/>
      <c r="PR779" s="4"/>
      <c r="PS779" s="4"/>
      <c r="PT779" s="4"/>
      <c r="PU779" s="4"/>
      <c r="PV779" s="4"/>
      <c r="PW779" s="4"/>
      <c r="PX779" s="4"/>
      <c r="PY779" s="136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P779" s="4"/>
      <c r="TQ779" s="4"/>
      <c r="TR779" s="4"/>
      <c r="TS779" s="4"/>
      <c r="TT779" s="4"/>
      <c r="TU779" s="4"/>
      <c r="TV779" s="4"/>
      <c r="TW779" s="4"/>
      <c r="TX779" s="136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O779" s="4"/>
      <c r="XP779" s="4"/>
      <c r="XQ779" s="4"/>
      <c r="XR779" s="4"/>
      <c r="XS779" s="4"/>
      <c r="XT779" s="4"/>
      <c r="XU779" s="4"/>
      <c r="XV779" s="4"/>
      <c r="XW779" s="136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</row>
    <row r="780" spans="3:737" x14ac:dyDescent="0.25">
      <c r="C780" s="4"/>
      <c r="D780" s="4"/>
      <c r="E780" s="4"/>
      <c r="F780" s="4"/>
      <c r="G780" s="4"/>
      <c r="H780" s="4"/>
      <c r="I780" s="4"/>
      <c r="J780" s="4"/>
      <c r="K780" s="136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DC780" s="136"/>
      <c r="DD780" s="136"/>
      <c r="DE780" s="136"/>
      <c r="DF780" s="136"/>
      <c r="DG780" s="4"/>
      <c r="DH780" s="136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136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U780" s="4"/>
      <c r="HV780" s="4"/>
      <c r="HW780" s="4"/>
      <c r="HX780" s="4"/>
      <c r="HY780" s="4"/>
      <c r="HZ780" s="4"/>
      <c r="IA780" s="4"/>
      <c r="IB780" s="4"/>
      <c r="IC780" s="136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S780" s="4"/>
      <c r="LT780" s="4"/>
      <c r="LU780" s="4"/>
      <c r="LV780" s="4"/>
      <c r="LW780" s="4"/>
      <c r="LX780" s="4"/>
      <c r="LY780" s="4"/>
      <c r="LZ780" s="4"/>
      <c r="MA780" s="136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Q780" s="4"/>
      <c r="PR780" s="4"/>
      <c r="PS780" s="4"/>
      <c r="PT780" s="4"/>
      <c r="PU780" s="4"/>
      <c r="PV780" s="4"/>
      <c r="PW780" s="4"/>
      <c r="PX780" s="4"/>
      <c r="PY780" s="136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P780" s="4"/>
      <c r="TQ780" s="4"/>
      <c r="TR780" s="4"/>
      <c r="TS780" s="4"/>
      <c r="TT780" s="4"/>
      <c r="TU780" s="4"/>
      <c r="TV780" s="4"/>
      <c r="TW780" s="4"/>
      <c r="TX780" s="136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O780" s="4"/>
      <c r="XP780" s="4"/>
      <c r="XQ780" s="4"/>
      <c r="XR780" s="4"/>
      <c r="XS780" s="4"/>
      <c r="XT780" s="4"/>
      <c r="XU780" s="4"/>
      <c r="XV780" s="4"/>
      <c r="XW780" s="136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</row>
    <row r="781" spans="3:737" x14ac:dyDescent="0.25">
      <c r="C781" s="4"/>
      <c r="D781" s="4"/>
      <c r="E781" s="4"/>
      <c r="F781" s="4"/>
      <c r="G781" s="4"/>
      <c r="H781" s="4"/>
      <c r="I781" s="4"/>
      <c r="J781" s="4"/>
      <c r="K781" s="136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DC781" s="136"/>
      <c r="DD781" s="136"/>
      <c r="DE781" s="136"/>
      <c r="DF781" s="136"/>
      <c r="DG781" s="4"/>
      <c r="DH781" s="136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136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U781" s="4"/>
      <c r="HV781" s="4"/>
      <c r="HW781" s="4"/>
      <c r="HX781" s="4"/>
      <c r="HY781" s="4"/>
      <c r="HZ781" s="4"/>
      <c r="IA781" s="4"/>
      <c r="IB781" s="4"/>
      <c r="IC781" s="136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S781" s="4"/>
      <c r="LT781" s="4"/>
      <c r="LU781" s="4"/>
      <c r="LV781" s="4"/>
      <c r="LW781" s="4"/>
      <c r="LX781" s="4"/>
      <c r="LY781" s="4"/>
      <c r="LZ781" s="4"/>
      <c r="MA781" s="136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Q781" s="4"/>
      <c r="PR781" s="4"/>
      <c r="PS781" s="4"/>
      <c r="PT781" s="4"/>
      <c r="PU781" s="4"/>
      <c r="PV781" s="4"/>
      <c r="PW781" s="4"/>
      <c r="PX781" s="4"/>
      <c r="PY781" s="136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P781" s="4"/>
      <c r="TQ781" s="4"/>
      <c r="TR781" s="4"/>
      <c r="TS781" s="4"/>
      <c r="TT781" s="4"/>
      <c r="TU781" s="4"/>
      <c r="TV781" s="4"/>
      <c r="TW781" s="4"/>
      <c r="TX781" s="136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O781" s="4"/>
      <c r="XP781" s="4"/>
      <c r="XQ781" s="4"/>
      <c r="XR781" s="4"/>
      <c r="XS781" s="4"/>
      <c r="XT781" s="4"/>
      <c r="XU781" s="4"/>
      <c r="XV781" s="4"/>
      <c r="XW781" s="136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</row>
    <row r="782" spans="3:737" x14ac:dyDescent="0.25">
      <c r="C782" s="4"/>
      <c r="D782" s="4"/>
      <c r="E782" s="4"/>
      <c r="F782" s="4"/>
      <c r="G782" s="4"/>
      <c r="H782" s="4"/>
      <c r="I782" s="4"/>
      <c r="J782" s="4"/>
      <c r="K782" s="136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DC782" s="136"/>
      <c r="DD782" s="136"/>
      <c r="DE782" s="136"/>
      <c r="DF782" s="136"/>
      <c r="DG782" s="4"/>
      <c r="DH782" s="136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136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U782" s="4"/>
      <c r="HV782" s="4"/>
      <c r="HW782" s="4"/>
      <c r="HX782" s="4"/>
      <c r="HY782" s="4"/>
      <c r="HZ782" s="4"/>
      <c r="IA782" s="4"/>
      <c r="IB782" s="4"/>
      <c r="IC782" s="136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S782" s="4"/>
      <c r="LT782" s="4"/>
      <c r="LU782" s="4"/>
      <c r="LV782" s="4"/>
      <c r="LW782" s="4"/>
      <c r="LX782" s="4"/>
      <c r="LY782" s="4"/>
      <c r="LZ782" s="4"/>
      <c r="MA782" s="136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Q782" s="4"/>
      <c r="PR782" s="4"/>
      <c r="PS782" s="4"/>
      <c r="PT782" s="4"/>
      <c r="PU782" s="4"/>
      <c r="PV782" s="4"/>
      <c r="PW782" s="4"/>
      <c r="PX782" s="4"/>
      <c r="PY782" s="136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P782" s="4"/>
      <c r="TQ782" s="4"/>
      <c r="TR782" s="4"/>
      <c r="TS782" s="4"/>
      <c r="TT782" s="4"/>
      <c r="TU782" s="4"/>
      <c r="TV782" s="4"/>
      <c r="TW782" s="4"/>
      <c r="TX782" s="136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O782" s="4"/>
      <c r="XP782" s="4"/>
      <c r="XQ782" s="4"/>
      <c r="XR782" s="4"/>
      <c r="XS782" s="4"/>
      <c r="XT782" s="4"/>
      <c r="XU782" s="4"/>
      <c r="XV782" s="4"/>
      <c r="XW782" s="136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</row>
    <row r="783" spans="3:737" x14ac:dyDescent="0.25">
      <c r="C783" s="4"/>
      <c r="D783" s="4"/>
      <c r="E783" s="4"/>
      <c r="F783" s="4"/>
      <c r="G783" s="4"/>
      <c r="H783" s="4"/>
      <c r="I783" s="4"/>
      <c r="J783" s="4"/>
      <c r="K783" s="136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DC783" s="136"/>
      <c r="DD783" s="136"/>
      <c r="DE783" s="136"/>
      <c r="DF783" s="136"/>
      <c r="DG783" s="4"/>
      <c r="DH783" s="136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136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U783" s="4"/>
      <c r="HV783" s="4"/>
      <c r="HW783" s="4"/>
      <c r="HX783" s="4"/>
      <c r="HY783" s="4"/>
      <c r="HZ783" s="4"/>
      <c r="IA783" s="4"/>
      <c r="IB783" s="4"/>
      <c r="IC783" s="136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S783" s="4"/>
      <c r="LT783" s="4"/>
      <c r="LU783" s="4"/>
      <c r="LV783" s="4"/>
      <c r="LW783" s="4"/>
      <c r="LX783" s="4"/>
      <c r="LY783" s="4"/>
      <c r="LZ783" s="4"/>
      <c r="MA783" s="136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Q783" s="4"/>
      <c r="PR783" s="4"/>
      <c r="PS783" s="4"/>
      <c r="PT783" s="4"/>
      <c r="PU783" s="4"/>
      <c r="PV783" s="4"/>
      <c r="PW783" s="4"/>
      <c r="PX783" s="4"/>
      <c r="PY783" s="136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P783" s="4"/>
      <c r="TQ783" s="4"/>
      <c r="TR783" s="4"/>
      <c r="TS783" s="4"/>
      <c r="TT783" s="4"/>
      <c r="TU783" s="4"/>
      <c r="TV783" s="4"/>
      <c r="TW783" s="4"/>
      <c r="TX783" s="136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O783" s="4"/>
      <c r="XP783" s="4"/>
      <c r="XQ783" s="4"/>
      <c r="XR783" s="4"/>
      <c r="XS783" s="4"/>
      <c r="XT783" s="4"/>
      <c r="XU783" s="4"/>
      <c r="XV783" s="4"/>
      <c r="XW783" s="136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</row>
    <row r="784" spans="3:737" x14ac:dyDescent="0.25">
      <c r="C784" s="4"/>
      <c r="D784" s="4"/>
      <c r="E784" s="4"/>
      <c r="F784" s="4"/>
      <c r="G784" s="4"/>
      <c r="H784" s="4"/>
      <c r="I784" s="4"/>
      <c r="J784" s="4"/>
      <c r="K784" s="136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DC784" s="136"/>
      <c r="DD784" s="136"/>
      <c r="DE784" s="136"/>
      <c r="DF784" s="136"/>
      <c r="DG784" s="4"/>
      <c r="DH784" s="136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136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U784" s="4"/>
      <c r="HV784" s="4"/>
      <c r="HW784" s="4"/>
      <c r="HX784" s="4"/>
      <c r="HY784" s="4"/>
      <c r="HZ784" s="4"/>
      <c r="IA784" s="4"/>
      <c r="IB784" s="4"/>
      <c r="IC784" s="136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S784" s="4"/>
      <c r="LT784" s="4"/>
      <c r="LU784" s="4"/>
      <c r="LV784" s="4"/>
      <c r="LW784" s="4"/>
      <c r="LX784" s="4"/>
      <c r="LY784" s="4"/>
      <c r="LZ784" s="4"/>
      <c r="MA784" s="136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Q784" s="4"/>
      <c r="PR784" s="4"/>
      <c r="PS784" s="4"/>
      <c r="PT784" s="4"/>
      <c r="PU784" s="4"/>
      <c r="PV784" s="4"/>
      <c r="PW784" s="4"/>
      <c r="PX784" s="4"/>
      <c r="PY784" s="136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P784" s="4"/>
      <c r="TQ784" s="4"/>
      <c r="TR784" s="4"/>
      <c r="TS784" s="4"/>
      <c r="TT784" s="4"/>
      <c r="TU784" s="4"/>
      <c r="TV784" s="4"/>
      <c r="TW784" s="4"/>
      <c r="TX784" s="136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O784" s="4"/>
      <c r="XP784" s="4"/>
      <c r="XQ784" s="4"/>
      <c r="XR784" s="4"/>
      <c r="XS784" s="4"/>
      <c r="XT784" s="4"/>
      <c r="XU784" s="4"/>
      <c r="XV784" s="4"/>
      <c r="XW784" s="136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</row>
    <row r="785" spans="3:737" x14ac:dyDescent="0.25">
      <c r="C785" s="4"/>
      <c r="D785" s="4"/>
      <c r="E785" s="4"/>
      <c r="F785" s="4"/>
      <c r="G785" s="4"/>
      <c r="H785" s="4"/>
      <c r="I785" s="4"/>
      <c r="J785" s="4"/>
      <c r="K785" s="136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DC785" s="136"/>
      <c r="DD785" s="136"/>
      <c r="DE785" s="136"/>
      <c r="DF785" s="136"/>
      <c r="DG785" s="4"/>
      <c r="DH785" s="136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136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U785" s="4"/>
      <c r="HV785" s="4"/>
      <c r="HW785" s="4"/>
      <c r="HX785" s="4"/>
      <c r="HY785" s="4"/>
      <c r="HZ785" s="4"/>
      <c r="IA785" s="4"/>
      <c r="IB785" s="4"/>
      <c r="IC785" s="136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S785" s="4"/>
      <c r="LT785" s="4"/>
      <c r="LU785" s="4"/>
      <c r="LV785" s="4"/>
      <c r="LW785" s="4"/>
      <c r="LX785" s="4"/>
      <c r="LY785" s="4"/>
      <c r="LZ785" s="4"/>
      <c r="MA785" s="136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Q785" s="4"/>
      <c r="PR785" s="4"/>
      <c r="PS785" s="4"/>
      <c r="PT785" s="4"/>
      <c r="PU785" s="4"/>
      <c r="PV785" s="4"/>
      <c r="PW785" s="4"/>
      <c r="PX785" s="4"/>
      <c r="PY785" s="136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P785" s="4"/>
      <c r="TQ785" s="4"/>
      <c r="TR785" s="4"/>
      <c r="TS785" s="4"/>
      <c r="TT785" s="4"/>
      <c r="TU785" s="4"/>
      <c r="TV785" s="4"/>
      <c r="TW785" s="4"/>
      <c r="TX785" s="136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O785" s="4"/>
      <c r="XP785" s="4"/>
      <c r="XQ785" s="4"/>
      <c r="XR785" s="4"/>
      <c r="XS785" s="4"/>
      <c r="XT785" s="4"/>
      <c r="XU785" s="4"/>
      <c r="XV785" s="4"/>
      <c r="XW785" s="136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</row>
    <row r="786" spans="3:737" x14ac:dyDescent="0.25">
      <c r="C786" s="4"/>
      <c r="D786" s="4"/>
      <c r="E786" s="4"/>
      <c r="F786" s="4"/>
      <c r="G786" s="4"/>
      <c r="H786" s="4"/>
      <c r="I786" s="4"/>
      <c r="J786" s="4"/>
      <c r="K786" s="136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DC786" s="136"/>
      <c r="DD786" s="136"/>
      <c r="DE786" s="136"/>
      <c r="DF786" s="136"/>
      <c r="DG786" s="4"/>
      <c r="DH786" s="136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136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U786" s="4"/>
      <c r="HV786" s="4"/>
      <c r="HW786" s="4"/>
      <c r="HX786" s="4"/>
      <c r="HY786" s="4"/>
      <c r="HZ786" s="4"/>
      <c r="IA786" s="4"/>
      <c r="IB786" s="4"/>
      <c r="IC786" s="136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S786" s="4"/>
      <c r="LT786" s="4"/>
      <c r="LU786" s="4"/>
      <c r="LV786" s="4"/>
      <c r="LW786" s="4"/>
      <c r="LX786" s="4"/>
      <c r="LY786" s="4"/>
      <c r="LZ786" s="4"/>
      <c r="MA786" s="136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Q786" s="4"/>
      <c r="PR786" s="4"/>
      <c r="PS786" s="4"/>
      <c r="PT786" s="4"/>
      <c r="PU786" s="4"/>
      <c r="PV786" s="4"/>
      <c r="PW786" s="4"/>
      <c r="PX786" s="4"/>
      <c r="PY786" s="136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P786" s="4"/>
      <c r="TQ786" s="4"/>
      <c r="TR786" s="4"/>
      <c r="TS786" s="4"/>
      <c r="TT786" s="4"/>
      <c r="TU786" s="4"/>
      <c r="TV786" s="4"/>
      <c r="TW786" s="4"/>
      <c r="TX786" s="136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O786" s="4"/>
      <c r="XP786" s="4"/>
      <c r="XQ786" s="4"/>
      <c r="XR786" s="4"/>
      <c r="XS786" s="4"/>
      <c r="XT786" s="4"/>
      <c r="XU786" s="4"/>
      <c r="XV786" s="4"/>
      <c r="XW786" s="136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</row>
    <row r="787" spans="3:737" x14ac:dyDescent="0.25">
      <c r="C787" s="4"/>
      <c r="D787" s="4"/>
      <c r="E787" s="4"/>
      <c r="F787" s="4"/>
      <c r="G787" s="4"/>
      <c r="H787" s="4"/>
      <c r="I787" s="4"/>
      <c r="J787" s="4"/>
      <c r="K787" s="136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DC787" s="136"/>
      <c r="DD787" s="136"/>
      <c r="DE787" s="136"/>
      <c r="DF787" s="136"/>
      <c r="DG787" s="4"/>
      <c r="DH787" s="136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136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U787" s="4"/>
      <c r="HV787" s="4"/>
      <c r="HW787" s="4"/>
      <c r="HX787" s="4"/>
      <c r="HY787" s="4"/>
      <c r="HZ787" s="4"/>
      <c r="IA787" s="4"/>
      <c r="IB787" s="4"/>
      <c r="IC787" s="136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S787" s="4"/>
      <c r="LT787" s="4"/>
      <c r="LU787" s="4"/>
      <c r="LV787" s="4"/>
      <c r="LW787" s="4"/>
      <c r="LX787" s="4"/>
      <c r="LY787" s="4"/>
      <c r="LZ787" s="4"/>
      <c r="MA787" s="136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Q787" s="4"/>
      <c r="PR787" s="4"/>
      <c r="PS787" s="4"/>
      <c r="PT787" s="4"/>
      <c r="PU787" s="4"/>
      <c r="PV787" s="4"/>
      <c r="PW787" s="4"/>
      <c r="PX787" s="4"/>
      <c r="PY787" s="136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P787" s="4"/>
      <c r="TQ787" s="4"/>
      <c r="TR787" s="4"/>
      <c r="TS787" s="4"/>
      <c r="TT787" s="4"/>
      <c r="TU787" s="4"/>
      <c r="TV787" s="4"/>
      <c r="TW787" s="4"/>
      <c r="TX787" s="136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O787" s="4"/>
      <c r="XP787" s="4"/>
      <c r="XQ787" s="4"/>
      <c r="XR787" s="4"/>
      <c r="XS787" s="4"/>
      <c r="XT787" s="4"/>
      <c r="XU787" s="4"/>
      <c r="XV787" s="4"/>
      <c r="XW787" s="136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</row>
    <row r="788" spans="3:737" x14ac:dyDescent="0.25">
      <c r="C788" s="4"/>
      <c r="D788" s="4"/>
      <c r="E788" s="4"/>
      <c r="F788" s="4"/>
      <c r="G788" s="4"/>
      <c r="H788" s="4"/>
      <c r="I788" s="4"/>
      <c r="J788" s="4"/>
      <c r="K788" s="136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DC788" s="136"/>
      <c r="DD788" s="136"/>
      <c r="DE788" s="136"/>
      <c r="DF788" s="136"/>
      <c r="DG788" s="4"/>
      <c r="DH788" s="136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136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U788" s="4"/>
      <c r="HV788" s="4"/>
      <c r="HW788" s="4"/>
      <c r="HX788" s="4"/>
      <c r="HY788" s="4"/>
      <c r="HZ788" s="4"/>
      <c r="IA788" s="4"/>
      <c r="IB788" s="4"/>
      <c r="IC788" s="136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S788" s="4"/>
      <c r="LT788" s="4"/>
      <c r="LU788" s="4"/>
      <c r="LV788" s="4"/>
      <c r="LW788" s="4"/>
      <c r="LX788" s="4"/>
      <c r="LY788" s="4"/>
      <c r="LZ788" s="4"/>
      <c r="MA788" s="136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Q788" s="4"/>
      <c r="PR788" s="4"/>
      <c r="PS788" s="4"/>
      <c r="PT788" s="4"/>
      <c r="PU788" s="4"/>
      <c r="PV788" s="4"/>
      <c r="PW788" s="4"/>
      <c r="PX788" s="4"/>
      <c r="PY788" s="136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P788" s="4"/>
      <c r="TQ788" s="4"/>
      <c r="TR788" s="4"/>
      <c r="TS788" s="4"/>
      <c r="TT788" s="4"/>
      <c r="TU788" s="4"/>
      <c r="TV788" s="4"/>
      <c r="TW788" s="4"/>
      <c r="TX788" s="136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O788" s="4"/>
      <c r="XP788" s="4"/>
      <c r="XQ788" s="4"/>
      <c r="XR788" s="4"/>
      <c r="XS788" s="4"/>
      <c r="XT788" s="4"/>
      <c r="XU788" s="4"/>
      <c r="XV788" s="4"/>
      <c r="XW788" s="136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</row>
    <row r="789" spans="3:737" x14ac:dyDescent="0.25">
      <c r="C789" s="4"/>
      <c r="D789" s="4"/>
      <c r="E789" s="4"/>
      <c r="F789" s="4"/>
      <c r="G789" s="4"/>
      <c r="H789" s="4"/>
      <c r="I789" s="4"/>
      <c r="J789" s="4"/>
      <c r="K789" s="136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DC789" s="136"/>
      <c r="DD789" s="136"/>
      <c r="DE789" s="136"/>
      <c r="DF789" s="136"/>
      <c r="DG789" s="4"/>
      <c r="DH789" s="136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136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U789" s="4"/>
      <c r="HV789" s="4"/>
      <c r="HW789" s="4"/>
      <c r="HX789" s="4"/>
      <c r="HY789" s="4"/>
      <c r="HZ789" s="4"/>
      <c r="IA789" s="4"/>
      <c r="IB789" s="4"/>
      <c r="IC789" s="136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S789" s="4"/>
      <c r="LT789" s="4"/>
      <c r="LU789" s="4"/>
      <c r="LV789" s="4"/>
      <c r="LW789" s="4"/>
      <c r="LX789" s="4"/>
      <c r="LY789" s="4"/>
      <c r="LZ789" s="4"/>
      <c r="MA789" s="136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Q789" s="4"/>
      <c r="PR789" s="4"/>
      <c r="PS789" s="4"/>
      <c r="PT789" s="4"/>
      <c r="PU789" s="4"/>
      <c r="PV789" s="4"/>
      <c r="PW789" s="4"/>
      <c r="PX789" s="4"/>
      <c r="PY789" s="136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P789" s="4"/>
      <c r="TQ789" s="4"/>
      <c r="TR789" s="4"/>
      <c r="TS789" s="4"/>
      <c r="TT789" s="4"/>
      <c r="TU789" s="4"/>
      <c r="TV789" s="4"/>
      <c r="TW789" s="4"/>
      <c r="TX789" s="136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O789" s="4"/>
      <c r="XP789" s="4"/>
      <c r="XQ789" s="4"/>
      <c r="XR789" s="4"/>
      <c r="XS789" s="4"/>
      <c r="XT789" s="4"/>
      <c r="XU789" s="4"/>
      <c r="XV789" s="4"/>
      <c r="XW789" s="136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</row>
    <row r="790" spans="3:737" x14ac:dyDescent="0.25">
      <c r="C790" s="4"/>
      <c r="D790" s="4"/>
      <c r="E790" s="4"/>
      <c r="F790" s="4"/>
      <c r="G790" s="4"/>
      <c r="H790" s="4"/>
      <c r="I790" s="4"/>
      <c r="J790" s="4"/>
      <c r="K790" s="136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DC790" s="136"/>
      <c r="DD790" s="136"/>
      <c r="DE790" s="136"/>
      <c r="DF790" s="136"/>
      <c r="DG790" s="4"/>
      <c r="DH790" s="136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136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U790" s="4"/>
      <c r="HV790" s="4"/>
      <c r="HW790" s="4"/>
      <c r="HX790" s="4"/>
      <c r="HY790" s="4"/>
      <c r="HZ790" s="4"/>
      <c r="IA790" s="4"/>
      <c r="IB790" s="4"/>
      <c r="IC790" s="136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S790" s="4"/>
      <c r="LT790" s="4"/>
      <c r="LU790" s="4"/>
      <c r="LV790" s="4"/>
      <c r="LW790" s="4"/>
      <c r="LX790" s="4"/>
      <c r="LY790" s="4"/>
      <c r="LZ790" s="4"/>
      <c r="MA790" s="136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Q790" s="4"/>
      <c r="PR790" s="4"/>
      <c r="PS790" s="4"/>
      <c r="PT790" s="4"/>
      <c r="PU790" s="4"/>
      <c r="PV790" s="4"/>
      <c r="PW790" s="4"/>
      <c r="PX790" s="4"/>
      <c r="PY790" s="136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P790" s="4"/>
      <c r="TQ790" s="4"/>
      <c r="TR790" s="4"/>
      <c r="TS790" s="4"/>
      <c r="TT790" s="4"/>
      <c r="TU790" s="4"/>
      <c r="TV790" s="4"/>
      <c r="TW790" s="4"/>
      <c r="TX790" s="136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O790" s="4"/>
      <c r="XP790" s="4"/>
      <c r="XQ790" s="4"/>
      <c r="XR790" s="4"/>
      <c r="XS790" s="4"/>
      <c r="XT790" s="4"/>
      <c r="XU790" s="4"/>
      <c r="XV790" s="4"/>
      <c r="XW790" s="136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</row>
    <row r="791" spans="3:737" x14ac:dyDescent="0.25">
      <c r="C791" s="4"/>
      <c r="D791" s="4"/>
      <c r="E791" s="4"/>
      <c r="F791" s="4"/>
      <c r="G791" s="4"/>
      <c r="H791" s="4"/>
      <c r="I791" s="4"/>
      <c r="J791" s="4"/>
      <c r="K791" s="136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DC791" s="136"/>
      <c r="DD791" s="136"/>
      <c r="DE791" s="136"/>
      <c r="DF791" s="136"/>
      <c r="DG791" s="4"/>
      <c r="DH791" s="136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136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U791" s="4"/>
      <c r="HV791" s="4"/>
      <c r="HW791" s="4"/>
      <c r="HX791" s="4"/>
      <c r="HY791" s="4"/>
      <c r="HZ791" s="4"/>
      <c r="IA791" s="4"/>
      <c r="IB791" s="4"/>
      <c r="IC791" s="136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S791" s="4"/>
      <c r="LT791" s="4"/>
      <c r="LU791" s="4"/>
      <c r="LV791" s="4"/>
      <c r="LW791" s="4"/>
      <c r="LX791" s="4"/>
      <c r="LY791" s="4"/>
      <c r="LZ791" s="4"/>
      <c r="MA791" s="136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Q791" s="4"/>
      <c r="PR791" s="4"/>
      <c r="PS791" s="4"/>
      <c r="PT791" s="4"/>
      <c r="PU791" s="4"/>
      <c r="PV791" s="4"/>
      <c r="PW791" s="4"/>
      <c r="PX791" s="4"/>
      <c r="PY791" s="136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P791" s="4"/>
      <c r="TQ791" s="4"/>
      <c r="TR791" s="4"/>
      <c r="TS791" s="4"/>
      <c r="TT791" s="4"/>
      <c r="TU791" s="4"/>
      <c r="TV791" s="4"/>
      <c r="TW791" s="4"/>
      <c r="TX791" s="136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O791" s="4"/>
      <c r="XP791" s="4"/>
      <c r="XQ791" s="4"/>
      <c r="XR791" s="4"/>
      <c r="XS791" s="4"/>
      <c r="XT791" s="4"/>
      <c r="XU791" s="4"/>
      <c r="XV791" s="4"/>
      <c r="XW791" s="136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</row>
    <row r="792" spans="3:737" x14ac:dyDescent="0.25">
      <c r="C792" s="4"/>
      <c r="D792" s="4"/>
      <c r="E792" s="4"/>
      <c r="F792" s="4"/>
      <c r="G792" s="4"/>
      <c r="H792" s="4"/>
      <c r="I792" s="4"/>
      <c r="J792" s="4"/>
      <c r="K792" s="136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DC792" s="136"/>
      <c r="DD792" s="136"/>
      <c r="DE792" s="136"/>
      <c r="DF792" s="136"/>
      <c r="DG792" s="4"/>
      <c r="DH792" s="136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136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U792" s="4"/>
      <c r="HV792" s="4"/>
      <c r="HW792" s="4"/>
      <c r="HX792" s="4"/>
      <c r="HY792" s="4"/>
      <c r="HZ792" s="4"/>
      <c r="IA792" s="4"/>
      <c r="IB792" s="4"/>
      <c r="IC792" s="136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S792" s="4"/>
      <c r="LT792" s="4"/>
      <c r="LU792" s="4"/>
      <c r="LV792" s="4"/>
      <c r="LW792" s="4"/>
      <c r="LX792" s="4"/>
      <c r="LY792" s="4"/>
      <c r="LZ792" s="4"/>
      <c r="MA792" s="136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Q792" s="4"/>
      <c r="PR792" s="4"/>
      <c r="PS792" s="4"/>
      <c r="PT792" s="4"/>
      <c r="PU792" s="4"/>
      <c r="PV792" s="4"/>
      <c r="PW792" s="4"/>
      <c r="PX792" s="4"/>
      <c r="PY792" s="136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P792" s="4"/>
      <c r="TQ792" s="4"/>
      <c r="TR792" s="4"/>
      <c r="TS792" s="4"/>
      <c r="TT792" s="4"/>
      <c r="TU792" s="4"/>
      <c r="TV792" s="4"/>
      <c r="TW792" s="4"/>
      <c r="TX792" s="136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O792" s="4"/>
      <c r="XP792" s="4"/>
      <c r="XQ792" s="4"/>
      <c r="XR792" s="4"/>
      <c r="XS792" s="4"/>
      <c r="XT792" s="4"/>
      <c r="XU792" s="4"/>
      <c r="XV792" s="4"/>
      <c r="XW792" s="136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</row>
    <row r="793" spans="3:737" x14ac:dyDescent="0.25">
      <c r="C793" s="4"/>
      <c r="D793" s="4"/>
      <c r="E793" s="4"/>
      <c r="F793" s="4"/>
      <c r="G793" s="4"/>
      <c r="H793" s="4"/>
      <c r="I793" s="4"/>
      <c r="J793" s="4"/>
      <c r="K793" s="136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DC793" s="136"/>
      <c r="DD793" s="136"/>
      <c r="DE793" s="136"/>
      <c r="DF793" s="136"/>
      <c r="DG793" s="4"/>
      <c r="DH793" s="136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136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U793" s="4"/>
      <c r="HV793" s="4"/>
      <c r="HW793" s="4"/>
      <c r="HX793" s="4"/>
      <c r="HY793" s="4"/>
      <c r="HZ793" s="4"/>
      <c r="IA793" s="4"/>
      <c r="IB793" s="4"/>
      <c r="IC793" s="136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S793" s="4"/>
      <c r="LT793" s="4"/>
      <c r="LU793" s="4"/>
      <c r="LV793" s="4"/>
      <c r="LW793" s="4"/>
      <c r="LX793" s="4"/>
      <c r="LY793" s="4"/>
      <c r="LZ793" s="4"/>
      <c r="MA793" s="136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Q793" s="4"/>
      <c r="PR793" s="4"/>
      <c r="PS793" s="4"/>
      <c r="PT793" s="4"/>
      <c r="PU793" s="4"/>
      <c r="PV793" s="4"/>
      <c r="PW793" s="4"/>
      <c r="PX793" s="4"/>
      <c r="PY793" s="136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P793" s="4"/>
      <c r="TQ793" s="4"/>
      <c r="TR793" s="4"/>
      <c r="TS793" s="4"/>
      <c r="TT793" s="4"/>
      <c r="TU793" s="4"/>
      <c r="TV793" s="4"/>
      <c r="TW793" s="4"/>
      <c r="TX793" s="136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O793" s="4"/>
      <c r="XP793" s="4"/>
      <c r="XQ793" s="4"/>
      <c r="XR793" s="4"/>
      <c r="XS793" s="4"/>
      <c r="XT793" s="4"/>
      <c r="XU793" s="4"/>
      <c r="XV793" s="4"/>
      <c r="XW793" s="136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</row>
    <row r="794" spans="3:737" x14ac:dyDescent="0.25">
      <c r="C794" s="4"/>
      <c r="D794" s="4"/>
      <c r="E794" s="4"/>
      <c r="F794" s="4"/>
      <c r="G794" s="4"/>
      <c r="H794" s="4"/>
      <c r="I794" s="4"/>
      <c r="J794" s="4"/>
      <c r="K794" s="136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DC794" s="136"/>
      <c r="DD794" s="136"/>
      <c r="DE794" s="136"/>
      <c r="DF794" s="136"/>
      <c r="DG794" s="4"/>
      <c r="DH794" s="136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136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U794" s="4"/>
      <c r="HV794" s="4"/>
      <c r="HW794" s="4"/>
      <c r="HX794" s="4"/>
      <c r="HY794" s="4"/>
      <c r="HZ794" s="4"/>
      <c r="IA794" s="4"/>
      <c r="IB794" s="4"/>
      <c r="IC794" s="136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S794" s="4"/>
      <c r="LT794" s="4"/>
      <c r="LU794" s="4"/>
      <c r="LV794" s="4"/>
      <c r="LW794" s="4"/>
      <c r="LX794" s="4"/>
      <c r="LY794" s="4"/>
      <c r="LZ794" s="4"/>
      <c r="MA794" s="136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Q794" s="4"/>
      <c r="PR794" s="4"/>
      <c r="PS794" s="4"/>
      <c r="PT794" s="4"/>
      <c r="PU794" s="4"/>
      <c r="PV794" s="4"/>
      <c r="PW794" s="4"/>
      <c r="PX794" s="4"/>
      <c r="PY794" s="136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P794" s="4"/>
      <c r="TQ794" s="4"/>
      <c r="TR794" s="4"/>
      <c r="TS794" s="4"/>
      <c r="TT794" s="4"/>
      <c r="TU794" s="4"/>
      <c r="TV794" s="4"/>
      <c r="TW794" s="4"/>
      <c r="TX794" s="136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O794" s="4"/>
      <c r="XP794" s="4"/>
      <c r="XQ794" s="4"/>
      <c r="XR794" s="4"/>
      <c r="XS794" s="4"/>
      <c r="XT794" s="4"/>
      <c r="XU794" s="4"/>
      <c r="XV794" s="4"/>
      <c r="XW794" s="136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</row>
    <row r="795" spans="3:737" x14ac:dyDescent="0.25">
      <c r="C795" s="4"/>
      <c r="D795" s="4"/>
      <c r="E795" s="4"/>
      <c r="F795" s="4"/>
      <c r="G795" s="4"/>
      <c r="H795" s="4"/>
      <c r="I795" s="4"/>
      <c r="J795" s="4"/>
      <c r="K795" s="136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DC795" s="136"/>
      <c r="DD795" s="136"/>
      <c r="DE795" s="136"/>
      <c r="DF795" s="136"/>
      <c r="DG795" s="4"/>
      <c r="DH795" s="136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136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U795" s="4"/>
      <c r="HV795" s="4"/>
      <c r="HW795" s="4"/>
      <c r="HX795" s="4"/>
      <c r="HY795" s="4"/>
      <c r="HZ795" s="4"/>
      <c r="IA795" s="4"/>
      <c r="IB795" s="4"/>
      <c r="IC795" s="136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S795" s="4"/>
      <c r="LT795" s="4"/>
      <c r="LU795" s="4"/>
      <c r="LV795" s="4"/>
      <c r="LW795" s="4"/>
      <c r="LX795" s="4"/>
      <c r="LY795" s="4"/>
      <c r="LZ795" s="4"/>
      <c r="MA795" s="136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Q795" s="4"/>
      <c r="PR795" s="4"/>
      <c r="PS795" s="4"/>
      <c r="PT795" s="4"/>
      <c r="PU795" s="4"/>
      <c r="PV795" s="4"/>
      <c r="PW795" s="4"/>
      <c r="PX795" s="4"/>
      <c r="PY795" s="136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P795" s="4"/>
      <c r="TQ795" s="4"/>
      <c r="TR795" s="4"/>
      <c r="TS795" s="4"/>
      <c r="TT795" s="4"/>
      <c r="TU795" s="4"/>
      <c r="TV795" s="4"/>
      <c r="TW795" s="4"/>
      <c r="TX795" s="136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O795" s="4"/>
      <c r="XP795" s="4"/>
      <c r="XQ795" s="4"/>
      <c r="XR795" s="4"/>
      <c r="XS795" s="4"/>
      <c r="XT795" s="4"/>
      <c r="XU795" s="4"/>
      <c r="XV795" s="4"/>
      <c r="XW795" s="136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</row>
    <row r="796" spans="3:737" x14ac:dyDescent="0.25">
      <c r="C796" s="4"/>
      <c r="D796" s="4"/>
      <c r="E796" s="4"/>
      <c r="F796" s="4"/>
      <c r="G796" s="4"/>
      <c r="H796" s="4"/>
      <c r="I796" s="4"/>
      <c r="J796" s="4"/>
      <c r="K796" s="136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DC796" s="136"/>
      <c r="DD796" s="136"/>
      <c r="DE796" s="136"/>
      <c r="DF796" s="136"/>
      <c r="DG796" s="4"/>
      <c r="DH796" s="136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136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U796" s="4"/>
      <c r="HV796" s="4"/>
      <c r="HW796" s="4"/>
      <c r="HX796" s="4"/>
      <c r="HY796" s="4"/>
      <c r="HZ796" s="4"/>
      <c r="IA796" s="4"/>
      <c r="IB796" s="4"/>
      <c r="IC796" s="136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S796" s="4"/>
      <c r="LT796" s="4"/>
      <c r="LU796" s="4"/>
      <c r="LV796" s="4"/>
      <c r="LW796" s="4"/>
      <c r="LX796" s="4"/>
      <c r="LY796" s="4"/>
      <c r="LZ796" s="4"/>
      <c r="MA796" s="136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Q796" s="4"/>
      <c r="PR796" s="4"/>
      <c r="PS796" s="4"/>
      <c r="PT796" s="4"/>
      <c r="PU796" s="4"/>
      <c r="PV796" s="4"/>
      <c r="PW796" s="4"/>
      <c r="PX796" s="4"/>
      <c r="PY796" s="136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P796" s="4"/>
      <c r="TQ796" s="4"/>
      <c r="TR796" s="4"/>
      <c r="TS796" s="4"/>
      <c r="TT796" s="4"/>
      <c r="TU796" s="4"/>
      <c r="TV796" s="4"/>
      <c r="TW796" s="4"/>
      <c r="TX796" s="136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O796" s="4"/>
      <c r="XP796" s="4"/>
      <c r="XQ796" s="4"/>
      <c r="XR796" s="4"/>
      <c r="XS796" s="4"/>
      <c r="XT796" s="4"/>
      <c r="XU796" s="4"/>
      <c r="XV796" s="4"/>
      <c r="XW796" s="136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</row>
    <row r="797" spans="3:737" x14ac:dyDescent="0.25">
      <c r="C797" s="4"/>
      <c r="D797" s="4"/>
      <c r="E797" s="4"/>
      <c r="F797" s="4"/>
      <c r="G797" s="4"/>
      <c r="H797" s="4"/>
      <c r="I797" s="4"/>
      <c r="J797" s="4"/>
      <c r="K797" s="136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DC797" s="136"/>
      <c r="DD797" s="136"/>
      <c r="DE797" s="136"/>
      <c r="DF797" s="136"/>
      <c r="DG797" s="4"/>
      <c r="DH797" s="136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136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U797" s="4"/>
      <c r="HV797" s="4"/>
      <c r="HW797" s="4"/>
      <c r="HX797" s="4"/>
      <c r="HY797" s="4"/>
      <c r="HZ797" s="4"/>
      <c r="IA797" s="4"/>
      <c r="IB797" s="4"/>
      <c r="IC797" s="136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S797" s="4"/>
      <c r="LT797" s="4"/>
      <c r="LU797" s="4"/>
      <c r="LV797" s="4"/>
      <c r="LW797" s="4"/>
      <c r="LX797" s="4"/>
      <c r="LY797" s="4"/>
      <c r="LZ797" s="4"/>
      <c r="MA797" s="136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Q797" s="4"/>
      <c r="PR797" s="4"/>
      <c r="PS797" s="4"/>
      <c r="PT797" s="4"/>
      <c r="PU797" s="4"/>
      <c r="PV797" s="4"/>
      <c r="PW797" s="4"/>
      <c r="PX797" s="4"/>
      <c r="PY797" s="136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P797" s="4"/>
      <c r="TQ797" s="4"/>
      <c r="TR797" s="4"/>
      <c r="TS797" s="4"/>
      <c r="TT797" s="4"/>
      <c r="TU797" s="4"/>
      <c r="TV797" s="4"/>
      <c r="TW797" s="4"/>
      <c r="TX797" s="136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O797" s="4"/>
      <c r="XP797" s="4"/>
      <c r="XQ797" s="4"/>
      <c r="XR797" s="4"/>
      <c r="XS797" s="4"/>
      <c r="XT797" s="4"/>
      <c r="XU797" s="4"/>
      <c r="XV797" s="4"/>
      <c r="XW797" s="136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</row>
    <row r="798" spans="3:737" x14ac:dyDescent="0.25">
      <c r="C798" s="4"/>
      <c r="D798" s="4"/>
      <c r="E798" s="4"/>
      <c r="F798" s="4"/>
      <c r="G798" s="4"/>
      <c r="H798" s="4"/>
      <c r="I798" s="4"/>
      <c r="J798" s="4"/>
      <c r="K798" s="136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DC798" s="136"/>
      <c r="DD798" s="136"/>
      <c r="DE798" s="136"/>
      <c r="DF798" s="136"/>
      <c r="DG798" s="4"/>
      <c r="DH798" s="136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136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U798" s="4"/>
      <c r="HV798" s="4"/>
      <c r="HW798" s="4"/>
      <c r="HX798" s="4"/>
      <c r="HY798" s="4"/>
      <c r="HZ798" s="4"/>
      <c r="IA798" s="4"/>
      <c r="IB798" s="4"/>
      <c r="IC798" s="136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S798" s="4"/>
      <c r="LT798" s="4"/>
      <c r="LU798" s="4"/>
      <c r="LV798" s="4"/>
      <c r="LW798" s="4"/>
      <c r="LX798" s="4"/>
      <c r="LY798" s="4"/>
      <c r="LZ798" s="4"/>
      <c r="MA798" s="136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Q798" s="4"/>
      <c r="PR798" s="4"/>
      <c r="PS798" s="4"/>
      <c r="PT798" s="4"/>
      <c r="PU798" s="4"/>
      <c r="PV798" s="4"/>
      <c r="PW798" s="4"/>
      <c r="PX798" s="4"/>
      <c r="PY798" s="136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P798" s="4"/>
      <c r="TQ798" s="4"/>
      <c r="TR798" s="4"/>
      <c r="TS798" s="4"/>
      <c r="TT798" s="4"/>
      <c r="TU798" s="4"/>
      <c r="TV798" s="4"/>
      <c r="TW798" s="4"/>
      <c r="TX798" s="136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O798" s="4"/>
      <c r="XP798" s="4"/>
      <c r="XQ798" s="4"/>
      <c r="XR798" s="4"/>
      <c r="XS798" s="4"/>
      <c r="XT798" s="4"/>
      <c r="XU798" s="4"/>
      <c r="XV798" s="4"/>
      <c r="XW798" s="136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</row>
    <row r="799" spans="3:737" x14ac:dyDescent="0.25">
      <c r="C799" s="4"/>
      <c r="D799" s="4"/>
      <c r="E799" s="4"/>
      <c r="F799" s="4"/>
      <c r="G799" s="4"/>
      <c r="H799" s="4"/>
      <c r="I799" s="4"/>
      <c r="J799" s="4"/>
      <c r="K799" s="136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DC799" s="136"/>
      <c r="DD799" s="136"/>
      <c r="DE799" s="136"/>
      <c r="DF799" s="136"/>
      <c r="DG799" s="4"/>
      <c r="DH799" s="136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136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U799" s="4"/>
      <c r="HV799" s="4"/>
      <c r="HW799" s="4"/>
      <c r="HX799" s="4"/>
      <c r="HY799" s="4"/>
      <c r="HZ799" s="4"/>
      <c r="IA799" s="4"/>
      <c r="IB799" s="4"/>
      <c r="IC799" s="136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S799" s="4"/>
      <c r="LT799" s="4"/>
      <c r="LU799" s="4"/>
      <c r="LV799" s="4"/>
      <c r="LW799" s="4"/>
      <c r="LX799" s="4"/>
      <c r="LY799" s="4"/>
      <c r="LZ799" s="4"/>
      <c r="MA799" s="136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Q799" s="4"/>
      <c r="PR799" s="4"/>
      <c r="PS799" s="4"/>
      <c r="PT799" s="4"/>
      <c r="PU799" s="4"/>
      <c r="PV799" s="4"/>
      <c r="PW799" s="4"/>
      <c r="PX799" s="4"/>
      <c r="PY799" s="136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P799" s="4"/>
      <c r="TQ799" s="4"/>
      <c r="TR799" s="4"/>
      <c r="TS799" s="4"/>
      <c r="TT799" s="4"/>
      <c r="TU799" s="4"/>
      <c r="TV799" s="4"/>
      <c r="TW799" s="4"/>
      <c r="TX799" s="136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O799" s="4"/>
      <c r="XP799" s="4"/>
      <c r="XQ799" s="4"/>
      <c r="XR799" s="4"/>
      <c r="XS799" s="4"/>
      <c r="XT799" s="4"/>
      <c r="XU799" s="4"/>
      <c r="XV799" s="4"/>
      <c r="XW799" s="136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</row>
    <row r="800" spans="3:737" x14ac:dyDescent="0.25">
      <c r="C800" s="4"/>
      <c r="D800" s="4"/>
      <c r="E800" s="4"/>
      <c r="F800" s="4"/>
      <c r="G800" s="4"/>
      <c r="H800" s="4"/>
      <c r="I800" s="4"/>
      <c r="J800" s="4"/>
      <c r="K800" s="136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DC800" s="136"/>
      <c r="DD800" s="136"/>
      <c r="DE800" s="136"/>
      <c r="DF800" s="136"/>
      <c r="DG800" s="4"/>
      <c r="DH800" s="136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136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U800" s="4"/>
      <c r="HV800" s="4"/>
      <c r="HW800" s="4"/>
      <c r="HX800" s="4"/>
      <c r="HY800" s="4"/>
      <c r="HZ800" s="4"/>
      <c r="IA800" s="4"/>
      <c r="IB800" s="4"/>
      <c r="IC800" s="136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S800" s="4"/>
      <c r="LT800" s="4"/>
      <c r="LU800" s="4"/>
      <c r="LV800" s="4"/>
      <c r="LW800" s="4"/>
      <c r="LX800" s="4"/>
      <c r="LY800" s="4"/>
      <c r="LZ800" s="4"/>
      <c r="MA800" s="136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Q800" s="4"/>
      <c r="PR800" s="4"/>
      <c r="PS800" s="4"/>
      <c r="PT800" s="4"/>
      <c r="PU800" s="4"/>
      <c r="PV800" s="4"/>
      <c r="PW800" s="4"/>
      <c r="PX800" s="4"/>
      <c r="PY800" s="136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P800" s="4"/>
      <c r="TQ800" s="4"/>
      <c r="TR800" s="4"/>
      <c r="TS800" s="4"/>
      <c r="TT800" s="4"/>
      <c r="TU800" s="4"/>
      <c r="TV800" s="4"/>
      <c r="TW800" s="4"/>
      <c r="TX800" s="136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O800" s="4"/>
      <c r="XP800" s="4"/>
      <c r="XQ800" s="4"/>
      <c r="XR800" s="4"/>
      <c r="XS800" s="4"/>
      <c r="XT800" s="4"/>
      <c r="XU800" s="4"/>
      <c r="XV800" s="4"/>
      <c r="XW800" s="136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</row>
    <row r="801" spans="3:737" x14ac:dyDescent="0.25">
      <c r="C801" s="4"/>
      <c r="D801" s="4"/>
      <c r="E801" s="4"/>
      <c r="F801" s="4"/>
      <c r="G801" s="4"/>
      <c r="H801" s="4"/>
      <c r="I801" s="4"/>
      <c r="J801" s="4"/>
      <c r="K801" s="136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DC801" s="136"/>
      <c r="DD801" s="136"/>
      <c r="DE801" s="136"/>
      <c r="DF801" s="136"/>
      <c r="DG801" s="4"/>
      <c r="DH801" s="136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136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U801" s="4"/>
      <c r="HV801" s="4"/>
      <c r="HW801" s="4"/>
      <c r="HX801" s="4"/>
      <c r="HY801" s="4"/>
      <c r="HZ801" s="4"/>
      <c r="IA801" s="4"/>
      <c r="IB801" s="4"/>
      <c r="IC801" s="136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S801" s="4"/>
      <c r="LT801" s="4"/>
      <c r="LU801" s="4"/>
      <c r="LV801" s="4"/>
      <c r="LW801" s="4"/>
      <c r="LX801" s="4"/>
      <c r="LY801" s="4"/>
      <c r="LZ801" s="4"/>
      <c r="MA801" s="136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Q801" s="4"/>
      <c r="PR801" s="4"/>
      <c r="PS801" s="4"/>
      <c r="PT801" s="4"/>
      <c r="PU801" s="4"/>
      <c r="PV801" s="4"/>
      <c r="PW801" s="4"/>
      <c r="PX801" s="4"/>
      <c r="PY801" s="136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P801" s="4"/>
      <c r="TQ801" s="4"/>
      <c r="TR801" s="4"/>
      <c r="TS801" s="4"/>
      <c r="TT801" s="4"/>
      <c r="TU801" s="4"/>
      <c r="TV801" s="4"/>
      <c r="TW801" s="4"/>
      <c r="TX801" s="136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O801" s="4"/>
      <c r="XP801" s="4"/>
      <c r="XQ801" s="4"/>
      <c r="XR801" s="4"/>
      <c r="XS801" s="4"/>
      <c r="XT801" s="4"/>
      <c r="XU801" s="4"/>
      <c r="XV801" s="4"/>
      <c r="XW801" s="136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</row>
    <row r="802" spans="3:737" x14ac:dyDescent="0.25">
      <c r="C802" s="4"/>
      <c r="D802" s="4"/>
      <c r="E802" s="4"/>
      <c r="F802" s="4"/>
      <c r="G802" s="4"/>
      <c r="H802" s="4"/>
      <c r="I802" s="4"/>
      <c r="J802" s="4"/>
      <c r="K802" s="136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DC802" s="136"/>
      <c r="DD802" s="136"/>
      <c r="DE802" s="136"/>
      <c r="DF802" s="136"/>
      <c r="DG802" s="4"/>
      <c r="DH802" s="136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136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U802" s="4"/>
      <c r="HV802" s="4"/>
      <c r="HW802" s="4"/>
      <c r="HX802" s="4"/>
      <c r="HY802" s="4"/>
      <c r="HZ802" s="4"/>
      <c r="IA802" s="4"/>
      <c r="IB802" s="4"/>
      <c r="IC802" s="136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S802" s="4"/>
      <c r="LT802" s="4"/>
      <c r="LU802" s="4"/>
      <c r="LV802" s="4"/>
      <c r="LW802" s="4"/>
      <c r="LX802" s="4"/>
      <c r="LY802" s="4"/>
      <c r="LZ802" s="4"/>
      <c r="MA802" s="136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Q802" s="4"/>
      <c r="PR802" s="4"/>
      <c r="PS802" s="4"/>
      <c r="PT802" s="4"/>
      <c r="PU802" s="4"/>
      <c r="PV802" s="4"/>
      <c r="PW802" s="4"/>
      <c r="PX802" s="4"/>
      <c r="PY802" s="136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P802" s="4"/>
      <c r="TQ802" s="4"/>
      <c r="TR802" s="4"/>
      <c r="TS802" s="4"/>
      <c r="TT802" s="4"/>
      <c r="TU802" s="4"/>
      <c r="TV802" s="4"/>
      <c r="TW802" s="4"/>
      <c r="TX802" s="136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O802" s="4"/>
      <c r="XP802" s="4"/>
      <c r="XQ802" s="4"/>
      <c r="XR802" s="4"/>
      <c r="XS802" s="4"/>
      <c r="XT802" s="4"/>
      <c r="XU802" s="4"/>
      <c r="XV802" s="4"/>
      <c r="XW802" s="136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</row>
    <row r="803" spans="3:737" x14ac:dyDescent="0.25">
      <c r="C803" s="4"/>
      <c r="D803" s="4"/>
      <c r="E803" s="4"/>
      <c r="F803" s="4"/>
      <c r="G803" s="4"/>
      <c r="H803" s="4"/>
      <c r="I803" s="4"/>
      <c r="J803" s="4"/>
      <c r="K803" s="136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DC803" s="136"/>
      <c r="DD803" s="136"/>
      <c r="DE803" s="136"/>
      <c r="DF803" s="136"/>
      <c r="DG803" s="4"/>
      <c r="DH803" s="136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136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U803" s="4"/>
      <c r="HV803" s="4"/>
      <c r="HW803" s="4"/>
      <c r="HX803" s="4"/>
      <c r="HY803" s="4"/>
      <c r="HZ803" s="4"/>
      <c r="IA803" s="4"/>
      <c r="IB803" s="4"/>
      <c r="IC803" s="136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S803" s="4"/>
      <c r="LT803" s="4"/>
      <c r="LU803" s="4"/>
      <c r="LV803" s="4"/>
      <c r="LW803" s="4"/>
      <c r="LX803" s="4"/>
      <c r="LY803" s="4"/>
      <c r="LZ803" s="4"/>
      <c r="MA803" s="136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Q803" s="4"/>
      <c r="PR803" s="4"/>
      <c r="PS803" s="4"/>
      <c r="PT803" s="4"/>
      <c r="PU803" s="4"/>
      <c r="PV803" s="4"/>
      <c r="PW803" s="4"/>
      <c r="PX803" s="4"/>
      <c r="PY803" s="136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P803" s="4"/>
      <c r="TQ803" s="4"/>
      <c r="TR803" s="4"/>
      <c r="TS803" s="4"/>
      <c r="TT803" s="4"/>
      <c r="TU803" s="4"/>
      <c r="TV803" s="4"/>
      <c r="TW803" s="4"/>
      <c r="TX803" s="136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O803" s="4"/>
      <c r="XP803" s="4"/>
      <c r="XQ803" s="4"/>
      <c r="XR803" s="4"/>
      <c r="XS803" s="4"/>
      <c r="XT803" s="4"/>
      <c r="XU803" s="4"/>
      <c r="XV803" s="4"/>
      <c r="XW803" s="136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</row>
    <row r="804" spans="3:737" x14ac:dyDescent="0.25">
      <c r="C804" s="4"/>
      <c r="D804" s="4"/>
      <c r="E804" s="4"/>
      <c r="F804" s="4"/>
      <c r="G804" s="4"/>
      <c r="H804" s="4"/>
      <c r="I804" s="4"/>
      <c r="J804" s="4"/>
      <c r="K804" s="136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DC804" s="136"/>
      <c r="DD804" s="136"/>
      <c r="DE804" s="136"/>
      <c r="DF804" s="136"/>
      <c r="DG804" s="4"/>
      <c r="DH804" s="136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136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U804" s="4"/>
      <c r="HV804" s="4"/>
      <c r="HW804" s="4"/>
      <c r="HX804" s="4"/>
      <c r="HY804" s="4"/>
      <c r="HZ804" s="4"/>
      <c r="IA804" s="4"/>
      <c r="IB804" s="4"/>
      <c r="IC804" s="136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S804" s="4"/>
      <c r="LT804" s="4"/>
      <c r="LU804" s="4"/>
      <c r="LV804" s="4"/>
      <c r="LW804" s="4"/>
      <c r="LX804" s="4"/>
      <c r="LY804" s="4"/>
      <c r="LZ804" s="4"/>
      <c r="MA804" s="136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Q804" s="4"/>
      <c r="PR804" s="4"/>
      <c r="PS804" s="4"/>
      <c r="PT804" s="4"/>
      <c r="PU804" s="4"/>
      <c r="PV804" s="4"/>
      <c r="PW804" s="4"/>
      <c r="PX804" s="4"/>
      <c r="PY804" s="136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P804" s="4"/>
      <c r="TQ804" s="4"/>
      <c r="TR804" s="4"/>
      <c r="TS804" s="4"/>
      <c r="TT804" s="4"/>
      <c r="TU804" s="4"/>
      <c r="TV804" s="4"/>
      <c r="TW804" s="4"/>
      <c r="TX804" s="136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O804" s="4"/>
      <c r="XP804" s="4"/>
      <c r="XQ804" s="4"/>
      <c r="XR804" s="4"/>
      <c r="XS804" s="4"/>
      <c r="XT804" s="4"/>
      <c r="XU804" s="4"/>
      <c r="XV804" s="4"/>
      <c r="XW804" s="136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</row>
    <row r="805" spans="3:737" x14ac:dyDescent="0.25">
      <c r="C805" s="4"/>
      <c r="D805" s="4"/>
      <c r="E805" s="4"/>
      <c r="F805" s="4"/>
      <c r="G805" s="4"/>
      <c r="H805" s="4"/>
      <c r="I805" s="4"/>
      <c r="J805" s="4"/>
      <c r="K805" s="136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DC805" s="136"/>
      <c r="DD805" s="136"/>
      <c r="DE805" s="136"/>
      <c r="DF805" s="136"/>
      <c r="DG805" s="4"/>
      <c r="DH805" s="136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136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U805" s="4"/>
      <c r="HV805" s="4"/>
      <c r="HW805" s="4"/>
      <c r="HX805" s="4"/>
      <c r="HY805" s="4"/>
      <c r="HZ805" s="4"/>
      <c r="IA805" s="4"/>
      <c r="IB805" s="4"/>
      <c r="IC805" s="136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S805" s="4"/>
      <c r="LT805" s="4"/>
      <c r="LU805" s="4"/>
      <c r="LV805" s="4"/>
      <c r="LW805" s="4"/>
      <c r="LX805" s="4"/>
      <c r="LY805" s="4"/>
      <c r="LZ805" s="4"/>
      <c r="MA805" s="136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Q805" s="4"/>
      <c r="PR805" s="4"/>
      <c r="PS805" s="4"/>
      <c r="PT805" s="4"/>
      <c r="PU805" s="4"/>
      <c r="PV805" s="4"/>
      <c r="PW805" s="4"/>
      <c r="PX805" s="4"/>
      <c r="PY805" s="136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P805" s="4"/>
      <c r="TQ805" s="4"/>
      <c r="TR805" s="4"/>
      <c r="TS805" s="4"/>
      <c r="TT805" s="4"/>
      <c r="TU805" s="4"/>
      <c r="TV805" s="4"/>
      <c r="TW805" s="4"/>
      <c r="TX805" s="136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O805" s="4"/>
      <c r="XP805" s="4"/>
      <c r="XQ805" s="4"/>
      <c r="XR805" s="4"/>
      <c r="XS805" s="4"/>
      <c r="XT805" s="4"/>
      <c r="XU805" s="4"/>
      <c r="XV805" s="4"/>
      <c r="XW805" s="136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</row>
    <row r="806" spans="3:737" x14ac:dyDescent="0.25">
      <c r="C806" s="4"/>
      <c r="D806" s="4"/>
      <c r="E806" s="4"/>
      <c r="F806" s="4"/>
      <c r="G806" s="4"/>
      <c r="H806" s="4"/>
      <c r="I806" s="4"/>
      <c r="J806" s="4"/>
      <c r="K806" s="136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DC806" s="136"/>
      <c r="DD806" s="136"/>
      <c r="DE806" s="136"/>
      <c r="DF806" s="136"/>
      <c r="DG806" s="4"/>
      <c r="DH806" s="136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136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U806" s="4"/>
      <c r="HV806" s="4"/>
      <c r="HW806" s="4"/>
      <c r="HX806" s="4"/>
      <c r="HY806" s="4"/>
      <c r="HZ806" s="4"/>
      <c r="IA806" s="4"/>
      <c r="IB806" s="4"/>
      <c r="IC806" s="136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S806" s="4"/>
      <c r="LT806" s="4"/>
      <c r="LU806" s="4"/>
      <c r="LV806" s="4"/>
      <c r="LW806" s="4"/>
      <c r="LX806" s="4"/>
      <c r="LY806" s="4"/>
      <c r="LZ806" s="4"/>
      <c r="MA806" s="136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Q806" s="4"/>
      <c r="PR806" s="4"/>
      <c r="PS806" s="4"/>
      <c r="PT806" s="4"/>
      <c r="PU806" s="4"/>
      <c r="PV806" s="4"/>
      <c r="PW806" s="4"/>
      <c r="PX806" s="4"/>
      <c r="PY806" s="136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P806" s="4"/>
      <c r="TQ806" s="4"/>
      <c r="TR806" s="4"/>
      <c r="TS806" s="4"/>
      <c r="TT806" s="4"/>
      <c r="TU806" s="4"/>
      <c r="TV806" s="4"/>
      <c r="TW806" s="4"/>
      <c r="TX806" s="136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O806" s="4"/>
      <c r="XP806" s="4"/>
      <c r="XQ806" s="4"/>
      <c r="XR806" s="4"/>
      <c r="XS806" s="4"/>
      <c r="XT806" s="4"/>
      <c r="XU806" s="4"/>
      <c r="XV806" s="4"/>
      <c r="XW806" s="136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</row>
    <row r="807" spans="3:737" x14ac:dyDescent="0.25">
      <c r="C807" s="4"/>
      <c r="D807" s="4"/>
      <c r="E807" s="4"/>
      <c r="F807" s="4"/>
      <c r="G807" s="4"/>
      <c r="H807" s="4"/>
      <c r="I807" s="4"/>
      <c r="J807" s="4"/>
      <c r="K807" s="136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DC807" s="136"/>
      <c r="DD807" s="136"/>
      <c r="DE807" s="136"/>
      <c r="DF807" s="136"/>
      <c r="DG807" s="4"/>
      <c r="DH807" s="136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136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U807" s="4"/>
      <c r="HV807" s="4"/>
      <c r="HW807" s="4"/>
      <c r="HX807" s="4"/>
      <c r="HY807" s="4"/>
      <c r="HZ807" s="4"/>
      <c r="IA807" s="4"/>
      <c r="IB807" s="4"/>
      <c r="IC807" s="136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S807" s="4"/>
      <c r="LT807" s="4"/>
      <c r="LU807" s="4"/>
      <c r="LV807" s="4"/>
      <c r="LW807" s="4"/>
      <c r="LX807" s="4"/>
      <c r="LY807" s="4"/>
      <c r="LZ807" s="4"/>
      <c r="MA807" s="136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Q807" s="4"/>
      <c r="PR807" s="4"/>
      <c r="PS807" s="4"/>
      <c r="PT807" s="4"/>
      <c r="PU807" s="4"/>
      <c r="PV807" s="4"/>
      <c r="PW807" s="4"/>
      <c r="PX807" s="4"/>
      <c r="PY807" s="136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P807" s="4"/>
      <c r="TQ807" s="4"/>
      <c r="TR807" s="4"/>
      <c r="TS807" s="4"/>
      <c r="TT807" s="4"/>
      <c r="TU807" s="4"/>
      <c r="TV807" s="4"/>
      <c r="TW807" s="4"/>
      <c r="TX807" s="136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O807" s="4"/>
      <c r="XP807" s="4"/>
      <c r="XQ807" s="4"/>
      <c r="XR807" s="4"/>
      <c r="XS807" s="4"/>
      <c r="XT807" s="4"/>
      <c r="XU807" s="4"/>
      <c r="XV807" s="4"/>
      <c r="XW807" s="136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</row>
    <row r="808" spans="3:737" x14ac:dyDescent="0.25">
      <c r="C808" s="4"/>
      <c r="D808" s="4"/>
      <c r="E808" s="4"/>
      <c r="F808" s="4"/>
      <c r="G808" s="4"/>
      <c r="H808" s="4"/>
      <c r="I808" s="4"/>
      <c r="J808" s="4"/>
      <c r="K808" s="136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DC808" s="136"/>
      <c r="DD808" s="136"/>
      <c r="DE808" s="136"/>
      <c r="DF808" s="136"/>
      <c r="DG808" s="4"/>
      <c r="DH808" s="136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136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U808" s="4"/>
      <c r="HV808" s="4"/>
      <c r="HW808" s="4"/>
      <c r="HX808" s="4"/>
      <c r="HY808" s="4"/>
      <c r="HZ808" s="4"/>
      <c r="IA808" s="4"/>
      <c r="IB808" s="4"/>
      <c r="IC808" s="136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S808" s="4"/>
      <c r="LT808" s="4"/>
      <c r="LU808" s="4"/>
      <c r="LV808" s="4"/>
      <c r="LW808" s="4"/>
      <c r="LX808" s="4"/>
      <c r="LY808" s="4"/>
      <c r="LZ808" s="4"/>
      <c r="MA808" s="136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Q808" s="4"/>
      <c r="PR808" s="4"/>
      <c r="PS808" s="4"/>
      <c r="PT808" s="4"/>
      <c r="PU808" s="4"/>
      <c r="PV808" s="4"/>
      <c r="PW808" s="4"/>
      <c r="PX808" s="4"/>
      <c r="PY808" s="136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P808" s="4"/>
      <c r="TQ808" s="4"/>
      <c r="TR808" s="4"/>
      <c r="TS808" s="4"/>
      <c r="TT808" s="4"/>
      <c r="TU808" s="4"/>
      <c r="TV808" s="4"/>
      <c r="TW808" s="4"/>
      <c r="TX808" s="136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O808" s="4"/>
      <c r="XP808" s="4"/>
      <c r="XQ808" s="4"/>
      <c r="XR808" s="4"/>
      <c r="XS808" s="4"/>
      <c r="XT808" s="4"/>
      <c r="XU808" s="4"/>
      <c r="XV808" s="4"/>
      <c r="XW808" s="136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</row>
    <row r="809" spans="3:737" x14ac:dyDescent="0.25">
      <c r="C809" s="4"/>
      <c r="D809" s="4"/>
      <c r="E809" s="4"/>
      <c r="F809" s="4"/>
      <c r="G809" s="4"/>
      <c r="H809" s="4"/>
      <c r="I809" s="4"/>
      <c r="J809" s="4"/>
      <c r="K809" s="136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DC809" s="136"/>
      <c r="DD809" s="136"/>
      <c r="DE809" s="136"/>
      <c r="DF809" s="136"/>
      <c r="DG809" s="4"/>
      <c r="DH809" s="136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136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U809" s="4"/>
      <c r="HV809" s="4"/>
      <c r="HW809" s="4"/>
      <c r="HX809" s="4"/>
      <c r="HY809" s="4"/>
      <c r="HZ809" s="4"/>
      <c r="IA809" s="4"/>
      <c r="IB809" s="4"/>
      <c r="IC809" s="136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S809" s="4"/>
      <c r="LT809" s="4"/>
      <c r="LU809" s="4"/>
      <c r="LV809" s="4"/>
      <c r="LW809" s="4"/>
      <c r="LX809" s="4"/>
      <c r="LY809" s="4"/>
      <c r="LZ809" s="4"/>
      <c r="MA809" s="136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Q809" s="4"/>
      <c r="PR809" s="4"/>
      <c r="PS809" s="4"/>
      <c r="PT809" s="4"/>
      <c r="PU809" s="4"/>
      <c r="PV809" s="4"/>
      <c r="PW809" s="4"/>
      <c r="PX809" s="4"/>
      <c r="PY809" s="136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P809" s="4"/>
      <c r="TQ809" s="4"/>
      <c r="TR809" s="4"/>
      <c r="TS809" s="4"/>
      <c r="TT809" s="4"/>
      <c r="TU809" s="4"/>
      <c r="TV809" s="4"/>
      <c r="TW809" s="4"/>
      <c r="TX809" s="136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O809" s="4"/>
      <c r="XP809" s="4"/>
      <c r="XQ809" s="4"/>
      <c r="XR809" s="4"/>
      <c r="XS809" s="4"/>
      <c r="XT809" s="4"/>
      <c r="XU809" s="4"/>
      <c r="XV809" s="4"/>
      <c r="XW809" s="136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</row>
    <row r="810" spans="3:737" x14ac:dyDescent="0.25">
      <c r="C810" s="4"/>
      <c r="D810" s="4"/>
      <c r="E810" s="4"/>
      <c r="F810" s="4"/>
      <c r="G810" s="4"/>
      <c r="H810" s="4"/>
      <c r="I810" s="4"/>
      <c r="J810" s="4"/>
      <c r="K810" s="136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DC810" s="136"/>
      <c r="DD810" s="136"/>
      <c r="DE810" s="136"/>
      <c r="DF810" s="136"/>
      <c r="DG810" s="4"/>
      <c r="DH810" s="136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136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U810" s="4"/>
      <c r="HV810" s="4"/>
      <c r="HW810" s="4"/>
      <c r="HX810" s="4"/>
      <c r="HY810" s="4"/>
      <c r="HZ810" s="4"/>
      <c r="IA810" s="4"/>
      <c r="IB810" s="4"/>
      <c r="IC810" s="136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S810" s="4"/>
      <c r="LT810" s="4"/>
      <c r="LU810" s="4"/>
      <c r="LV810" s="4"/>
      <c r="LW810" s="4"/>
      <c r="LX810" s="4"/>
      <c r="LY810" s="4"/>
      <c r="LZ810" s="4"/>
      <c r="MA810" s="136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Q810" s="4"/>
      <c r="PR810" s="4"/>
      <c r="PS810" s="4"/>
      <c r="PT810" s="4"/>
      <c r="PU810" s="4"/>
      <c r="PV810" s="4"/>
      <c r="PW810" s="4"/>
      <c r="PX810" s="4"/>
      <c r="PY810" s="136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P810" s="4"/>
      <c r="TQ810" s="4"/>
      <c r="TR810" s="4"/>
      <c r="TS810" s="4"/>
      <c r="TT810" s="4"/>
      <c r="TU810" s="4"/>
      <c r="TV810" s="4"/>
      <c r="TW810" s="4"/>
      <c r="TX810" s="136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O810" s="4"/>
      <c r="XP810" s="4"/>
      <c r="XQ810" s="4"/>
      <c r="XR810" s="4"/>
      <c r="XS810" s="4"/>
      <c r="XT810" s="4"/>
      <c r="XU810" s="4"/>
      <c r="XV810" s="4"/>
      <c r="XW810" s="136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</row>
    <row r="811" spans="3:737" x14ac:dyDescent="0.25">
      <c r="C811" s="4"/>
      <c r="D811" s="4"/>
      <c r="E811" s="4"/>
      <c r="F811" s="4"/>
      <c r="G811" s="4"/>
      <c r="H811" s="4"/>
      <c r="I811" s="4"/>
      <c r="J811" s="4"/>
      <c r="K811" s="136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DC811" s="136"/>
      <c r="DD811" s="136"/>
      <c r="DE811" s="136"/>
      <c r="DF811" s="136"/>
      <c r="DG811" s="4"/>
      <c r="DH811" s="136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136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U811" s="4"/>
      <c r="HV811" s="4"/>
      <c r="HW811" s="4"/>
      <c r="HX811" s="4"/>
      <c r="HY811" s="4"/>
      <c r="HZ811" s="4"/>
      <c r="IA811" s="4"/>
      <c r="IB811" s="4"/>
      <c r="IC811" s="136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S811" s="4"/>
      <c r="LT811" s="4"/>
      <c r="LU811" s="4"/>
      <c r="LV811" s="4"/>
      <c r="LW811" s="4"/>
      <c r="LX811" s="4"/>
      <c r="LY811" s="4"/>
      <c r="LZ811" s="4"/>
      <c r="MA811" s="136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Q811" s="4"/>
      <c r="PR811" s="4"/>
      <c r="PS811" s="4"/>
      <c r="PT811" s="4"/>
      <c r="PU811" s="4"/>
      <c r="PV811" s="4"/>
      <c r="PW811" s="4"/>
      <c r="PX811" s="4"/>
      <c r="PY811" s="136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P811" s="4"/>
      <c r="TQ811" s="4"/>
      <c r="TR811" s="4"/>
      <c r="TS811" s="4"/>
      <c r="TT811" s="4"/>
      <c r="TU811" s="4"/>
      <c r="TV811" s="4"/>
      <c r="TW811" s="4"/>
      <c r="TX811" s="136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O811" s="4"/>
      <c r="XP811" s="4"/>
      <c r="XQ811" s="4"/>
      <c r="XR811" s="4"/>
      <c r="XS811" s="4"/>
      <c r="XT811" s="4"/>
      <c r="XU811" s="4"/>
      <c r="XV811" s="4"/>
      <c r="XW811" s="136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</row>
    <row r="812" spans="3:737" x14ac:dyDescent="0.25">
      <c r="C812" s="4"/>
      <c r="D812" s="4"/>
      <c r="E812" s="4"/>
      <c r="F812" s="4"/>
      <c r="G812" s="4"/>
      <c r="H812" s="4"/>
      <c r="I812" s="4"/>
      <c r="J812" s="4"/>
      <c r="K812" s="136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DC812" s="136"/>
      <c r="DD812" s="136"/>
      <c r="DE812" s="136"/>
      <c r="DF812" s="136"/>
      <c r="DG812" s="4"/>
      <c r="DH812" s="136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136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U812" s="4"/>
      <c r="HV812" s="4"/>
      <c r="HW812" s="4"/>
      <c r="HX812" s="4"/>
      <c r="HY812" s="4"/>
      <c r="HZ812" s="4"/>
      <c r="IA812" s="4"/>
      <c r="IB812" s="4"/>
      <c r="IC812" s="136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S812" s="4"/>
      <c r="LT812" s="4"/>
      <c r="LU812" s="4"/>
      <c r="LV812" s="4"/>
      <c r="LW812" s="4"/>
      <c r="LX812" s="4"/>
      <c r="LY812" s="4"/>
      <c r="LZ812" s="4"/>
      <c r="MA812" s="136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Q812" s="4"/>
      <c r="PR812" s="4"/>
      <c r="PS812" s="4"/>
      <c r="PT812" s="4"/>
      <c r="PU812" s="4"/>
      <c r="PV812" s="4"/>
      <c r="PW812" s="4"/>
      <c r="PX812" s="4"/>
      <c r="PY812" s="136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P812" s="4"/>
      <c r="TQ812" s="4"/>
      <c r="TR812" s="4"/>
      <c r="TS812" s="4"/>
      <c r="TT812" s="4"/>
      <c r="TU812" s="4"/>
      <c r="TV812" s="4"/>
      <c r="TW812" s="4"/>
      <c r="TX812" s="136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O812" s="4"/>
      <c r="XP812" s="4"/>
      <c r="XQ812" s="4"/>
      <c r="XR812" s="4"/>
      <c r="XS812" s="4"/>
      <c r="XT812" s="4"/>
      <c r="XU812" s="4"/>
      <c r="XV812" s="4"/>
      <c r="XW812" s="136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</row>
    <row r="813" spans="3:737" x14ac:dyDescent="0.25">
      <c r="C813" s="4"/>
      <c r="D813" s="4"/>
      <c r="E813" s="4"/>
      <c r="F813" s="4"/>
      <c r="G813" s="4"/>
      <c r="H813" s="4"/>
      <c r="I813" s="4"/>
      <c r="J813" s="4"/>
      <c r="K813" s="136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DC813" s="136"/>
      <c r="DD813" s="136"/>
      <c r="DE813" s="136"/>
      <c r="DF813" s="136"/>
      <c r="DG813" s="4"/>
      <c r="DH813" s="136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136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U813" s="4"/>
      <c r="HV813" s="4"/>
      <c r="HW813" s="4"/>
      <c r="HX813" s="4"/>
      <c r="HY813" s="4"/>
      <c r="HZ813" s="4"/>
      <c r="IA813" s="4"/>
      <c r="IB813" s="4"/>
      <c r="IC813" s="136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S813" s="4"/>
      <c r="LT813" s="4"/>
      <c r="LU813" s="4"/>
      <c r="LV813" s="4"/>
      <c r="LW813" s="4"/>
      <c r="LX813" s="4"/>
      <c r="LY813" s="4"/>
      <c r="LZ813" s="4"/>
      <c r="MA813" s="136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Q813" s="4"/>
      <c r="PR813" s="4"/>
      <c r="PS813" s="4"/>
      <c r="PT813" s="4"/>
      <c r="PU813" s="4"/>
      <c r="PV813" s="4"/>
      <c r="PW813" s="4"/>
      <c r="PX813" s="4"/>
      <c r="PY813" s="136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P813" s="4"/>
      <c r="TQ813" s="4"/>
      <c r="TR813" s="4"/>
      <c r="TS813" s="4"/>
      <c r="TT813" s="4"/>
      <c r="TU813" s="4"/>
      <c r="TV813" s="4"/>
      <c r="TW813" s="4"/>
      <c r="TX813" s="136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O813" s="4"/>
      <c r="XP813" s="4"/>
      <c r="XQ813" s="4"/>
      <c r="XR813" s="4"/>
      <c r="XS813" s="4"/>
      <c r="XT813" s="4"/>
      <c r="XU813" s="4"/>
      <c r="XV813" s="4"/>
      <c r="XW813" s="136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</row>
    <row r="814" spans="3:737" x14ac:dyDescent="0.25">
      <c r="C814" s="4"/>
      <c r="D814" s="4"/>
      <c r="E814" s="4"/>
      <c r="F814" s="4"/>
      <c r="G814" s="4"/>
      <c r="H814" s="4"/>
      <c r="I814" s="4"/>
      <c r="J814" s="4"/>
      <c r="K814" s="136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DC814" s="136"/>
      <c r="DD814" s="136"/>
      <c r="DE814" s="136"/>
      <c r="DF814" s="136"/>
      <c r="DG814" s="4"/>
      <c r="DH814" s="136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136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U814" s="4"/>
      <c r="HV814" s="4"/>
      <c r="HW814" s="4"/>
      <c r="HX814" s="4"/>
      <c r="HY814" s="4"/>
      <c r="HZ814" s="4"/>
      <c r="IA814" s="4"/>
      <c r="IB814" s="4"/>
      <c r="IC814" s="136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S814" s="4"/>
      <c r="LT814" s="4"/>
      <c r="LU814" s="4"/>
      <c r="LV814" s="4"/>
      <c r="LW814" s="4"/>
      <c r="LX814" s="4"/>
      <c r="LY814" s="4"/>
      <c r="LZ814" s="4"/>
      <c r="MA814" s="136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Q814" s="4"/>
      <c r="PR814" s="4"/>
      <c r="PS814" s="4"/>
      <c r="PT814" s="4"/>
      <c r="PU814" s="4"/>
      <c r="PV814" s="4"/>
      <c r="PW814" s="4"/>
      <c r="PX814" s="4"/>
      <c r="PY814" s="136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P814" s="4"/>
      <c r="TQ814" s="4"/>
      <c r="TR814" s="4"/>
      <c r="TS814" s="4"/>
      <c r="TT814" s="4"/>
      <c r="TU814" s="4"/>
      <c r="TV814" s="4"/>
      <c r="TW814" s="4"/>
      <c r="TX814" s="136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O814" s="4"/>
      <c r="XP814" s="4"/>
      <c r="XQ814" s="4"/>
      <c r="XR814" s="4"/>
      <c r="XS814" s="4"/>
      <c r="XT814" s="4"/>
      <c r="XU814" s="4"/>
      <c r="XV814" s="4"/>
      <c r="XW814" s="136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</row>
    <row r="815" spans="3:737" x14ac:dyDescent="0.25">
      <c r="C815" s="4"/>
      <c r="D815" s="4"/>
      <c r="E815" s="4"/>
      <c r="F815" s="4"/>
      <c r="G815" s="4"/>
      <c r="H815" s="4"/>
      <c r="I815" s="4"/>
      <c r="J815" s="4"/>
      <c r="K815" s="136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DC815" s="136"/>
      <c r="DD815" s="136"/>
      <c r="DE815" s="136"/>
      <c r="DF815" s="136"/>
      <c r="DG815" s="4"/>
      <c r="DH815" s="136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136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U815" s="4"/>
      <c r="HV815" s="4"/>
      <c r="HW815" s="4"/>
      <c r="HX815" s="4"/>
      <c r="HY815" s="4"/>
      <c r="HZ815" s="4"/>
      <c r="IA815" s="4"/>
      <c r="IB815" s="4"/>
      <c r="IC815" s="136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S815" s="4"/>
      <c r="LT815" s="4"/>
      <c r="LU815" s="4"/>
      <c r="LV815" s="4"/>
      <c r="LW815" s="4"/>
      <c r="LX815" s="4"/>
      <c r="LY815" s="4"/>
      <c r="LZ815" s="4"/>
      <c r="MA815" s="136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Q815" s="4"/>
      <c r="PR815" s="4"/>
      <c r="PS815" s="4"/>
      <c r="PT815" s="4"/>
      <c r="PU815" s="4"/>
      <c r="PV815" s="4"/>
      <c r="PW815" s="4"/>
      <c r="PX815" s="4"/>
      <c r="PY815" s="136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P815" s="4"/>
      <c r="TQ815" s="4"/>
      <c r="TR815" s="4"/>
      <c r="TS815" s="4"/>
      <c r="TT815" s="4"/>
      <c r="TU815" s="4"/>
      <c r="TV815" s="4"/>
      <c r="TW815" s="4"/>
      <c r="TX815" s="136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O815" s="4"/>
      <c r="XP815" s="4"/>
      <c r="XQ815" s="4"/>
      <c r="XR815" s="4"/>
      <c r="XS815" s="4"/>
      <c r="XT815" s="4"/>
      <c r="XU815" s="4"/>
      <c r="XV815" s="4"/>
      <c r="XW815" s="136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</row>
    <row r="816" spans="3:737" x14ac:dyDescent="0.25">
      <c r="C816" s="4"/>
      <c r="D816" s="4"/>
      <c r="E816" s="4"/>
      <c r="F816" s="4"/>
      <c r="G816" s="4"/>
      <c r="H816" s="4"/>
      <c r="I816" s="4"/>
      <c r="J816" s="4"/>
      <c r="K816" s="136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DC816" s="136"/>
      <c r="DD816" s="136"/>
      <c r="DE816" s="136"/>
      <c r="DF816" s="136"/>
      <c r="DG816" s="4"/>
      <c r="DH816" s="136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136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U816" s="4"/>
      <c r="HV816" s="4"/>
      <c r="HW816" s="4"/>
      <c r="HX816" s="4"/>
      <c r="HY816" s="4"/>
      <c r="HZ816" s="4"/>
      <c r="IA816" s="4"/>
      <c r="IB816" s="4"/>
      <c r="IC816" s="136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S816" s="4"/>
      <c r="LT816" s="4"/>
      <c r="LU816" s="4"/>
      <c r="LV816" s="4"/>
      <c r="LW816" s="4"/>
      <c r="LX816" s="4"/>
      <c r="LY816" s="4"/>
      <c r="LZ816" s="4"/>
      <c r="MA816" s="136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Q816" s="4"/>
      <c r="PR816" s="4"/>
      <c r="PS816" s="4"/>
      <c r="PT816" s="4"/>
      <c r="PU816" s="4"/>
      <c r="PV816" s="4"/>
      <c r="PW816" s="4"/>
      <c r="PX816" s="4"/>
      <c r="PY816" s="136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P816" s="4"/>
      <c r="TQ816" s="4"/>
      <c r="TR816" s="4"/>
      <c r="TS816" s="4"/>
      <c r="TT816" s="4"/>
      <c r="TU816" s="4"/>
      <c r="TV816" s="4"/>
      <c r="TW816" s="4"/>
      <c r="TX816" s="136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O816" s="4"/>
      <c r="XP816" s="4"/>
      <c r="XQ816" s="4"/>
      <c r="XR816" s="4"/>
      <c r="XS816" s="4"/>
      <c r="XT816" s="4"/>
      <c r="XU816" s="4"/>
      <c r="XV816" s="4"/>
      <c r="XW816" s="136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</row>
    <row r="817" spans="3:737" x14ac:dyDescent="0.25">
      <c r="C817" s="4"/>
      <c r="D817" s="4"/>
      <c r="E817" s="4"/>
      <c r="F817" s="4"/>
      <c r="G817" s="4"/>
      <c r="H817" s="4"/>
      <c r="I817" s="4"/>
      <c r="J817" s="4"/>
      <c r="K817" s="136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DC817" s="136"/>
      <c r="DD817" s="136"/>
      <c r="DE817" s="136"/>
      <c r="DF817" s="136"/>
      <c r="DG817" s="4"/>
      <c r="DH817" s="136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136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U817" s="4"/>
      <c r="HV817" s="4"/>
      <c r="HW817" s="4"/>
      <c r="HX817" s="4"/>
      <c r="HY817" s="4"/>
      <c r="HZ817" s="4"/>
      <c r="IA817" s="4"/>
      <c r="IB817" s="4"/>
      <c r="IC817" s="136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S817" s="4"/>
      <c r="LT817" s="4"/>
      <c r="LU817" s="4"/>
      <c r="LV817" s="4"/>
      <c r="LW817" s="4"/>
      <c r="LX817" s="4"/>
      <c r="LY817" s="4"/>
      <c r="LZ817" s="4"/>
      <c r="MA817" s="136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Q817" s="4"/>
      <c r="PR817" s="4"/>
      <c r="PS817" s="4"/>
      <c r="PT817" s="4"/>
      <c r="PU817" s="4"/>
      <c r="PV817" s="4"/>
      <c r="PW817" s="4"/>
      <c r="PX817" s="4"/>
      <c r="PY817" s="136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P817" s="4"/>
      <c r="TQ817" s="4"/>
      <c r="TR817" s="4"/>
      <c r="TS817" s="4"/>
      <c r="TT817" s="4"/>
      <c r="TU817" s="4"/>
      <c r="TV817" s="4"/>
      <c r="TW817" s="4"/>
      <c r="TX817" s="136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O817" s="4"/>
      <c r="XP817" s="4"/>
      <c r="XQ817" s="4"/>
      <c r="XR817" s="4"/>
      <c r="XS817" s="4"/>
      <c r="XT817" s="4"/>
      <c r="XU817" s="4"/>
      <c r="XV817" s="4"/>
      <c r="XW817" s="136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</row>
    <row r="818" spans="3:737" x14ac:dyDescent="0.25">
      <c r="C818" s="4"/>
      <c r="D818" s="4"/>
      <c r="E818" s="4"/>
      <c r="F818" s="4"/>
      <c r="G818" s="4"/>
      <c r="H818" s="4"/>
      <c r="I818" s="4"/>
      <c r="J818" s="4"/>
      <c r="K818" s="136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DC818" s="136"/>
      <c r="DD818" s="136"/>
      <c r="DE818" s="136"/>
      <c r="DF818" s="136"/>
      <c r="DG818" s="4"/>
      <c r="DH818" s="136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136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U818" s="4"/>
      <c r="HV818" s="4"/>
      <c r="HW818" s="4"/>
      <c r="HX818" s="4"/>
      <c r="HY818" s="4"/>
      <c r="HZ818" s="4"/>
      <c r="IA818" s="4"/>
      <c r="IB818" s="4"/>
      <c r="IC818" s="136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S818" s="4"/>
      <c r="LT818" s="4"/>
      <c r="LU818" s="4"/>
      <c r="LV818" s="4"/>
      <c r="LW818" s="4"/>
      <c r="LX818" s="4"/>
      <c r="LY818" s="4"/>
      <c r="LZ818" s="4"/>
      <c r="MA818" s="136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Q818" s="4"/>
      <c r="PR818" s="4"/>
      <c r="PS818" s="4"/>
      <c r="PT818" s="4"/>
      <c r="PU818" s="4"/>
      <c r="PV818" s="4"/>
      <c r="PW818" s="4"/>
      <c r="PX818" s="4"/>
      <c r="PY818" s="136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P818" s="4"/>
      <c r="TQ818" s="4"/>
      <c r="TR818" s="4"/>
      <c r="TS818" s="4"/>
      <c r="TT818" s="4"/>
      <c r="TU818" s="4"/>
      <c r="TV818" s="4"/>
      <c r="TW818" s="4"/>
      <c r="TX818" s="136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O818" s="4"/>
      <c r="XP818" s="4"/>
      <c r="XQ818" s="4"/>
      <c r="XR818" s="4"/>
      <c r="XS818" s="4"/>
      <c r="XT818" s="4"/>
      <c r="XU818" s="4"/>
      <c r="XV818" s="4"/>
      <c r="XW818" s="136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</row>
    <row r="819" spans="3:737" x14ac:dyDescent="0.25">
      <c r="C819" s="4"/>
      <c r="D819" s="4"/>
      <c r="E819" s="4"/>
      <c r="F819" s="4"/>
      <c r="G819" s="4"/>
      <c r="H819" s="4"/>
      <c r="I819" s="4"/>
      <c r="J819" s="4"/>
      <c r="K819" s="136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DC819" s="136"/>
      <c r="DD819" s="136"/>
      <c r="DE819" s="136"/>
      <c r="DF819" s="136"/>
      <c r="DG819" s="4"/>
      <c r="DH819" s="136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136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U819" s="4"/>
      <c r="HV819" s="4"/>
      <c r="HW819" s="4"/>
      <c r="HX819" s="4"/>
      <c r="HY819" s="4"/>
      <c r="HZ819" s="4"/>
      <c r="IA819" s="4"/>
      <c r="IB819" s="4"/>
      <c r="IC819" s="136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S819" s="4"/>
      <c r="LT819" s="4"/>
      <c r="LU819" s="4"/>
      <c r="LV819" s="4"/>
      <c r="LW819" s="4"/>
      <c r="LX819" s="4"/>
      <c r="LY819" s="4"/>
      <c r="LZ819" s="4"/>
      <c r="MA819" s="136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Q819" s="4"/>
      <c r="PR819" s="4"/>
      <c r="PS819" s="4"/>
      <c r="PT819" s="4"/>
      <c r="PU819" s="4"/>
      <c r="PV819" s="4"/>
      <c r="PW819" s="4"/>
      <c r="PX819" s="4"/>
      <c r="PY819" s="136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P819" s="4"/>
      <c r="TQ819" s="4"/>
      <c r="TR819" s="4"/>
      <c r="TS819" s="4"/>
      <c r="TT819" s="4"/>
      <c r="TU819" s="4"/>
      <c r="TV819" s="4"/>
      <c r="TW819" s="4"/>
      <c r="TX819" s="136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O819" s="4"/>
      <c r="XP819" s="4"/>
      <c r="XQ819" s="4"/>
      <c r="XR819" s="4"/>
      <c r="XS819" s="4"/>
      <c r="XT819" s="4"/>
      <c r="XU819" s="4"/>
      <c r="XV819" s="4"/>
      <c r="XW819" s="136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</row>
    <row r="820" spans="3:737" x14ac:dyDescent="0.25">
      <c r="C820" s="4"/>
      <c r="D820" s="4"/>
      <c r="E820" s="4"/>
      <c r="F820" s="4"/>
      <c r="G820" s="4"/>
      <c r="H820" s="4"/>
      <c r="I820" s="4"/>
      <c r="J820" s="4"/>
      <c r="K820" s="136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DC820" s="136"/>
      <c r="DD820" s="136"/>
      <c r="DE820" s="136"/>
      <c r="DF820" s="136"/>
      <c r="DG820" s="4"/>
      <c r="DH820" s="136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136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U820" s="4"/>
      <c r="HV820" s="4"/>
      <c r="HW820" s="4"/>
      <c r="HX820" s="4"/>
      <c r="HY820" s="4"/>
      <c r="HZ820" s="4"/>
      <c r="IA820" s="4"/>
      <c r="IB820" s="4"/>
      <c r="IC820" s="136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S820" s="4"/>
      <c r="LT820" s="4"/>
      <c r="LU820" s="4"/>
      <c r="LV820" s="4"/>
      <c r="LW820" s="4"/>
      <c r="LX820" s="4"/>
      <c r="LY820" s="4"/>
      <c r="LZ820" s="4"/>
      <c r="MA820" s="136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Q820" s="4"/>
      <c r="PR820" s="4"/>
      <c r="PS820" s="4"/>
      <c r="PT820" s="4"/>
      <c r="PU820" s="4"/>
      <c r="PV820" s="4"/>
      <c r="PW820" s="4"/>
      <c r="PX820" s="4"/>
      <c r="PY820" s="136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P820" s="4"/>
      <c r="TQ820" s="4"/>
      <c r="TR820" s="4"/>
      <c r="TS820" s="4"/>
      <c r="TT820" s="4"/>
      <c r="TU820" s="4"/>
      <c r="TV820" s="4"/>
      <c r="TW820" s="4"/>
      <c r="TX820" s="136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O820" s="4"/>
      <c r="XP820" s="4"/>
      <c r="XQ820" s="4"/>
      <c r="XR820" s="4"/>
      <c r="XS820" s="4"/>
      <c r="XT820" s="4"/>
      <c r="XU820" s="4"/>
      <c r="XV820" s="4"/>
      <c r="XW820" s="136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</row>
    <row r="821" spans="3:737" x14ac:dyDescent="0.25">
      <c r="C821" s="4"/>
      <c r="D821" s="4"/>
      <c r="E821" s="4"/>
      <c r="F821" s="4"/>
      <c r="G821" s="4"/>
      <c r="H821" s="4"/>
      <c r="I821" s="4"/>
      <c r="J821" s="4"/>
      <c r="K821" s="136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DC821" s="136"/>
      <c r="DD821" s="136"/>
      <c r="DE821" s="136"/>
      <c r="DF821" s="136"/>
      <c r="DG821" s="4"/>
      <c r="DH821" s="136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136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U821" s="4"/>
      <c r="HV821" s="4"/>
      <c r="HW821" s="4"/>
      <c r="HX821" s="4"/>
      <c r="HY821" s="4"/>
      <c r="HZ821" s="4"/>
      <c r="IA821" s="4"/>
      <c r="IB821" s="4"/>
      <c r="IC821" s="136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S821" s="4"/>
      <c r="LT821" s="4"/>
      <c r="LU821" s="4"/>
      <c r="LV821" s="4"/>
      <c r="LW821" s="4"/>
      <c r="LX821" s="4"/>
      <c r="LY821" s="4"/>
      <c r="LZ821" s="4"/>
      <c r="MA821" s="136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Q821" s="4"/>
      <c r="PR821" s="4"/>
      <c r="PS821" s="4"/>
      <c r="PT821" s="4"/>
      <c r="PU821" s="4"/>
      <c r="PV821" s="4"/>
      <c r="PW821" s="4"/>
      <c r="PX821" s="4"/>
      <c r="PY821" s="136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P821" s="4"/>
      <c r="TQ821" s="4"/>
      <c r="TR821" s="4"/>
      <c r="TS821" s="4"/>
      <c r="TT821" s="4"/>
      <c r="TU821" s="4"/>
      <c r="TV821" s="4"/>
      <c r="TW821" s="4"/>
      <c r="TX821" s="136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O821" s="4"/>
      <c r="XP821" s="4"/>
      <c r="XQ821" s="4"/>
      <c r="XR821" s="4"/>
      <c r="XS821" s="4"/>
      <c r="XT821" s="4"/>
      <c r="XU821" s="4"/>
      <c r="XV821" s="4"/>
      <c r="XW821" s="136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</row>
    <row r="822" spans="3:737" x14ac:dyDescent="0.25">
      <c r="C822" s="4"/>
      <c r="D822" s="4"/>
      <c r="E822" s="4"/>
      <c r="F822" s="4"/>
      <c r="G822" s="4"/>
      <c r="H822" s="4"/>
      <c r="I822" s="4"/>
      <c r="J822" s="4"/>
      <c r="K822" s="136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DC822" s="136"/>
      <c r="DD822" s="136"/>
      <c r="DE822" s="136"/>
      <c r="DF822" s="136"/>
      <c r="DG822" s="4"/>
      <c r="DH822" s="136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136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U822" s="4"/>
      <c r="HV822" s="4"/>
      <c r="HW822" s="4"/>
      <c r="HX822" s="4"/>
      <c r="HY822" s="4"/>
      <c r="HZ822" s="4"/>
      <c r="IA822" s="4"/>
      <c r="IB822" s="4"/>
      <c r="IC822" s="136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S822" s="4"/>
      <c r="LT822" s="4"/>
      <c r="LU822" s="4"/>
      <c r="LV822" s="4"/>
      <c r="LW822" s="4"/>
      <c r="LX822" s="4"/>
      <c r="LY822" s="4"/>
      <c r="LZ822" s="4"/>
      <c r="MA822" s="136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Q822" s="4"/>
      <c r="PR822" s="4"/>
      <c r="PS822" s="4"/>
      <c r="PT822" s="4"/>
      <c r="PU822" s="4"/>
      <c r="PV822" s="4"/>
      <c r="PW822" s="4"/>
      <c r="PX822" s="4"/>
      <c r="PY822" s="136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P822" s="4"/>
      <c r="TQ822" s="4"/>
      <c r="TR822" s="4"/>
      <c r="TS822" s="4"/>
      <c r="TT822" s="4"/>
      <c r="TU822" s="4"/>
      <c r="TV822" s="4"/>
      <c r="TW822" s="4"/>
      <c r="TX822" s="136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O822" s="4"/>
      <c r="XP822" s="4"/>
      <c r="XQ822" s="4"/>
      <c r="XR822" s="4"/>
      <c r="XS822" s="4"/>
      <c r="XT822" s="4"/>
      <c r="XU822" s="4"/>
      <c r="XV822" s="4"/>
      <c r="XW822" s="136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</row>
    <row r="823" spans="3:737" x14ac:dyDescent="0.25">
      <c r="C823" s="4"/>
      <c r="D823" s="4"/>
      <c r="E823" s="4"/>
      <c r="F823" s="4"/>
      <c r="G823" s="4"/>
      <c r="H823" s="4"/>
      <c r="I823" s="4"/>
      <c r="J823" s="4"/>
      <c r="K823" s="136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DC823" s="136"/>
      <c r="DD823" s="136"/>
      <c r="DE823" s="136"/>
      <c r="DF823" s="136"/>
      <c r="DG823" s="4"/>
      <c r="DH823" s="136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136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U823" s="4"/>
      <c r="HV823" s="4"/>
      <c r="HW823" s="4"/>
      <c r="HX823" s="4"/>
      <c r="HY823" s="4"/>
      <c r="HZ823" s="4"/>
      <c r="IA823" s="4"/>
      <c r="IB823" s="4"/>
      <c r="IC823" s="136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S823" s="4"/>
      <c r="LT823" s="4"/>
      <c r="LU823" s="4"/>
      <c r="LV823" s="4"/>
      <c r="LW823" s="4"/>
      <c r="LX823" s="4"/>
      <c r="LY823" s="4"/>
      <c r="LZ823" s="4"/>
      <c r="MA823" s="136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Q823" s="4"/>
      <c r="PR823" s="4"/>
      <c r="PS823" s="4"/>
      <c r="PT823" s="4"/>
      <c r="PU823" s="4"/>
      <c r="PV823" s="4"/>
      <c r="PW823" s="4"/>
      <c r="PX823" s="4"/>
      <c r="PY823" s="136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P823" s="4"/>
      <c r="TQ823" s="4"/>
      <c r="TR823" s="4"/>
      <c r="TS823" s="4"/>
      <c r="TT823" s="4"/>
      <c r="TU823" s="4"/>
      <c r="TV823" s="4"/>
      <c r="TW823" s="4"/>
      <c r="TX823" s="136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O823" s="4"/>
      <c r="XP823" s="4"/>
      <c r="XQ823" s="4"/>
      <c r="XR823" s="4"/>
      <c r="XS823" s="4"/>
      <c r="XT823" s="4"/>
      <c r="XU823" s="4"/>
      <c r="XV823" s="4"/>
      <c r="XW823" s="136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</row>
    <row r="824" spans="3:737" x14ac:dyDescent="0.25">
      <c r="C824" s="4"/>
      <c r="D824" s="4"/>
      <c r="E824" s="4"/>
      <c r="F824" s="4"/>
      <c r="G824" s="4"/>
      <c r="H824" s="4"/>
      <c r="I824" s="4"/>
      <c r="J824" s="4"/>
      <c r="K824" s="136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DC824" s="136"/>
      <c r="DD824" s="136"/>
      <c r="DE824" s="136"/>
      <c r="DF824" s="136"/>
      <c r="DG824" s="4"/>
      <c r="DH824" s="136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136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U824" s="4"/>
      <c r="HV824" s="4"/>
      <c r="HW824" s="4"/>
      <c r="HX824" s="4"/>
      <c r="HY824" s="4"/>
      <c r="HZ824" s="4"/>
      <c r="IA824" s="4"/>
      <c r="IB824" s="4"/>
      <c r="IC824" s="136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S824" s="4"/>
      <c r="LT824" s="4"/>
      <c r="LU824" s="4"/>
      <c r="LV824" s="4"/>
      <c r="LW824" s="4"/>
      <c r="LX824" s="4"/>
      <c r="LY824" s="4"/>
      <c r="LZ824" s="4"/>
      <c r="MA824" s="136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Q824" s="4"/>
      <c r="PR824" s="4"/>
      <c r="PS824" s="4"/>
      <c r="PT824" s="4"/>
      <c r="PU824" s="4"/>
      <c r="PV824" s="4"/>
      <c r="PW824" s="4"/>
      <c r="PX824" s="4"/>
      <c r="PY824" s="136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P824" s="4"/>
      <c r="TQ824" s="4"/>
      <c r="TR824" s="4"/>
      <c r="TS824" s="4"/>
      <c r="TT824" s="4"/>
      <c r="TU824" s="4"/>
      <c r="TV824" s="4"/>
      <c r="TW824" s="4"/>
      <c r="TX824" s="136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O824" s="4"/>
      <c r="XP824" s="4"/>
      <c r="XQ824" s="4"/>
      <c r="XR824" s="4"/>
      <c r="XS824" s="4"/>
      <c r="XT824" s="4"/>
      <c r="XU824" s="4"/>
      <c r="XV824" s="4"/>
      <c r="XW824" s="136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</row>
    <row r="825" spans="3:737" x14ac:dyDescent="0.25">
      <c r="C825" s="4"/>
      <c r="D825" s="4"/>
      <c r="E825" s="4"/>
      <c r="F825" s="4"/>
      <c r="G825" s="4"/>
      <c r="H825" s="4"/>
      <c r="I825" s="4"/>
      <c r="J825" s="4"/>
      <c r="K825" s="136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DC825" s="136"/>
      <c r="DD825" s="136"/>
      <c r="DE825" s="136"/>
      <c r="DF825" s="136"/>
      <c r="DG825" s="4"/>
      <c r="DH825" s="136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136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U825" s="4"/>
      <c r="HV825" s="4"/>
      <c r="HW825" s="4"/>
      <c r="HX825" s="4"/>
      <c r="HY825" s="4"/>
      <c r="HZ825" s="4"/>
      <c r="IA825" s="4"/>
      <c r="IB825" s="4"/>
      <c r="IC825" s="136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S825" s="4"/>
      <c r="LT825" s="4"/>
      <c r="LU825" s="4"/>
      <c r="LV825" s="4"/>
      <c r="LW825" s="4"/>
      <c r="LX825" s="4"/>
      <c r="LY825" s="4"/>
      <c r="LZ825" s="4"/>
      <c r="MA825" s="136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Q825" s="4"/>
      <c r="PR825" s="4"/>
      <c r="PS825" s="4"/>
      <c r="PT825" s="4"/>
      <c r="PU825" s="4"/>
      <c r="PV825" s="4"/>
      <c r="PW825" s="4"/>
      <c r="PX825" s="4"/>
      <c r="PY825" s="136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P825" s="4"/>
      <c r="TQ825" s="4"/>
      <c r="TR825" s="4"/>
      <c r="TS825" s="4"/>
      <c r="TT825" s="4"/>
      <c r="TU825" s="4"/>
      <c r="TV825" s="4"/>
      <c r="TW825" s="4"/>
      <c r="TX825" s="136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O825" s="4"/>
      <c r="XP825" s="4"/>
      <c r="XQ825" s="4"/>
      <c r="XR825" s="4"/>
      <c r="XS825" s="4"/>
      <c r="XT825" s="4"/>
      <c r="XU825" s="4"/>
      <c r="XV825" s="4"/>
      <c r="XW825" s="136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</row>
    <row r="826" spans="3:737" x14ac:dyDescent="0.25">
      <c r="C826" s="4"/>
      <c r="D826" s="4"/>
      <c r="E826" s="4"/>
      <c r="F826" s="4"/>
      <c r="G826" s="4"/>
      <c r="H826" s="4"/>
      <c r="I826" s="4"/>
      <c r="J826" s="4"/>
      <c r="K826" s="136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DC826" s="136"/>
      <c r="DD826" s="136"/>
      <c r="DE826" s="136"/>
      <c r="DF826" s="136"/>
      <c r="DG826" s="4"/>
      <c r="DH826" s="136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136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U826" s="4"/>
      <c r="HV826" s="4"/>
      <c r="HW826" s="4"/>
      <c r="HX826" s="4"/>
      <c r="HY826" s="4"/>
      <c r="HZ826" s="4"/>
      <c r="IA826" s="4"/>
      <c r="IB826" s="4"/>
      <c r="IC826" s="136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S826" s="4"/>
      <c r="LT826" s="4"/>
      <c r="LU826" s="4"/>
      <c r="LV826" s="4"/>
      <c r="LW826" s="4"/>
      <c r="LX826" s="4"/>
      <c r="LY826" s="4"/>
      <c r="LZ826" s="4"/>
      <c r="MA826" s="136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Q826" s="4"/>
      <c r="PR826" s="4"/>
      <c r="PS826" s="4"/>
      <c r="PT826" s="4"/>
      <c r="PU826" s="4"/>
      <c r="PV826" s="4"/>
      <c r="PW826" s="4"/>
      <c r="PX826" s="4"/>
      <c r="PY826" s="136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P826" s="4"/>
      <c r="TQ826" s="4"/>
      <c r="TR826" s="4"/>
      <c r="TS826" s="4"/>
      <c r="TT826" s="4"/>
      <c r="TU826" s="4"/>
      <c r="TV826" s="4"/>
      <c r="TW826" s="4"/>
      <c r="TX826" s="136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O826" s="4"/>
      <c r="XP826" s="4"/>
      <c r="XQ826" s="4"/>
      <c r="XR826" s="4"/>
      <c r="XS826" s="4"/>
      <c r="XT826" s="4"/>
      <c r="XU826" s="4"/>
      <c r="XV826" s="4"/>
      <c r="XW826" s="136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</row>
    <row r="827" spans="3:737" x14ac:dyDescent="0.25">
      <c r="C827" s="4"/>
      <c r="D827" s="4"/>
      <c r="E827" s="4"/>
      <c r="F827" s="4"/>
      <c r="G827" s="4"/>
      <c r="H827" s="4"/>
      <c r="I827" s="4"/>
      <c r="J827" s="4"/>
      <c r="K827" s="136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DC827" s="136"/>
      <c r="DD827" s="136"/>
      <c r="DE827" s="136"/>
      <c r="DF827" s="136"/>
      <c r="DG827" s="4"/>
      <c r="DH827" s="136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136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U827" s="4"/>
      <c r="HV827" s="4"/>
      <c r="HW827" s="4"/>
      <c r="HX827" s="4"/>
      <c r="HY827" s="4"/>
      <c r="HZ827" s="4"/>
      <c r="IA827" s="4"/>
      <c r="IB827" s="4"/>
      <c r="IC827" s="136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S827" s="4"/>
      <c r="LT827" s="4"/>
      <c r="LU827" s="4"/>
      <c r="LV827" s="4"/>
      <c r="LW827" s="4"/>
      <c r="LX827" s="4"/>
      <c r="LY827" s="4"/>
      <c r="LZ827" s="4"/>
      <c r="MA827" s="136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Q827" s="4"/>
      <c r="PR827" s="4"/>
      <c r="PS827" s="4"/>
      <c r="PT827" s="4"/>
      <c r="PU827" s="4"/>
      <c r="PV827" s="4"/>
      <c r="PW827" s="4"/>
      <c r="PX827" s="4"/>
      <c r="PY827" s="136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P827" s="4"/>
      <c r="TQ827" s="4"/>
      <c r="TR827" s="4"/>
      <c r="TS827" s="4"/>
      <c r="TT827" s="4"/>
      <c r="TU827" s="4"/>
      <c r="TV827" s="4"/>
      <c r="TW827" s="4"/>
      <c r="TX827" s="136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O827" s="4"/>
      <c r="XP827" s="4"/>
      <c r="XQ827" s="4"/>
      <c r="XR827" s="4"/>
      <c r="XS827" s="4"/>
      <c r="XT827" s="4"/>
      <c r="XU827" s="4"/>
      <c r="XV827" s="4"/>
      <c r="XW827" s="136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</row>
    <row r="828" spans="3:737" x14ac:dyDescent="0.25">
      <c r="C828" s="4"/>
      <c r="D828" s="4"/>
      <c r="E828" s="4"/>
      <c r="F828" s="4"/>
      <c r="G828" s="4"/>
      <c r="H828" s="4"/>
      <c r="I828" s="4"/>
      <c r="J828" s="4"/>
      <c r="K828" s="136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DC828" s="136"/>
      <c r="DD828" s="136"/>
      <c r="DE828" s="136"/>
      <c r="DF828" s="136"/>
      <c r="DG828" s="4"/>
      <c r="DH828" s="136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136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U828" s="4"/>
      <c r="HV828" s="4"/>
      <c r="HW828" s="4"/>
      <c r="HX828" s="4"/>
      <c r="HY828" s="4"/>
      <c r="HZ828" s="4"/>
      <c r="IA828" s="4"/>
      <c r="IB828" s="4"/>
      <c r="IC828" s="136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S828" s="4"/>
      <c r="LT828" s="4"/>
      <c r="LU828" s="4"/>
      <c r="LV828" s="4"/>
      <c r="LW828" s="4"/>
      <c r="LX828" s="4"/>
      <c r="LY828" s="4"/>
      <c r="LZ828" s="4"/>
      <c r="MA828" s="136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Q828" s="4"/>
      <c r="PR828" s="4"/>
      <c r="PS828" s="4"/>
      <c r="PT828" s="4"/>
      <c r="PU828" s="4"/>
      <c r="PV828" s="4"/>
      <c r="PW828" s="4"/>
      <c r="PX828" s="4"/>
      <c r="PY828" s="136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P828" s="4"/>
      <c r="TQ828" s="4"/>
      <c r="TR828" s="4"/>
      <c r="TS828" s="4"/>
      <c r="TT828" s="4"/>
      <c r="TU828" s="4"/>
      <c r="TV828" s="4"/>
      <c r="TW828" s="4"/>
      <c r="TX828" s="136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O828" s="4"/>
      <c r="XP828" s="4"/>
      <c r="XQ828" s="4"/>
      <c r="XR828" s="4"/>
      <c r="XS828" s="4"/>
      <c r="XT828" s="4"/>
      <c r="XU828" s="4"/>
      <c r="XV828" s="4"/>
      <c r="XW828" s="136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</row>
    <row r="829" spans="3:737" x14ac:dyDescent="0.25">
      <c r="C829" s="4"/>
      <c r="D829" s="4"/>
      <c r="E829" s="4"/>
      <c r="F829" s="4"/>
      <c r="G829" s="4"/>
      <c r="H829" s="4"/>
      <c r="I829" s="4"/>
      <c r="J829" s="4"/>
      <c r="K829" s="136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DC829" s="136"/>
      <c r="DD829" s="136"/>
      <c r="DE829" s="136"/>
      <c r="DF829" s="136"/>
      <c r="DG829" s="4"/>
      <c r="DH829" s="136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136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U829" s="4"/>
      <c r="HV829" s="4"/>
      <c r="HW829" s="4"/>
      <c r="HX829" s="4"/>
      <c r="HY829" s="4"/>
      <c r="HZ829" s="4"/>
      <c r="IA829" s="4"/>
      <c r="IB829" s="4"/>
      <c r="IC829" s="136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S829" s="4"/>
      <c r="LT829" s="4"/>
      <c r="LU829" s="4"/>
      <c r="LV829" s="4"/>
      <c r="LW829" s="4"/>
      <c r="LX829" s="4"/>
      <c r="LY829" s="4"/>
      <c r="LZ829" s="4"/>
      <c r="MA829" s="136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Q829" s="4"/>
      <c r="PR829" s="4"/>
      <c r="PS829" s="4"/>
      <c r="PT829" s="4"/>
      <c r="PU829" s="4"/>
      <c r="PV829" s="4"/>
      <c r="PW829" s="4"/>
      <c r="PX829" s="4"/>
      <c r="PY829" s="136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P829" s="4"/>
      <c r="TQ829" s="4"/>
      <c r="TR829" s="4"/>
      <c r="TS829" s="4"/>
      <c r="TT829" s="4"/>
      <c r="TU829" s="4"/>
      <c r="TV829" s="4"/>
      <c r="TW829" s="4"/>
      <c r="TX829" s="136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O829" s="4"/>
      <c r="XP829" s="4"/>
      <c r="XQ829" s="4"/>
      <c r="XR829" s="4"/>
      <c r="XS829" s="4"/>
      <c r="XT829" s="4"/>
      <c r="XU829" s="4"/>
      <c r="XV829" s="4"/>
      <c r="XW829" s="136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</row>
    <row r="830" spans="3:737" x14ac:dyDescent="0.25">
      <c r="C830" s="4"/>
      <c r="D830" s="4"/>
      <c r="E830" s="4"/>
      <c r="F830" s="4"/>
      <c r="G830" s="4"/>
      <c r="H830" s="4"/>
      <c r="I830" s="4"/>
      <c r="J830" s="4"/>
      <c r="K830" s="136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DC830" s="136"/>
      <c r="DD830" s="136"/>
      <c r="DE830" s="136"/>
      <c r="DF830" s="136"/>
      <c r="DG830" s="4"/>
      <c r="DH830" s="136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136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U830" s="4"/>
      <c r="HV830" s="4"/>
      <c r="HW830" s="4"/>
      <c r="HX830" s="4"/>
      <c r="HY830" s="4"/>
      <c r="HZ830" s="4"/>
      <c r="IA830" s="4"/>
      <c r="IB830" s="4"/>
      <c r="IC830" s="136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S830" s="4"/>
      <c r="LT830" s="4"/>
      <c r="LU830" s="4"/>
      <c r="LV830" s="4"/>
      <c r="LW830" s="4"/>
      <c r="LX830" s="4"/>
      <c r="LY830" s="4"/>
      <c r="LZ830" s="4"/>
      <c r="MA830" s="136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Q830" s="4"/>
      <c r="PR830" s="4"/>
      <c r="PS830" s="4"/>
      <c r="PT830" s="4"/>
      <c r="PU830" s="4"/>
      <c r="PV830" s="4"/>
      <c r="PW830" s="4"/>
      <c r="PX830" s="4"/>
      <c r="PY830" s="136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P830" s="4"/>
      <c r="TQ830" s="4"/>
      <c r="TR830" s="4"/>
      <c r="TS830" s="4"/>
      <c r="TT830" s="4"/>
      <c r="TU830" s="4"/>
      <c r="TV830" s="4"/>
      <c r="TW830" s="4"/>
      <c r="TX830" s="136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O830" s="4"/>
      <c r="XP830" s="4"/>
      <c r="XQ830" s="4"/>
      <c r="XR830" s="4"/>
      <c r="XS830" s="4"/>
      <c r="XT830" s="4"/>
      <c r="XU830" s="4"/>
      <c r="XV830" s="4"/>
      <c r="XW830" s="136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</row>
    <row r="831" spans="3:737" x14ac:dyDescent="0.25">
      <c r="C831" s="4"/>
      <c r="D831" s="4"/>
      <c r="E831" s="4"/>
      <c r="F831" s="4"/>
      <c r="G831" s="4"/>
      <c r="H831" s="4"/>
      <c r="I831" s="4"/>
      <c r="J831" s="4"/>
      <c r="K831" s="136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DC831" s="136"/>
      <c r="DD831" s="136"/>
      <c r="DE831" s="136"/>
      <c r="DF831" s="136"/>
      <c r="DG831" s="4"/>
      <c r="DH831" s="136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136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U831" s="4"/>
      <c r="HV831" s="4"/>
      <c r="HW831" s="4"/>
      <c r="HX831" s="4"/>
      <c r="HY831" s="4"/>
      <c r="HZ831" s="4"/>
      <c r="IA831" s="4"/>
      <c r="IB831" s="4"/>
      <c r="IC831" s="136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S831" s="4"/>
      <c r="LT831" s="4"/>
      <c r="LU831" s="4"/>
      <c r="LV831" s="4"/>
      <c r="LW831" s="4"/>
      <c r="LX831" s="4"/>
      <c r="LY831" s="4"/>
      <c r="LZ831" s="4"/>
      <c r="MA831" s="136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Q831" s="4"/>
      <c r="PR831" s="4"/>
      <c r="PS831" s="4"/>
      <c r="PT831" s="4"/>
      <c r="PU831" s="4"/>
      <c r="PV831" s="4"/>
      <c r="PW831" s="4"/>
      <c r="PX831" s="4"/>
      <c r="PY831" s="136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P831" s="4"/>
      <c r="TQ831" s="4"/>
      <c r="TR831" s="4"/>
      <c r="TS831" s="4"/>
      <c r="TT831" s="4"/>
      <c r="TU831" s="4"/>
      <c r="TV831" s="4"/>
      <c r="TW831" s="4"/>
      <c r="TX831" s="136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O831" s="4"/>
      <c r="XP831" s="4"/>
      <c r="XQ831" s="4"/>
      <c r="XR831" s="4"/>
      <c r="XS831" s="4"/>
      <c r="XT831" s="4"/>
      <c r="XU831" s="4"/>
      <c r="XV831" s="4"/>
      <c r="XW831" s="136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</row>
    <row r="832" spans="3:737" x14ac:dyDescent="0.25">
      <c r="C832" s="4"/>
      <c r="D832" s="4"/>
      <c r="E832" s="4"/>
      <c r="F832" s="4"/>
      <c r="G832" s="4"/>
      <c r="H832" s="4"/>
      <c r="I832" s="4"/>
      <c r="J832" s="4"/>
      <c r="K832" s="136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DC832" s="136"/>
      <c r="DD832" s="136"/>
      <c r="DE832" s="136"/>
      <c r="DF832" s="136"/>
      <c r="DG832" s="4"/>
      <c r="DH832" s="136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136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U832" s="4"/>
      <c r="HV832" s="4"/>
      <c r="HW832" s="4"/>
      <c r="HX832" s="4"/>
      <c r="HY832" s="4"/>
      <c r="HZ832" s="4"/>
      <c r="IA832" s="4"/>
      <c r="IB832" s="4"/>
      <c r="IC832" s="136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S832" s="4"/>
      <c r="LT832" s="4"/>
      <c r="LU832" s="4"/>
      <c r="LV832" s="4"/>
      <c r="LW832" s="4"/>
      <c r="LX832" s="4"/>
      <c r="LY832" s="4"/>
      <c r="LZ832" s="4"/>
      <c r="MA832" s="136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Q832" s="4"/>
      <c r="PR832" s="4"/>
      <c r="PS832" s="4"/>
      <c r="PT832" s="4"/>
      <c r="PU832" s="4"/>
      <c r="PV832" s="4"/>
      <c r="PW832" s="4"/>
      <c r="PX832" s="4"/>
      <c r="PY832" s="136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P832" s="4"/>
      <c r="TQ832" s="4"/>
      <c r="TR832" s="4"/>
      <c r="TS832" s="4"/>
      <c r="TT832" s="4"/>
      <c r="TU832" s="4"/>
      <c r="TV832" s="4"/>
      <c r="TW832" s="4"/>
      <c r="TX832" s="136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O832" s="4"/>
      <c r="XP832" s="4"/>
      <c r="XQ832" s="4"/>
      <c r="XR832" s="4"/>
      <c r="XS832" s="4"/>
      <c r="XT832" s="4"/>
      <c r="XU832" s="4"/>
      <c r="XV832" s="4"/>
      <c r="XW832" s="136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</row>
    <row r="833" spans="3:737" x14ac:dyDescent="0.25">
      <c r="C833" s="4"/>
      <c r="D833" s="4"/>
      <c r="E833" s="4"/>
      <c r="F833" s="4"/>
      <c r="G833" s="4"/>
      <c r="H833" s="4"/>
      <c r="I833" s="4"/>
      <c r="J833" s="4"/>
      <c r="K833" s="136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DC833" s="136"/>
      <c r="DD833" s="136"/>
      <c r="DE833" s="136"/>
      <c r="DF833" s="136"/>
      <c r="DG833" s="4"/>
      <c r="DH833" s="136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136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U833" s="4"/>
      <c r="HV833" s="4"/>
      <c r="HW833" s="4"/>
      <c r="HX833" s="4"/>
      <c r="HY833" s="4"/>
      <c r="HZ833" s="4"/>
      <c r="IA833" s="4"/>
      <c r="IB833" s="4"/>
      <c r="IC833" s="136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S833" s="4"/>
      <c r="LT833" s="4"/>
      <c r="LU833" s="4"/>
      <c r="LV833" s="4"/>
      <c r="LW833" s="4"/>
      <c r="LX833" s="4"/>
      <c r="LY833" s="4"/>
      <c r="LZ833" s="4"/>
      <c r="MA833" s="136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Q833" s="4"/>
      <c r="PR833" s="4"/>
      <c r="PS833" s="4"/>
      <c r="PT833" s="4"/>
      <c r="PU833" s="4"/>
      <c r="PV833" s="4"/>
      <c r="PW833" s="4"/>
      <c r="PX833" s="4"/>
      <c r="PY833" s="136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P833" s="4"/>
      <c r="TQ833" s="4"/>
      <c r="TR833" s="4"/>
      <c r="TS833" s="4"/>
      <c r="TT833" s="4"/>
      <c r="TU833" s="4"/>
      <c r="TV833" s="4"/>
      <c r="TW833" s="4"/>
      <c r="TX833" s="136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O833" s="4"/>
      <c r="XP833" s="4"/>
      <c r="XQ833" s="4"/>
      <c r="XR833" s="4"/>
      <c r="XS833" s="4"/>
      <c r="XT833" s="4"/>
      <c r="XU833" s="4"/>
      <c r="XV833" s="4"/>
      <c r="XW833" s="136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</row>
    <row r="834" spans="3:737" x14ac:dyDescent="0.25">
      <c r="C834" s="4"/>
      <c r="D834" s="4"/>
      <c r="E834" s="4"/>
      <c r="F834" s="4"/>
      <c r="G834" s="4"/>
      <c r="H834" s="4"/>
      <c r="I834" s="4"/>
      <c r="J834" s="4"/>
      <c r="K834" s="136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DC834" s="136"/>
      <c r="DD834" s="136"/>
      <c r="DE834" s="136"/>
      <c r="DF834" s="136"/>
      <c r="DG834" s="4"/>
      <c r="DH834" s="136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136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U834" s="4"/>
      <c r="HV834" s="4"/>
      <c r="HW834" s="4"/>
      <c r="HX834" s="4"/>
      <c r="HY834" s="4"/>
      <c r="HZ834" s="4"/>
      <c r="IA834" s="4"/>
      <c r="IB834" s="4"/>
      <c r="IC834" s="136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S834" s="4"/>
      <c r="LT834" s="4"/>
      <c r="LU834" s="4"/>
      <c r="LV834" s="4"/>
      <c r="LW834" s="4"/>
      <c r="LX834" s="4"/>
      <c r="LY834" s="4"/>
      <c r="LZ834" s="4"/>
      <c r="MA834" s="136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Q834" s="4"/>
      <c r="PR834" s="4"/>
      <c r="PS834" s="4"/>
      <c r="PT834" s="4"/>
      <c r="PU834" s="4"/>
      <c r="PV834" s="4"/>
      <c r="PW834" s="4"/>
      <c r="PX834" s="4"/>
      <c r="PY834" s="136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P834" s="4"/>
      <c r="TQ834" s="4"/>
      <c r="TR834" s="4"/>
      <c r="TS834" s="4"/>
      <c r="TT834" s="4"/>
      <c r="TU834" s="4"/>
      <c r="TV834" s="4"/>
      <c r="TW834" s="4"/>
      <c r="TX834" s="136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O834" s="4"/>
      <c r="XP834" s="4"/>
      <c r="XQ834" s="4"/>
      <c r="XR834" s="4"/>
      <c r="XS834" s="4"/>
      <c r="XT834" s="4"/>
      <c r="XU834" s="4"/>
      <c r="XV834" s="4"/>
      <c r="XW834" s="136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</row>
    <row r="835" spans="3:737" x14ac:dyDescent="0.25">
      <c r="C835" s="4"/>
      <c r="D835" s="4"/>
      <c r="E835" s="4"/>
      <c r="F835" s="4"/>
      <c r="G835" s="4"/>
      <c r="H835" s="4"/>
      <c r="I835" s="4"/>
      <c r="J835" s="4"/>
      <c r="K835" s="136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DC835" s="136"/>
      <c r="DD835" s="136"/>
      <c r="DE835" s="136"/>
      <c r="DF835" s="136"/>
      <c r="DG835" s="4"/>
      <c r="DH835" s="136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136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U835" s="4"/>
      <c r="HV835" s="4"/>
      <c r="HW835" s="4"/>
      <c r="HX835" s="4"/>
      <c r="HY835" s="4"/>
      <c r="HZ835" s="4"/>
      <c r="IA835" s="4"/>
      <c r="IB835" s="4"/>
      <c r="IC835" s="136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S835" s="4"/>
      <c r="LT835" s="4"/>
      <c r="LU835" s="4"/>
      <c r="LV835" s="4"/>
      <c r="LW835" s="4"/>
      <c r="LX835" s="4"/>
      <c r="LY835" s="4"/>
      <c r="LZ835" s="4"/>
      <c r="MA835" s="136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Q835" s="4"/>
      <c r="PR835" s="4"/>
      <c r="PS835" s="4"/>
      <c r="PT835" s="4"/>
      <c r="PU835" s="4"/>
      <c r="PV835" s="4"/>
      <c r="PW835" s="4"/>
      <c r="PX835" s="4"/>
      <c r="PY835" s="136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P835" s="4"/>
      <c r="TQ835" s="4"/>
      <c r="TR835" s="4"/>
      <c r="TS835" s="4"/>
      <c r="TT835" s="4"/>
      <c r="TU835" s="4"/>
      <c r="TV835" s="4"/>
      <c r="TW835" s="4"/>
      <c r="TX835" s="136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O835" s="4"/>
      <c r="XP835" s="4"/>
      <c r="XQ835" s="4"/>
      <c r="XR835" s="4"/>
      <c r="XS835" s="4"/>
      <c r="XT835" s="4"/>
      <c r="XU835" s="4"/>
      <c r="XV835" s="4"/>
      <c r="XW835" s="136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</row>
    <row r="836" spans="3:737" x14ac:dyDescent="0.25">
      <c r="C836" s="4"/>
      <c r="D836" s="4"/>
      <c r="E836" s="4"/>
      <c r="F836" s="4"/>
      <c r="G836" s="4"/>
      <c r="H836" s="4"/>
      <c r="I836" s="4"/>
      <c r="J836" s="4"/>
      <c r="K836" s="136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DC836" s="136"/>
      <c r="DD836" s="136"/>
      <c r="DE836" s="136"/>
      <c r="DF836" s="136"/>
      <c r="DG836" s="4"/>
      <c r="DH836" s="136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136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U836" s="4"/>
      <c r="HV836" s="4"/>
      <c r="HW836" s="4"/>
      <c r="HX836" s="4"/>
      <c r="HY836" s="4"/>
      <c r="HZ836" s="4"/>
      <c r="IA836" s="4"/>
      <c r="IB836" s="4"/>
      <c r="IC836" s="136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S836" s="4"/>
      <c r="LT836" s="4"/>
      <c r="LU836" s="4"/>
      <c r="LV836" s="4"/>
      <c r="LW836" s="4"/>
      <c r="LX836" s="4"/>
      <c r="LY836" s="4"/>
      <c r="LZ836" s="4"/>
      <c r="MA836" s="136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Q836" s="4"/>
      <c r="PR836" s="4"/>
      <c r="PS836" s="4"/>
      <c r="PT836" s="4"/>
      <c r="PU836" s="4"/>
      <c r="PV836" s="4"/>
      <c r="PW836" s="4"/>
      <c r="PX836" s="4"/>
      <c r="PY836" s="136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P836" s="4"/>
      <c r="TQ836" s="4"/>
      <c r="TR836" s="4"/>
      <c r="TS836" s="4"/>
      <c r="TT836" s="4"/>
      <c r="TU836" s="4"/>
      <c r="TV836" s="4"/>
      <c r="TW836" s="4"/>
      <c r="TX836" s="136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O836" s="4"/>
      <c r="XP836" s="4"/>
      <c r="XQ836" s="4"/>
      <c r="XR836" s="4"/>
      <c r="XS836" s="4"/>
      <c r="XT836" s="4"/>
      <c r="XU836" s="4"/>
      <c r="XV836" s="4"/>
      <c r="XW836" s="136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</row>
    <row r="837" spans="3:737" x14ac:dyDescent="0.25">
      <c r="C837" s="4"/>
      <c r="D837" s="4"/>
      <c r="E837" s="4"/>
      <c r="F837" s="4"/>
      <c r="G837" s="4"/>
      <c r="H837" s="4"/>
      <c r="I837" s="4"/>
      <c r="J837" s="4"/>
      <c r="K837" s="136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DC837" s="136"/>
      <c r="DD837" s="136"/>
      <c r="DE837" s="136"/>
      <c r="DF837" s="136"/>
      <c r="DG837" s="4"/>
      <c r="DH837" s="136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136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U837" s="4"/>
      <c r="HV837" s="4"/>
      <c r="HW837" s="4"/>
      <c r="HX837" s="4"/>
      <c r="HY837" s="4"/>
      <c r="HZ837" s="4"/>
      <c r="IA837" s="4"/>
      <c r="IB837" s="4"/>
      <c r="IC837" s="136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S837" s="4"/>
      <c r="LT837" s="4"/>
      <c r="LU837" s="4"/>
      <c r="LV837" s="4"/>
      <c r="LW837" s="4"/>
      <c r="LX837" s="4"/>
      <c r="LY837" s="4"/>
      <c r="LZ837" s="4"/>
      <c r="MA837" s="136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Q837" s="4"/>
      <c r="PR837" s="4"/>
      <c r="PS837" s="4"/>
      <c r="PT837" s="4"/>
      <c r="PU837" s="4"/>
      <c r="PV837" s="4"/>
      <c r="PW837" s="4"/>
      <c r="PX837" s="4"/>
      <c r="PY837" s="136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P837" s="4"/>
      <c r="TQ837" s="4"/>
      <c r="TR837" s="4"/>
      <c r="TS837" s="4"/>
      <c r="TT837" s="4"/>
      <c r="TU837" s="4"/>
      <c r="TV837" s="4"/>
      <c r="TW837" s="4"/>
      <c r="TX837" s="136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O837" s="4"/>
      <c r="XP837" s="4"/>
      <c r="XQ837" s="4"/>
      <c r="XR837" s="4"/>
      <c r="XS837" s="4"/>
      <c r="XT837" s="4"/>
      <c r="XU837" s="4"/>
      <c r="XV837" s="4"/>
      <c r="XW837" s="136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</row>
    <row r="838" spans="3:737" x14ac:dyDescent="0.25">
      <c r="C838" s="4"/>
      <c r="D838" s="4"/>
      <c r="E838" s="4"/>
      <c r="F838" s="4"/>
      <c r="G838" s="4"/>
      <c r="H838" s="4"/>
      <c r="I838" s="4"/>
      <c r="J838" s="4"/>
      <c r="K838" s="136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DC838" s="136"/>
      <c r="DD838" s="136"/>
      <c r="DE838" s="136"/>
      <c r="DF838" s="136"/>
      <c r="DG838" s="4"/>
      <c r="DH838" s="136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136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U838" s="4"/>
      <c r="HV838" s="4"/>
      <c r="HW838" s="4"/>
      <c r="HX838" s="4"/>
      <c r="HY838" s="4"/>
      <c r="HZ838" s="4"/>
      <c r="IA838" s="4"/>
      <c r="IB838" s="4"/>
      <c r="IC838" s="136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S838" s="4"/>
      <c r="LT838" s="4"/>
      <c r="LU838" s="4"/>
      <c r="LV838" s="4"/>
      <c r="LW838" s="4"/>
      <c r="LX838" s="4"/>
      <c r="LY838" s="4"/>
      <c r="LZ838" s="4"/>
      <c r="MA838" s="136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Q838" s="4"/>
      <c r="PR838" s="4"/>
      <c r="PS838" s="4"/>
      <c r="PT838" s="4"/>
      <c r="PU838" s="4"/>
      <c r="PV838" s="4"/>
      <c r="PW838" s="4"/>
      <c r="PX838" s="4"/>
      <c r="PY838" s="136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P838" s="4"/>
      <c r="TQ838" s="4"/>
      <c r="TR838" s="4"/>
      <c r="TS838" s="4"/>
      <c r="TT838" s="4"/>
      <c r="TU838" s="4"/>
      <c r="TV838" s="4"/>
      <c r="TW838" s="4"/>
      <c r="TX838" s="136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O838" s="4"/>
      <c r="XP838" s="4"/>
      <c r="XQ838" s="4"/>
      <c r="XR838" s="4"/>
      <c r="XS838" s="4"/>
      <c r="XT838" s="4"/>
      <c r="XU838" s="4"/>
      <c r="XV838" s="4"/>
      <c r="XW838" s="136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</row>
    <row r="839" spans="3:737" x14ac:dyDescent="0.25">
      <c r="C839" s="4"/>
      <c r="D839" s="4"/>
      <c r="E839" s="4"/>
      <c r="F839" s="4"/>
      <c r="G839" s="4"/>
      <c r="H839" s="4"/>
      <c r="I839" s="4"/>
      <c r="J839" s="4"/>
      <c r="K839" s="136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DC839" s="136"/>
      <c r="DD839" s="136"/>
      <c r="DE839" s="136"/>
      <c r="DF839" s="136"/>
      <c r="DG839" s="4"/>
      <c r="DH839" s="136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136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U839" s="4"/>
      <c r="HV839" s="4"/>
      <c r="HW839" s="4"/>
      <c r="HX839" s="4"/>
      <c r="HY839" s="4"/>
      <c r="HZ839" s="4"/>
      <c r="IA839" s="4"/>
      <c r="IB839" s="4"/>
      <c r="IC839" s="136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S839" s="4"/>
      <c r="LT839" s="4"/>
      <c r="LU839" s="4"/>
      <c r="LV839" s="4"/>
      <c r="LW839" s="4"/>
      <c r="LX839" s="4"/>
      <c r="LY839" s="4"/>
      <c r="LZ839" s="4"/>
      <c r="MA839" s="136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Q839" s="4"/>
      <c r="PR839" s="4"/>
      <c r="PS839" s="4"/>
      <c r="PT839" s="4"/>
      <c r="PU839" s="4"/>
      <c r="PV839" s="4"/>
      <c r="PW839" s="4"/>
      <c r="PX839" s="4"/>
      <c r="PY839" s="136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P839" s="4"/>
      <c r="TQ839" s="4"/>
      <c r="TR839" s="4"/>
      <c r="TS839" s="4"/>
      <c r="TT839" s="4"/>
      <c r="TU839" s="4"/>
      <c r="TV839" s="4"/>
      <c r="TW839" s="4"/>
      <c r="TX839" s="136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O839" s="4"/>
      <c r="XP839" s="4"/>
      <c r="XQ839" s="4"/>
      <c r="XR839" s="4"/>
      <c r="XS839" s="4"/>
      <c r="XT839" s="4"/>
      <c r="XU839" s="4"/>
      <c r="XV839" s="4"/>
      <c r="XW839" s="136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</row>
    <row r="840" spans="3:737" x14ac:dyDescent="0.25">
      <c r="C840" s="4"/>
      <c r="D840" s="4"/>
      <c r="E840" s="4"/>
      <c r="F840" s="4"/>
      <c r="G840" s="4"/>
      <c r="H840" s="4"/>
      <c r="I840" s="4"/>
      <c r="J840" s="4"/>
      <c r="K840" s="136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DC840" s="136"/>
      <c r="DD840" s="136"/>
      <c r="DE840" s="136"/>
      <c r="DF840" s="136"/>
      <c r="DG840" s="4"/>
      <c r="DH840" s="136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136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U840" s="4"/>
      <c r="HV840" s="4"/>
      <c r="HW840" s="4"/>
      <c r="HX840" s="4"/>
      <c r="HY840" s="4"/>
      <c r="HZ840" s="4"/>
      <c r="IA840" s="4"/>
      <c r="IB840" s="4"/>
      <c r="IC840" s="136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S840" s="4"/>
      <c r="LT840" s="4"/>
      <c r="LU840" s="4"/>
      <c r="LV840" s="4"/>
      <c r="LW840" s="4"/>
      <c r="LX840" s="4"/>
      <c r="LY840" s="4"/>
      <c r="LZ840" s="4"/>
      <c r="MA840" s="136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Q840" s="4"/>
      <c r="PR840" s="4"/>
      <c r="PS840" s="4"/>
      <c r="PT840" s="4"/>
      <c r="PU840" s="4"/>
      <c r="PV840" s="4"/>
      <c r="PW840" s="4"/>
      <c r="PX840" s="4"/>
      <c r="PY840" s="136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P840" s="4"/>
      <c r="TQ840" s="4"/>
      <c r="TR840" s="4"/>
      <c r="TS840" s="4"/>
      <c r="TT840" s="4"/>
      <c r="TU840" s="4"/>
      <c r="TV840" s="4"/>
      <c r="TW840" s="4"/>
      <c r="TX840" s="136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O840" s="4"/>
      <c r="XP840" s="4"/>
      <c r="XQ840" s="4"/>
      <c r="XR840" s="4"/>
      <c r="XS840" s="4"/>
      <c r="XT840" s="4"/>
      <c r="XU840" s="4"/>
      <c r="XV840" s="4"/>
      <c r="XW840" s="136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</row>
    <row r="841" spans="3:737" x14ac:dyDescent="0.25">
      <c r="C841" s="4"/>
      <c r="D841" s="4"/>
      <c r="E841" s="4"/>
      <c r="F841" s="4"/>
      <c r="G841" s="4"/>
      <c r="H841" s="4"/>
      <c r="I841" s="4"/>
      <c r="J841" s="4"/>
      <c r="K841" s="136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DC841" s="136"/>
      <c r="DD841" s="136"/>
      <c r="DE841" s="136"/>
      <c r="DF841" s="136"/>
      <c r="DG841" s="4"/>
      <c r="DH841" s="136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136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U841" s="4"/>
      <c r="HV841" s="4"/>
      <c r="HW841" s="4"/>
      <c r="HX841" s="4"/>
      <c r="HY841" s="4"/>
      <c r="HZ841" s="4"/>
      <c r="IA841" s="4"/>
      <c r="IB841" s="4"/>
      <c r="IC841" s="136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S841" s="4"/>
      <c r="LT841" s="4"/>
      <c r="LU841" s="4"/>
      <c r="LV841" s="4"/>
      <c r="LW841" s="4"/>
      <c r="LX841" s="4"/>
      <c r="LY841" s="4"/>
      <c r="LZ841" s="4"/>
      <c r="MA841" s="136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Q841" s="4"/>
      <c r="PR841" s="4"/>
      <c r="PS841" s="4"/>
      <c r="PT841" s="4"/>
      <c r="PU841" s="4"/>
      <c r="PV841" s="4"/>
      <c r="PW841" s="4"/>
      <c r="PX841" s="4"/>
      <c r="PY841" s="136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P841" s="4"/>
      <c r="TQ841" s="4"/>
      <c r="TR841" s="4"/>
      <c r="TS841" s="4"/>
      <c r="TT841" s="4"/>
      <c r="TU841" s="4"/>
      <c r="TV841" s="4"/>
      <c r="TW841" s="4"/>
      <c r="TX841" s="136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O841" s="4"/>
      <c r="XP841" s="4"/>
      <c r="XQ841" s="4"/>
      <c r="XR841" s="4"/>
      <c r="XS841" s="4"/>
      <c r="XT841" s="4"/>
      <c r="XU841" s="4"/>
      <c r="XV841" s="4"/>
      <c r="XW841" s="136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</row>
    <row r="842" spans="3:737" x14ac:dyDescent="0.25">
      <c r="C842" s="4"/>
      <c r="D842" s="4"/>
      <c r="E842" s="4"/>
      <c r="F842" s="4"/>
      <c r="G842" s="4"/>
      <c r="H842" s="4"/>
      <c r="I842" s="4"/>
      <c r="J842" s="4"/>
      <c r="K842" s="136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DC842" s="136"/>
      <c r="DD842" s="136"/>
      <c r="DE842" s="136"/>
      <c r="DF842" s="136"/>
      <c r="DG842" s="4"/>
      <c r="DH842" s="136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136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U842" s="4"/>
      <c r="HV842" s="4"/>
      <c r="HW842" s="4"/>
      <c r="HX842" s="4"/>
      <c r="HY842" s="4"/>
      <c r="HZ842" s="4"/>
      <c r="IA842" s="4"/>
      <c r="IB842" s="4"/>
      <c r="IC842" s="136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S842" s="4"/>
      <c r="LT842" s="4"/>
      <c r="LU842" s="4"/>
      <c r="LV842" s="4"/>
      <c r="LW842" s="4"/>
      <c r="LX842" s="4"/>
      <c r="LY842" s="4"/>
      <c r="LZ842" s="4"/>
      <c r="MA842" s="136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Q842" s="4"/>
      <c r="PR842" s="4"/>
      <c r="PS842" s="4"/>
      <c r="PT842" s="4"/>
      <c r="PU842" s="4"/>
      <c r="PV842" s="4"/>
      <c r="PW842" s="4"/>
      <c r="PX842" s="4"/>
      <c r="PY842" s="136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P842" s="4"/>
      <c r="TQ842" s="4"/>
      <c r="TR842" s="4"/>
      <c r="TS842" s="4"/>
      <c r="TT842" s="4"/>
      <c r="TU842" s="4"/>
      <c r="TV842" s="4"/>
      <c r="TW842" s="4"/>
      <c r="TX842" s="136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O842" s="4"/>
      <c r="XP842" s="4"/>
      <c r="XQ842" s="4"/>
      <c r="XR842" s="4"/>
      <c r="XS842" s="4"/>
      <c r="XT842" s="4"/>
      <c r="XU842" s="4"/>
      <c r="XV842" s="4"/>
      <c r="XW842" s="136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</row>
    <row r="843" spans="3:737" x14ac:dyDescent="0.25">
      <c r="C843" s="4"/>
      <c r="D843" s="4"/>
      <c r="E843" s="4"/>
      <c r="F843" s="4"/>
      <c r="G843" s="4"/>
      <c r="H843" s="4"/>
      <c r="I843" s="4"/>
      <c r="J843" s="4"/>
      <c r="K843" s="136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DC843" s="136"/>
      <c r="DD843" s="136"/>
      <c r="DE843" s="136"/>
      <c r="DF843" s="136"/>
      <c r="DG843" s="4"/>
      <c r="DH843" s="136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136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U843" s="4"/>
      <c r="HV843" s="4"/>
      <c r="HW843" s="4"/>
      <c r="HX843" s="4"/>
      <c r="HY843" s="4"/>
      <c r="HZ843" s="4"/>
      <c r="IA843" s="4"/>
      <c r="IB843" s="4"/>
      <c r="IC843" s="136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S843" s="4"/>
      <c r="LT843" s="4"/>
      <c r="LU843" s="4"/>
      <c r="LV843" s="4"/>
      <c r="LW843" s="4"/>
      <c r="LX843" s="4"/>
      <c r="LY843" s="4"/>
      <c r="LZ843" s="4"/>
      <c r="MA843" s="136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Q843" s="4"/>
      <c r="PR843" s="4"/>
      <c r="PS843" s="4"/>
      <c r="PT843" s="4"/>
      <c r="PU843" s="4"/>
      <c r="PV843" s="4"/>
      <c r="PW843" s="4"/>
      <c r="PX843" s="4"/>
      <c r="PY843" s="136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P843" s="4"/>
      <c r="TQ843" s="4"/>
      <c r="TR843" s="4"/>
      <c r="TS843" s="4"/>
      <c r="TT843" s="4"/>
      <c r="TU843" s="4"/>
      <c r="TV843" s="4"/>
      <c r="TW843" s="4"/>
      <c r="TX843" s="136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O843" s="4"/>
      <c r="XP843" s="4"/>
      <c r="XQ843" s="4"/>
      <c r="XR843" s="4"/>
      <c r="XS843" s="4"/>
      <c r="XT843" s="4"/>
      <c r="XU843" s="4"/>
      <c r="XV843" s="4"/>
      <c r="XW843" s="136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</row>
    <row r="844" spans="3:737" x14ac:dyDescent="0.25">
      <c r="C844" s="4"/>
      <c r="D844" s="4"/>
      <c r="E844" s="4"/>
      <c r="F844" s="4"/>
      <c r="G844" s="4"/>
      <c r="H844" s="4"/>
      <c r="I844" s="4"/>
      <c r="J844" s="4"/>
      <c r="K844" s="136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DC844" s="136"/>
      <c r="DD844" s="136"/>
      <c r="DE844" s="136"/>
      <c r="DF844" s="136"/>
      <c r="DG844" s="4"/>
      <c r="DH844" s="136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136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U844" s="4"/>
      <c r="HV844" s="4"/>
      <c r="HW844" s="4"/>
      <c r="HX844" s="4"/>
      <c r="HY844" s="4"/>
      <c r="HZ844" s="4"/>
      <c r="IA844" s="4"/>
      <c r="IB844" s="4"/>
      <c r="IC844" s="136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S844" s="4"/>
      <c r="LT844" s="4"/>
      <c r="LU844" s="4"/>
      <c r="LV844" s="4"/>
      <c r="LW844" s="4"/>
      <c r="LX844" s="4"/>
      <c r="LY844" s="4"/>
      <c r="LZ844" s="4"/>
      <c r="MA844" s="136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Q844" s="4"/>
      <c r="PR844" s="4"/>
      <c r="PS844" s="4"/>
      <c r="PT844" s="4"/>
      <c r="PU844" s="4"/>
      <c r="PV844" s="4"/>
      <c r="PW844" s="4"/>
      <c r="PX844" s="4"/>
      <c r="PY844" s="136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P844" s="4"/>
      <c r="TQ844" s="4"/>
      <c r="TR844" s="4"/>
      <c r="TS844" s="4"/>
      <c r="TT844" s="4"/>
      <c r="TU844" s="4"/>
      <c r="TV844" s="4"/>
      <c r="TW844" s="4"/>
      <c r="TX844" s="136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O844" s="4"/>
      <c r="XP844" s="4"/>
      <c r="XQ844" s="4"/>
      <c r="XR844" s="4"/>
      <c r="XS844" s="4"/>
      <c r="XT844" s="4"/>
      <c r="XU844" s="4"/>
      <c r="XV844" s="4"/>
      <c r="XW844" s="136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</row>
    <row r="845" spans="3:737" x14ac:dyDescent="0.25">
      <c r="C845" s="4"/>
      <c r="D845" s="4"/>
      <c r="E845" s="4"/>
      <c r="F845" s="4"/>
      <c r="G845" s="4"/>
      <c r="H845" s="4"/>
      <c r="I845" s="4"/>
      <c r="J845" s="4"/>
      <c r="K845" s="136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DC845" s="136"/>
      <c r="DD845" s="136"/>
      <c r="DE845" s="136"/>
      <c r="DF845" s="136"/>
      <c r="DG845" s="4"/>
      <c r="DH845" s="136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136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U845" s="4"/>
      <c r="HV845" s="4"/>
      <c r="HW845" s="4"/>
      <c r="HX845" s="4"/>
      <c r="HY845" s="4"/>
      <c r="HZ845" s="4"/>
      <c r="IA845" s="4"/>
      <c r="IB845" s="4"/>
      <c r="IC845" s="136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S845" s="4"/>
      <c r="LT845" s="4"/>
      <c r="LU845" s="4"/>
      <c r="LV845" s="4"/>
      <c r="LW845" s="4"/>
      <c r="LX845" s="4"/>
      <c r="LY845" s="4"/>
      <c r="LZ845" s="4"/>
      <c r="MA845" s="136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Q845" s="4"/>
      <c r="PR845" s="4"/>
      <c r="PS845" s="4"/>
      <c r="PT845" s="4"/>
      <c r="PU845" s="4"/>
      <c r="PV845" s="4"/>
      <c r="PW845" s="4"/>
      <c r="PX845" s="4"/>
      <c r="PY845" s="136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P845" s="4"/>
      <c r="TQ845" s="4"/>
      <c r="TR845" s="4"/>
      <c r="TS845" s="4"/>
      <c r="TT845" s="4"/>
      <c r="TU845" s="4"/>
      <c r="TV845" s="4"/>
      <c r="TW845" s="4"/>
      <c r="TX845" s="136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O845" s="4"/>
      <c r="XP845" s="4"/>
      <c r="XQ845" s="4"/>
      <c r="XR845" s="4"/>
      <c r="XS845" s="4"/>
      <c r="XT845" s="4"/>
      <c r="XU845" s="4"/>
      <c r="XV845" s="4"/>
      <c r="XW845" s="136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</row>
    <row r="846" spans="3:737" x14ac:dyDescent="0.25">
      <c r="C846" s="4"/>
      <c r="D846" s="4"/>
      <c r="E846" s="4"/>
      <c r="F846" s="4"/>
      <c r="G846" s="4"/>
      <c r="H846" s="4"/>
      <c r="I846" s="4"/>
      <c r="J846" s="4"/>
      <c r="K846" s="136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DC846" s="136"/>
      <c r="DD846" s="136"/>
      <c r="DE846" s="136"/>
      <c r="DF846" s="136"/>
      <c r="DG846" s="4"/>
      <c r="DH846" s="136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136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U846" s="4"/>
      <c r="HV846" s="4"/>
      <c r="HW846" s="4"/>
      <c r="HX846" s="4"/>
      <c r="HY846" s="4"/>
      <c r="HZ846" s="4"/>
      <c r="IA846" s="4"/>
      <c r="IB846" s="4"/>
      <c r="IC846" s="136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S846" s="4"/>
      <c r="LT846" s="4"/>
      <c r="LU846" s="4"/>
      <c r="LV846" s="4"/>
      <c r="LW846" s="4"/>
      <c r="LX846" s="4"/>
      <c r="LY846" s="4"/>
      <c r="LZ846" s="4"/>
      <c r="MA846" s="136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Q846" s="4"/>
      <c r="PR846" s="4"/>
      <c r="PS846" s="4"/>
      <c r="PT846" s="4"/>
      <c r="PU846" s="4"/>
      <c r="PV846" s="4"/>
      <c r="PW846" s="4"/>
      <c r="PX846" s="4"/>
      <c r="PY846" s="136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P846" s="4"/>
      <c r="TQ846" s="4"/>
      <c r="TR846" s="4"/>
      <c r="TS846" s="4"/>
      <c r="TT846" s="4"/>
      <c r="TU846" s="4"/>
      <c r="TV846" s="4"/>
      <c r="TW846" s="4"/>
      <c r="TX846" s="136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O846" s="4"/>
      <c r="XP846" s="4"/>
      <c r="XQ846" s="4"/>
      <c r="XR846" s="4"/>
      <c r="XS846" s="4"/>
      <c r="XT846" s="4"/>
      <c r="XU846" s="4"/>
      <c r="XV846" s="4"/>
      <c r="XW846" s="136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</row>
    <row r="847" spans="3:737" x14ac:dyDescent="0.25">
      <c r="C847" s="4"/>
      <c r="D847" s="4"/>
      <c r="E847" s="4"/>
      <c r="F847" s="4"/>
      <c r="G847" s="4"/>
      <c r="H847" s="4"/>
      <c r="I847" s="4"/>
      <c r="J847" s="4"/>
      <c r="K847" s="136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DC847" s="136"/>
      <c r="DD847" s="136"/>
      <c r="DE847" s="136"/>
      <c r="DF847" s="136"/>
      <c r="DG847" s="4"/>
      <c r="DH847" s="136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136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U847" s="4"/>
      <c r="HV847" s="4"/>
      <c r="HW847" s="4"/>
      <c r="HX847" s="4"/>
      <c r="HY847" s="4"/>
      <c r="HZ847" s="4"/>
      <c r="IA847" s="4"/>
      <c r="IB847" s="4"/>
      <c r="IC847" s="136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S847" s="4"/>
      <c r="LT847" s="4"/>
      <c r="LU847" s="4"/>
      <c r="LV847" s="4"/>
      <c r="LW847" s="4"/>
      <c r="LX847" s="4"/>
      <c r="LY847" s="4"/>
      <c r="LZ847" s="4"/>
      <c r="MA847" s="136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Q847" s="4"/>
      <c r="PR847" s="4"/>
      <c r="PS847" s="4"/>
      <c r="PT847" s="4"/>
      <c r="PU847" s="4"/>
      <c r="PV847" s="4"/>
      <c r="PW847" s="4"/>
      <c r="PX847" s="4"/>
      <c r="PY847" s="136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P847" s="4"/>
      <c r="TQ847" s="4"/>
      <c r="TR847" s="4"/>
      <c r="TS847" s="4"/>
      <c r="TT847" s="4"/>
      <c r="TU847" s="4"/>
      <c r="TV847" s="4"/>
      <c r="TW847" s="4"/>
      <c r="TX847" s="136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O847" s="4"/>
      <c r="XP847" s="4"/>
      <c r="XQ847" s="4"/>
      <c r="XR847" s="4"/>
      <c r="XS847" s="4"/>
      <c r="XT847" s="4"/>
      <c r="XU847" s="4"/>
      <c r="XV847" s="4"/>
      <c r="XW847" s="136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</row>
    <row r="848" spans="3:737" x14ac:dyDescent="0.25">
      <c r="C848" s="4"/>
      <c r="D848" s="4"/>
      <c r="E848" s="4"/>
      <c r="F848" s="4"/>
      <c r="G848" s="4"/>
      <c r="H848" s="4"/>
      <c r="I848" s="4"/>
      <c r="J848" s="4"/>
      <c r="K848" s="136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DC848" s="136"/>
      <c r="DD848" s="136"/>
      <c r="DE848" s="136"/>
      <c r="DF848" s="136"/>
      <c r="DG848" s="4"/>
      <c r="DH848" s="136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136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U848" s="4"/>
      <c r="HV848" s="4"/>
      <c r="HW848" s="4"/>
      <c r="HX848" s="4"/>
      <c r="HY848" s="4"/>
      <c r="HZ848" s="4"/>
      <c r="IA848" s="4"/>
      <c r="IB848" s="4"/>
      <c r="IC848" s="136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S848" s="4"/>
      <c r="LT848" s="4"/>
      <c r="LU848" s="4"/>
      <c r="LV848" s="4"/>
      <c r="LW848" s="4"/>
      <c r="LX848" s="4"/>
      <c r="LY848" s="4"/>
      <c r="LZ848" s="4"/>
      <c r="MA848" s="136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Q848" s="4"/>
      <c r="PR848" s="4"/>
      <c r="PS848" s="4"/>
      <c r="PT848" s="4"/>
      <c r="PU848" s="4"/>
      <c r="PV848" s="4"/>
      <c r="PW848" s="4"/>
      <c r="PX848" s="4"/>
      <c r="PY848" s="136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P848" s="4"/>
      <c r="TQ848" s="4"/>
      <c r="TR848" s="4"/>
      <c r="TS848" s="4"/>
      <c r="TT848" s="4"/>
      <c r="TU848" s="4"/>
      <c r="TV848" s="4"/>
      <c r="TW848" s="4"/>
      <c r="TX848" s="136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O848" s="4"/>
      <c r="XP848" s="4"/>
      <c r="XQ848" s="4"/>
      <c r="XR848" s="4"/>
      <c r="XS848" s="4"/>
      <c r="XT848" s="4"/>
      <c r="XU848" s="4"/>
      <c r="XV848" s="4"/>
      <c r="XW848" s="136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</row>
    <row r="849" spans="3:737" x14ac:dyDescent="0.25">
      <c r="C849" s="4"/>
      <c r="D849" s="4"/>
      <c r="E849" s="4"/>
      <c r="F849" s="4"/>
      <c r="G849" s="4"/>
      <c r="H849" s="4"/>
      <c r="I849" s="4"/>
      <c r="J849" s="4"/>
      <c r="K849" s="136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DC849" s="136"/>
      <c r="DD849" s="136"/>
      <c r="DE849" s="136"/>
      <c r="DF849" s="136"/>
      <c r="DG849" s="4"/>
      <c r="DH849" s="136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136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U849" s="4"/>
      <c r="HV849" s="4"/>
      <c r="HW849" s="4"/>
      <c r="HX849" s="4"/>
      <c r="HY849" s="4"/>
      <c r="HZ849" s="4"/>
      <c r="IA849" s="4"/>
      <c r="IB849" s="4"/>
      <c r="IC849" s="136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S849" s="4"/>
      <c r="LT849" s="4"/>
      <c r="LU849" s="4"/>
      <c r="LV849" s="4"/>
      <c r="LW849" s="4"/>
      <c r="LX849" s="4"/>
      <c r="LY849" s="4"/>
      <c r="LZ849" s="4"/>
      <c r="MA849" s="136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Q849" s="4"/>
      <c r="PR849" s="4"/>
      <c r="PS849" s="4"/>
      <c r="PT849" s="4"/>
      <c r="PU849" s="4"/>
      <c r="PV849" s="4"/>
      <c r="PW849" s="4"/>
      <c r="PX849" s="4"/>
      <c r="PY849" s="136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P849" s="4"/>
      <c r="TQ849" s="4"/>
      <c r="TR849" s="4"/>
      <c r="TS849" s="4"/>
      <c r="TT849" s="4"/>
      <c r="TU849" s="4"/>
      <c r="TV849" s="4"/>
      <c r="TW849" s="4"/>
      <c r="TX849" s="136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O849" s="4"/>
      <c r="XP849" s="4"/>
      <c r="XQ849" s="4"/>
      <c r="XR849" s="4"/>
      <c r="XS849" s="4"/>
      <c r="XT849" s="4"/>
      <c r="XU849" s="4"/>
      <c r="XV849" s="4"/>
      <c r="XW849" s="136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</row>
    <row r="850" spans="3:737" x14ac:dyDescent="0.25">
      <c r="C850" s="4"/>
      <c r="D850" s="4"/>
      <c r="E850" s="4"/>
      <c r="F850" s="4"/>
      <c r="G850" s="4"/>
      <c r="H850" s="4"/>
      <c r="I850" s="4"/>
      <c r="J850" s="4"/>
      <c r="K850" s="136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DC850" s="136"/>
      <c r="DD850" s="136"/>
      <c r="DE850" s="136"/>
      <c r="DF850" s="136"/>
      <c r="DG850" s="4"/>
      <c r="DH850" s="136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136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U850" s="4"/>
      <c r="HV850" s="4"/>
      <c r="HW850" s="4"/>
      <c r="HX850" s="4"/>
      <c r="HY850" s="4"/>
      <c r="HZ850" s="4"/>
      <c r="IA850" s="4"/>
      <c r="IB850" s="4"/>
      <c r="IC850" s="136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S850" s="4"/>
      <c r="LT850" s="4"/>
      <c r="LU850" s="4"/>
      <c r="LV850" s="4"/>
      <c r="LW850" s="4"/>
      <c r="LX850" s="4"/>
      <c r="LY850" s="4"/>
      <c r="LZ850" s="4"/>
      <c r="MA850" s="136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Q850" s="4"/>
      <c r="PR850" s="4"/>
      <c r="PS850" s="4"/>
      <c r="PT850" s="4"/>
      <c r="PU850" s="4"/>
      <c r="PV850" s="4"/>
      <c r="PW850" s="4"/>
      <c r="PX850" s="4"/>
      <c r="PY850" s="136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P850" s="4"/>
      <c r="TQ850" s="4"/>
      <c r="TR850" s="4"/>
      <c r="TS850" s="4"/>
      <c r="TT850" s="4"/>
      <c r="TU850" s="4"/>
      <c r="TV850" s="4"/>
      <c r="TW850" s="4"/>
      <c r="TX850" s="136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O850" s="4"/>
      <c r="XP850" s="4"/>
      <c r="XQ850" s="4"/>
      <c r="XR850" s="4"/>
      <c r="XS850" s="4"/>
      <c r="XT850" s="4"/>
      <c r="XU850" s="4"/>
      <c r="XV850" s="4"/>
      <c r="XW850" s="136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</row>
    <row r="851" spans="3:737" x14ac:dyDescent="0.25">
      <c r="C851" s="4"/>
      <c r="D851" s="4"/>
      <c r="E851" s="4"/>
      <c r="F851" s="4"/>
      <c r="G851" s="4"/>
      <c r="H851" s="4"/>
      <c r="I851" s="4"/>
      <c r="J851" s="4"/>
      <c r="K851" s="136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DC851" s="136"/>
      <c r="DD851" s="136"/>
      <c r="DE851" s="136"/>
      <c r="DF851" s="136"/>
      <c r="DG851" s="4"/>
      <c r="DH851" s="136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136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U851" s="4"/>
      <c r="HV851" s="4"/>
      <c r="HW851" s="4"/>
      <c r="HX851" s="4"/>
      <c r="HY851" s="4"/>
      <c r="HZ851" s="4"/>
      <c r="IA851" s="4"/>
      <c r="IB851" s="4"/>
      <c r="IC851" s="136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S851" s="4"/>
      <c r="LT851" s="4"/>
      <c r="LU851" s="4"/>
      <c r="LV851" s="4"/>
      <c r="LW851" s="4"/>
      <c r="LX851" s="4"/>
      <c r="LY851" s="4"/>
      <c r="LZ851" s="4"/>
      <c r="MA851" s="136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Q851" s="4"/>
      <c r="PR851" s="4"/>
      <c r="PS851" s="4"/>
      <c r="PT851" s="4"/>
      <c r="PU851" s="4"/>
      <c r="PV851" s="4"/>
      <c r="PW851" s="4"/>
      <c r="PX851" s="4"/>
      <c r="PY851" s="136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P851" s="4"/>
      <c r="TQ851" s="4"/>
      <c r="TR851" s="4"/>
      <c r="TS851" s="4"/>
      <c r="TT851" s="4"/>
      <c r="TU851" s="4"/>
      <c r="TV851" s="4"/>
      <c r="TW851" s="4"/>
      <c r="TX851" s="136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O851" s="4"/>
      <c r="XP851" s="4"/>
      <c r="XQ851" s="4"/>
      <c r="XR851" s="4"/>
      <c r="XS851" s="4"/>
      <c r="XT851" s="4"/>
      <c r="XU851" s="4"/>
      <c r="XV851" s="4"/>
      <c r="XW851" s="136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</row>
    <row r="852" spans="3:737" x14ac:dyDescent="0.25">
      <c r="C852" s="4"/>
      <c r="D852" s="4"/>
      <c r="E852" s="4"/>
      <c r="F852" s="4"/>
      <c r="G852" s="4"/>
      <c r="H852" s="4"/>
      <c r="I852" s="4"/>
      <c r="J852" s="4"/>
      <c r="K852" s="136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DC852" s="136"/>
      <c r="DD852" s="136"/>
      <c r="DE852" s="136"/>
      <c r="DF852" s="136"/>
      <c r="DG852" s="4"/>
      <c r="DH852" s="136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136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U852" s="4"/>
      <c r="HV852" s="4"/>
      <c r="HW852" s="4"/>
      <c r="HX852" s="4"/>
      <c r="HY852" s="4"/>
      <c r="HZ852" s="4"/>
      <c r="IA852" s="4"/>
      <c r="IB852" s="4"/>
      <c r="IC852" s="136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S852" s="4"/>
      <c r="LT852" s="4"/>
      <c r="LU852" s="4"/>
      <c r="LV852" s="4"/>
      <c r="LW852" s="4"/>
      <c r="LX852" s="4"/>
      <c r="LY852" s="4"/>
      <c r="LZ852" s="4"/>
      <c r="MA852" s="136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Q852" s="4"/>
      <c r="PR852" s="4"/>
      <c r="PS852" s="4"/>
      <c r="PT852" s="4"/>
      <c r="PU852" s="4"/>
      <c r="PV852" s="4"/>
      <c r="PW852" s="4"/>
      <c r="PX852" s="4"/>
      <c r="PY852" s="136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P852" s="4"/>
      <c r="TQ852" s="4"/>
      <c r="TR852" s="4"/>
      <c r="TS852" s="4"/>
      <c r="TT852" s="4"/>
      <c r="TU852" s="4"/>
      <c r="TV852" s="4"/>
      <c r="TW852" s="4"/>
      <c r="TX852" s="136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O852" s="4"/>
      <c r="XP852" s="4"/>
      <c r="XQ852" s="4"/>
      <c r="XR852" s="4"/>
      <c r="XS852" s="4"/>
      <c r="XT852" s="4"/>
      <c r="XU852" s="4"/>
      <c r="XV852" s="4"/>
      <c r="XW852" s="136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</row>
    <row r="853" spans="3:737" x14ac:dyDescent="0.25">
      <c r="C853" s="4"/>
      <c r="D853" s="4"/>
      <c r="E853" s="4"/>
      <c r="F853" s="4"/>
      <c r="G853" s="4"/>
      <c r="H853" s="4"/>
      <c r="I853" s="4"/>
      <c r="J853" s="4"/>
      <c r="K853" s="136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DC853" s="136"/>
      <c r="DD853" s="136"/>
      <c r="DE853" s="136"/>
      <c r="DF853" s="136"/>
      <c r="DG853" s="4"/>
      <c r="DH853" s="136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136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U853" s="4"/>
      <c r="HV853" s="4"/>
      <c r="HW853" s="4"/>
      <c r="HX853" s="4"/>
      <c r="HY853" s="4"/>
      <c r="HZ853" s="4"/>
      <c r="IA853" s="4"/>
      <c r="IB853" s="4"/>
      <c r="IC853" s="136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S853" s="4"/>
      <c r="LT853" s="4"/>
      <c r="LU853" s="4"/>
      <c r="LV853" s="4"/>
      <c r="LW853" s="4"/>
      <c r="LX853" s="4"/>
      <c r="LY853" s="4"/>
      <c r="LZ853" s="4"/>
      <c r="MA853" s="136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Q853" s="4"/>
      <c r="PR853" s="4"/>
      <c r="PS853" s="4"/>
      <c r="PT853" s="4"/>
      <c r="PU853" s="4"/>
      <c r="PV853" s="4"/>
      <c r="PW853" s="4"/>
      <c r="PX853" s="4"/>
      <c r="PY853" s="136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P853" s="4"/>
      <c r="TQ853" s="4"/>
      <c r="TR853" s="4"/>
      <c r="TS853" s="4"/>
      <c r="TT853" s="4"/>
      <c r="TU853" s="4"/>
      <c r="TV853" s="4"/>
      <c r="TW853" s="4"/>
      <c r="TX853" s="136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O853" s="4"/>
      <c r="XP853" s="4"/>
      <c r="XQ853" s="4"/>
      <c r="XR853" s="4"/>
      <c r="XS853" s="4"/>
      <c r="XT853" s="4"/>
      <c r="XU853" s="4"/>
      <c r="XV853" s="4"/>
      <c r="XW853" s="136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</row>
    <row r="854" spans="3:737" x14ac:dyDescent="0.25">
      <c r="C854" s="4"/>
      <c r="D854" s="4"/>
      <c r="E854" s="4"/>
      <c r="F854" s="4"/>
      <c r="G854" s="4"/>
      <c r="H854" s="4"/>
      <c r="I854" s="4"/>
      <c r="J854" s="4"/>
      <c r="K854" s="136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DC854" s="136"/>
      <c r="DD854" s="136"/>
      <c r="DE854" s="136"/>
      <c r="DF854" s="136"/>
      <c r="DG854" s="4"/>
      <c r="DH854" s="136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136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U854" s="4"/>
      <c r="HV854" s="4"/>
      <c r="HW854" s="4"/>
      <c r="HX854" s="4"/>
      <c r="HY854" s="4"/>
      <c r="HZ854" s="4"/>
      <c r="IA854" s="4"/>
      <c r="IB854" s="4"/>
      <c r="IC854" s="136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S854" s="4"/>
      <c r="LT854" s="4"/>
      <c r="LU854" s="4"/>
      <c r="LV854" s="4"/>
      <c r="LW854" s="4"/>
      <c r="LX854" s="4"/>
      <c r="LY854" s="4"/>
      <c r="LZ854" s="4"/>
      <c r="MA854" s="136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Q854" s="4"/>
      <c r="PR854" s="4"/>
      <c r="PS854" s="4"/>
      <c r="PT854" s="4"/>
      <c r="PU854" s="4"/>
      <c r="PV854" s="4"/>
      <c r="PW854" s="4"/>
      <c r="PX854" s="4"/>
      <c r="PY854" s="136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P854" s="4"/>
      <c r="TQ854" s="4"/>
      <c r="TR854" s="4"/>
      <c r="TS854" s="4"/>
      <c r="TT854" s="4"/>
      <c r="TU854" s="4"/>
      <c r="TV854" s="4"/>
      <c r="TW854" s="4"/>
      <c r="TX854" s="136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O854" s="4"/>
      <c r="XP854" s="4"/>
      <c r="XQ854" s="4"/>
      <c r="XR854" s="4"/>
      <c r="XS854" s="4"/>
      <c r="XT854" s="4"/>
      <c r="XU854" s="4"/>
      <c r="XV854" s="4"/>
      <c r="XW854" s="136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</row>
    <row r="855" spans="3:737" x14ac:dyDescent="0.25">
      <c r="C855" s="4"/>
      <c r="D855" s="4"/>
      <c r="E855" s="4"/>
      <c r="F855" s="4"/>
      <c r="G855" s="4"/>
      <c r="H855" s="4"/>
      <c r="I855" s="4"/>
      <c r="J855" s="4"/>
      <c r="K855" s="136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DC855" s="136"/>
      <c r="DD855" s="136"/>
      <c r="DE855" s="136"/>
      <c r="DF855" s="136"/>
      <c r="DG855" s="4"/>
      <c r="DH855" s="136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136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U855" s="4"/>
      <c r="HV855" s="4"/>
      <c r="HW855" s="4"/>
      <c r="HX855" s="4"/>
      <c r="HY855" s="4"/>
      <c r="HZ855" s="4"/>
      <c r="IA855" s="4"/>
      <c r="IB855" s="4"/>
      <c r="IC855" s="136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S855" s="4"/>
      <c r="LT855" s="4"/>
      <c r="LU855" s="4"/>
      <c r="LV855" s="4"/>
      <c r="LW855" s="4"/>
      <c r="LX855" s="4"/>
      <c r="LY855" s="4"/>
      <c r="LZ855" s="4"/>
      <c r="MA855" s="136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Q855" s="4"/>
      <c r="PR855" s="4"/>
      <c r="PS855" s="4"/>
      <c r="PT855" s="4"/>
      <c r="PU855" s="4"/>
      <c r="PV855" s="4"/>
      <c r="PW855" s="4"/>
      <c r="PX855" s="4"/>
      <c r="PY855" s="136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P855" s="4"/>
      <c r="TQ855" s="4"/>
      <c r="TR855" s="4"/>
      <c r="TS855" s="4"/>
      <c r="TT855" s="4"/>
      <c r="TU855" s="4"/>
      <c r="TV855" s="4"/>
      <c r="TW855" s="4"/>
      <c r="TX855" s="136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O855" s="4"/>
      <c r="XP855" s="4"/>
      <c r="XQ855" s="4"/>
      <c r="XR855" s="4"/>
      <c r="XS855" s="4"/>
      <c r="XT855" s="4"/>
      <c r="XU855" s="4"/>
      <c r="XV855" s="4"/>
      <c r="XW855" s="136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</row>
    <row r="856" spans="3:737" x14ac:dyDescent="0.25">
      <c r="C856" s="4"/>
      <c r="D856" s="4"/>
      <c r="E856" s="4"/>
      <c r="F856" s="4"/>
      <c r="G856" s="4"/>
      <c r="H856" s="4"/>
      <c r="I856" s="4"/>
      <c r="J856" s="4"/>
      <c r="K856" s="136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DC856" s="136"/>
      <c r="DD856" s="136"/>
      <c r="DE856" s="136"/>
      <c r="DF856" s="136"/>
      <c r="DG856" s="4"/>
      <c r="DH856" s="136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136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U856" s="4"/>
      <c r="HV856" s="4"/>
      <c r="HW856" s="4"/>
      <c r="HX856" s="4"/>
      <c r="HY856" s="4"/>
      <c r="HZ856" s="4"/>
      <c r="IA856" s="4"/>
      <c r="IB856" s="4"/>
      <c r="IC856" s="136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S856" s="4"/>
      <c r="LT856" s="4"/>
      <c r="LU856" s="4"/>
      <c r="LV856" s="4"/>
      <c r="LW856" s="4"/>
      <c r="LX856" s="4"/>
      <c r="LY856" s="4"/>
      <c r="LZ856" s="4"/>
      <c r="MA856" s="136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Q856" s="4"/>
      <c r="PR856" s="4"/>
      <c r="PS856" s="4"/>
      <c r="PT856" s="4"/>
      <c r="PU856" s="4"/>
      <c r="PV856" s="4"/>
      <c r="PW856" s="4"/>
      <c r="PX856" s="4"/>
      <c r="PY856" s="136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P856" s="4"/>
      <c r="TQ856" s="4"/>
      <c r="TR856" s="4"/>
      <c r="TS856" s="4"/>
      <c r="TT856" s="4"/>
      <c r="TU856" s="4"/>
      <c r="TV856" s="4"/>
      <c r="TW856" s="4"/>
      <c r="TX856" s="136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O856" s="4"/>
      <c r="XP856" s="4"/>
      <c r="XQ856" s="4"/>
      <c r="XR856" s="4"/>
      <c r="XS856" s="4"/>
      <c r="XT856" s="4"/>
      <c r="XU856" s="4"/>
      <c r="XV856" s="4"/>
      <c r="XW856" s="136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</row>
    <row r="857" spans="3:737" x14ac:dyDescent="0.25">
      <c r="C857" s="4"/>
      <c r="D857" s="4"/>
      <c r="E857" s="4"/>
      <c r="F857" s="4"/>
      <c r="G857" s="4"/>
      <c r="H857" s="4"/>
      <c r="I857" s="4"/>
      <c r="J857" s="4"/>
      <c r="K857" s="136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DC857" s="136"/>
      <c r="DD857" s="136"/>
      <c r="DE857" s="136"/>
      <c r="DF857" s="136"/>
      <c r="DG857" s="4"/>
      <c r="DH857" s="136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136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U857" s="4"/>
      <c r="HV857" s="4"/>
      <c r="HW857" s="4"/>
      <c r="HX857" s="4"/>
      <c r="HY857" s="4"/>
      <c r="HZ857" s="4"/>
      <c r="IA857" s="4"/>
      <c r="IB857" s="4"/>
      <c r="IC857" s="136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S857" s="4"/>
      <c r="LT857" s="4"/>
      <c r="LU857" s="4"/>
      <c r="LV857" s="4"/>
      <c r="LW857" s="4"/>
      <c r="LX857" s="4"/>
      <c r="LY857" s="4"/>
      <c r="LZ857" s="4"/>
      <c r="MA857" s="136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Q857" s="4"/>
      <c r="PR857" s="4"/>
      <c r="PS857" s="4"/>
      <c r="PT857" s="4"/>
      <c r="PU857" s="4"/>
      <c r="PV857" s="4"/>
      <c r="PW857" s="4"/>
      <c r="PX857" s="4"/>
      <c r="PY857" s="136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P857" s="4"/>
      <c r="TQ857" s="4"/>
      <c r="TR857" s="4"/>
      <c r="TS857" s="4"/>
      <c r="TT857" s="4"/>
      <c r="TU857" s="4"/>
      <c r="TV857" s="4"/>
      <c r="TW857" s="4"/>
      <c r="TX857" s="136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O857" s="4"/>
      <c r="XP857" s="4"/>
      <c r="XQ857" s="4"/>
      <c r="XR857" s="4"/>
      <c r="XS857" s="4"/>
      <c r="XT857" s="4"/>
      <c r="XU857" s="4"/>
      <c r="XV857" s="4"/>
      <c r="XW857" s="136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</row>
    <row r="858" spans="3:737" x14ac:dyDescent="0.25">
      <c r="C858" s="4"/>
      <c r="D858" s="4"/>
      <c r="E858" s="4"/>
      <c r="F858" s="4"/>
      <c r="G858" s="4"/>
      <c r="H858" s="4"/>
      <c r="I858" s="4"/>
      <c r="J858" s="4"/>
      <c r="K858" s="136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DC858" s="136"/>
      <c r="DD858" s="136"/>
      <c r="DE858" s="136"/>
      <c r="DF858" s="136"/>
      <c r="DG858" s="4"/>
      <c r="DH858" s="136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136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U858" s="4"/>
      <c r="HV858" s="4"/>
      <c r="HW858" s="4"/>
      <c r="HX858" s="4"/>
      <c r="HY858" s="4"/>
      <c r="HZ858" s="4"/>
      <c r="IA858" s="4"/>
      <c r="IB858" s="4"/>
      <c r="IC858" s="136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S858" s="4"/>
      <c r="LT858" s="4"/>
      <c r="LU858" s="4"/>
      <c r="LV858" s="4"/>
      <c r="LW858" s="4"/>
      <c r="LX858" s="4"/>
      <c r="LY858" s="4"/>
      <c r="LZ858" s="4"/>
      <c r="MA858" s="136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Q858" s="4"/>
      <c r="PR858" s="4"/>
      <c r="PS858" s="4"/>
      <c r="PT858" s="4"/>
      <c r="PU858" s="4"/>
      <c r="PV858" s="4"/>
      <c r="PW858" s="4"/>
      <c r="PX858" s="4"/>
      <c r="PY858" s="136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P858" s="4"/>
      <c r="TQ858" s="4"/>
      <c r="TR858" s="4"/>
      <c r="TS858" s="4"/>
      <c r="TT858" s="4"/>
      <c r="TU858" s="4"/>
      <c r="TV858" s="4"/>
      <c r="TW858" s="4"/>
      <c r="TX858" s="136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O858" s="4"/>
      <c r="XP858" s="4"/>
      <c r="XQ858" s="4"/>
      <c r="XR858" s="4"/>
      <c r="XS858" s="4"/>
      <c r="XT858" s="4"/>
      <c r="XU858" s="4"/>
      <c r="XV858" s="4"/>
      <c r="XW858" s="136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</row>
    <row r="859" spans="3:737" x14ac:dyDescent="0.25">
      <c r="C859" s="4"/>
      <c r="D859" s="4"/>
      <c r="E859" s="4"/>
      <c r="F859" s="4"/>
      <c r="G859" s="4"/>
      <c r="H859" s="4"/>
      <c r="I859" s="4"/>
      <c r="J859" s="4"/>
      <c r="K859" s="136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DC859" s="136"/>
      <c r="DD859" s="136"/>
      <c r="DE859" s="136"/>
      <c r="DF859" s="136"/>
      <c r="DG859" s="4"/>
      <c r="DH859" s="136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136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U859" s="4"/>
      <c r="HV859" s="4"/>
      <c r="HW859" s="4"/>
      <c r="HX859" s="4"/>
      <c r="HY859" s="4"/>
      <c r="HZ859" s="4"/>
      <c r="IA859" s="4"/>
      <c r="IB859" s="4"/>
      <c r="IC859" s="136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S859" s="4"/>
      <c r="LT859" s="4"/>
      <c r="LU859" s="4"/>
      <c r="LV859" s="4"/>
      <c r="LW859" s="4"/>
      <c r="LX859" s="4"/>
      <c r="LY859" s="4"/>
      <c r="LZ859" s="4"/>
      <c r="MA859" s="136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Q859" s="4"/>
      <c r="PR859" s="4"/>
      <c r="PS859" s="4"/>
      <c r="PT859" s="4"/>
      <c r="PU859" s="4"/>
      <c r="PV859" s="4"/>
      <c r="PW859" s="4"/>
      <c r="PX859" s="4"/>
      <c r="PY859" s="136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P859" s="4"/>
      <c r="TQ859" s="4"/>
      <c r="TR859" s="4"/>
      <c r="TS859" s="4"/>
      <c r="TT859" s="4"/>
      <c r="TU859" s="4"/>
      <c r="TV859" s="4"/>
      <c r="TW859" s="4"/>
      <c r="TX859" s="136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O859" s="4"/>
      <c r="XP859" s="4"/>
      <c r="XQ859" s="4"/>
      <c r="XR859" s="4"/>
      <c r="XS859" s="4"/>
      <c r="XT859" s="4"/>
      <c r="XU859" s="4"/>
      <c r="XV859" s="4"/>
      <c r="XW859" s="136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</row>
    <row r="860" spans="3:737" x14ac:dyDescent="0.25">
      <c r="C860" s="4"/>
      <c r="D860" s="4"/>
      <c r="E860" s="4"/>
      <c r="F860" s="4"/>
      <c r="G860" s="4"/>
      <c r="H860" s="4"/>
      <c r="I860" s="4"/>
      <c r="J860" s="4"/>
      <c r="K860" s="136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DC860" s="136"/>
      <c r="DD860" s="136"/>
      <c r="DE860" s="136"/>
      <c r="DF860" s="136"/>
      <c r="DG860" s="4"/>
      <c r="DH860" s="136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136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U860" s="4"/>
      <c r="HV860" s="4"/>
      <c r="HW860" s="4"/>
      <c r="HX860" s="4"/>
      <c r="HY860" s="4"/>
      <c r="HZ860" s="4"/>
      <c r="IA860" s="4"/>
      <c r="IB860" s="4"/>
      <c r="IC860" s="136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S860" s="4"/>
      <c r="LT860" s="4"/>
      <c r="LU860" s="4"/>
      <c r="LV860" s="4"/>
      <c r="LW860" s="4"/>
      <c r="LX860" s="4"/>
      <c r="LY860" s="4"/>
      <c r="LZ860" s="4"/>
      <c r="MA860" s="136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Q860" s="4"/>
      <c r="PR860" s="4"/>
      <c r="PS860" s="4"/>
      <c r="PT860" s="4"/>
      <c r="PU860" s="4"/>
      <c r="PV860" s="4"/>
      <c r="PW860" s="4"/>
      <c r="PX860" s="4"/>
      <c r="PY860" s="136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P860" s="4"/>
      <c r="TQ860" s="4"/>
      <c r="TR860" s="4"/>
      <c r="TS860" s="4"/>
      <c r="TT860" s="4"/>
      <c r="TU860" s="4"/>
      <c r="TV860" s="4"/>
      <c r="TW860" s="4"/>
      <c r="TX860" s="136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O860" s="4"/>
      <c r="XP860" s="4"/>
      <c r="XQ860" s="4"/>
      <c r="XR860" s="4"/>
      <c r="XS860" s="4"/>
      <c r="XT860" s="4"/>
      <c r="XU860" s="4"/>
      <c r="XV860" s="4"/>
      <c r="XW860" s="136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</row>
    <row r="861" spans="3:737" x14ac:dyDescent="0.25">
      <c r="C861" s="4"/>
      <c r="D861" s="4"/>
      <c r="E861" s="4"/>
      <c r="F861" s="4"/>
      <c r="G861" s="4"/>
      <c r="H861" s="4"/>
      <c r="I861" s="4"/>
      <c r="J861" s="4"/>
      <c r="K861" s="136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DC861" s="136"/>
      <c r="DD861" s="136"/>
      <c r="DE861" s="136"/>
      <c r="DF861" s="136"/>
      <c r="DG861" s="4"/>
      <c r="DH861" s="136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136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U861" s="4"/>
      <c r="HV861" s="4"/>
      <c r="HW861" s="4"/>
      <c r="HX861" s="4"/>
      <c r="HY861" s="4"/>
      <c r="HZ861" s="4"/>
      <c r="IA861" s="4"/>
      <c r="IB861" s="4"/>
      <c r="IC861" s="136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S861" s="4"/>
      <c r="LT861" s="4"/>
      <c r="LU861" s="4"/>
      <c r="LV861" s="4"/>
      <c r="LW861" s="4"/>
      <c r="LX861" s="4"/>
      <c r="LY861" s="4"/>
      <c r="LZ861" s="4"/>
      <c r="MA861" s="136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Q861" s="4"/>
      <c r="PR861" s="4"/>
      <c r="PS861" s="4"/>
      <c r="PT861" s="4"/>
      <c r="PU861" s="4"/>
      <c r="PV861" s="4"/>
      <c r="PW861" s="4"/>
      <c r="PX861" s="4"/>
      <c r="PY861" s="136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P861" s="4"/>
      <c r="TQ861" s="4"/>
      <c r="TR861" s="4"/>
      <c r="TS861" s="4"/>
      <c r="TT861" s="4"/>
      <c r="TU861" s="4"/>
      <c r="TV861" s="4"/>
      <c r="TW861" s="4"/>
      <c r="TX861" s="136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O861" s="4"/>
      <c r="XP861" s="4"/>
      <c r="XQ861" s="4"/>
      <c r="XR861" s="4"/>
      <c r="XS861" s="4"/>
      <c r="XT861" s="4"/>
      <c r="XU861" s="4"/>
      <c r="XV861" s="4"/>
      <c r="XW861" s="136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</row>
    <row r="862" spans="3:737" x14ac:dyDescent="0.25">
      <c r="C862" s="4"/>
      <c r="D862" s="4"/>
      <c r="E862" s="4"/>
      <c r="F862" s="4"/>
      <c r="G862" s="4"/>
      <c r="H862" s="4"/>
      <c r="I862" s="4"/>
      <c r="J862" s="4"/>
      <c r="K862" s="136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DC862" s="136"/>
      <c r="DD862" s="136"/>
      <c r="DE862" s="136"/>
      <c r="DF862" s="136"/>
      <c r="DG862" s="4"/>
      <c r="DH862" s="136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136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U862" s="4"/>
      <c r="HV862" s="4"/>
      <c r="HW862" s="4"/>
      <c r="HX862" s="4"/>
      <c r="HY862" s="4"/>
      <c r="HZ862" s="4"/>
      <c r="IA862" s="4"/>
      <c r="IB862" s="4"/>
      <c r="IC862" s="136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S862" s="4"/>
      <c r="LT862" s="4"/>
      <c r="LU862" s="4"/>
      <c r="LV862" s="4"/>
      <c r="LW862" s="4"/>
      <c r="LX862" s="4"/>
      <c r="LY862" s="4"/>
      <c r="LZ862" s="4"/>
      <c r="MA862" s="136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Q862" s="4"/>
      <c r="PR862" s="4"/>
      <c r="PS862" s="4"/>
      <c r="PT862" s="4"/>
      <c r="PU862" s="4"/>
      <c r="PV862" s="4"/>
      <c r="PW862" s="4"/>
      <c r="PX862" s="4"/>
      <c r="PY862" s="136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P862" s="4"/>
      <c r="TQ862" s="4"/>
      <c r="TR862" s="4"/>
      <c r="TS862" s="4"/>
      <c r="TT862" s="4"/>
      <c r="TU862" s="4"/>
      <c r="TV862" s="4"/>
      <c r="TW862" s="4"/>
      <c r="TX862" s="136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O862" s="4"/>
      <c r="XP862" s="4"/>
      <c r="XQ862" s="4"/>
      <c r="XR862" s="4"/>
      <c r="XS862" s="4"/>
      <c r="XT862" s="4"/>
      <c r="XU862" s="4"/>
      <c r="XV862" s="4"/>
      <c r="XW862" s="136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</row>
    <row r="863" spans="3:737" x14ac:dyDescent="0.25">
      <c r="C863" s="4"/>
      <c r="D863" s="4"/>
      <c r="E863" s="4"/>
      <c r="F863" s="4"/>
      <c r="G863" s="4"/>
      <c r="H863" s="4"/>
      <c r="I863" s="4"/>
      <c r="J863" s="4"/>
      <c r="K863" s="136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DC863" s="136"/>
      <c r="DD863" s="136"/>
      <c r="DE863" s="136"/>
      <c r="DF863" s="136"/>
      <c r="DG863" s="4"/>
      <c r="DH863" s="136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136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U863" s="4"/>
      <c r="HV863" s="4"/>
      <c r="HW863" s="4"/>
      <c r="HX863" s="4"/>
      <c r="HY863" s="4"/>
      <c r="HZ863" s="4"/>
      <c r="IA863" s="4"/>
      <c r="IB863" s="4"/>
      <c r="IC863" s="136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S863" s="4"/>
      <c r="LT863" s="4"/>
      <c r="LU863" s="4"/>
      <c r="LV863" s="4"/>
      <c r="LW863" s="4"/>
      <c r="LX863" s="4"/>
      <c r="LY863" s="4"/>
      <c r="LZ863" s="4"/>
      <c r="MA863" s="136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Q863" s="4"/>
      <c r="PR863" s="4"/>
      <c r="PS863" s="4"/>
      <c r="PT863" s="4"/>
      <c r="PU863" s="4"/>
      <c r="PV863" s="4"/>
      <c r="PW863" s="4"/>
      <c r="PX863" s="4"/>
      <c r="PY863" s="136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P863" s="4"/>
      <c r="TQ863" s="4"/>
      <c r="TR863" s="4"/>
      <c r="TS863" s="4"/>
      <c r="TT863" s="4"/>
      <c r="TU863" s="4"/>
      <c r="TV863" s="4"/>
      <c r="TW863" s="4"/>
      <c r="TX863" s="136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O863" s="4"/>
      <c r="XP863" s="4"/>
      <c r="XQ863" s="4"/>
      <c r="XR863" s="4"/>
      <c r="XS863" s="4"/>
      <c r="XT863" s="4"/>
      <c r="XU863" s="4"/>
      <c r="XV863" s="4"/>
      <c r="XW863" s="136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</row>
    <row r="864" spans="3:737" x14ac:dyDescent="0.25">
      <c r="C864" s="4"/>
      <c r="D864" s="4"/>
      <c r="E864" s="4"/>
      <c r="F864" s="4"/>
      <c r="G864" s="4"/>
      <c r="H864" s="4"/>
      <c r="I864" s="4"/>
      <c r="J864" s="4"/>
      <c r="K864" s="136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DC864" s="136"/>
      <c r="DD864" s="136"/>
      <c r="DE864" s="136"/>
      <c r="DF864" s="136"/>
      <c r="DG864" s="4"/>
      <c r="DH864" s="136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136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U864" s="4"/>
      <c r="HV864" s="4"/>
      <c r="HW864" s="4"/>
      <c r="HX864" s="4"/>
      <c r="HY864" s="4"/>
      <c r="HZ864" s="4"/>
      <c r="IA864" s="4"/>
      <c r="IB864" s="4"/>
      <c r="IC864" s="136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S864" s="4"/>
      <c r="LT864" s="4"/>
      <c r="LU864" s="4"/>
      <c r="LV864" s="4"/>
      <c r="LW864" s="4"/>
      <c r="LX864" s="4"/>
      <c r="LY864" s="4"/>
      <c r="LZ864" s="4"/>
      <c r="MA864" s="136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Q864" s="4"/>
      <c r="PR864" s="4"/>
      <c r="PS864" s="4"/>
      <c r="PT864" s="4"/>
      <c r="PU864" s="4"/>
      <c r="PV864" s="4"/>
      <c r="PW864" s="4"/>
      <c r="PX864" s="4"/>
      <c r="PY864" s="136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P864" s="4"/>
      <c r="TQ864" s="4"/>
      <c r="TR864" s="4"/>
      <c r="TS864" s="4"/>
      <c r="TT864" s="4"/>
      <c r="TU864" s="4"/>
      <c r="TV864" s="4"/>
      <c r="TW864" s="4"/>
      <c r="TX864" s="136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O864" s="4"/>
      <c r="XP864" s="4"/>
      <c r="XQ864" s="4"/>
      <c r="XR864" s="4"/>
      <c r="XS864" s="4"/>
      <c r="XT864" s="4"/>
      <c r="XU864" s="4"/>
      <c r="XV864" s="4"/>
      <c r="XW864" s="136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</row>
    <row r="865" spans="3:737" x14ac:dyDescent="0.25">
      <c r="C865" s="4"/>
      <c r="D865" s="4"/>
      <c r="E865" s="4"/>
      <c r="F865" s="4"/>
      <c r="G865" s="4"/>
      <c r="H865" s="4"/>
      <c r="I865" s="4"/>
      <c r="J865" s="4"/>
      <c r="K865" s="136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DC865" s="136"/>
      <c r="DD865" s="136"/>
      <c r="DE865" s="136"/>
      <c r="DF865" s="136"/>
      <c r="DG865" s="4"/>
      <c r="DH865" s="136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136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U865" s="4"/>
      <c r="HV865" s="4"/>
      <c r="HW865" s="4"/>
      <c r="HX865" s="4"/>
      <c r="HY865" s="4"/>
      <c r="HZ865" s="4"/>
      <c r="IA865" s="4"/>
      <c r="IB865" s="4"/>
      <c r="IC865" s="136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S865" s="4"/>
      <c r="LT865" s="4"/>
      <c r="LU865" s="4"/>
      <c r="LV865" s="4"/>
      <c r="LW865" s="4"/>
      <c r="LX865" s="4"/>
      <c r="LY865" s="4"/>
      <c r="LZ865" s="4"/>
      <c r="MA865" s="136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Q865" s="4"/>
      <c r="PR865" s="4"/>
      <c r="PS865" s="4"/>
      <c r="PT865" s="4"/>
      <c r="PU865" s="4"/>
      <c r="PV865" s="4"/>
      <c r="PW865" s="4"/>
      <c r="PX865" s="4"/>
      <c r="PY865" s="136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P865" s="4"/>
      <c r="TQ865" s="4"/>
      <c r="TR865" s="4"/>
      <c r="TS865" s="4"/>
      <c r="TT865" s="4"/>
      <c r="TU865" s="4"/>
      <c r="TV865" s="4"/>
      <c r="TW865" s="4"/>
      <c r="TX865" s="136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O865" s="4"/>
      <c r="XP865" s="4"/>
      <c r="XQ865" s="4"/>
      <c r="XR865" s="4"/>
      <c r="XS865" s="4"/>
      <c r="XT865" s="4"/>
      <c r="XU865" s="4"/>
      <c r="XV865" s="4"/>
      <c r="XW865" s="136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</row>
    <row r="866" spans="3:737" x14ac:dyDescent="0.25">
      <c r="C866" s="4"/>
      <c r="D866" s="4"/>
      <c r="E866" s="4"/>
      <c r="F866" s="4"/>
      <c r="G866" s="4"/>
      <c r="H866" s="4"/>
      <c r="I866" s="4"/>
      <c r="J866" s="4"/>
      <c r="K866" s="136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DC866" s="136"/>
      <c r="DD866" s="136"/>
      <c r="DE866" s="136"/>
      <c r="DF866" s="136"/>
      <c r="DG866" s="4"/>
      <c r="DH866" s="136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136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U866" s="4"/>
      <c r="HV866" s="4"/>
      <c r="HW866" s="4"/>
      <c r="HX866" s="4"/>
      <c r="HY866" s="4"/>
      <c r="HZ866" s="4"/>
      <c r="IA866" s="4"/>
      <c r="IB866" s="4"/>
      <c r="IC866" s="136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S866" s="4"/>
      <c r="LT866" s="4"/>
      <c r="LU866" s="4"/>
      <c r="LV866" s="4"/>
      <c r="LW866" s="4"/>
      <c r="LX866" s="4"/>
      <c r="LY866" s="4"/>
      <c r="LZ866" s="4"/>
      <c r="MA866" s="136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Q866" s="4"/>
      <c r="PR866" s="4"/>
      <c r="PS866" s="4"/>
      <c r="PT866" s="4"/>
      <c r="PU866" s="4"/>
      <c r="PV866" s="4"/>
      <c r="PW866" s="4"/>
      <c r="PX866" s="4"/>
      <c r="PY866" s="136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P866" s="4"/>
      <c r="TQ866" s="4"/>
      <c r="TR866" s="4"/>
      <c r="TS866" s="4"/>
      <c r="TT866" s="4"/>
      <c r="TU866" s="4"/>
      <c r="TV866" s="4"/>
      <c r="TW866" s="4"/>
      <c r="TX866" s="136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O866" s="4"/>
      <c r="XP866" s="4"/>
      <c r="XQ866" s="4"/>
      <c r="XR866" s="4"/>
      <c r="XS866" s="4"/>
      <c r="XT866" s="4"/>
      <c r="XU866" s="4"/>
      <c r="XV866" s="4"/>
      <c r="XW866" s="136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</row>
    <row r="867" spans="3:737" x14ac:dyDescent="0.25">
      <c r="C867" s="4"/>
      <c r="D867" s="4"/>
      <c r="E867" s="4"/>
      <c r="F867" s="4"/>
      <c r="G867" s="4"/>
      <c r="H867" s="4"/>
      <c r="I867" s="4"/>
      <c r="J867" s="4"/>
      <c r="K867" s="136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DC867" s="136"/>
      <c r="DD867" s="136"/>
      <c r="DE867" s="136"/>
      <c r="DF867" s="136"/>
      <c r="DG867" s="4"/>
      <c r="DH867" s="136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136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U867" s="4"/>
      <c r="HV867" s="4"/>
      <c r="HW867" s="4"/>
      <c r="HX867" s="4"/>
      <c r="HY867" s="4"/>
      <c r="HZ867" s="4"/>
      <c r="IA867" s="4"/>
      <c r="IB867" s="4"/>
      <c r="IC867" s="136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S867" s="4"/>
      <c r="LT867" s="4"/>
      <c r="LU867" s="4"/>
      <c r="LV867" s="4"/>
      <c r="LW867" s="4"/>
      <c r="LX867" s="4"/>
      <c r="LY867" s="4"/>
      <c r="LZ867" s="4"/>
      <c r="MA867" s="136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Q867" s="4"/>
      <c r="PR867" s="4"/>
      <c r="PS867" s="4"/>
      <c r="PT867" s="4"/>
      <c r="PU867" s="4"/>
      <c r="PV867" s="4"/>
      <c r="PW867" s="4"/>
      <c r="PX867" s="4"/>
      <c r="PY867" s="136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P867" s="4"/>
      <c r="TQ867" s="4"/>
      <c r="TR867" s="4"/>
      <c r="TS867" s="4"/>
      <c r="TT867" s="4"/>
      <c r="TU867" s="4"/>
      <c r="TV867" s="4"/>
      <c r="TW867" s="4"/>
      <c r="TX867" s="136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O867" s="4"/>
      <c r="XP867" s="4"/>
      <c r="XQ867" s="4"/>
      <c r="XR867" s="4"/>
      <c r="XS867" s="4"/>
      <c r="XT867" s="4"/>
      <c r="XU867" s="4"/>
      <c r="XV867" s="4"/>
      <c r="XW867" s="136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</row>
    <row r="868" spans="3:737" x14ac:dyDescent="0.25">
      <c r="C868" s="4"/>
      <c r="D868" s="4"/>
      <c r="E868" s="4"/>
      <c r="F868" s="4"/>
      <c r="G868" s="4"/>
      <c r="H868" s="4"/>
      <c r="I868" s="4"/>
      <c r="J868" s="4"/>
      <c r="K868" s="136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DC868" s="136"/>
      <c r="DD868" s="136"/>
      <c r="DE868" s="136"/>
      <c r="DF868" s="136"/>
      <c r="DG868" s="4"/>
      <c r="DH868" s="136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136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U868" s="4"/>
      <c r="HV868" s="4"/>
      <c r="HW868" s="4"/>
      <c r="HX868" s="4"/>
      <c r="HY868" s="4"/>
      <c r="HZ868" s="4"/>
      <c r="IA868" s="4"/>
      <c r="IB868" s="4"/>
      <c r="IC868" s="136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S868" s="4"/>
      <c r="LT868" s="4"/>
      <c r="LU868" s="4"/>
      <c r="LV868" s="4"/>
      <c r="LW868" s="4"/>
      <c r="LX868" s="4"/>
      <c r="LY868" s="4"/>
      <c r="LZ868" s="4"/>
      <c r="MA868" s="136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Q868" s="4"/>
      <c r="PR868" s="4"/>
      <c r="PS868" s="4"/>
      <c r="PT868" s="4"/>
      <c r="PU868" s="4"/>
      <c r="PV868" s="4"/>
      <c r="PW868" s="4"/>
      <c r="PX868" s="4"/>
      <c r="PY868" s="136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P868" s="4"/>
      <c r="TQ868" s="4"/>
      <c r="TR868" s="4"/>
      <c r="TS868" s="4"/>
      <c r="TT868" s="4"/>
      <c r="TU868" s="4"/>
      <c r="TV868" s="4"/>
      <c r="TW868" s="4"/>
      <c r="TX868" s="136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O868" s="4"/>
      <c r="XP868" s="4"/>
      <c r="XQ868" s="4"/>
      <c r="XR868" s="4"/>
      <c r="XS868" s="4"/>
      <c r="XT868" s="4"/>
      <c r="XU868" s="4"/>
      <c r="XV868" s="4"/>
      <c r="XW868" s="136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</row>
    <row r="869" spans="3:737" x14ac:dyDescent="0.25">
      <c r="C869" s="4"/>
      <c r="D869" s="4"/>
      <c r="E869" s="4"/>
      <c r="F869" s="4"/>
      <c r="G869" s="4"/>
      <c r="H869" s="4"/>
      <c r="I869" s="4"/>
      <c r="J869" s="4"/>
      <c r="K869" s="136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DC869" s="136"/>
      <c r="DD869" s="136"/>
      <c r="DE869" s="136"/>
      <c r="DF869" s="136"/>
      <c r="DG869" s="4"/>
      <c r="DH869" s="136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136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U869" s="4"/>
      <c r="HV869" s="4"/>
      <c r="HW869" s="4"/>
      <c r="HX869" s="4"/>
      <c r="HY869" s="4"/>
      <c r="HZ869" s="4"/>
      <c r="IA869" s="4"/>
      <c r="IB869" s="4"/>
      <c r="IC869" s="136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S869" s="4"/>
      <c r="LT869" s="4"/>
      <c r="LU869" s="4"/>
      <c r="LV869" s="4"/>
      <c r="LW869" s="4"/>
      <c r="LX869" s="4"/>
      <c r="LY869" s="4"/>
      <c r="LZ869" s="4"/>
      <c r="MA869" s="136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Q869" s="4"/>
      <c r="PR869" s="4"/>
      <c r="PS869" s="4"/>
      <c r="PT869" s="4"/>
      <c r="PU869" s="4"/>
      <c r="PV869" s="4"/>
      <c r="PW869" s="4"/>
      <c r="PX869" s="4"/>
      <c r="PY869" s="136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P869" s="4"/>
      <c r="TQ869" s="4"/>
      <c r="TR869" s="4"/>
      <c r="TS869" s="4"/>
      <c r="TT869" s="4"/>
      <c r="TU869" s="4"/>
      <c r="TV869" s="4"/>
      <c r="TW869" s="4"/>
      <c r="TX869" s="136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O869" s="4"/>
      <c r="XP869" s="4"/>
      <c r="XQ869" s="4"/>
      <c r="XR869" s="4"/>
      <c r="XS869" s="4"/>
      <c r="XT869" s="4"/>
      <c r="XU869" s="4"/>
      <c r="XV869" s="4"/>
      <c r="XW869" s="136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</row>
    <row r="870" spans="3:737" x14ac:dyDescent="0.25">
      <c r="C870" s="4"/>
      <c r="D870" s="4"/>
      <c r="E870" s="4"/>
      <c r="F870" s="4"/>
      <c r="G870" s="4"/>
      <c r="H870" s="4"/>
      <c r="I870" s="4"/>
      <c r="J870" s="4"/>
      <c r="K870" s="136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DC870" s="136"/>
      <c r="DD870" s="136"/>
      <c r="DE870" s="136"/>
      <c r="DF870" s="136"/>
      <c r="DG870" s="4"/>
      <c r="DH870" s="136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136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U870" s="4"/>
      <c r="HV870" s="4"/>
      <c r="HW870" s="4"/>
      <c r="HX870" s="4"/>
      <c r="HY870" s="4"/>
      <c r="HZ870" s="4"/>
      <c r="IA870" s="4"/>
      <c r="IB870" s="4"/>
      <c r="IC870" s="136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S870" s="4"/>
      <c r="LT870" s="4"/>
      <c r="LU870" s="4"/>
      <c r="LV870" s="4"/>
      <c r="LW870" s="4"/>
      <c r="LX870" s="4"/>
      <c r="LY870" s="4"/>
      <c r="LZ870" s="4"/>
      <c r="MA870" s="136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Q870" s="4"/>
      <c r="PR870" s="4"/>
      <c r="PS870" s="4"/>
      <c r="PT870" s="4"/>
      <c r="PU870" s="4"/>
      <c r="PV870" s="4"/>
      <c r="PW870" s="4"/>
      <c r="PX870" s="4"/>
      <c r="PY870" s="136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P870" s="4"/>
      <c r="TQ870" s="4"/>
      <c r="TR870" s="4"/>
      <c r="TS870" s="4"/>
      <c r="TT870" s="4"/>
      <c r="TU870" s="4"/>
      <c r="TV870" s="4"/>
      <c r="TW870" s="4"/>
      <c r="TX870" s="136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O870" s="4"/>
      <c r="XP870" s="4"/>
      <c r="XQ870" s="4"/>
      <c r="XR870" s="4"/>
      <c r="XS870" s="4"/>
      <c r="XT870" s="4"/>
      <c r="XU870" s="4"/>
      <c r="XV870" s="4"/>
      <c r="XW870" s="136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</row>
    <row r="871" spans="3:737" x14ac:dyDescent="0.25">
      <c r="C871" s="4"/>
      <c r="D871" s="4"/>
      <c r="E871" s="4"/>
      <c r="F871" s="4"/>
      <c r="G871" s="4"/>
      <c r="H871" s="4"/>
      <c r="I871" s="4"/>
      <c r="J871" s="4"/>
      <c r="K871" s="136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DC871" s="136"/>
      <c r="DD871" s="136"/>
      <c r="DE871" s="136"/>
      <c r="DF871" s="136"/>
      <c r="DG871" s="4"/>
      <c r="DH871" s="136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136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U871" s="4"/>
      <c r="HV871" s="4"/>
      <c r="HW871" s="4"/>
      <c r="HX871" s="4"/>
      <c r="HY871" s="4"/>
      <c r="HZ871" s="4"/>
      <c r="IA871" s="4"/>
      <c r="IB871" s="4"/>
      <c r="IC871" s="136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S871" s="4"/>
      <c r="LT871" s="4"/>
      <c r="LU871" s="4"/>
      <c r="LV871" s="4"/>
      <c r="LW871" s="4"/>
      <c r="LX871" s="4"/>
      <c r="LY871" s="4"/>
      <c r="LZ871" s="4"/>
      <c r="MA871" s="136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Q871" s="4"/>
      <c r="PR871" s="4"/>
      <c r="PS871" s="4"/>
      <c r="PT871" s="4"/>
      <c r="PU871" s="4"/>
      <c r="PV871" s="4"/>
      <c r="PW871" s="4"/>
      <c r="PX871" s="4"/>
      <c r="PY871" s="136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P871" s="4"/>
      <c r="TQ871" s="4"/>
      <c r="TR871" s="4"/>
      <c r="TS871" s="4"/>
      <c r="TT871" s="4"/>
      <c r="TU871" s="4"/>
      <c r="TV871" s="4"/>
      <c r="TW871" s="4"/>
      <c r="TX871" s="136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O871" s="4"/>
      <c r="XP871" s="4"/>
      <c r="XQ871" s="4"/>
      <c r="XR871" s="4"/>
      <c r="XS871" s="4"/>
      <c r="XT871" s="4"/>
      <c r="XU871" s="4"/>
      <c r="XV871" s="4"/>
      <c r="XW871" s="136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</row>
    <row r="872" spans="3:737" x14ac:dyDescent="0.25">
      <c r="C872" s="4"/>
      <c r="D872" s="4"/>
      <c r="E872" s="4"/>
      <c r="F872" s="4"/>
      <c r="G872" s="4"/>
      <c r="H872" s="4"/>
      <c r="I872" s="4"/>
      <c r="J872" s="4"/>
      <c r="K872" s="136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DC872" s="136"/>
      <c r="DD872" s="136"/>
      <c r="DE872" s="136"/>
      <c r="DF872" s="136"/>
      <c r="DG872" s="4"/>
      <c r="DH872" s="136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136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U872" s="4"/>
      <c r="HV872" s="4"/>
      <c r="HW872" s="4"/>
      <c r="HX872" s="4"/>
      <c r="HY872" s="4"/>
      <c r="HZ872" s="4"/>
      <c r="IA872" s="4"/>
      <c r="IB872" s="4"/>
      <c r="IC872" s="136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S872" s="4"/>
      <c r="LT872" s="4"/>
      <c r="LU872" s="4"/>
      <c r="LV872" s="4"/>
      <c r="LW872" s="4"/>
      <c r="LX872" s="4"/>
      <c r="LY872" s="4"/>
      <c r="LZ872" s="4"/>
      <c r="MA872" s="136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Q872" s="4"/>
      <c r="PR872" s="4"/>
      <c r="PS872" s="4"/>
      <c r="PT872" s="4"/>
      <c r="PU872" s="4"/>
      <c r="PV872" s="4"/>
      <c r="PW872" s="4"/>
      <c r="PX872" s="4"/>
      <c r="PY872" s="136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P872" s="4"/>
      <c r="TQ872" s="4"/>
      <c r="TR872" s="4"/>
      <c r="TS872" s="4"/>
      <c r="TT872" s="4"/>
      <c r="TU872" s="4"/>
      <c r="TV872" s="4"/>
      <c r="TW872" s="4"/>
      <c r="TX872" s="136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O872" s="4"/>
      <c r="XP872" s="4"/>
      <c r="XQ872" s="4"/>
      <c r="XR872" s="4"/>
      <c r="XS872" s="4"/>
      <c r="XT872" s="4"/>
      <c r="XU872" s="4"/>
      <c r="XV872" s="4"/>
      <c r="XW872" s="136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</row>
    <row r="873" spans="3:737" x14ac:dyDescent="0.25">
      <c r="C873" s="4"/>
      <c r="D873" s="4"/>
      <c r="E873" s="4"/>
      <c r="F873" s="4"/>
      <c r="G873" s="4"/>
      <c r="H873" s="4"/>
      <c r="I873" s="4"/>
      <c r="J873" s="4"/>
      <c r="K873" s="136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DC873" s="136"/>
      <c r="DD873" s="136"/>
      <c r="DE873" s="136"/>
      <c r="DF873" s="136"/>
      <c r="DG873" s="4"/>
      <c r="DH873" s="136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136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U873" s="4"/>
      <c r="HV873" s="4"/>
      <c r="HW873" s="4"/>
      <c r="HX873" s="4"/>
      <c r="HY873" s="4"/>
      <c r="HZ873" s="4"/>
      <c r="IA873" s="4"/>
      <c r="IB873" s="4"/>
      <c r="IC873" s="136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S873" s="4"/>
      <c r="LT873" s="4"/>
      <c r="LU873" s="4"/>
      <c r="LV873" s="4"/>
      <c r="LW873" s="4"/>
      <c r="LX873" s="4"/>
      <c r="LY873" s="4"/>
      <c r="LZ873" s="4"/>
      <c r="MA873" s="136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Q873" s="4"/>
      <c r="PR873" s="4"/>
      <c r="PS873" s="4"/>
      <c r="PT873" s="4"/>
      <c r="PU873" s="4"/>
      <c r="PV873" s="4"/>
      <c r="PW873" s="4"/>
      <c r="PX873" s="4"/>
      <c r="PY873" s="136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P873" s="4"/>
      <c r="TQ873" s="4"/>
      <c r="TR873" s="4"/>
      <c r="TS873" s="4"/>
      <c r="TT873" s="4"/>
      <c r="TU873" s="4"/>
      <c r="TV873" s="4"/>
      <c r="TW873" s="4"/>
      <c r="TX873" s="136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O873" s="4"/>
      <c r="XP873" s="4"/>
      <c r="XQ873" s="4"/>
      <c r="XR873" s="4"/>
      <c r="XS873" s="4"/>
      <c r="XT873" s="4"/>
      <c r="XU873" s="4"/>
      <c r="XV873" s="4"/>
      <c r="XW873" s="136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</row>
    <row r="874" spans="3:737" x14ac:dyDescent="0.25">
      <c r="C874" s="4"/>
      <c r="D874" s="4"/>
      <c r="E874" s="4"/>
      <c r="F874" s="4"/>
      <c r="G874" s="4"/>
      <c r="H874" s="4"/>
      <c r="I874" s="4"/>
      <c r="J874" s="4"/>
      <c r="K874" s="136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DC874" s="136"/>
      <c r="DD874" s="136"/>
      <c r="DE874" s="136"/>
      <c r="DF874" s="136"/>
      <c r="DG874" s="4"/>
      <c r="DH874" s="136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136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U874" s="4"/>
      <c r="HV874" s="4"/>
      <c r="HW874" s="4"/>
      <c r="HX874" s="4"/>
      <c r="HY874" s="4"/>
      <c r="HZ874" s="4"/>
      <c r="IA874" s="4"/>
      <c r="IB874" s="4"/>
      <c r="IC874" s="136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S874" s="4"/>
      <c r="LT874" s="4"/>
      <c r="LU874" s="4"/>
      <c r="LV874" s="4"/>
      <c r="LW874" s="4"/>
      <c r="LX874" s="4"/>
      <c r="LY874" s="4"/>
      <c r="LZ874" s="4"/>
      <c r="MA874" s="136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Q874" s="4"/>
      <c r="PR874" s="4"/>
      <c r="PS874" s="4"/>
      <c r="PT874" s="4"/>
      <c r="PU874" s="4"/>
      <c r="PV874" s="4"/>
      <c r="PW874" s="4"/>
      <c r="PX874" s="4"/>
      <c r="PY874" s="136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P874" s="4"/>
      <c r="TQ874" s="4"/>
      <c r="TR874" s="4"/>
      <c r="TS874" s="4"/>
      <c r="TT874" s="4"/>
      <c r="TU874" s="4"/>
      <c r="TV874" s="4"/>
      <c r="TW874" s="4"/>
      <c r="TX874" s="136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O874" s="4"/>
      <c r="XP874" s="4"/>
      <c r="XQ874" s="4"/>
      <c r="XR874" s="4"/>
      <c r="XS874" s="4"/>
      <c r="XT874" s="4"/>
      <c r="XU874" s="4"/>
      <c r="XV874" s="4"/>
      <c r="XW874" s="136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</row>
    <row r="875" spans="3:737" x14ac:dyDescent="0.25">
      <c r="C875" s="4"/>
      <c r="D875" s="4"/>
      <c r="E875" s="4"/>
      <c r="F875" s="4"/>
      <c r="G875" s="4"/>
      <c r="H875" s="4"/>
      <c r="I875" s="4"/>
      <c r="J875" s="4"/>
      <c r="K875" s="136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DC875" s="136"/>
      <c r="DD875" s="136"/>
      <c r="DE875" s="136"/>
      <c r="DF875" s="136"/>
      <c r="DG875" s="4"/>
      <c r="DH875" s="136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136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U875" s="4"/>
      <c r="HV875" s="4"/>
      <c r="HW875" s="4"/>
      <c r="HX875" s="4"/>
      <c r="HY875" s="4"/>
      <c r="HZ875" s="4"/>
      <c r="IA875" s="4"/>
      <c r="IB875" s="4"/>
      <c r="IC875" s="136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S875" s="4"/>
      <c r="LT875" s="4"/>
      <c r="LU875" s="4"/>
      <c r="LV875" s="4"/>
      <c r="LW875" s="4"/>
      <c r="LX875" s="4"/>
      <c r="LY875" s="4"/>
      <c r="LZ875" s="4"/>
      <c r="MA875" s="136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Q875" s="4"/>
      <c r="PR875" s="4"/>
      <c r="PS875" s="4"/>
      <c r="PT875" s="4"/>
      <c r="PU875" s="4"/>
      <c r="PV875" s="4"/>
      <c r="PW875" s="4"/>
      <c r="PX875" s="4"/>
      <c r="PY875" s="136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P875" s="4"/>
      <c r="TQ875" s="4"/>
      <c r="TR875" s="4"/>
      <c r="TS875" s="4"/>
      <c r="TT875" s="4"/>
      <c r="TU875" s="4"/>
      <c r="TV875" s="4"/>
      <c r="TW875" s="4"/>
      <c r="TX875" s="136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O875" s="4"/>
      <c r="XP875" s="4"/>
      <c r="XQ875" s="4"/>
      <c r="XR875" s="4"/>
      <c r="XS875" s="4"/>
      <c r="XT875" s="4"/>
      <c r="XU875" s="4"/>
      <c r="XV875" s="4"/>
      <c r="XW875" s="136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</row>
    <row r="876" spans="3:737" x14ac:dyDescent="0.25">
      <c r="C876" s="4"/>
      <c r="D876" s="4"/>
      <c r="E876" s="4"/>
      <c r="F876" s="4"/>
      <c r="G876" s="4"/>
      <c r="H876" s="4"/>
      <c r="I876" s="4"/>
      <c r="J876" s="4"/>
      <c r="K876" s="136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DC876" s="136"/>
      <c r="DD876" s="136"/>
      <c r="DE876" s="136"/>
      <c r="DF876" s="136"/>
      <c r="DG876" s="4"/>
      <c r="DH876" s="136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136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U876" s="4"/>
      <c r="HV876" s="4"/>
      <c r="HW876" s="4"/>
      <c r="HX876" s="4"/>
      <c r="HY876" s="4"/>
      <c r="HZ876" s="4"/>
      <c r="IA876" s="4"/>
      <c r="IB876" s="4"/>
      <c r="IC876" s="136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S876" s="4"/>
      <c r="LT876" s="4"/>
      <c r="LU876" s="4"/>
      <c r="LV876" s="4"/>
      <c r="LW876" s="4"/>
      <c r="LX876" s="4"/>
      <c r="LY876" s="4"/>
      <c r="LZ876" s="4"/>
      <c r="MA876" s="136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Q876" s="4"/>
      <c r="PR876" s="4"/>
      <c r="PS876" s="4"/>
      <c r="PT876" s="4"/>
      <c r="PU876" s="4"/>
      <c r="PV876" s="4"/>
      <c r="PW876" s="4"/>
      <c r="PX876" s="4"/>
      <c r="PY876" s="136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P876" s="4"/>
      <c r="TQ876" s="4"/>
      <c r="TR876" s="4"/>
      <c r="TS876" s="4"/>
      <c r="TT876" s="4"/>
      <c r="TU876" s="4"/>
      <c r="TV876" s="4"/>
      <c r="TW876" s="4"/>
      <c r="TX876" s="136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O876" s="4"/>
      <c r="XP876" s="4"/>
      <c r="XQ876" s="4"/>
      <c r="XR876" s="4"/>
      <c r="XS876" s="4"/>
      <c r="XT876" s="4"/>
      <c r="XU876" s="4"/>
      <c r="XV876" s="4"/>
      <c r="XW876" s="136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</row>
    <row r="877" spans="3:737" x14ac:dyDescent="0.25">
      <c r="C877" s="4"/>
      <c r="D877" s="4"/>
      <c r="E877" s="4"/>
      <c r="F877" s="4"/>
      <c r="G877" s="4"/>
      <c r="H877" s="4"/>
      <c r="I877" s="4"/>
      <c r="J877" s="4"/>
      <c r="K877" s="136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DC877" s="136"/>
      <c r="DD877" s="136"/>
      <c r="DE877" s="136"/>
      <c r="DF877" s="136"/>
      <c r="DG877" s="4"/>
      <c r="DH877" s="136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136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U877" s="4"/>
      <c r="HV877" s="4"/>
      <c r="HW877" s="4"/>
      <c r="HX877" s="4"/>
      <c r="HY877" s="4"/>
      <c r="HZ877" s="4"/>
      <c r="IA877" s="4"/>
      <c r="IB877" s="4"/>
      <c r="IC877" s="136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S877" s="4"/>
      <c r="LT877" s="4"/>
      <c r="LU877" s="4"/>
      <c r="LV877" s="4"/>
      <c r="LW877" s="4"/>
      <c r="LX877" s="4"/>
      <c r="LY877" s="4"/>
      <c r="LZ877" s="4"/>
      <c r="MA877" s="136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Q877" s="4"/>
      <c r="PR877" s="4"/>
      <c r="PS877" s="4"/>
      <c r="PT877" s="4"/>
      <c r="PU877" s="4"/>
      <c r="PV877" s="4"/>
      <c r="PW877" s="4"/>
      <c r="PX877" s="4"/>
      <c r="PY877" s="136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P877" s="4"/>
      <c r="TQ877" s="4"/>
      <c r="TR877" s="4"/>
      <c r="TS877" s="4"/>
      <c r="TT877" s="4"/>
      <c r="TU877" s="4"/>
      <c r="TV877" s="4"/>
      <c r="TW877" s="4"/>
      <c r="TX877" s="136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O877" s="4"/>
      <c r="XP877" s="4"/>
      <c r="XQ877" s="4"/>
      <c r="XR877" s="4"/>
      <c r="XS877" s="4"/>
      <c r="XT877" s="4"/>
      <c r="XU877" s="4"/>
      <c r="XV877" s="4"/>
      <c r="XW877" s="136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</row>
    <row r="878" spans="3:737" x14ac:dyDescent="0.25">
      <c r="C878" s="4"/>
      <c r="D878" s="4"/>
      <c r="E878" s="4"/>
      <c r="F878" s="4"/>
      <c r="G878" s="4"/>
      <c r="H878" s="4"/>
      <c r="I878" s="4"/>
      <c r="J878" s="4"/>
      <c r="K878" s="136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DC878" s="136"/>
      <c r="DD878" s="136"/>
      <c r="DE878" s="136"/>
      <c r="DF878" s="136"/>
      <c r="DG878" s="4"/>
      <c r="DH878" s="136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136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U878" s="4"/>
      <c r="HV878" s="4"/>
      <c r="HW878" s="4"/>
      <c r="HX878" s="4"/>
      <c r="HY878" s="4"/>
      <c r="HZ878" s="4"/>
      <c r="IA878" s="4"/>
      <c r="IB878" s="4"/>
      <c r="IC878" s="136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S878" s="4"/>
      <c r="LT878" s="4"/>
      <c r="LU878" s="4"/>
      <c r="LV878" s="4"/>
      <c r="LW878" s="4"/>
      <c r="LX878" s="4"/>
      <c r="LY878" s="4"/>
      <c r="LZ878" s="4"/>
      <c r="MA878" s="136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Q878" s="4"/>
      <c r="PR878" s="4"/>
      <c r="PS878" s="4"/>
      <c r="PT878" s="4"/>
      <c r="PU878" s="4"/>
      <c r="PV878" s="4"/>
      <c r="PW878" s="4"/>
      <c r="PX878" s="4"/>
      <c r="PY878" s="136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P878" s="4"/>
      <c r="TQ878" s="4"/>
      <c r="TR878" s="4"/>
      <c r="TS878" s="4"/>
      <c r="TT878" s="4"/>
      <c r="TU878" s="4"/>
      <c r="TV878" s="4"/>
      <c r="TW878" s="4"/>
      <c r="TX878" s="136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O878" s="4"/>
      <c r="XP878" s="4"/>
      <c r="XQ878" s="4"/>
      <c r="XR878" s="4"/>
      <c r="XS878" s="4"/>
      <c r="XT878" s="4"/>
      <c r="XU878" s="4"/>
      <c r="XV878" s="4"/>
      <c r="XW878" s="136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</row>
    <row r="879" spans="3:737" x14ac:dyDescent="0.25">
      <c r="C879" s="4"/>
      <c r="D879" s="4"/>
      <c r="E879" s="4"/>
      <c r="F879" s="4"/>
      <c r="G879" s="4"/>
      <c r="H879" s="4"/>
      <c r="I879" s="4"/>
      <c r="J879" s="4"/>
      <c r="K879" s="136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DC879" s="136"/>
      <c r="DD879" s="136"/>
      <c r="DE879" s="136"/>
      <c r="DF879" s="136"/>
      <c r="DG879" s="4"/>
      <c r="DH879" s="136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136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U879" s="4"/>
      <c r="HV879" s="4"/>
      <c r="HW879" s="4"/>
      <c r="HX879" s="4"/>
      <c r="HY879" s="4"/>
      <c r="HZ879" s="4"/>
      <c r="IA879" s="4"/>
      <c r="IB879" s="4"/>
      <c r="IC879" s="136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S879" s="4"/>
      <c r="LT879" s="4"/>
      <c r="LU879" s="4"/>
      <c r="LV879" s="4"/>
      <c r="LW879" s="4"/>
      <c r="LX879" s="4"/>
      <c r="LY879" s="4"/>
      <c r="LZ879" s="4"/>
      <c r="MA879" s="136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Q879" s="4"/>
      <c r="PR879" s="4"/>
      <c r="PS879" s="4"/>
      <c r="PT879" s="4"/>
      <c r="PU879" s="4"/>
      <c r="PV879" s="4"/>
      <c r="PW879" s="4"/>
      <c r="PX879" s="4"/>
      <c r="PY879" s="136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P879" s="4"/>
      <c r="TQ879" s="4"/>
      <c r="TR879" s="4"/>
      <c r="TS879" s="4"/>
      <c r="TT879" s="4"/>
      <c r="TU879" s="4"/>
      <c r="TV879" s="4"/>
      <c r="TW879" s="4"/>
      <c r="TX879" s="136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O879" s="4"/>
      <c r="XP879" s="4"/>
      <c r="XQ879" s="4"/>
      <c r="XR879" s="4"/>
      <c r="XS879" s="4"/>
      <c r="XT879" s="4"/>
      <c r="XU879" s="4"/>
      <c r="XV879" s="4"/>
      <c r="XW879" s="136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</row>
    <row r="880" spans="3:737" x14ac:dyDescent="0.25">
      <c r="C880" s="4"/>
      <c r="D880" s="4"/>
      <c r="E880" s="4"/>
      <c r="F880" s="4"/>
      <c r="G880" s="4"/>
      <c r="H880" s="4"/>
      <c r="I880" s="4"/>
      <c r="J880" s="4"/>
      <c r="K880" s="136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DC880" s="136"/>
      <c r="DD880" s="136"/>
      <c r="DE880" s="136"/>
      <c r="DF880" s="136"/>
      <c r="DG880" s="4"/>
      <c r="DH880" s="136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136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U880" s="4"/>
      <c r="HV880" s="4"/>
      <c r="HW880" s="4"/>
      <c r="HX880" s="4"/>
      <c r="HY880" s="4"/>
      <c r="HZ880" s="4"/>
      <c r="IA880" s="4"/>
      <c r="IB880" s="4"/>
      <c r="IC880" s="136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S880" s="4"/>
      <c r="LT880" s="4"/>
      <c r="LU880" s="4"/>
      <c r="LV880" s="4"/>
      <c r="LW880" s="4"/>
      <c r="LX880" s="4"/>
      <c r="LY880" s="4"/>
      <c r="LZ880" s="4"/>
      <c r="MA880" s="136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Q880" s="4"/>
      <c r="PR880" s="4"/>
      <c r="PS880" s="4"/>
      <c r="PT880" s="4"/>
      <c r="PU880" s="4"/>
      <c r="PV880" s="4"/>
      <c r="PW880" s="4"/>
      <c r="PX880" s="4"/>
      <c r="PY880" s="136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P880" s="4"/>
      <c r="TQ880" s="4"/>
      <c r="TR880" s="4"/>
      <c r="TS880" s="4"/>
      <c r="TT880" s="4"/>
      <c r="TU880" s="4"/>
      <c r="TV880" s="4"/>
      <c r="TW880" s="4"/>
      <c r="TX880" s="136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O880" s="4"/>
      <c r="XP880" s="4"/>
      <c r="XQ880" s="4"/>
      <c r="XR880" s="4"/>
      <c r="XS880" s="4"/>
      <c r="XT880" s="4"/>
      <c r="XU880" s="4"/>
      <c r="XV880" s="4"/>
      <c r="XW880" s="136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</row>
    <row r="881" spans="3:737" x14ac:dyDescent="0.25">
      <c r="C881" s="4"/>
      <c r="D881" s="4"/>
      <c r="E881" s="4"/>
      <c r="F881" s="4"/>
      <c r="G881" s="4"/>
      <c r="H881" s="4"/>
      <c r="I881" s="4"/>
      <c r="J881" s="4"/>
      <c r="K881" s="136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DC881" s="136"/>
      <c r="DD881" s="136"/>
      <c r="DE881" s="136"/>
      <c r="DF881" s="136"/>
      <c r="DG881" s="4"/>
      <c r="DH881" s="136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136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U881" s="4"/>
      <c r="HV881" s="4"/>
      <c r="HW881" s="4"/>
      <c r="HX881" s="4"/>
      <c r="HY881" s="4"/>
      <c r="HZ881" s="4"/>
      <c r="IA881" s="4"/>
      <c r="IB881" s="4"/>
      <c r="IC881" s="136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S881" s="4"/>
      <c r="LT881" s="4"/>
      <c r="LU881" s="4"/>
      <c r="LV881" s="4"/>
      <c r="LW881" s="4"/>
      <c r="LX881" s="4"/>
      <c r="LY881" s="4"/>
      <c r="LZ881" s="4"/>
      <c r="MA881" s="136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Q881" s="4"/>
      <c r="PR881" s="4"/>
      <c r="PS881" s="4"/>
      <c r="PT881" s="4"/>
      <c r="PU881" s="4"/>
      <c r="PV881" s="4"/>
      <c r="PW881" s="4"/>
      <c r="PX881" s="4"/>
      <c r="PY881" s="136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P881" s="4"/>
      <c r="TQ881" s="4"/>
      <c r="TR881" s="4"/>
      <c r="TS881" s="4"/>
      <c r="TT881" s="4"/>
      <c r="TU881" s="4"/>
      <c r="TV881" s="4"/>
      <c r="TW881" s="4"/>
      <c r="TX881" s="136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O881" s="4"/>
      <c r="XP881" s="4"/>
      <c r="XQ881" s="4"/>
      <c r="XR881" s="4"/>
      <c r="XS881" s="4"/>
      <c r="XT881" s="4"/>
      <c r="XU881" s="4"/>
      <c r="XV881" s="4"/>
      <c r="XW881" s="136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</row>
    <row r="882" spans="3:737" x14ac:dyDescent="0.25">
      <c r="C882" s="4"/>
      <c r="D882" s="4"/>
      <c r="E882" s="4"/>
      <c r="F882" s="4"/>
      <c r="G882" s="4"/>
      <c r="H882" s="4"/>
      <c r="I882" s="4"/>
      <c r="J882" s="4"/>
      <c r="K882" s="136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DC882" s="136"/>
      <c r="DD882" s="136"/>
      <c r="DE882" s="136"/>
      <c r="DF882" s="136"/>
      <c r="DG882" s="4"/>
      <c r="DH882" s="136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136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U882" s="4"/>
      <c r="HV882" s="4"/>
      <c r="HW882" s="4"/>
      <c r="HX882" s="4"/>
      <c r="HY882" s="4"/>
      <c r="HZ882" s="4"/>
      <c r="IA882" s="4"/>
      <c r="IB882" s="4"/>
      <c r="IC882" s="136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S882" s="4"/>
      <c r="LT882" s="4"/>
      <c r="LU882" s="4"/>
      <c r="LV882" s="4"/>
      <c r="LW882" s="4"/>
      <c r="LX882" s="4"/>
      <c r="LY882" s="4"/>
      <c r="LZ882" s="4"/>
      <c r="MA882" s="136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Q882" s="4"/>
      <c r="PR882" s="4"/>
      <c r="PS882" s="4"/>
      <c r="PT882" s="4"/>
      <c r="PU882" s="4"/>
      <c r="PV882" s="4"/>
      <c r="PW882" s="4"/>
      <c r="PX882" s="4"/>
      <c r="PY882" s="136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P882" s="4"/>
      <c r="TQ882" s="4"/>
      <c r="TR882" s="4"/>
      <c r="TS882" s="4"/>
      <c r="TT882" s="4"/>
      <c r="TU882" s="4"/>
      <c r="TV882" s="4"/>
      <c r="TW882" s="4"/>
      <c r="TX882" s="136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O882" s="4"/>
      <c r="XP882" s="4"/>
      <c r="XQ882" s="4"/>
      <c r="XR882" s="4"/>
      <c r="XS882" s="4"/>
      <c r="XT882" s="4"/>
      <c r="XU882" s="4"/>
      <c r="XV882" s="4"/>
      <c r="XW882" s="136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</row>
    <row r="883" spans="3:737" x14ac:dyDescent="0.25">
      <c r="C883" s="4"/>
      <c r="D883" s="4"/>
      <c r="E883" s="4"/>
      <c r="F883" s="4"/>
      <c r="G883" s="4"/>
      <c r="H883" s="4"/>
      <c r="I883" s="4"/>
      <c r="J883" s="4"/>
      <c r="K883" s="136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DC883" s="136"/>
      <c r="DD883" s="136"/>
      <c r="DE883" s="136"/>
      <c r="DF883" s="136"/>
      <c r="DG883" s="4"/>
      <c r="DH883" s="136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136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U883" s="4"/>
      <c r="HV883" s="4"/>
      <c r="HW883" s="4"/>
      <c r="HX883" s="4"/>
      <c r="HY883" s="4"/>
      <c r="HZ883" s="4"/>
      <c r="IA883" s="4"/>
      <c r="IB883" s="4"/>
      <c r="IC883" s="136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S883" s="4"/>
      <c r="LT883" s="4"/>
      <c r="LU883" s="4"/>
      <c r="LV883" s="4"/>
      <c r="LW883" s="4"/>
      <c r="LX883" s="4"/>
      <c r="LY883" s="4"/>
      <c r="LZ883" s="4"/>
      <c r="MA883" s="136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Q883" s="4"/>
      <c r="PR883" s="4"/>
      <c r="PS883" s="4"/>
      <c r="PT883" s="4"/>
      <c r="PU883" s="4"/>
      <c r="PV883" s="4"/>
      <c r="PW883" s="4"/>
      <c r="PX883" s="4"/>
      <c r="PY883" s="136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P883" s="4"/>
      <c r="TQ883" s="4"/>
      <c r="TR883" s="4"/>
      <c r="TS883" s="4"/>
      <c r="TT883" s="4"/>
      <c r="TU883" s="4"/>
      <c r="TV883" s="4"/>
      <c r="TW883" s="4"/>
      <c r="TX883" s="136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O883" s="4"/>
      <c r="XP883" s="4"/>
      <c r="XQ883" s="4"/>
      <c r="XR883" s="4"/>
      <c r="XS883" s="4"/>
      <c r="XT883" s="4"/>
      <c r="XU883" s="4"/>
      <c r="XV883" s="4"/>
      <c r="XW883" s="136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</row>
    <row r="884" spans="3:737" x14ac:dyDescent="0.25">
      <c r="C884" s="4"/>
      <c r="D884" s="4"/>
      <c r="E884" s="4"/>
      <c r="F884" s="4"/>
      <c r="G884" s="4"/>
      <c r="H884" s="4"/>
      <c r="I884" s="4"/>
      <c r="J884" s="4"/>
      <c r="K884" s="136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DC884" s="136"/>
      <c r="DD884" s="136"/>
      <c r="DE884" s="136"/>
      <c r="DF884" s="136"/>
      <c r="DG884" s="4"/>
      <c r="DH884" s="136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136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U884" s="4"/>
      <c r="HV884" s="4"/>
      <c r="HW884" s="4"/>
      <c r="HX884" s="4"/>
      <c r="HY884" s="4"/>
      <c r="HZ884" s="4"/>
      <c r="IA884" s="4"/>
      <c r="IB884" s="4"/>
      <c r="IC884" s="136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S884" s="4"/>
      <c r="LT884" s="4"/>
      <c r="LU884" s="4"/>
      <c r="LV884" s="4"/>
      <c r="LW884" s="4"/>
      <c r="LX884" s="4"/>
      <c r="LY884" s="4"/>
      <c r="LZ884" s="4"/>
      <c r="MA884" s="136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Q884" s="4"/>
      <c r="PR884" s="4"/>
      <c r="PS884" s="4"/>
      <c r="PT884" s="4"/>
      <c r="PU884" s="4"/>
      <c r="PV884" s="4"/>
      <c r="PW884" s="4"/>
      <c r="PX884" s="4"/>
      <c r="PY884" s="136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P884" s="4"/>
      <c r="TQ884" s="4"/>
      <c r="TR884" s="4"/>
      <c r="TS884" s="4"/>
      <c r="TT884" s="4"/>
      <c r="TU884" s="4"/>
      <c r="TV884" s="4"/>
      <c r="TW884" s="4"/>
      <c r="TX884" s="136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O884" s="4"/>
      <c r="XP884" s="4"/>
      <c r="XQ884" s="4"/>
      <c r="XR884" s="4"/>
      <c r="XS884" s="4"/>
      <c r="XT884" s="4"/>
      <c r="XU884" s="4"/>
      <c r="XV884" s="4"/>
      <c r="XW884" s="136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</row>
    <row r="885" spans="3:737" x14ac:dyDescent="0.25">
      <c r="C885" s="4"/>
      <c r="D885" s="4"/>
      <c r="E885" s="4"/>
      <c r="F885" s="4"/>
      <c r="G885" s="4"/>
      <c r="H885" s="4"/>
      <c r="I885" s="4"/>
      <c r="J885" s="4"/>
      <c r="K885" s="136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DC885" s="136"/>
      <c r="DD885" s="136"/>
      <c r="DE885" s="136"/>
      <c r="DF885" s="136"/>
      <c r="DG885" s="4"/>
      <c r="DH885" s="136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136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U885" s="4"/>
      <c r="HV885" s="4"/>
      <c r="HW885" s="4"/>
      <c r="HX885" s="4"/>
      <c r="HY885" s="4"/>
      <c r="HZ885" s="4"/>
      <c r="IA885" s="4"/>
      <c r="IB885" s="4"/>
      <c r="IC885" s="136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S885" s="4"/>
      <c r="LT885" s="4"/>
      <c r="LU885" s="4"/>
      <c r="LV885" s="4"/>
      <c r="LW885" s="4"/>
      <c r="LX885" s="4"/>
      <c r="LY885" s="4"/>
      <c r="LZ885" s="4"/>
      <c r="MA885" s="136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Q885" s="4"/>
      <c r="PR885" s="4"/>
      <c r="PS885" s="4"/>
      <c r="PT885" s="4"/>
      <c r="PU885" s="4"/>
      <c r="PV885" s="4"/>
      <c r="PW885" s="4"/>
      <c r="PX885" s="4"/>
      <c r="PY885" s="136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P885" s="4"/>
      <c r="TQ885" s="4"/>
      <c r="TR885" s="4"/>
      <c r="TS885" s="4"/>
      <c r="TT885" s="4"/>
      <c r="TU885" s="4"/>
      <c r="TV885" s="4"/>
      <c r="TW885" s="4"/>
      <c r="TX885" s="136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O885" s="4"/>
      <c r="XP885" s="4"/>
      <c r="XQ885" s="4"/>
      <c r="XR885" s="4"/>
      <c r="XS885" s="4"/>
      <c r="XT885" s="4"/>
      <c r="XU885" s="4"/>
      <c r="XV885" s="4"/>
      <c r="XW885" s="136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</row>
    <row r="886" spans="3:737" x14ac:dyDescent="0.25">
      <c r="C886" s="4"/>
      <c r="D886" s="4"/>
      <c r="E886" s="4"/>
      <c r="F886" s="4"/>
      <c r="G886" s="4"/>
      <c r="H886" s="4"/>
      <c r="I886" s="4"/>
      <c r="J886" s="4"/>
      <c r="K886" s="136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DC886" s="136"/>
      <c r="DD886" s="136"/>
      <c r="DE886" s="136"/>
      <c r="DF886" s="136"/>
      <c r="DG886" s="4"/>
      <c r="DH886" s="136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136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U886" s="4"/>
      <c r="HV886" s="4"/>
      <c r="HW886" s="4"/>
      <c r="HX886" s="4"/>
      <c r="HY886" s="4"/>
      <c r="HZ886" s="4"/>
      <c r="IA886" s="4"/>
      <c r="IB886" s="4"/>
      <c r="IC886" s="136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S886" s="4"/>
      <c r="LT886" s="4"/>
      <c r="LU886" s="4"/>
      <c r="LV886" s="4"/>
      <c r="LW886" s="4"/>
      <c r="LX886" s="4"/>
      <c r="LY886" s="4"/>
      <c r="LZ886" s="4"/>
      <c r="MA886" s="136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Q886" s="4"/>
      <c r="PR886" s="4"/>
      <c r="PS886" s="4"/>
      <c r="PT886" s="4"/>
      <c r="PU886" s="4"/>
      <c r="PV886" s="4"/>
      <c r="PW886" s="4"/>
      <c r="PX886" s="4"/>
      <c r="PY886" s="136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P886" s="4"/>
      <c r="TQ886" s="4"/>
      <c r="TR886" s="4"/>
      <c r="TS886" s="4"/>
      <c r="TT886" s="4"/>
      <c r="TU886" s="4"/>
      <c r="TV886" s="4"/>
      <c r="TW886" s="4"/>
      <c r="TX886" s="136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O886" s="4"/>
      <c r="XP886" s="4"/>
      <c r="XQ886" s="4"/>
      <c r="XR886" s="4"/>
      <c r="XS886" s="4"/>
      <c r="XT886" s="4"/>
      <c r="XU886" s="4"/>
      <c r="XV886" s="4"/>
      <c r="XW886" s="136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</row>
    <row r="887" spans="3:737" x14ac:dyDescent="0.25">
      <c r="C887" s="4"/>
      <c r="D887" s="4"/>
      <c r="E887" s="4"/>
      <c r="F887" s="4"/>
      <c r="G887" s="4"/>
      <c r="H887" s="4"/>
      <c r="I887" s="4"/>
      <c r="J887" s="4"/>
      <c r="K887" s="136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DC887" s="136"/>
      <c r="DD887" s="136"/>
      <c r="DE887" s="136"/>
      <c r="DF887" s="136"/>
      <c r="DG887" s="4"/>
      <c r="DH887" s="136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136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U887" s="4"/>
      <c r="HV887" s="4"/>
      <c r="HW887" s="4"/>
      <c r="HX887" s="4"/>
      <c r="HY887" s="4"/>
      <c r="HZ887" s="4"/>
      <c r="IA887" s="4"/>
      <c r="IB887" s="4"/>
      <c r="IC887" s="136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S887" s="4"/>
      <c r="LT887" s="4"/>
      <c r="LU887" s="4"/>
      <c r="LV887" s="4"/>
      <c r="LW887" s="4"/>
      <c r="LX887" s="4"/>
      <c r="LY887" s="4"/>
      <c r="LZ887" s="4"/>
      <c r="MA887" s="136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Q887" s="4"/>
      <c r="PR887" s="4"/>
      <c r="PS887" s="4"/>
      <c r="PT887" s="4"/>
      <c r="PU887" s="4"/>
      <c r="PV887" s="4"/>
      <c r="PW887" s="4"/>
      <c r="PX887" s="4"/>
      <c r="PY887" s="136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P887" s="4"/>
      <c r="TQ887" s="4"/>
      <c r="TR887" s="4"/>
      <c r="TS887" s="4"/>
      <c r="TT887" s="4"/>
      <c r="TU887" s="4"/>
      <c r="TV887" s="4"/>
      <c r="TW887" s="4"/>
      <c r="TX887" s="136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O887" s="4"/>
      <c r="XP887" s="4"/>
      <c r="XQ887" s="4"/>
      <c r="XR887" s="4"/>
      <c r="XS887" s="4"/>
      <c r="XT887" s="4"/>
      <c r="XU887" s="4"/>
      <c r="XV887" s="4"/>
      <c r="XW887" s="136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</row>
    <row r="888" spans="3:737" x14ac:dyDescent="0.25">
      <c r="C888" s="4"/>
      <c r="D888" s="4"/>
      <c r="E888" s="4"/>
      <c r="F888" s="4"/>
      <c r="G888" s="4"/>
      <c r="H888" s="4"/>
      <c r="I888" s="4"/>
      <c r="J888" s="4"/>
      <c r="K888" s="136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DC888" s="136"/>
      <c r="DD888" s="136"/>
      <c r="DE888" s="136"/>
      <c r="DF888" s="136"/>
      <c r="DG888" s="4"/>
      <c r="DH888" s="136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136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U888" s="4"/>
      <c r="HV888" s="4"/>
      <c r="HW888" s="4"/>
      <c r="HX888" s="4"/>
      <c r="HY888" s="4"/>
      <c r="HZ888" s="4"/>
      <c r="IA888" s="4"/>
      <c r="IB888" s="4"/>
      <c r="IC888" s="136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S888" s="4"/>
      <c r="LT888" s="4"/>
      <c r="LU888" s="4"/>
      <c r="LV888" s="4"/>
      <c r="LW888" s="4"/>
      <c r="LX888" s="4"/>
      <c r="LY888" s="4"/>
      <c r="LZ888" s="4"/>
      <c r="MA888" s="136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Q888" s="4"/>
      <c r="PR888" s="4"/>
      <c r="PS888" s="4"/>
      <c r="PT888" s="4"/>
      <c r="PU888" s="4"/>
      <c r="PV888" s="4"/>
      <c r="PW888" s="4"/>
      <c r="PX888" s="4"/>
      <c r="PY888" s="136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P888" s="4"/>
      <c r="TQ888" s="4"/>
      <c r="TR888" s="4"/>
      <c r="TS888" s="4"/>
      <c r="TT888" s="4"/>
      <c r="TU888" s="4"/>
      <c r="TV888" s="4"/>
      <c r="TW888" s="4"/>
      <c r="TX888" s="136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O888" s="4"/>
      <c r="XP888" s="4"/>
      <c r="XQ888" s="4"/>
      <c r="XR888" s="4"/>
      <c r="XS888" s="4"/>
      <c r="XT888" s="4"/>
      <c r="XU888" s="4"/>
      <c r="XV888" s="4"/>
      <c r="XW888" s="136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</row>
    <row r="889" spans="3:737" x14ac:dyDescent="0.25">
      <c r="C889" s="4"/>
      <c r="D889" s="4"/>
      <c r="E889" s="4"/>
      <c r="F889" s="4"/>
      <c r="G889" s="4"/>
      <c r="H889" s="4"/>
      <c r="I889" s="4"/>
      <c r="J889" s="4"/>
      <c r="K889" s="136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DC889" s="136"/>
      <c r="DD889" s="136"/>
      <c r="DE889" s="136"/>
      <c r="DF889" s="136"/>
      <c r="DG889" s="4"/>
      <c r="DH889" s="136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136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U889" s="4"/>
      <c r="HV889" s="4"/>
      <c r="HW889" s="4"/>
      <c r="HX889" s="4"/>
      <c r="HY889" s="4"/>
      <c r="HZ889" s="4"/>
      <c r="IA889" s="4"/>
      <c r="IB889" s="4"/>
      <c r="IC889" s="136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S889" s="4"/>
      <c r="LT889" s="4"/>
      <c r="LU889" s="4"/>
      <c r="LV889" s="4"/>
      <c r="LW889" s="4"/>
      <c r="LX889" s="4"/>
      <c r="LY889" s="4"/>
      <c r="LZ889" s="4"/>
      <c r="MA889" s="136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Q889" s="4"/>
      <c r="PR889" s="4"/>
      <c r="PS889" s="4"/>
      <c r="PT889" s="4"/>
      <c r="PU889" s="4"/>
      <c r="PV889" s="4"/>
      <c r="PW889" s="4"/>
      <c r="PX889" s="4"/>
      <c r="PY889" s="136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P889" s="4"/>
      <c r="TQ889" s="4"/>
      <c r="TR889" s="4"/>
      <c r="TS889" s="4"/>
      <c r="TT889" s="4"/>
      <c r="TU889" s="4"/>
      <c r="TV889" s="4"/>
      <c r="TW889" s="4"/>
      <c r="TX889" s="136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O889" s="4"/>
      <c r="XP889" s="4"/>
      <c r="XQ889" s="4"/>
      <c r="XR889" s="4"/>
      <c r="XS889" s="4"/>
      <c r="XT889" s="4"/>
      <c r="XU889" s="4"/>
      <c r="XV889" s="4"/>
      <c r="XW889" s="136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</row>
    <row r="890" spans="3:737" x14ac:dyDescent="0.25">
      <c r="C890" s="4"/>
      <c r="D890" s="4"/>
      <c r="E890" s="4"/>
      <c r="F890" s="4"/>
      <c r="G890" s="4"/>
      <c r="H890" s="4"/>
      <c r="I890" s="4"/>
      <c r="J890" s="4"/>
      <c r="K890" s="136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DC890" s="136"/>
      <c r="DD890" s="136"/>
      <c r="DE890" s="136"/>
      <c r="DF890" s="136"/>
      <c r="DG890" s="4"/>
      <c r="DH890" s="136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136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U890" s="4"/>
      <c r="HV890" s="4"/>
      <c r="HW890" s="4"/>
      <c r="HX890" s="4"/>
      <c r="HY890" s="4"/>
      <c r="HZ890" s="4"/>
      <c r="IA890" s="4"/>
      <c r="IB890" s="4"/>
      <c r="IC890" s="136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S890" s="4"/>
      <c r="LT890" s="4"/>
      <c r="LU890" s="4"/>
      <c r="LV890" s="4"/>
      <c r="LW890" s="4"/>
      <c r="LX890" s="4"/>
      <c r="LY890" s="4"/>
      <c r="LZ890" s="4"/>
      <c r="MA890" s="136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Q890" s="4"/>
      <c r="PR890" s="4"/>
      <c r="PS890" s="4"/>
      <c r="PT890" s="4"/>
      <c r="PU890" s="4"/>
      <c r="PV890" s="4"/>
      <c r="PW890" s="4"/>
      <c r="PX890" s="4"/>
      <c r="PY890" s="136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P890" s="4"/>
      <c r="TQ890" s="4"/>
      <c r="TR890" s="4"/>
      <c r="TS890" s="4"/>
      <c r="TT890" s="4"/>
      <c r="TU890" s="4"/>
      <c r="TV890" s="4"/>
      <c r="TW890" s="4"/>
      <c r="TX890" s="136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O890" s="4"/>
      <c r="XP890" s="4"/>
      <c r="XQ890" s="4"/>
      <c r="XR890" s="4"/>
      <c r="XS890" s="4"/>
      <c r="XT890" s="4"/>
      <c r="XU890" s="4"/>
      <c r="XV890" s="4"/>
      <c r="XW890" s="136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</row>
    <row r="891" spans="3:737" x14ac:dyDescent="0.25">
      <c r="C891" s="4"/>
      <c r="D891" s="4"/>
      <c r="E891" s="4"/>
      <c r="F891" s="4"/>
      <c r="G891" s="4"/>
      <c r="H891" s="4"/>
      <c r="I891" s="4"/>
      <c r="J891" s="4"/>
      <c r="K891" s="136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DC891" s="136"/>
      <c r="DD891" s="136"/>
      <c r="DE891" s="136"/>
      <c r="DF891" s="136"/>
      <c r="DG891" s="4"/>
      <c r="DH891" s="136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136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U891" s="4"/>
      <c r="HV891" s="4"/>
      <c r="HW891" s="4"/>
      <c r="HX891" s="4"/>
      <c r="HY891" s="4"/>
      <c r="HZ891" s="4"/>
      <c r="IA891" s="4"/>
      <c r="IB891" s="4"/>
      <c r="IC891" s="136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S891" s="4"/>
      <c r="LT891" s="4"/>
      <c r="LU891" s="4"/>
      <c r="LV891" s="4"/>
      <c r="LW891" s="4"/>
      <c r="LX891" s="4"/>
      <c r="LY891" s="4"/>
      <c r="LZ891" s="4"/>
      <c r="MA891" s="136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Q891" s="4"/>
      <c r="PR891" s="4"/>
      <c r="PS891" s="4"/>
      <c r="PT891" s="4"/>
      <c r="PU891" s="4"/>
      <c r="PV891" s="4"/>
      <c r="PW891" s="4"/>
      <c r="PX891" s="4"/>
      <c r="PY891" s="136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P891" s="4"/>
      <c r="TQ891" s="4"/>
      <c r="TR891" s="4"/>
      <c r="TS891" s="4"/>
      <c r="TT891" s="4"/>
      <c r="TU891" s="4"/>
      <c r="TV891" s="4"/>
      <c r="TW891" s="4"/>
      <c r="TX891" s="136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O891" s="4"/>
      <c r="XP891" s="4"/>
      <c r="XQ891" s="4"/>
      <c r="XR891" s="4"/>
      <c r="XS891" s="4"/>
      <c r="XT891" s="4"/>
      <c r="XU891" s="4"/>
      <c r="XV891" s="4"/>
      <c r="XW891" s="136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</row>
    <row r="892" spans="3:737" x14ac:dyDescent="0.25">
      <c r="C892" s="4"/>
      <c r="D892" s="4"/>
      <c r="E892" s="4"/>
      <c r="F892" s="4"/>
      <c r="G892" s="4"/>
      <c r="H892" s="4"/>
      <c r="I892" s="4"/>
      <c r="J892" s="4"/>
      <c r="K892" s="136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DC892" s="136"/>
      <c r="DD892" s="136"/>
      <c r="DE892" s="136"/>
      <c r="DF892" s="136"/>
      <c r="DG892" s="4"/>
      <c r="DH892" s="136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136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U892" s="4"/>
      <c r="HV892" s="4"/>
      <c r="HW892" s="4"/>
      <c r="HX892" s="4"/>
      <c r="HY892" s="4"/>
      <c r="HZ892" s="4"/>
      <c r="IA892" s="4"/>
      <c r="IB892" s="4"/>
      <c r="IC892" s="136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S892" s="4"/>
      <c r="LT892" s="4"/>
      <c r="LU892" s="4"/>
      <c r="LV892" s="4"/>
      <c r="LW892" s="4"/>
      <c r="LX892" s="4"/>
      <c r="LY892" s="4"/>
      <c r="LZ892" s="4"/>
      <c r="MA892" s="136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Q892" s="4"/>
      <c r="PR892" s="4"/>
      <c r="PS892" s="4"/>
      <c r="PT892" s="4"/>
      <c r="PU892" s="4"/>
      <c r="PV892" s="4"/>
      <c r="PW892" s="4"/>
      <c r="PX892" s="4"/>
      <c r="PY892" s="136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P892" s="4"/>
      <c r="TQ892" s="4"/>
      <c r="TR892" s="4"/>
      <c r="TS892" s="4"/>
      <c r="TT892" s="4"/>
      <c r="TU892" s="4"/>
      <c r="TV892" s="4"/>
      <c r="TW892" s="4"/>
      <c r="TX892" s="136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O892" s="4"/>
      <c r="XP892" s="4"/>
      <c r="XQ892" s="4"/>
      <c r="XR892" s="4"/>
      <c r="XS892" s="4"/>
      <c r="XT892" s="4"/>
      <c r="XU892" s="4"/>
      <c r="XV892" s="4"/>
      <c r="XW892" s="136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</row>
    <row r="893" spans="3:737" x14ac:dyDescent="0.25">
      <c r="C893" s="4"/>
      <c r="D893" s="4"/>
      <c r="E893" s="4"/>
      <c r="F893" s="4"/>
      <c r="G893" s="4"/>
      <c r="H893" s="4"/>
      <c r="I893" s="4"/>
      <c r="J893" s="4"/>
      <c r="K893" s="136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DC893" s="136"/>
      <c r="DD893" s="136"/>
      <c r="DE893" s="136"/>
      <c r="DF893" s="136"/>
      <c r="DG893" s="4"/>
      <c r="DH893" s="136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136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U893" s="4"/>
      <c r="HV893" s="4"/>
      <c r="HW893" s="4"/>
      <c r="HX893" s="4"/>
      <c r="HY893" s="4"/>
      <c r="HZ893" s="4"/>
      <c r="IA893" s="4"/>
      <c r="IB893" s="4"/>
      <c r="IC893" s="136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S893" s="4"/>
      <c r="LT893" s="4"/>
      <c r="LU893" s="4"/>
      <c r="LV893" s="4"/>
      <c r="LW893" s="4"/>
      <c r="LX893" s="4"/>
      <c r="LY893" s="4"/>
      <c r="LZ893" s="4"/>
      <c r="MA893" s="136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Q893" s="4"/>
      <c r="PR893" s="4"/>
      <c r="PS893" s="4"/>
      <c r="PT893" s="4"/>
      <c r="PU893" s="4"/>
      <c r="PV893" s="4"/>
      <c r="PW893" s="4"/>
      <c r="PX893" s="4"/>
      <c r="PY893" s="136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P893" s="4"/>
      <c r="TQ893" s="4"/>
      <c r="TR893" s="4"/>
      <c r="TS893" s="4"/>
      <c r="TT893" s="4"/>
      <c r="TU893" s="4"/>
      <c r="TV893" s="4"/>
      <c r="TW893" s="4"/>
      <c r="TX893" s="136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O893" s="4"/>
      <c r="XP893" s="4"/>
      <c r="XQ893" s="4"/>
      <c r="XR893" s="4"/>
      <c r="XS893" s="4"/>
      <c r="XT893" s="4"/>
      <c r="XU893" s="4"/>
      <c r="XV893" s="4"/>
      <c r="XW893" s="136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</row>
    <row r="894" spans="3:737" x14ac:dyDescent="0.25">
      <c r="C894" s="4"/>
      <c r="D894" s="4"/>
      <c r="E894" s="4"/>
      <c r="F894" s="4"/>
      <c r="G894" s="4"/>
      <c r="H894" s="4"/>
      <c r="I894" s="4"/>
      <c r="J894" s="4"/>
      <c r="K894" s="136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DC894" s="136"/>
      <c r="DD894" s="136"/>
      <c r="DE894" s="136"/>
      <c r="DF894" s="136"/>
      <c r="DG894" s="4"/>
      <c r="DH894" s="136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136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U894" s="4"/>
      <c r="HV894" s="4"/>
      <c r="HW894" s="4"/>
      <c r="HX894" s="4"/>
      <c r="HY894" s="4"/>
      <c r="HZ894" s="4"/>
      <c r="IA894" s="4"/>
      <c r="IB894" s="4"/>
      <c r="IC894" s="136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S894" s="4"/>
      <c r="LT894" s="4"/>
      <c r="LU894" s="4"/>
      <c r="LV894" s="4"/>
      <c r="LW894" s="4"/>
      <c r="LX894" s="4"/>
      <c r="LY894" s="4"/>
      <c r="LZ894" s="4"/>
      <c r="MA894" s="136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Q894" s="4"/>
      <c r="PR894" s="4"/>
      <c r="PS894" s="4"/>
      <c r="PT894" s="4"/>
      <c r="PU894" s="4"/>
      <c r="PV894" s="4"/>
      <c r="PW894" s="4"/>
      <c r="PX894" s="4"/>
      <c r="PY894" s="136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P894" s="4"/>
      <c r="TQ894" s="4"/>
      <c r="TR894" s="4"/>
      <c r="TS894" s="4"/>
      <c r="TT894" s="4"/>
      <c r="TU894" s="4"/>
      <c r="TV894" s="4"/>
      <c r="TW894" s="4"/>
      <c r="TX894" s="136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O894" s="4"/>
      <c r="XP894" s="4"/>
      <c r="XQ894" s="4"/>
      <c r="XR894" s="4"/>
      <c r="XS894" s="4"/>
      <c r="XT894" s="4"/>
      <c r="XU894" s="4"/>
      <c r="XV894" s="4"/>
      <c r="XW894" s="136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</row>
    <row r="895" spans="3:737" x14ac:dyDescent="0.25">
      <c r="C895" s="4"/>
      <c r="D895" s="4"/>
      <c r="E895" s="4"/>
      <c r="F895" s="4"/>
      <c r="G895" s="4"/>
      <c r="H895" s="4"/>
      <c r="I895" s="4"/>
      <c r="J895" s="4"/>
      <c r="K895" s="136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DC895" s="136"/>
      <c r="DD895" s="136"/>
      <c r="DE895" s="136"/>
      <c r="DF895" s="136"/>
      <c r="DG895" s="4"/>
      <c r="DH895" s="136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136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U895" s="4"/>
      <c r="HV895" s="4"/>
      <c r="HW895" s="4"/>
      <c r="HX895" s="4"/>
      <c r="HY895" s="4"/>
      <c r="HZ895" s="4"/>
      <c r="IA895" s="4"/>
      <c r="IB895" s="4"/>
      <c r="IC895" s="136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S895" s="4"/>
      <c r="LT895" s="4"/>
      <c r="LU895" s="4"/>
      <c r="LV895" s="4"/>
      <c r="LW895" s="4"/>
      <c r="LX895" s="4"/>
      <c r="LY895" s="4"/>
      <c r="LZ895" s="4"/>
      <c r="MA895" s="136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Q895" s="4"/>
      <c r="PR895" s="4"/>
      <c r="PS895" s="4"/>
      <c r="PT895" s="4"/>
      <c r="PU895" s="4"/>
      <c r="PV895" s="4"/>
      <c r="PW895" s="4"/>
      <c r="PX895" s="4"/>
      <c r="PY895" s="136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P895" s="4"/>
      <c r="TQ895" s="4"/>
      <c r="TR895" s="4"/>
      <c r="TS895" s="4"/>
      <c r="TT895" s="4"/>
      <c r="TU895" s="4"/>
      <c r="TV895" s="4"/>
      <c r="TW895" s="4"/>
      <c r="TX895" s="136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O895" s="4"/>
      <c r="XP895" s="4"/>
      <c r="XQ895" s="4"/>
      <c r="XR895" s="4"/>
      <c r="XS895" s="4"/>
      <c r="XT895" s="4"/>
      <c r="XU895" s="4"/>
      <c r="XV895" s="4"/>
      <c r="XW895" s="136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</row>
    <row r="896" spans="3:737" x14ac:dyDescent="0.25">
      <c r="C896" s="4"/>
      <c r="D896" s="4"/>
      <c r="E896" s="4"/>
      <c r="F896" s="4"/>
      <c r="G896" s="4"/>
      <c r="H896" s="4"/>
      <c r="I896" s="4"/>
      <c r="J896" s="4"/>
      <c r="K896" s="136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DC896" s="136"/>
      <c r="DD896" s="136"/>
      <c r="DE896" s="136"/>
      <c r="DF896" s="136"/>
      <c r="DG896" s="4"/>
      <c r="DH896" s="136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136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U896" s="4"/>
      <c r="HV896" s="4"/>
      <c r="HW896" s="4"/>
      <c r="HX896" s="4"/>
      <c r="HY896" s="4"/>
      <c r="HZ896" s="4"/>
      <c r="IA896" s="4"/>
      <c r="IB896" s="4"/>
      <c r="IC896" s="136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S896" s="4"/>
      <c r="LT896" s="4"/>
      <c r="LU896" s="4"/>
      <c r="LV896" s="4"/>
      <c r="LW896" s="4"/>
      <c r="LX896" s="4"/>
      <c r="LY896" s="4"/>
      <c r="LZ896" s="4"/>
      <c r="MA896" s="136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Q896" s="4"/>
      <c r="PR896" s="4"/>
      <c r="PS896" s="4"/>
      <c r="PT896" s="4"/>
      <c r="PU896" s="4"/>
      <c r="PV896" s="4"/>
      <c r="PW896" s="4"/>
      <c r="PX896" s="4"/>
      <c r="PY896" s="136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P896" s="4"/>
      <c r="TQ896" s="4"/>
      <c r="TR896" s="4"/>
      <c r="TS896" s="4"/>
      <c r="TT896" s="4"/>
      <c r="TU896" s="4"/>
      <c r="TV896" s="4"/>
      <c r="TW896" s="4"/>
      <c r="TX896" s="136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O896" s="4"/>
      <c r="XP896" s="4"/>
      <c r="XQ896" s="4"/>
      <c r="XR896" s="4"/>
      <c r="XS896" s="4"/>
      <c r="XT896" s="4"/>
      <c r="XU896" s="4"/>
      <c r="XV896" s="4"/>
      <c r="XW896" s="136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</row>
    <row r="897" spans="3:737" x14ac:dyDescent="0.25">
      <c r="C897" s="4"/>
      <c r="D897" s="4"/>
      <c r="E897" s="4"/>
      <c r="F897" s="4"/>
      <c r="G897" s="4"/>
      <c r="H897" s="4"/>
      <c r="I897" s="4"/>
      <c r="J897" s="4"/>
      <c r="K897" s="136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DC897" s="136"/>
      <c r="DD897" s="136"/>
      <c r="DE897" s="136"/>
      <c r="DF897" s="136"/>
      <c r="DG897" s="4"/>
      <c r="DH897" s="136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136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U897" s="4"/>
      <c r="HV897" s="4"/>
      <c r="HW897" s="4"/>
      <c r="HX897" s="4"/>
      <c r="HY897" s="4"/>
      <c r="HZ897" s="4"/>
      <c r="IA897" s="4"/>
      <c r="IB897" s="4"/>
      <c r="IC897" s="136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S897" s="4"/>
      <c r="LT897" s="4"/>
      <c r="LU897" s="4"/>
      <c r="LV897" s="4"/>
      <c r="LW897" s="4"/>
      <c r="LX897" s="4"/>
      <c r="LY897" s="4"/>
      <c r="LZ897" s="4"/>
      <c r="MA897" s="136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Q897" s="4"/>
      <c r="PR897" s="4"/>
      <c r="PS897" s="4"/>
      <c r="PT897" s="4"/>
      <c r="PU897" s="4"/>
      <c r="PV897" s="4"/>
      <c r="PW897" s="4"/>
      <c r="PX897" s="4"/>
      <c r="PY897" s="136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P897" s="4"/>
      <c r="TQ897" s="4"/>
      <c r="TR897" s="4"/>
      <c r="TS897" s="4"/>
      <c r="TT897" s="4"/>
      <c r="TU897" s="4"/>
      <c r="TV897" s="4"/>
      <c r="TW897" s="4"/>
      <c r="TX897" s="136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O897" s="4"/>
      <c r="XP897" s="4"/>
      <c r="XQ897" s="4"/>
      <c r="XR897" s="4"/>
      <c r="XS897" s="4"/>
      <c r="XT897" s="4"/>
      <c r="XU897" s="4"/>
      <c r="XV897" s="4"/>
      <c r="XW897" s="136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</row>
    <row r="898" spans="3:737" x14ac:dyDescent="0.25">
      <c r="C898" s="4"/>
      <c r="D898" s="4"/>
      <c r="E898" s="4"/>
      <c r="F898" s="4"/>
      <c r="G898" s="4"/>
      <c r="H898" s="4"/>
      <c r="I898" s="4"/>
      <c r="J898" s="4"/>
      <c r="K898" s="136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DC898" s="136"/>
      <c r="DD898" s="136"/>
      <c r="DE898" s="136"/>
      <c r="DF898" s="136"/>
      <c r="DG898" s="4"/>
      <c r="DH898" s="136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136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U898" s="4"/>
      <c r="HV898" s="4"/>
      <c r="HW898" s="4"/>
      <c r="HX898" s="4"/>
      <c r="HY898" s="4"/>
      <c r="HZ898" s="4"/>
      <c r="IA898" s="4"/>
      <c r="IB898" s="4"/>
      <c r="IC898" s="136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S898" s="4"/>
      <c r="LT898" s="4"/>
      <c r="LU898" s="4"/>
      <c r="LV898" s="4"/>
      <c r="LW898" s="4"/>
      <c r="LX898" s="4"/>
      <c r="LY898" s="4"/>
      <c r="LZ898" s="4"/>
      <c r="MA898" s="136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Q898" s="4"/>
      <c r="PR898" s="4"/>
      <c r="PS898" s="4"/>
      <c r="PT898" s="4"/>
      <c r="PU898" s="4"/>
      <c r="PV898" s="4"/>
      <c r="PW898" s="4"/>
      <c r="PX898" s="4"/>
      <c r="PY898" s="136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P898" s="4"/>
      <c r="TQ898" s="4"/>
      <c r="TR898" s="4"/>
      <c r="TS898" s="4"/>
      <c r="TT898" s="4"/>
      <c r="TU898" s="4"/>
      <c r="TV898" s="4"/>
      <c r="TW898" s="4"/>
      <c r="TX898" s="136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O898" s="4"/>
      <c r="XP898" s="4"/>
      <c r="XQ898" s="4"/>
      <c r="XR898" s="4"/>
      <c r="XS898" s="4"/>
      <c r="XT898" s="4"/>
      <c r="XU898" s="4"/>
      <c r="XV898" s="4"/>
      <c r="XW898" s="136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</row>
    <row r="899" spans="3:737" x14ac:dyDescent="0.25">
      <c r="C899" s="4"/>
      <c r="D899" s="4"/>
      <c r="E899" s="4"/>
      <c r="F899" s="4"/>
      <c r="G899" s="4"/>
      <c r="H899" s="4"/>
      <c r="I899" s="4"/>
      <c r="J899" s="4"/>
      <c r="K899" s="136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DC899" s="136"/>
      <c r="DD899" s="136"/>
      <c r="DE899" s="136"/>
      <c r="DF899" s="136"/>
      <c r="DG899" s="4"/>
      <c r="DH899" s="136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136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U899" s="4"/>
      <c r="HV899" s="4"/>
      <c r="HW899" s="4"/>
      <c r="HX899" s="4"/>
      <c r="HY899" s="4"/>
      <c r="HZ899" s="4"/>
      <c r="IA899" s="4"/>
      <c r="IB899" s="4"/>
      <c r="IC899" s="136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S899" s="4"/>
      <c r="LT899" s="4"/>
      <c r="LU899" s="4"/>
      <c r="LV899" s="4"/>
      <c r="LW899" s="4"/>
      <c r="LX899" s="4"/>
      <c r="LY899" s="4"/>
      <c r="LZ899" s="4"/>
      <c r="MA899" s="136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Q899" s="4"/>
      <c r="PR899" s="4"/>
      <c r="PS899" s="4"/>
      <c r="PT899" s="4"/>
      <c r="PU899" s="4"/>
      <c r="PV899" s="4"/>
      <c r="PW899" s="4"/>
      <c r="PX899" s="4"/>
      <c r="PY899" s="136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P899" s="4"/>
      <c r="TQ899" s="4"/>
      <c r="TR899" s="4"/>
      <c r="TS899" s="4"/>
      <c r="TT899" s="4"/>
      <c r="TU899" s="4"/>
      <c r="TV899" s="4"/>
      <c r="TW899" s="4"/>
      <c r="TX899" s="136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O899" s="4"/>
      <c r="XP899" s="4"/>
      <c r="XQ899" s="4"/>
      <c r="XR899" s="4"/>
      <c r="XS899" s="4"/>
      <c r="XT899" s="4"/>
      <c r="XU899" s="4"/>
      <c r="XV899" s="4"/>
      <c r="XW899" s="136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</row>
    <row r="900" spans="3:737" x14ac:dyDescent="0.25">
      <c r="C900" s="4"/>
      <c r="D900" s="4"/>
      <c r="E900" s="4"/>
      <c r="F900" s="4"/>
      <c r="G900" s="4"/>
      <c r="H900" s="4"/>
      <c r="I900" s="4"/>
      <c r="J900" s="4"/>
      <c r="K900" s="136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DC900" s="136"/>
      <c r="DD900" s="136"/>
      <c r="DE900" s="136"/>
      <c r="DF900" s="136"/>
      <c r="DG900" s="4"/>
      <c r="DH900" s="136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136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U900" s="4"/>
      <c r="HV900" s="4"/>
      <c r="HW900" s="4"/>
      <c r="HX900" s="4"/>
      <c r="HY900" s="4"/>
      <c r="HZ900" s="4"/>
      <c r="IA900" s="4"/>
      <c r="IB900" s="4"/>
      <c r="IC900" s="136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S900" s="4"/>
      <c r="LT900" s="4"/>
      <c r="LU900" s="4"/>
      <c r="LV900" s="4"/>
      <c r="LW900" s="4"/>
      <c r="LX900" s="4"/>
      <c r="LY900" s="4"/>
      <c r="LZ900" s="4"/>
      <c r="MA900" s="136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Q900" s="4"/>
      <c r="PR900" s="4"/>
      <c r="PS900" s="4"/>
      <c r="PT900" s="4"/>
      <c r="PU900" s="4"/>
      <c r="PV900" s="4"/>
      <c r="PW900" s="4"/>
      <c r="PX900" s="4"/>
      <c r="PY900" s="136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P900" s="4"/>
      <c r="TQ900" s="4"/>
      <c r="TR900" s="4"/>
      <c r="TS900" s="4"/>
      <c r="TT900" s="4"/>
      <c r="TU900" s="4"/>
      <c r="TV900" s="4"/>
      <c r="TW900" s="4"/>
      <c r="TX900" s="136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O900" s="4"/>
      <c r="XP900" s="4"/>
      <c r="XQ900" s="4"/>
      <c r="XR900" s="4"/>
      <c r="XS900" s="4"/>
      <c r="XT900" s="4"/>
      <c r="XU900" s="4"/>
      <c r="XV900" s="4"/>
      <c r="XW900" s="136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</row>
    <row r="901" spans="3:737" x14ac:dyDescent="0.25">
      <c r="C901" s="4"/>
      <c r="D901" s="4"/>
      <c r="E901" s="4"/>
      <c r="F901" s="4"/>
      <c r="G901" s="4"/>
      <c r="H901" s="4"/>
      <c r="I901" s="4"/>
      <c r="J901" s="4"/>
      <c r="K901" s="136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DC901" s="136"/>
      <c r="DD901" s="136"/>
      <c r="DE901" s="136"/>
      <c r="DF901" s="136"/>
      <c r="DG901" s="4"/>
      <c r="DH901" s="136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136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U901" s="4"/>
      <c r="HV901" s="4"/>
      <c r="HW901" s="4"/>
      <c r="HX901" s="4"/>
      <c r="HY901" s="4"/>
      <c r="HZ901" s="4"/>
      <c r="IA901" s="4"/>
      <c r="IB901" s="4"/>
      <c r="IC901" s="136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S901" s="4"/>
      <c r="LT901" s="4"/>
      <c r="LU901" s="4"/>
      <c r="LV901" s="4"/>
      <c r="LW901" s="4"/>
      <c r="LX901" s="4"/>
      <c r="LY901" s="4"/>
      <c r="LZ901" s="4"/>
      <c r="MA901" s="136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Q901" s="4"/>
      <c r="PR901" s="4"/>
      <c r="PS901" s="4"/>
      <c r="PT901" s="4"/>
      <c r="PU901" s="4"/>
      <c r="PV901" s="4"/>
      <c r="PW901" s="4"/>
      <c r="PX901" s="4"/>
      <c r="PY901" s="136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P901" s="4"/>
      <c r="TQ901" s="4"/>
      <c r="TR901" s="4"/>
      <c r="TS901" s="4"/>
      <c r="TT901" s="4"/>
      <c r="TU901" s="4"/>
      <c r="TV901" s="4"/>
      <c r="TW901" s="4"/>
      <c r="TX901" s="136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O901" s="4"/>
      <c r="XP901" s="4"/>
      <c r="XQ901" s="4"/>
      <c r="XR901" s="4"/>
      <c r="XS901" s="4"/>
      <c r="XT901" s="4"/>
      <c r="XU901" s="4"/>
      <c r="XV901" s="4"/>
      <c r="XW901" s="136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</row>
    <row r="902" spans="3:737" x14ac:dyDescent="0.25">
      <c r="C902" s="4"/>
      <c r="D902" s="4"/>
      <c r="E902" s="4"/>
      <c r="F902" s="4"/>
      <c r="G902" s="4"/>
      <c r="H902" s="4"/>
      <c r="I902" s="4"/>
      <c r="J902" s="4"/>
      <c r="K902" s="136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DC902" s="136"/>
      <c r="DD902" s="136"/>
      <c r="DE902" s="136"/>
      <c r="DF902" s="136"/>
      <c r="DG902" s="4"/>
      <c r="DH902" s="136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136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U902" s="4"/>
      <c r="HV902" s="4"/>
      <c r="HW902" s="4"/>
      <c r="HX902" s="4"/>
      <c r="HY902" s="4"/>
      <c r="HZ902" s="4"/>
      <c r="IA902" s="4"/>
      <c r="IB902" s="4"/>
      <c r="IC902" s="136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S902" s="4"/>
      <c r="LT902" s="4"/>
      <c r="LU902" s="4"/>
      <c r="LV902" s="4"/>
      <c r="LW902" s="4"/>
      <c r="LX902" s="4"/>
      <c r="LY902" s="4"/>
      <c r="LZ902" s="4"/>
      <c r="MA902" s="136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Q902" s="4"/>
      <c r="PR902" s="4"/>
      <c r="PS902" s="4"/>
      <c r="PT902" s="4"/>
      <c r="PU902" s="4"/>
      <c r="PV902" s="4"/>
      <c r="PW902" s="4"/>
      <c r="PX902" s="4"/>
      <c r="PY902" s="136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P902" s="4"/>
      <c r="TQ902" s="4"/>
      <c r="TR902" s="4"/>
      <c r="TS902" s="4"/>
      <c r="TT902" s="4"/>
      <c r="TU902" s="4"/>
      <c r="TV902" s="4"/>
      <c r="TW902" s="4"/>
      <c r="TX902" s="136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O902" s="4"/>
      <c r="XP902" s="4"/>
      <c r="XQ902" s="4"/>
      <c r="XR902" s="4"/>
      <c r="XS902" s="4"/>
      <c r="XT902" s="4"/>
      <c r="XU902" s="4"/>
      <c r="XV902" s="4"/>
      <c r="XW902" s="136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</row>
    <row r="903" spans="3:737" x14ac:dyDescent="0.25">
      <c r="C903" s="4"/>
      <c r="D903" s="4"/>
      <c r="E903" s="4"/>
      <c r="F903" s="4"/>
      <c r="G903" s="4"/>
      <c r="H903" s="4"/>
      <c r="I903" s="4"/>
      <c r="J903" s="4"/>
      <c r="K903" s="136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DC903" s="136"/>
      <c r="DD903" s="136"/>
      <c r="DE903" s="136"/>
      <c r="DF903" s="136"/>
      <c r="DG903" s="4"/>
      <c r="DH903" s="136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136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U903" s="4"/>
      <c r="HV903" s="4"/>
      <c r="HW903" s="4"/>
      <c r="HX903" s="4"/>
      <c r="HY903" s="4"/>
      <c r="HZ903" s="4"/>
      <c r="IA903" s="4"/>
      <c r="IB903" s="4"/>
      <c r="IC903" s="136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S903" s="4"/>
      <c r="LT903" s="4"/>
      <c r="LU903" s="4"/>
      <c r="LV903" s="4"/>
      <c r="LW903" s="4"/>
      <c r="LX903" s="4"/>
      <c r="LY903" s="4"/>
      <c r="LZ903" s="4"/>
      <c r="MA903" s="136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Q903" s="4"/>
      <c r="PR903" s="4"/>
      <c r="PS903" s="4"/>
      <c r="PT903" s="4"/>
      <c r="PU903" s="4"/>
      <c r="PV903" s="4"/>
      <c r="PW903" s="4"/>
      <c r="PX903" s="4"/>
      <c r="PY903" s="136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P903" s="4"/>
      <c r="TQ903" s="4"/>
      <c r="TR903" s="4"/>
      <c r="TS903" s="4"/>
      <c r="TT903" s="4"/>
      <c r="TU903" s="4"/>
      <c r="TV903" s="4"/>
      <c r="TW903" s="4"/>
      <c r="TX903" s="136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O903" s="4"/>
      <c r="XP903" s="4"/>
      <c r="XQ903" s="4"/>
      <c r="XR903" s="4"/>
      <c r="XS903" s="4"/>
      <c r="XT903" s="4"/>
      <c r="XU903" s="4"/>
      <c r="XV903" s="4"/>
      <c r="XW903" s="136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</row>
    <row r="904" spans="3:737" x14ac:dyDescent="0.25">
      <c r="C904" s="4"/>
      <c r="D904" s="4"/>
      <c r="E904" s="4"/>
      <c r="F904" s="4"/>
      <c r="G904" s="4"/>
      <c r="H904" s="4"/>
      <c r="I904" s="4"/>
      <c r="J904" s="4"/>
      <c r="K904" s="136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DC904" s="136"/>
      <c r="DD904" s="136"/>
      <c r="DE904" s="136"/>
      <c r="DF904" s="136"/>
      <c r="DG904" s="4"/>
      <c r="DH904" s="136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136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U904" s="4"/>
      <c r="HV904" s="4"/>
      <c r="HW904" s="4"/>
      <c r="HX904" s="4"/>
      <c r="HY904" s="4"/>
      <c r="HZ904" s="4"/>
      <c r="IA904" s="4"/>
      <c r="IB904" s="4"/>
      <c r="IC904" s="136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S904" s="4"/>
      <c r="LT904" s="4"/>
      <c r="LU904" s="4"/>
      <c r="LV904" s="4"/>
      <c r="LW904" s="4"/>
      <c r="LX904" s="4"/>
      <c r="LY904" s="4"/>
      <c r="LZ904" s="4"/>
      <c r="MA904" s="136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Q904" s="4"/>
      <c r="PR904" s="4"/>
      <c r="PS904" s="4"/>
      <c r="PT904" s="4"/>
      <c r="PU904" s="4"/>
      <c r="PV904" s="4"/>
      <c r="PW904" s="4"/>
      <c r="PX904" s="4"/>
      <c r="PY904" s="136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P904" s="4"/>
      <c r="TQ904" s="4"/>
      <c r="TR904" s="4"/>
      <c r="TS904" s="4"/>
      <c r="TT904" s="4"/>
      <c r="TU904" s="4"/>
      <c r="TV904" s="4"/>
      <c r="TW904" s="4"/>
      <c r="TX904" s="136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O904" s="4"/>
      <c r="XP904" s="4"/>
      <c r="XQ904" s="4"/>
      <c r="XR904" s="4"/>
      <c r="XS904" s="4"/>
      <c r="XT904" s="4"/>
      <c r="XU904" s="4"/>
      <c r="XV904" s="4"/>
      <c r="XW904" s="136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</row>
    <row r="905" spans="3:737" x14ac:dyDescent="0.25">
      <c r="C905" s="4"/>
      <c r="D905" s="4"/>
      <c r="E905" s="4"/>
      <c r="F905" s="4"/>
      <c r="G905" s="4"/>
      <c r="H905" s="4"/>
      <c r="I905" s="4"/>
      <c r="J905" s="4"/>
      <c r="K905" s="136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DC905" s="136"/>
      <c r="DD905" s="136"/>
      <c r="DE905" s="136"/>
      <c r="DF905" s="136"/>
      <c r="DG905" s="4"/>
      <c r="DH905" s="136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136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U905" s="4"/>
      <c r="HV905" s="4"/>
      <c r="HW905" s="4"/>
      <c r="HX905" s="4"/>
      <c r="HY905" s="4"/>
      <c r="HZ905" s="4"/>
      <c r="IA905" s="4"/>
      <c r="IB905" s="4"/>
      <c r="IC905" s="136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S905" s="4"/>
      <c r="LT905" s="4"/>
      <c r="LU905" s="4"/>
      <c r="LV905" s="4"/>
      <c r="LW905" s="4"/>
      <c r="LX905" s="4"/>
      <c r="LY905" s="4"/>
      <c r="LZ905" s="4"/>
      <c r="MA905" s="136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Q905" s="4"/>
      <c r="PR905" s="4"/>
      <c r="PS905" s="4"/>
      <c r="PT905" s="4"/>
      <c r="PU905" s="4"/>
      <c r="PV905" s="4"/>
      <c r="PW905" s="4"/>
      <c r="PX905" s="4"/>
      <c r="PY905" s="136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P905" s="4"/>
      <c r="TQ905" s="4"/>
      <c r="TR905" s="4"/>
      <c r="TS905" s="4"/>
      <c r="TT905" s="4"/>
      <c r="TU905" s="4"/>
      <c r="TV905" s="4"/>
      <c r="TW905" s="4"/>
      <c r="TX905" s="136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O905" s="4"/>
      <c r="XP905" s="4"/>
      <c r="XQ905" s="4"/>
      <c r="XR905" s="4"/>
      <c r="XS905" s="4"/>
      <c r="XT905" s="4"/>
      <c r="XU905" s="4"/>
      <c r="XV905" s="4"/>
      <c r="XW905" s="136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</row>
    <row r="906" spans="3:737" x14ac:dyDescent="0.25">
      <c r="C906" s="4"/>
      <c r="D906" s="4"/>
      <c r="E906" s="4"/>
      <c r="F906" s="4"/>
      <c r="G906" s="4"/>
      <c r="H906" s="4"/>
      <c r="I906" s="4"/>
      <c r="J906" s="4"/>
      <c r="K906" s="136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DC906" s="136"/>
      <c r="DD906" s="136"/>
      <c r="DE906" s="136"/>
      <c r="DF906" s="136"/>
      <c r="DG906" s="4"/>
      <c r="DH906" s="136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136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U906" s="4"/>
      <c r="HV906" s="4"/>
      <c r="HW906" s="4"/>
      <c r="HX906" s="4"/>
      <c r="HY906" s="4"/>
      <c r="HZ906" s="4"/>
      <c r="IA906" s="4"/>
      <c r="IB906" s="4"/>
      <c r="IC906" s="136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S906" s="4"/>
      <c r="LT906" s="4"/>
      <c r="LU906" s="4"/>
      <c r="LV906" s="4"/>
      <c r="LW906" s="4"/>
      <c r="LX906" s="4"/>
      <c r="LY906" s="4"/>
      <c r="LZ906" s="4"/>
      <c r="MA906" s="136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Q906" s="4"/>
      <c r="PR906" s="4"/>
      <c r="PS906" s="4"/>
      <c r="PT906" s="4"/>
      <c r="PU906" s="4"/>
      <c r="PV906" s="4"/>
      <c r="PW906" s="4"/>
      <c r="PX906" s="4"/>
      <c r="PY906" s="136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P906" s="4"/>
      <c r="TQ906" s="4"/>
      <c r="TR906" s="4"/>
      <c r="TS906" s="4"/>
      <c r="TT906" s="4"/>
      <c r="TU906" s="4"/>
      <c r="TV906" s="4"/>
      <c r="TW906" s="4"/>
      <c r="TX906" s="136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O906" s="4"/>
      <c r="XP906" s="4"/>
      <c r="XQ906" s="4"/>
      <c r="XR906" s="4"/>
      <c r="XS906" s="4"/>
      <c r="XT906" s="4"/>
      <c r="XU906" s="4"/>
      <c r="XV906" s="4"/>
      <c r="XW906" s="136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</row>
    <row r="907" spans="3:737" x14ac:dyDescent="0.25">
      <c r="C907" s="4"/>
      <c r="D907" s="4"/>
      <c r="E907" s="4"/>
      <c r="F907" s="4"/>
      <c r="G907" s="4"/>
      <c r="H907" s="4"/>
      <c r="I907" s="4"/>
      <c r="J907" s="4"/>
      <c r="K907" s="136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DC907" s="136"/>
      <c r="DD907" s="136"/>
      <c r="DE907" s="136"/>
      <c r="DF907" s="136"/>
      <c r="DG907" s="4"/>
      <c r="DH907" s="136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136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U907" s="4"/>
      <c r="HV907" s="4"/>
      <c r="HW907" s="4"/>
      <c r="HX907" s="4"/>
      <c r="HY907" s="4"/>
      <c r="HZ907" s="4"/>
      <c r="IA907" s="4"/>
      <c r="IB907" s="4"/>
      <c r="IC907" s="136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S907" s="4"/>
      <c r="LT907" s="4"/>
      <c r="LU907" s="4"/>
      <c r="LV907" s="4"/>
      <c r="LW907" s="4"/>
      <c r="LX907" s="4"/>
      <c r="LY907" s="4"/>
      <c r="LZ907" s="4"/>
      <c r="MA907" s="136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Q907" s="4"/>
      <c r="PR907" s="4"/>
      <c r="PS907" s="4"/>
      <c r="PT907" s="4"/>
      <c r="PU907" s="4"/>
      <c r="PV907" s="4"/>
      <c r="PW907" s="4"/>
      <c r="PX907" s="4"/>
      <c r="PY907" s="136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P907" s="4"/>
      <c r="TQ907" s="4"/>
      <c r="TR907" s="4"/>
      <c r="TS907" s="4"/>
      <c r="TT907" s="4"/>
      <c r="TU907" s="4"/>
      <c r="TV907" s="4"/>
      <c r="TW907" s="4"/>
      <c r="TX907" s="136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O907" s="4"/>
      <c r="XP907" s="4"/>
      <c r="XQ907" s="4"/>
      <c r="XR907" s="4"/>
      <c r="XS907" s="4"/>
      <c r="XT907" s="4"/>
      <c r="XU907" s="4"/>
      <c r="XV907" s="4"/>
      <c r="XW907" s="136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</row>
    <row r="908" spans="3:737" x14ac:dyDescent="0.25">
      <c r="C908" s="4"/>
      <c r="D908" s="4"/>
      <c r="E908" s="4"/>
      <c r="F908" s="4"/>
      <c r="G908" s="4"/>
      <c r="H908" s="4"/>
      <c r="I908" s="4"/>
      <c r="J908" s="4"/>
      <c r="K908" s="136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DC908" s="136"/>
      <c r="DD908" s="136"/>
      <c r="DE908" s="136"/>
      <c r="DF908" s="136"/>
      <c r="DG908" s="4"/>
      <c r="DH908" s="136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136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U908" s="4"/>
      <c r="HV908" s="4"/>
      <c r="HW908" s="4"/>
      <c r="HX908" s="4"/>
      <c r="HY908" s="4"/>
      <c r="HZ908" s="4"/>
      <c r="IA908" s="4"/>
      <c r="IB908" s="4"/>
      <c r="IC908" s="136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S908" s="4"/>
      <c r="LT908" s="4"/>
      <c r="LU908" s="4"/>
      <c r="LV908" s="4"/>
      <c r="LW908" s="4"/>
      <c r="LX908" s="4"/>
      <c r="LY908" s="4"/>
      <c r="LZ908" s="4"/>
      <c r="MA908" s="136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Q908" s="4"/>
      <c r="PR908" s="4"/>
      <c r="PS908" s="4"/>
      <c r="PT908" s="4"/>
      <c r="PU908" s="4"/>
      <c r="PV908" s="4"/>
      <c r="PW908" s="4"/>
      <c r="PX908" s="4"/>
      <c r="PY908" s="136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P908" s="4"/>
      <c r="TQ908" s="4"/>
      <c r="TR908" s="4"/>
      <c r="TS908" s="4"/>
      <c r="TT908" s="4"/>
      <c r="TU908" s="4"/>
      <c r="TV908" s="4"/>
      <c r="TW908" s="4"/>
      <c r="TX908" s="136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O908" s="4"/>
      <c r="XP908" s="4"/>
      <c r="XQ908" s="4"/>
      <c r="XR908" s="4"/>
      <c r="XS908" s="4"/>
      <c r="XT908" s="4"/>
      <c r="XU908" s="4"/>
      <c r="XV908" s="4"/>
      <c r="XW908" s="136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</row>
    <row r="909" spans="3:737" x14ac:dyDescent="0.25">
      <c r="C909" s="4"/>
      <c r="D909" s="4"/>
      <c r="E909" s="4"/>
      <c r="F909" s="4"/>
      <c r="G909" s="4"/>
      <c r="H909" s="4"/>
      <c r="I909" s="4"/>
      <c r="J909" s="4"/>
      <c r="K909" s="136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DC909" s="136"/>
      <c r="DD909" s="136"/>
      <c r="DE909" s="136"/>
      <c r="DF909" s="136"/>
      <c r="DG909" s="4"/>
      <c r="DH909" s="136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136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U909" s="4"/>
      <c r="HV909" s="4"/>
      <c r="HW909" s="4"/>
      <c r="HX909" s="4"/>
      <c r="HY909" s="4"/>
      <c r="HZ909" s="4"/>
      <c r="IA909" s="4"/>
      <c r="IB909" s="4"/>
      <c r="IC909" s="136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S909" s="4"/>
      <c r="LT909" s="4"/>
      <c r="LU909" s="4"/>
      <c r="LV909" s="4"/>
      <c r="LW909" s="4"/>
      <c r="LX909" s="4"/>
      <c r="LY909" s="4"/>
      <c r="LZ909" s="4"/>
      <c r="MA909" s="136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Q909" s="4"/>
      <c r="PR909" s="4"/>
      <c r="PS909" s="4"/>
      <c r="PT909" s="4"/>
      <c r="PU909" s="4"/>
      <c r="PV909" s="4"/>
      <c r="PW909" s="4"/>
      <c r="PX909" s="4"/>
      <c r="PY909" s="136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P909" s="4"/>
      <c r="TQ909" s="4"/>
      <c r="TR909" s="4"/>
      <c r="TS909" s="4"/>
      <c r="TT909" s="4"/>
      <c r="TU909" s="4"/>
      <c r="TV909" s="4"/>
      <c r="TW909" s="4"/>
      <c r="TX909" s="136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O909" s="4"/>
      <c r="XP909" s="4"/>
      <c r="XQ909" s="4"/>
      <c r="XR909" s="4"/>
      <c r="XS909" s="4"/>
      <c r="XT909" s="4"/>
      <c r="XU909" s="4"/>
      <c r="XV909" s="4"/>
      <c r="XW909" s="136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</row>
    <row r="910" spans="3:737" x14ac:dyDescent="0.25">
      <c r="C910" s="4"/>
      <c r="D910" s="4"/>
      <c r="E910" s="4"/>
      <c r="F910" s="4"/>
      <c r="G910" s="4"/>
      <c r="H910" s="4"/>
      <c r="I910" s="4"/>
      <c r="J910" s="4"/>
      <c r="K910" s="136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DC910" s="136"/>
      <c r="DD910" s="136"/>
      <c r="DE910" s="136"/>
      <c r="DF910" s="136"/>
      <c r="DG910" s="4"/>
      <c r="DH910" s="136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136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U910" s="4"/>
      <c r="HV910" s="4"/>
      <c r="HW910" s="4"/>
      <c r="HX910" s="4"/>
      <c r="HY910" s="4"/>
      <c r="HZ910" s="4"/>
      <c r="IA910" s="4"/>
      <c r="IB910" s="4"/>
      <c r="IC910" s="136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S910" s="4"/>
      <c r="LT910" s="4"/>
      <c r="LU910" s="4"/>
      <c r="LV910" s="4"/>
      <c r="LW910" s="4"/>
      <c r="LX910" s="4"/>
      <c r="LY910" s="4"/>
      <c r="LZ910" s="4"/>
      <c r="MA910" s="136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Q910" s="4"/>
      <c r="PR910" s="4"/>
      <c r="PS910" s="4"/>
      <c r="PT910" s="4"/>
      <c r="PU910" s="4"/>
      <c r="PV910" s="4"/>
      <c r="PW910" s="4"/>
      <c r="PX910" s="4"/>
      <c r="PY910" s="136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P910" s="4"/>
      <c r="TQ910" s="4"/>
      <c r="TR910" s="4"/>
      <c r="TS910" s="4"/>
      <c r="TT910" s="4"/>
      <c r="TU910" s="4"/>
      <c r="TV910" s="4"/>
      <c r="TW910" s="4"/>
      <c r="TX910" s="136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O910" s="4"/>
      <c r="XP910" s="4"/>
      <c r="XQ910" s="4"/>
      <c r="XR910" s="4"/>
      <c r="XS910" s="4"/>
      <c r="XT910" s="4"/>
      <c r="XU910" s="4"/>
      <c r="XV910" s="4"/>
      <c r="XW910" s="136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</row>
    <row r="911" spans="3:737" x14ac:dyDescent="0.25">
      <c r="C911" s="4"/>
      <c r="D911" s="4"/>
      <c r="E911" s="4"/>
      <c r="F911" s="4"/>
      <c r="G911" s="4"/>
      <c r="H911" s="4"/>
      <c r="I911" s="4"/>
      <c r="J911" s="4"/>
      <c r="K911" s="136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DC911" s="136"/>
      <c r="DD911" s="136"/>
      <c r="DE911" s="136"/>
      <c r="DF911" s="136"/>
      <c r="DG911" s="4"/>
      <c r="DH911" s="136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136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U911" s="4"/>
      <c r="HV911" s="4"/>
      <c r="HW911" s="4"/>
      <c r="HX911" s="4"/>
      <c r="HY911" s="4"/>
      <c r="HZ911" s="4"/>
      <c r="IA911" s="4"/>
      <c r="IB911" s="4"/>
      <c r="IC911" s="136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S911" s="4"/>
      <c r="LT911" s="4"/>
      <c r="LU911" s="4"/>
      <c r="LV911" s="4"/>
      <c r="LW911" s="4"/>
      <c r="LX911" s="4"/>
      <c r="LY911" s="4"/>
      <c r="LZ911" s="4"/>
      <c r="MA911" s="136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Q911" s="4"/>
      <c r="PR911" s="4"/>
      <c r="PS911" s="4"/>
      <c r="PT911" s="4"/>
      <c r="PU911" s="4"/>
      <c r="PV911" s="4"/>
      <c r="PW911" s="4"/>
      <c r="PX911" s="4"/>
      <c r="PY911" s="136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P911" s="4"/>
      <c r="TQ911" s="4"/>
      <c r="TR911" s="4"/>
      <c r="TS911" s="4"/>
      <c r="TT911" s="4"/>
      <c r="TU911" s="4"/>
      <c r="TV911" s="4"/>
      <c r="TW911" s="4"/>
      <c r="TX911" s="136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O911" s="4"/>
      <c r="XP911" s="4"/>
      <c r="XQ911" s="4"/>
      <c r="XR911" s="4"/>
      <c r="XS911" s="4"/>
      <c r="XT911" s="4"/>
      <c r="XU911" s="4"/>
      <c r="XV911" s="4"/>
      <c r="XW911" s="136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</row>
    <row r="912" spans="3:737" x14ac:dyDescent="0.25">
      <c r="C912" s="4"/>
      <c r="D912" s="4"/>
      <c r="E912" s="4"/>
      <c r="F912" s="4"/>
      <c r="G912" s="4"/>
      <c r="H912" s="4"/>
      <c r="I912" s="4"/>
      <c r="J912" s="4"/>
      <c r="K912" s="136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DC912" s="136"/>
      <c r="DD912" s="136"/>
      <c r="DE912" s="136"/>
      <c r="DF912" s="136"/>
      <c r="DG912" s="4"/>
      <c r="DH912" s="136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136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U912" s="4"/>
      <c r="HV912" s="4"/>
      <c r="HW912" s="4"/>
      <c r="HX912" s="4"/>
      <c r="HY912" s="4"/>
      <c r="HZ912" s="4"/>
      <c r="IA912" s="4"/>
      <c r="IB912" s="4"/>
      <c r="IC912" s="136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S912" s="4"/>
      <c r="LT912" s="4"/>
      <c r="LU912" s="4"/>
      <c r="LV912" s="4"/>
      <c r="LW912" s="4"/>
      <c r="LX912" s="4"/>
      <c r="LY912" s="4"/>
      <c r="LZ912" s="4"/>
      <c r="MA912" s="136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Q912" s="4"/>
      <c r="PR912" s="4"/>
      <c r="PS912" s="4"/>
      <c r="PT912" s="4"/>
      <c r="PU912" s="4"/>
      <c r="PV912" s="4"/>
      <c r="PW912" s="4"/>
      <c r="PX912" s="4"/>
      <c r="PY912" s="136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P912" s="4"/>
      <c r="TQ912" s="4"/>
      <c r="TR912" s="4"/>
      <c r="TS912" s="4"/>
      <c r="TT912" s="4"/>
      <c r="TU912" s="4"/>
      <c r="TV912" s="4"/>
      <c r="TW912" s="4"/>
      <c r="TX912" s="136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O912" s="4"/>
      <c r="XP912" s="4"/>
      <c r="XQ912" s="4"/>
      <c r="XR912" s="4"/>
      <c r="XS912" s="4"/>
      <c r="XT912" s="4"/>
      <c r="XU912" s="4"/>
      <c r="XV912" s="4"/>
      <c r="XW912" s="136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</row>
    <row r="913" spans="3:737" x14ac:dyDescent="0.25">
      <c r="C913" s="4"/>
      <c r="D913" s="4"/>
      <c r="E913" s="4"/>
      <c r="F913" s="4"/>
      <c r="G913" s="4"/>
      <c r="H913" s="4"/>
      <c r="I913" s="4"/>
      <c r="J913" s="4"/>
      <c r="K913" s="136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DC913" s="136"/>
      <c r="DD913" s="136"/>
      <c r="DE913" s="136"/>
      <c r="DF913" s="136"/>
      <c r="DG913" s="4"/>
      <c r="DH913" s="136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136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U913" s="4"/>
      <c r="HV913" s="4"/>
      <c r="HW913" s="4"/>
      <c r="HX913" s="4"/>
      <c r="HY913" s="4"/>
      <c r="HZ913" s="4"/>
      <c r="IA913" s="4"/>
      <c r="IB913" s="4"/>
      <c r="IC913" s="136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S913" s="4"/>
      <c r="LT913" s="4"/>
      <c r="LU913" s="4"/>
      <c r="LV913" s="4"/>
      <c r="LW913" s="4"/>
      <c r="LX913" s="4"/>
      <c r="LY913" s="4"/>
      <c r="LZ913" s="4"/>
      <c r="MA913" s="136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Q913" s="4"/>
      <c r="PR913" s="4"/>
      <c r="PS913" s="4"/>
      <c r="PT913" s="4"/>
      <c r="PU913" s="4"/>
      <c r="PV913" s="4"/>
      <c r="PW913" s="4"/>
      <c r="PX913" s="4"/>
      <c r="PY913" s="136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P913" s="4"/>
      <c r="TQ913" s="4"/>
      <c r="TR913" s="4"/>
      <c r="TS913" s="4"/>
      <c r="TT913" s="4"/>
      <c r="TU913" s="4"/>
      <c r="TV913" s="4"/>
      <c r="TW913" s="4"/>
      <c r="TX913" s="136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O913" s="4"/>
      <c r="XP913" s="4"/>
      <c r="XQ913" s="4"/>
      <c r="XR913" s="4"/>
      <c r="XS913" s="4"/>
      <c r="XT913" s="4"/>
      <c r="XU913" s="4"/>
      <c r="XV913" s="4"/>
      <c r="XW913" s="136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</row>
    <row r="914" spans="3:737" x14ac:dyDescent="0.25">
      <c r="C914" s="4"/>
      <c r="D914" s="4"/>
      <c r="E914" s="4"/>
      <c r="F914" s="4"/>
      <c r="G914" s="4"/>
      <c r="H914" s="4"/>
      <c r="I914" s="4"/>
      <c r="J914" s="4"/>
      <c r="K914" s="136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DC914" s="136"/>
      <c r="DD914" s="136"/>
      <c r="DE914" s="136"/>
      <c r="DF914" s="136"/>
      <c r="DG914" s="4"/>
      <c r="DH914" s="136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136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U914" s="4"/>
      <c r="HV914" s="4"/>
      <c r="HW914" s="4"/>
      <c r="HX914" s="4"/>
      <c r="HY914" s="4"/>
      <c r="HZ914" s="4"/>
      <c r="IA914" s="4"/>
      <c r="IB914" s="4"/>
      <c r="IC914" s="136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S914" s="4"/>
      <c r="LT914" s="4"/>
      <c r="LU914" s="4"/>
      <c r="LV914" s="4"/>
      <c r="LW914" s="4"/>
      <c r="LX914" s="4"/>
      <c r="LY914" s="4"/>
      <c r="LZ914" s="4"/>
      <c r="MA914" s="136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Q914" s="4"/>
      <c r="PR914" s="4"/>
      <c r="PS914" s="4"/>
      <c r="PT914" s="4"/>
      <c r="PU914" s="4"/>
      <c r="PV914" s="4"/>
      <c r="PW914" s="4"/>
      <c r="PX914" s="4"/>
      <c r="PY914" s="136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P914" s="4"/>
      <c r="TQ914" s="4"/>
      <c r="TR914" s="4"/>
      <c r="TS914" s="4"/>
      <c r="TT914" s="4"/>
      <c r="TU914" s="4"/>
      <c r="TV914" s="4"/>
      <c r="TW914" s="4"/>
      <c r="TX914" s="136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O914" s="4"/>
      <c r="XP914" s="4"/>
      <c r="XQ914" s="4"/>
      <c r="XR914" s="4"/>
      <c r="XS914" s="4"/>
      <c r="XT914" s="4"/>
      <c r="XU914" s="4"/>
      <c r="XV914" s="4"/>
      <c r="XW914" s="136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</row>
    <row r="915" spans="3:737" x14ac:dyDescent="0.25">
      <c r="C915" s="4"/>
      <c r="D915" s="4"/>
      <c r="E915" s="4"/>
      <c r="F915" s="4"/>
      <c r="G915" s="4"/>
      <c r="H915" s="4"/>
      <c r="I915" s="4"/>
      <c r="J915" s="4"/>
      <c r="K915" s="136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DC915" s="136"/>
      <c r="DD915" s="136"/>
      <c r="DE915" s="136"/>
      <c r="DF915" s="136"/>
      <c r="DG915" s="4"/>
      <c r="DH915" s="136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136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U915" s="4"/>
      <c r="HV915" s="4"/>
      <c r="HW915" s="4"/>
      <c r="HX915" s="4"/>
      <c r="HY915" s="4"/>
      <c r="HZ915" s="4"/>
      <c r="IA915" s="4"/>
      <c r="IB915" s="4"/>
      <c r="IC915" s="136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S915" s="4"/>
      <c r="LT915" s="4"/>
      <c r="LU915" s="4"/>
      <c r="LV915" s="4"/>
      <c r="LW915" s="4"/>
      <c r="LX915" s="4"/>
      <c r="LY915" s="4"/>
      <c r="LZ915" s="4"/>
      <c r="MA915" s="136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Q915" s="4"/>
      <c r="PR915" s="4"/>
      <c r="PS915" s="4"/>
      <c r="PT915" s="4"/>
      <c r="PU915" s="4"/>
      <c r="PV915" s="4"/>
      <c r="PW915" s="4"/>
      <c r="PX915" s="4"/>
      <c r="PY915" s="136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P915" s="4"/>
      <c r="TQ915" s="4"/>
      <c r="TR915" s="4"/>
      <c r="TS915" s="4"/>
      <c r="TT915" s="4"/>
      <c r="TU915" s="4"/>
      <c r="TV915" s="4"/>
      <c r="TW915" s="4"/>
      <c r="TX915" s="136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O915" s="4"/>
      <c r="XP915" s="4"/>
      <c r="XQ915" s="4"/>
      <c r="XR915" s="4"/>
      <c r="XS915" s="4"/>
      <c r="XT915" s="4"/>
      <c r="XU915" s="4"/>
      <c r="XV915" s="4"/>
      <c r="XW915" s="136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</row>
    <row r="916" spans="3:737" x14ac:dyDescent="0.25">
      <c r="C916" s="4"/>
      <c r="D916" s="4"/>
      <c r="E916" s="4"/>
      <c r="F916" s="4"/>
      <c r="G916" s="4"/>
      <c r="H916" s="4"/>
      <c r="I916" s="4"/>
      <c r="J916" s="4"/>
      <c r="K916" s="136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DC916" s="136"/>
      <c r="DD916" s="136"/>
      <c r="DE916" s="136"/>
      <c r="DF916" s="136"/>
      <c r="DG916" s="4"/>
      <c r="DH916" s="136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136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U916" s="4"/>
      <c r="HV916" s="4"/>
      <c r="HW916" s="4"/>
      <c r="HX916" s="4"/>
      <c r="HY916" s="4"/>
      <c r="HZ916" s="4"/>
      <c r="IA916" s="4"/>
      <c r="IB916" s="4"/>
      <c r="IC916" s="136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S916" s="4"/>
      <c r="LT916" s="4"/>
      <c r="LU916" s="4"/>
      <c r="LV916" s="4"/>
      <c r="LW916" s="4"/>
      <c r="LX916" s="4"/>
      <c r="LY916" s="4"/>
      <c r="LZ916" s="4"/>
      <c r="MA916" s="136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Q916" s="4"/>
      <c r="PR916" s="4"/>
      <c r="PS916" s="4"/>
      <c r="PT916" s="4"/>
      <c r="PU916" s="4"/>
      <c r="PV916" s="4"/>
      <c r="PW916" s="4"/>
      <c r="PX916" s="4"/>
      <c r="PY916" s="136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P916" s="4"/>
      <c r="TQ916" s="4"/>
      <c r="TR916" s="4"/>
      <c r="TS916" s="4"/>
      <c r="TT916" s="4"/>
      <c r="TU916" s="4"/>
      <c r="TV916" s="4"/>
      <c r="TW916" s="4"/>
      <c r="TX916" s="136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O916" s="4"/>
      <c r="XP916" s="4"/>
      <c r="XQ916" s="4"/>
      <c r="XR916" s="4"/>
      <c r="XS916" s="4"/>
      <c r="XT916" s="4"/>
      <c r="XU916" s="4"/>
      <c r="XV916" s="4"/>
      <c r="XW916" s="136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</row>
    <row r="917" spans="3:737" x14ac:dyDescent="0.25">
      <c r="C917" s="4"/>
      <c r="D917" s="4"/>
      <c r="E917" s="4"/>
      <c r="F917" s="4"/>
      <c r="G917" s="4"/>
      <c r="H917" s="4"/>
      <c r="I917" s="4"/>
      <c r="J917" s="4"/>
      <c r="K917" s="136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DC917" s="136"/>
      <c r="DD917" s="136"/>
      <c r="DE917" s="136"/>
      <c r="DF917" s="136"/>
      <c r="DG917" s="4"/>
      <c r="DH917" s="136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136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U917" s="4"/>
      <c r="HV917" s="4"/>
      <c r="HW917" s="4"/>
      <c r="HX917" s="4"/>
      <c r="HY917" s="4"/>
      <c r="HZ917" s="4"/>
      <c r="IA917" s="4"/>
      <c r="IB917" s="4"/>
      <c r="IC917" s="136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S917" s="4"/>
      <c r="LT917" s="4"/>
      <c r="LU917" s="4"/>
      <c r="LV917" s="4"/>
      <c r="LW917" s="4"/>
      <c r="LX917" s="4"/>
      <c r="LY917" s="4"/>
      <c r="LZ917" s="4"/>
      <c r="MA917" s="136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Q917" s="4"/>
      <c r="PR917" s="4"/>
      <c r="PS917" s="4"/>
      <c r="PT917" s="4"/>
      <c r="PU917" s="4"/>
      <c r="PV917" s="4"/>
      <c r="PW917" s="4"/>
      <c r="PX917" s="4"/>
      <c r="PY917" s="136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P917" s="4"/>
      <c r="TQ917" s="4"/>
      <c r="TR917" s="4"/>
      <c r="TS917" s="4"/>
      <c r="TT917" s="4"/>
      <c r="TU917" s="4"/>
      <c r="TV917" s="4"/>
      <c r="TW917" s="4"/>
      <c r="TX917" s="136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O917" s="4"/>
      <c r="XP917" s="4"/>
      <c r="XQ917" s="4"/>
      <c r="XR917" s="4"/>
      <c r="XS917" s="4"/>
      <c r="XT917" s="4"/>
      <c r="XU917" s="4"/>
      <c r="XV917" s="4"/>
      <c r="XW917" s="136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</row>
    <row r="918" spans="3:737" x14ac:dyDescent="0.25">
      <c r="C918" s="4"/>
      <c r="D918" s="4"/>
      <c r="E918" s="4"/>
      <c r="F918" s="4"/>
      <c r="G918" s="4"/>
      <c r="H918" s="4"/>
      <c r="I918" s="4"/>
      <c r="J918" s="4"/>
      <c r="K918" s="136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DC918" s="136"/>
      <c r="DD918" s="136"/>
      <c r="DE918" s="136"/>
      <c r="DF918" s="136"/>
      <c r="DG918" s="4"/>
      <c r="DH918" s="136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136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U918" s="4"/>
      <c r="HV918" s="4"/>
      <c r="HW918" s="4"/>
      <c r="HX918" s="4"/>
      <c r="HY918" s="4"/>
      <c r="HZ918" s="4"/>
      <c r="IA918" s="4"/>
      <c r="IB918" s="4"/>
      <c r="IC918" s="136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S918" s="4"/>
      <c r="LT918" s="4"/>
      <c r="LU918" s="4"/>
      <c r="LV918" s="4"/>
      <c r="LW918" s="4"/>
      <c r="LX918" s="4"/>
      <c r="LY918" s="4"/>
      <c r="LZ918" s="4"/>
      <c r="MA918" s="136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Q918" s="4"/>
      <c r="PR918" s="4"/>
      <c r="PS918" s="4"/>
      <c r="PT918" s="4"/>
      <c r="PU918" s="4"/>
      <c r="PV918" s="4"/>
      <c r="PW918" s="4"/>
      <c r="PX918" s="4"/>
      <c r="PY918" s="136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P918" s="4"/>
      <c r="TQ918" s="4"/>
      <c r="TR918" s="4"/>
      <c r="TS918" s="4"/>
      <c r="TT918" s="4"/>
      <c r="TU918" s="4"/>
      <c r="TV918" s="4"/>
      <c r="TW918" s="4"/>
      <c r="TX918" s="136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O918" s="4"/>
      <c r="XP918" s="4"/>
      <c r="XQ918" s="4"/>
      <c r="XR918" s="4"/>
      <c r="XS918" s="4"/>
      <c r="XT918" s="4"/>
      <c r="XU918" s="4"/>
      <c r="XV918" s="4"/>
      <c r="XW918" s="136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</row>
    <row r="919" spans="3:737" x14ac:dyDescent="0.25">
      <c r="C919" s="4"/>
      <c r="D919" s="4"/>
      <c r="E919" s="4"/>
      <c r="F919" s="4"/>
      <c r="G919" s="4"/>
      <c r="H919" s="4"/>
      <c r="I919" s="4"/>
      <c r="J919" s="4"/>
      <c r="K919" s="136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DC919" s="136"/>
      <c r="DD919" s="136"/>
      <c r="DE919" s="136"/>
      <c r="DF919" s="136"/>
      <c r="DG919" s="4"/>
      <c r="DH919" s="136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136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U919" s="4"/>
      <c r="HV919" s="4"/>
      <c r="HW919" s="4"/>
      <c r="HX919" s="4"/>
      <c r="HY919" s="4"/>
      <c r="HZ919" s="4"/>
      <c r="IA919" s="4"/>
      <c r="IB919" s="4"/>
      <c r="IC919" s="136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S919" s="4"/>
      <c r="LT919" s="4"/>
      <c r="LU919" s="4"/>
      <c r="LV919" s="4"/>
      <c r="LW919" s="4"/>
      <c r="LX919" s="4"/>
      <c r="LY919" s="4"/>
      <c r="LZ919" s="4"/>
      <c r="MA919" s="136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Q919" s="4"/>
      <c r="PR919" s="4"/>
      <c r="PS919" s="4"/>
      <c r="PT919" s="4"/>
      <c r="PU919" s="4"/>
      <c r="PV919" s="4"/>
      <c r="PW919" s="4"/>
      <c r="PX919" s="4"/>
      <c r="PY919" s="136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P919" s="4"/>
      <c r="TQ919" s="4"/>
      <c r="TR919" s="4"/>
      <c r="TS919" s="4"/>
      <c r="TT919" s="4"/>
      <c r="TU919" s="4"/>
      <c r="TV919" s="4"/>
      <c r="TW919" s="4"/>
      <c r="TX919" s="136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O919" s="4"/>
      <c r="XP919" s="4"/>
      <c r="XQ919" s="4"/>
      <c r="XR919" s="4"/>
      <c r="XS919" s="4"/>
      <c r="XT919" s="4"/>
      <c r="XU919" s="4"/>
      <c r="XV919" s="4"/>
      <c r="XW919" s="136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</row>
    <row r="920" spans="3:737" x14ac:dyDescent="0.25">
      <c r="C920" s="4"/>
      <c r="D920" s="4"/>
      <c r="E920" s="4"/>
      <c r="F920" s="4"/>
      <c r="G920" s="4"/>
      <c r="H920" s="4"/>
      <c r="I920" s="4"/>
      <c r="J920" s="4"/>
      <c r="K920" s="136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DC920" s="136"/>
      <c r="DD920" s="136"/>
      <c r="DE920" s="136"/>
      <c r="DF920" s="136"/>
      <c r="DG920" s="4"/>
      <c r="DH920" s="136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136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U920" s="4"/>
      <c r="HV920" s="4"/>
      <c r="HW920" s="4"/>
      <c r="HX920" s="4"/>
      <c r="HY920" s="4"/>
      <c r="HZ920" s="4"/>
      <c r="IA920" s="4"/>
      <c r="IB920" s="4"/>
      <c r="IC920" s="136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S920" s="4"/>
      <c r="LT920" s="4"/>
      <c r="LU920" s="4"/>
      <c r="LV920" s="4"/>
      <c r="LW920" s="4"/>
      <c r="LX920" s="4"/>
      <c r="LY920" s="4"/>
      <c r="LZ920" s="4"/>
      <c r="MA920" s="136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Q920" s="4"/>
      <c r="PR920" s="4"/>
      <c r="PS920" s="4"/>
      <c r="PT920" s="4"/>
      <c r="PU920" s="4"/>
      <c r="PV920" s="4"/>
      <c r="PW920" s="4"/>
      <c r="PX920" s="4"/>
      <c r="PY920" s="136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P920" s="4"/>
      <c r="TQ920" s="4"/>
      <c r="TR920" s="4"/>
      <c r="TS920" s="4"/>
      <c r="TT920" s="4"/>
      <c r="TU920" s="4"/>
      <c r="TV920" s="4"/>
      <c r="TW920" s="4"/>
      <c r="TX920" s="136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O920" s="4"/>
      <c r="XP920" s="4"/>
      <c r="XQ920" s="4"/>
      <c r="XR920" s="4"/>
      <c r="XS920" s="4"/>
      <c r="XT920" s="4"/>
      <c r="XU920" s="4"/>
      <c r="XV920" s="4"/>
      <c r="XW920" s="136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</row>
    <row r="921" spans="3:737" x14ac:dyDescent="0.25">
      <c r="C921" s="4"/>
      <c r="D921" s="4"/>
      <c r="E921" s="4"/>
      <c r="F921" s="4"/>
      <c r="G921" s="4"/>
      <c r="H921" s="4"/>
      <c r="I921" s="4"/>
      <c r="J921" s="4"/>
      <c r="K921" s="136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DC921" s="136"/>
      <c r="DD921" s="136"/>
      <c r="DE921" s="136"/>
      <c r="DF921" s="136"/>
      <c r="DG921" s="4"/>
      <c r="DH921" s="136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136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U921" s="4"/>
      <c r="HV921" s="4"/>
      <c r="HW921" s="4"/>
      <c r="HX921" s="4"/>
      <c r="HY921" s="4"/>
      <c r="HZ921" s="4"/>
      <c r="IA921" s="4"/>
      <c r="IB921" s="4"/>
      <c r="IC921" s="136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S921" s="4"/>
      <c r="LT921" s="4"/>
      <c r="LU921" s="4"/>
      <c r="LV921" s="4"/>
      <c r="LW921" s="4"/>
      <c r="LX921" s="4"/>
      <c r="LY921" s="4"/>
      <c r="LZ921" s="4"/>
      <c r="MA921" s="136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Q921" s="4"/>
      <c r="PR921" s="4"/>
      <c r="PS921" s="4"/>
      <c r="PT921" s="4"/>
      <c r="PU921" s="4"/>
      <c r="PV921" s="4"/>
      <c r="PW921" s="4"/>
      <c r="PX921" s="4"/>
      <c r="PY921" s="136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P921" s="4"/>
      <c r="TQ921" s="4"/>
      <c r="TR921" s="4"/>
      <c r="TS921" s="4"/>
      <c r="TT921" s="4"/>
      <c r="TU921" s="4"/>
      <c r="TV921" s="4"/>
      <c r="TW921" s="4"/>
      <c r="TX921" s="136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O921" s="4"/>
      <c r="XP921" s="4"/>
      <c r="XQ921" s="4"/>
      <c r="XR921" s="4"/>
      <c r="XS921" s="4"/>
      <c r="XT921" s="4"/>
      <c r="XU921" s="4"/>
      <c r="XV921" s="4"/>
      <c r="XW921" s="136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</row>
    <row r="922" spans="3:737" x14ac:dyDescent="0.25">
      <c r="C922" s="4"/>
      <c r="D922" s="4"/>
      <c r="E922" s="4"/>
      <c r="F922" s="4"/>
      <c r="G922" s="4"/>
      <c r="H922" s="4"/>
      <c r="I922" s="4"/>
      <c r="J922" s="4"/>
      <c r="K922" s="136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DC922" s="136"/>
      <c r="DD922" s="136"/>
      <c r="DE922" s="136"/>
      <c r="DF922" s="136"/>
      <c r="DG922" s="4"/>
      <c r="DH922" s="136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136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U922" s="4"/>
      <c r="HV922" s="4"/>
      <c r="HW922" s="4"/>
      <c r="HX922" s="4"/>
      <c r="HY922" s="4"/>
      <c r="HZ922" s="4"/>
      <c r="IA922" s="4"/>
      <c r="IB922" s="4"/>
      <c r="IC922" s="136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S922" s="4"/>
      <c r="LT922" s="4"/>
      <c r="LU922" s="4"/>
      <c r="LV922" s="4"/>
      <c r="LW922" s="4"/>
      <c r="LX922" s="4"/>
      <c r="LY922" s="4"/>
      <c r="LZ922" s="4"/>
      <c r="MA922" s="136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Q922" s="4"/>
      <c r="PR922" s="4"/>
      <c r="PS922" s="4"/>
      <c r="PT922" s="4"/>
      <c r="PU922" s="4"/>
      <c r="PV922" s="4"/>
      <c r="PW922" s="4"/>
      <c r="PX922" s="4"/>
      <c r="PY922" s="136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P922" s="4"/>
      <c r="TQ922" s="4"/>
      <c r="TR922" s="4"/>
      <c r="TS922" s="4"/>
      <c r="TT922" s="4"/>
      <c r="TU922" s="4"/>
      <c r="TV922" s="4"/>
      <c r="TW922" s="4"/>
      <c r="TX922" s="136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O922" s="4"/>
      <c r="XP922" s="4"/>
      <c r="XQ922" s="4"/>
      <c r="XR922" s="4"/>
      <c r="XS922" s="4"/>
      <c r="XT922" s="4"/>
      <c r="XU922" s="4"/>
      <c r="XV922" s="4"/>
      <c r="XW922" s="136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</row>
    <row r="923" spans="3:737" x14ac:dyDescent="0.25">
      <c r="C923" s="4"/>
      <c r="D923" s="4"/>
      <c r="E923" s="4"/>
      <c r="F923" s="4"/>
      <c r="G923" s="4"/>
      <c r="H923" s="4"/>
      <c r="I923" s="4"/>
      <c r="J923" s="4"/>
      <c r="K923" s="136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DC923" s="136"/>
      <c r="DD923" s="136"/>
      <c r="DE923" s="136"/>
      <c r="DF923" s="136"/>
      <c r="DG923" s="4"/>
      <c r="DH923" s="136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136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U923" s="4"/>
      <c r="HV923" s="4"/>
      <c r="HW923" s="4"/>
      <c r="HX923" s="4"/>
      <c r="HY923" s="4"/>
      <c r="HZ923" s="4"/>
      <c r="IA923" s="4"/>
      <c r="IB923" s="4"/>
      <c r="IC923" s="136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S923" s="4"/>
      <c r="LT923" s="4"/>
      <c r="LU923" s="4"/>
      <c r="LV923" s="4"/>
      <c r="LW923" s="4"/>
      <c r="LX923" s="4"/>
      <c r="LY923" s="4"/>
      <c r="LZ923" s="4"/>
      <c r="MA923" s="136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Q923" s="4"/>
      <c r="PR923" s="4"/>
      <c r="PS923" s="4"/>
      <c r="PT923" s="4"/>
      <c r="PU923" s="4"/>
      <c r="PV923" s="4"/>
      <c r="PW923" s="4"/>
      <c r="PX923" s="4"/>
      <c r="PY923" s="136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P923" s="4"/>
      <c r="TQ923" s="4"/>
      <c r="TR923" s="4"/>
      <c r="TS923" s="4"/>
      <c r="TT923" s="4"/>
      <c r="TU923" s="4"/>
      <c r="TV923" s="4"/>
      <c r="TW923" s="4"/>
      <c r="TX923" s="136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O923" s="4"/>
      <c r="XP923" s="4"/>
      <c r="XQ923" s="4"/>
      <c r="XR923" s="4"/>
      <c r="XS923" s="4"/>
      <c r="XT923" s="4"/>
      <c r="XU923" s="4"/>
      <c r="XV923" s="4"/>
      <c r="XW923" s="136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</row>
    <row r="924" spans="3:737" x14ac:dyDescent="0.25">
      <c r="C924" s="4"/>
      <c r="D924" s="4"/>
      <c r="E924" s="4"/>
      <c r="F924" s="4"/>
      <c r="G924" s="4"/>
      <c r="H924" s="4"/>
      <c r="I924" s="4"/>
      <c r="J924" s="4"/>
      <c r="K924" s="136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DC924" s="136"/>
      <c r="DD924" s="136"/>
      <c r="DE924" s="136"/>
      <c r="DF924" s="136"/>
      <c r="DG924" s="4"/>
      <c r="DH924" s="136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136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U924" s="4"/>
      <c r="HV924" s="4"/>
      <c r="HW924" s="4"/>
      <c r="HX924" s="4"/>
      <c r="HY924" s="4"/>
      <c r="HZ924" s="4"/>
      <c r="IA924" s="4"/>
      <c r="IB924" s="4"/>
      <c r="IC924" s="136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S924" s="4"/>
      <c r="LT924" s="4"/>
      <c r="LU924" s="4"/>
      <c r="LV924" s="4"/>
      <c r="LW924" s="4"/>
      <c r="LX924" s="4"/>
      <c r="LY924" s="4"/>
      <c r="LZ924" s="4"/>
      <c r="MA924" s="136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Q924" s="4"/>
      <c r="PR924" s="4"/>
      <c r="PS924" s="4"/>
      <c r="PT924" s="4"/>
      <c r="PU924" s="4"/>
      <c r="PV924" s="4"/>
      <c r="PW924" s="4"/>
      <c r="PX924" s="4"/>
      <c r="PY924" s="136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P924" s="4"/>
      <c r="TQ924" s="4"/>
      <c r="TR924" s="4"/>
      <c r="TS924" s="4"/>
      <c r="TT924" s="4"/>
      <c r="TU924" s="4"/>
      <c r="TV924" s="4"/>
      <c r="TW924" s="4"/>
      <c r="TX924" s="136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O924" s="4"/>
      <c r="XP924" s="4"/>
      <c r="XQ924" s="4"/>
      <c r="XR924" s="4"/>
      <c r="XS924" s="4"/>
      <c r="XT924" s="4"/>
      <c r="XU924" s="4"/>
      <c r="XV924" s="4"/>
      <c r="XW924" s="136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</row>
    <row r="925" spans="3:737" x14ac:dyDescent="0.25">
      <c r="C925" s="4"/>
      <c r="D925" s="4"/>
      <c r="E925" s="4"/>
      <c r="F925" s="4"/>
      <c r="G925" s="4"/>
      <c r="H925" s="4"/>
      <c r="I925" s="4"/>
      <c r="J925" s="4"/>
      <c r="K925" s="136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DC925" s="136"/>
      <c r="DD925" s="136"/>
      <c r="DE925" s="136"/>
      <c r="DF925" s="136"/>
      <c r="DG925" s="4"/>
      <c r="DH925" s="136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136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U925" s="4"/>
      <c r="HV925" s="4"/>
      <c r="HW925" s="4"/>
      <c r="HX925" s="4"/>
      <c r="HY925" s="4"/>
      <c r="HZ925" s="4"/>
      <c r="IA925" s="4"/>
      <c r="IB925" s="4"/>
      <c r="IC925" s="136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S925" s="4"/>
      <c r="LT925" s="4"/>
      <c r="LU925" s="4"/>
      <c r="LV925" s="4"/>
      <c r="LW925" s="4"/>
      <c r="LX925" s="4"/>
      <c r="LY925" s="4"/>
      <c r="LZ925" s="4"/>
      <c r="MA925" s="136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Q925" s="4"/>
      <c r="PR925" s="4"/>
      <c r="PS925" s="4"/>
      <c r="PT925" s="4"/>
      <c r="PU925" s="4"/>
      <c r="PV925" s="4"/>
      <c r="PW925" s="4"/>
      <c r="PX925" s="4"/>
      <c r="PY925" s="136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P925" s="4"/>
      <c r="TQ925" s="4"/>
      <c r="TR925" s="4"/>
      <c r="TS925" s="4"/>
      <c r="TT925" s="4"/>
      <c r="TU925" s="4"/>
      <c r="TV925" s="4"/>
      <c r="TW925" s="4"/>
      <c r="TX925" s="136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O925" s="4"/>
      <c r="XP925" s="4"/>
      <c r="XQ925" s="4"/>
      <c r="XR925" s="4"/>
      <c r="XS925" s="4"/>
      <c r="XT925" s="4"/>
      <c r="XU925" s="4"/>
      <c r="XV925" s="4"/>
      <c r="XW925" s="136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</row>
    <row r="926" spans="3:737" x14ac:dyDescent="0.25">
      <c r="C926" s="4"/>
      <c r="D926" s="4"/>
      <c r="E926" s="4"/>
      <c r="F926" s="4"/>
      <c r="G926" s="4"/>
      <c r="H926" s="4"/>
      <c r="I926" s="4"/>
      <c r="J926" s="4"/>
      <c r="K926" s="136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DC926" s="136"/>
      <c r="DD926" s="136"/>
      <c r="DE926" s="136"/>
      <c r="DF926" s="136"/>
      <c r="DG926" s="4"/>
      <c r="DH926" s="136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136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U926" s="4"/>
      <c r="HV926" s="4"/>
      <c r="HW926" s="4"/>
      <c r="HX926" s="4"/>
      <c r="HY926" s="4"/>
      <c r="HZ926" s="4"/>
      <c r="IA926" s="4"/>
      <c r="IB926" s="4"/>
      <c r="IC926" s="136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S926" s="4"/>
      <c r="LT926" s="4"/>
      <c r="LU926" s="4"/>
      <c r="LV926" s="4"/>
      <c r="LW926" s="4"/>
      <c r="LX926" s="4"/>
      <c r="LY926" s="4"/>
      <c r="LZ926" s="4"/>
      <c r="MA926" s="136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Q926" s="4"/>
      <c r="PR926" s="4"/>
      <c r="PS926" s="4"/>
      <c r="PT926" s="4"/>
      <c r="PU926" s="4"/>
      <c r="PV926" s="4"/>
      <c r="PW926" s="4"/>
      <c r="PX926" s="4"/>
      <c r="PY926" s="136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P926" s="4"/>
      <c r="TQ926" s="4"/>
      <c r="TR926" s="4"/>
      <c r="TS926" s="4"/>
      <c r="TT926" s="4"/>
      <c r="TU926" s="4"/>
      <c r="TV926" s="4"/>
      <c r="TW926" s="4"/>
      <c r="TX926" s="136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O926" s="4"/>
      <c r="XP926" s="4"/>
      <c r="XQ926" s="4"/>
      <c r="XR926" s="4"/>
      <c r="XS926" s="4"/>
      <c r="XT926" s="4"/>
      <c r="XU926" s="4"/>
      <c r="XV926" s="4"/>
      <c r="XW926" s="136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</row>
    <row r="927" spans="3:737" x14ac:dyDescent="0.25">
      <c r="C927" s="4"/>
      <c r="D927" s="4"/>
      <c r="E927" s="4"/>
      <c r="F927" s="4"/>
      <c r="G927" s="4"/>
      <c r="H927" s="4"/>
      <c r="I927" s="4"/>
      <c r="J927" s="4"/>
      <c r="K927" s="136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DC927" s="136"/>
      <c r="DD927" s="136"/>
      <c r="DE927" s="136"/>
      <c r="DF927" s="136"/>
      <c r="DG927" s="4"/>
      <c r="DH927" s="136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136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U927" s="4"/>
      <c r="HV927" s="4"/>
      <c r="HW927" s="4"/>
      <c r="HX927" s="4"/>
      <c r="HY927" s="4"/>
      <c r="HZ927" s="4"/>
      <c r="IA927" s="4"/>
      <c r="IB927" s="4"/>
      <c r="IC927" s="136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S927" s="4"/>
      <c r="LT927" s="4"/>
      <c r="LU927" s="4"/>
      <c r="LV927" s="4"/>
      <c r="LW927" s="4"/>
      <c r="LX927" s="4"/>
      <c r="LY927" s="4"/>
      <c r="LZ927" s="4"/>
      <c r="MA927" s="136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Q927" s="4"/>
      <c r="PR927" s="4"/>
      <c r="PS927" s="4"/>
      <c r="PT927" s="4"/>
      <c r="PU927" s="4"/>
      <c r="PV927" s="4"/>
      <c r="PW927" s="4"/>
      <c r="PX927" s="4"/>
      <c r="PY927" s="136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P927" s="4"/>
      <c r="TQ927" s="4"/>
      <c r="TR927" s="4"/>
      <c r="TS927" s="4"/>
      <c r="TT927" s="4"/>
      <c r="TU927" s="4"/>
      <c r="TV927" s="4"/>
      <c r="TW927" s="4"/>
      <c r="TX927" s="136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O927" s="4"/>
      <c r="XP927" s="4"/>
      <c r="XQ927" s="4"/>
      <c r="XR927" s="4"/>
      <c r="XS927" s="4"/>
      <c r="XT927" s="4"/>
      <c r="XU927" s="4"/>
      <c r="XV927" s="4"/>
      <c r="XW927" s="136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</row>
    <row r="928" spans="3:737" x14ac:dyDescent="0.25">
      <c r="C928" s="4"/>
      <c r="D928" s="4"/>
      <c r="E928" s="4"/>
      <c r="F928" s="4"/>
      <c r="G928" s="4"/>
      <c r="H928" s="4"/>
      <c r="I928" s="4"/>
      <c r="J928" s="4"/>
      <c r="K928" s="136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DC928" s="136"/>
      <c r="DD928" s="136"/>
      <c r="DE928" s="136"/>
      <c r="DF928" s="136"/>
      <c r="DG928" s="4"/>
      <c r="DH928" s="136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136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U928" s="4"/>
      <c r="HV928" s="4"/>
      <c r="HW928" s="4"/>
      <c r="HX928" s="4"/>
      <c r="HY928" s="4"/>
      <c r="HZ928" s="4"/>
      <c r="IA928" s="4"/>
      <c r="IB928" s="4"/>
      <c r="IC928" s="136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S928" s="4"/>
      <c r="LT928" s="4"/>
      <c r="LU928" s="4"/>
      <c r="LV928" s="4"/>
      <c r="LW928" s="4"/>
      <c r="LX928" s="4"/>
      <c r="LY928" s="4"/>
      <c r="LZ928" s="4"/>
      <c r="MA928" s="136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Q928" s="4"/>
      <c r="PR928" s="4"/>
      <c r="PS928" s="4"/>
      <c r="PT928" s="4"/>
      <c r="PU928" s="4"/>
      <c r="PV928" s="4"/>
      <c r="PW928" s="4"/>
      <c r="PX928" s="4"/>
      <c r="PY928" s="136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P928" s="4"/>
      <c r="TQ928" s="4"/>
      <c r="TR928" s="4"/>
      <c r="TS928" s="4"/>
      <c r="TT928" s="4"/>
      <c r="TU928" s="4"/>
      <c r="TV928" s="4"/>
      <c r="TW928" s="4"/>
      <c r="TX928" s="136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O928" s="4"/>
      <c r="XP928" s="4"/>
      <c r="XQ928" s="4"/>
      <c r="XR928" s="4"/>
      <c r="XS928" s="4"/>
      <c r="XT928" s="4"/>
      <c r="XU928" s="4"/>
      <c r="XV928" s="4"/>
      <c r="XW928" s="136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</row>
    <row r="929" spans="3:737" x14ac:dyDescent="0.25">
      <c r="C929" s="4"/>
      <c r="D929" s="4"/>
      <c r="E929" s="4"/>
      <c r="F929" s="4"/>
      <c r="G929" s="4"/>
      <c r="H929" s="4"/>
      <c r="I929" s="4"/>
      <c r="J929" s="4"/>
      <c r="K929" s="136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DC929" s="136"/>
      <c r="DD929" s="136"/>
      <c r="DE929" s="136"/>
      <c r="DF929" s="136"/>
      <c r="DG929" s="4"/>
      <c r="DH929" s="136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136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U929" s="4"/>
      <c r="HV929" s="4"/>
      <c r="HW929" s="4"/>
      <c r="HX929" s="4"/>
      <c r="HY929" s="4"/>
      <c r="HZ929" s="4"/>
      <c r="IA929" s="4"/>
      <c r="IB929" s="4"/>
      <c r="IC929" s="136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S929" s="4"/>
      <c r="LT929" s="4"/>
      <c r="LU929" s="4"/>
      <c r="LV929" s="4"/>
      <c r="LW929" s="4"/>
      <c r="LX929" s="4"/>
      <c r="LY929" s="4"/>
      <c r="LZ929" s="4"/>
      <c r="MA929" s="136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Q929" s="4"/>
      <c r="PR929" s="4"/>
      <c r="PS929" s="4"/>
      <c r="PT929" s="4"/>
      <c r="PU929" s="4"/>
      <c r="PV929" s="4"/>
      <c r="PW929" s="4"/>
      <c r="PX929" s="4"/>
      <c r="PY929" s="136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P929" s="4"/>
      <c r="TQ929" s="4"/>
      <c r="TR929" s="4"/>
      <c r="TS929" s="4"/>
      <c r="TT929" s="4"/>
      <c r="TU929" s="4"/>
      <c r="TV929" s="4"/>
      <c r="TW929" s="4"/>
      <c r="TX929" s="136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O929" s="4"/>
      <c r="XP929" s="4"/>
      <c r="XQ929" s="4"/>
      <c r="XR929" s="4"/>
      <c r="XS929" s="4"/>
      <c r="XT929" s="4"/>
      <c r="XU929" s="4"/>
      <c r="XV929" s="4"/>
      <c r="XW929" s="136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</row>
    <row r="930" spans="3:737" x14ac:dyDescent="0.25">
      <c r="C930" s="4"/>
      <c r="D930" s="4"/>
      <c r="E930" s="4"/>
      <c r="F930" s="4"/>
      <c r="G930" s="4"/>
      <c r="H930" s="4"/>
      <c r="I930" s="4"/>
      <c r="J930" s="4"/>
      <c r="K930" s="136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DC930" s="136"/>
      <c r="DD930" s="136"/>
      <c r="DE930" s="136"/>
      <c r="DF930" s="136"/>
      <c r="DG930" s="4"/>
      <c r="DH930" s="136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136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U930" s="4"/>
      <c r="HV930" s="4"/>
      <c r="HW930" s="4"/>
      <c r="HX930" s="4"/>
      <c r="HY930" s="4"/>
      <c r="HZ930" s="4"/>
      <c r="IA930" s="4"/>
      <c r="IB930" s="4"/>
      <c r="IC930" s="136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S930" s="4"/>
      <c r="LT930" s="4"/>
      <c r="LU930" s="4"/>
      <c r="LV930" s="4"/>
      <c r="LW930" s="4"/>
      <c r="LX930" s="4"/>
      <c r="LY930" s="4"/>
      <c r="LZ930" s="4"/>
      <c r="MA930" s="136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Q930" s="4"/>
      <c r="PR930" s="4"/>
      <c r="PS930" s="4"/>
      <c r="PT930" s="4"/>
      <c r="PU930" s="4"/>
      <c r="PV930" s="4"/>
      <c r="PW930" s="4"/>
      <c r="PX930" s="4"/>
      <c r="PY930" s="136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P930" s="4"/>
      <c r="TQ930" s="4"/>
      <c r="TR930" s="4"/>
      <c r="TS930" s="4"/>
      <c r="TT930" s="4"/>
      <c r="TU930" s="4"/>
      <c r="TV930" s="4"/>
      <c r="TW930" s="4"/>
      <c r="TX930" s="136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O930" s="4"/>
      <c r="XP930" s="4"/>
      <c r="XQ930" s="4"/>
      <c r="XR930" s="4"/>
      <c r="XS930" s="4"/>
      <c r="XT930" s="4"/>
      <c r="XU930" s="4"/>
      <c r="XV930" s="4"/>
      <c r="XW930" s="136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</row>
    <row r="931" spans="3:737" x14ac:dyDescent="0.25">
      <c r="C931" s="4"/>
      <c r="D931" s="4"/>
      <c r="E931" s="4"/>
      <c r="F931" s="4"/>
      <c r="G931" s="4"/>
      <c r="H931" s="4"/>
      <c r="I931" s="4"/>
      <c r="J931" s="4"/>
      <c r="K931" s="136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DC931" s="136"/>
      <c r="DD931" s="136"/>
      <c r="DE931" s="136"/>
      <c r="DF931" s="136"/>
      <c r="DG931" s="4"/>
      <c r="DH931" s="136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136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U931" s="4"/>
      <c r="HV931" s="4"/>
      <c r="HW931" s="4"/>
      <c r="HX931" s="4"/>
      <c r="HY931" s="4"/>
      <c r="HZ931" s="4"/>
      <c r="IA931" s="4"/>
      <c r="IB931" s="4"/>
      <c r="IC931" s="136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S931" s="4"/>
      <c r="LT931" s="4"/>
      <c r="LU931" s="4"/>
      <c r="LV931" s="4"/>
      <c r="LW931" s="4"/>
      <c r="LX931" s="4"/>
      <c r="LY931" s="4"/>
      <c r="LZ931" s="4"/>
      <c r="MA931" s="136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Q931" s="4"/>
      <c r="PR931" s="4"/>
      <c r="PS931" s="4"/>
      <c r="PT931" s="4"/>
      <c r="PU931" s="4"/>
      <c r="PV931" s="4"/>
      <c r="PW931" s="4"/>
      <c r="PX931" s="4"/>
      <c r="PY931" s="136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P931" s="4"/>
      <c r="TQ931" s="4"/>
      <c r="TR931" s="4"/>
      <c r="TS931" s="4"/>
      <c r="TT931" s="4"/>
      <c r="TU931" s="4"/>
      <c r="TV931" s="4"/>
      <c r="TW931" s="4"/>
      <c r="TX931" s="136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O931" s="4"/>
      <c r="XP931" s="4"/>
      <c r="XQ931" s="4"/>
      <c r="XR931" s="4"/>
      <c r="XS931" s="4"/>
      <c r="XT931" s="4"/>
      <c r="XU931" s="4"/>
      <c r="XV931" s="4"/>
      <c r="XW931" s="136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</row>
    <row r="932" spans="3:737" x14ac:dyDescent="0.25">
      <c r="C932" s="4"/>
      <c r="D932" s="4"/>
      <c r="E932" s="4"/>
      <c r="F932" s="4"/>
      <c r="G932" s="4"/>
      <c r="H932" s="4"/>
      <c r="I932" s="4"/>
      <c r="J932" s="4"/>
      <c r="K932" s="136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DC932" s="136"/>
      <c r="DD932" s="136"/>
      <c r="DE932" s="136"/>
      <c r="DF932" s="136"/>
      <c r="DG932" s="4"/>
      <c r="DH932" s="136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136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U932" s="4"/>
      <c r="HV932" s="4"/>
      <c r="HW932" s="4"/>
      <c r="HX932" s="4"/>
      <c r="HY932" s="4"/>
      <c r="HZ932" s="4"/>
      <c r="IA932" s="4"/>
      <c r="IB932" s="4"/>
      <c r="IC932" s="136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S932" s="4"/>
      <c r="LT932" s="4"/>
      <c r="LU932" s="4"/>
      <c r="LV932" s="4"/>
      <c r="LW932" s="4"/>
      <c r="LX932" s="4"/>
      <c r="LY932" s="4"/>
      <c r="LZ932" s="4"/>
      <c r="MA932" s="136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Q932" s="4"/>
      <c r="PR932" s="4"/>
      <c r="PS932" s="4"/>
      <c r="PT932" s="4"/>
      <c r="PU932" s="4"/>
      <c r="PV932" s="4"/>
      <c r="PW932" s="4"/>
      <c r="PX932" s="4"/>
      <c r="PY932" s="136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P932" s="4"/>
      <c r="TQ932" s="4"/>
      <c r="TR932" s="4"/>
      <c r="TS932" s="4"/>
      <c r="TT932" s="4"/>
      <c r="TU932" s="4"/>
      <c r="TV932" s="4"/>
      <c r="TW932" s="4"/>
      <c r="TX932" s="136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O932" s="4"/>
      <c r="XP932" s="4"/>
      <c r="XQ932" s="4"/>
      <c r="XR932" s="4"/>
      <c r="XS932" s="4"/>
      <c r="XT932" s="4"/>
      <c r="XU932" s="4"/>
      <c r="XV932" s="4"/>
      <c r="XW932" s="136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</row>
    <row r="933" spans="3:737" x14ac:dyDescent="0.25">
      <c r="C933" s="4"/>
      <c r="D933" s="4"/>
      <c r="E933" s="4"/>
      <c r="F933" s="4"/>
      <c r="G933" s="4"/>
      <c r="H933" s="4"/>
      <c r="I933" s="4"/>
      <c r="J933" s="4"/>
      <c r="K933" s="136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DC933" s="136"/>
      <c r="DD933" s="136"/>
      <c r="DE933" s="136"/>
      <c r="DF933" s="136"/>
      <c r="DG933" s="4"/>
      <c r="DH933" s="136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136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U933" s="4"/>
      <c r="HV933" s="4"/>
      <c r="HW933" s="4"/>
      <c r="HX933" s="4"/>
      <c r="HY933" s="4"/>
      <c r="HZ933" s="4"/>
      <c r="IA933" s="4"/>
      <c r="IB933" s="4"/>
      <c r="IC933" s="136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S933" s="4"/>
      <c r="LT933" s="4"/>
      <c r="LU933" s="4"/>
      <c r="LV933" s="4"/>
      <c r="LW933" s="4"/>
      <c r="LX933" s="4"/>
      <c r="LY933" s="4"/>
      <c r="LZ933" s="4"/>
      <c r="MA933" s="136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Q933" s="4"/>
      <c r="PR933" s="4"/>
      <c r="PS933" s="4"/>
      <c r="PT933" s="4"/>
      <c r="PU933" s="4"/>
      <c r="PV933" s="4"/>
      <c r="PW933" s="4"/>
      <c r="PX933" s="4"/>
      <c r="PY933" s="136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P933" s="4"/>
      <c r="TQ933" s="4"/>
      <c r="TR933" s="4"/>
      <c r="TS933" s="4"/>
      <c r="TT933" s="4"/>
      <c r="TU933" s="4"/>
      <c r="TV933" s="4"/>
      <c r="TW933" s="4"/>
      <c r="TX933" s="136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O933" s="4"/>
      <c r="XP933" s="4"/>
      <c r="XQ933" s="4"/>
      <c r="XR933" s="4"/>
      <c r="XS933" s="4"/>
      <c r="XT933" s="4"/>
      <c r="XU933" s="4"/>
      <c r="XV933" s="4"/>
      <c r="XW933" s="136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</row>
    <row r="934" spans="3:737" x14ac:dyDescent="0.25">
      <c r="C934" s="4"/>
      <c r="D934" s="4"/>
      <c r="E934" s="4"/>
      <c r="F934" s="4"/>
      <c r="G934" s="4"/>
      <c r="H934" s="4"/>
      <c r="I934" s="4"/>
      <c r="J934" s="4"/>
      <c r="K934" s="136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DC934" s="136"/>
      <c r="DD934" s="136"/>
      <c r="DE934" s="136"/>
      <c r="DF934" s="136"/>
      <c r="DG934" s="4"/>
      <c r="DH934" s="136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136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U934" s="4"/>
      <c r="HV934" s="4"/>
      <c r="HW934" s="4"/>
      <c r="HX934" s="4"/>
      <c r="HY934" s="4"/>
      <c r="HZ934" s="4"/>
      <c r="IA934" s="4"/>
      <c r="IB934" s="4"/>
      <c r="IC934" s="136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S934" s="4"/>
      <c r="LT934" s="4"/>
      <c r="LU934" s="4"/>
      <c r="LV934" s="4"/>
      <c r="LW934" s="4"/>
      <c r="LX934" s="4"/>
      <c r="LY934" s="4"/>
      <c r="LZ934" s="4"/>
      <c r="MA934" s="136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Q934" s="4"/>
      <c r="PR934" s="4"/>
      <c r="PS934" s="4"/>
      <c r="PT934" s="4"/>
      <c r="PU934" s="4"/>
      <c r="PV934" s="4"/>
      <c r="PW934" s="4"/>
      <c r="PX934" s="4"/>
      <c r="PY934" s="136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P934" s="4"/>
      <c r="TQ934" s="4"/>
      <c r="TR934" s="4"/>
      <c r="TS934" s="4"/>
      <c r="TT934" s="4"/>
      <c r="TU934" s="4"/>
      <c r="TV934" s="4"/>
      <c r="TW934" s="4"/>
      <c r="TX934" s="136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O934" s="4"/>
      <c r="XP934" s="4"/>
      <c r="XQ934" s="4"/>
      <c r="XR934" s="4"/>
      <c r="XS934" s="4"/>
      <c r="XT934" s="4"/>
      <c r="XU934" s="4"/>
      <c r="XV934" s="4"/>
      <c r="XW934" s="136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</row>
    <row r="935" spans="3:737" x14ac:dyDescent="0.25">
      <c r="C935" s="4"/>
      <c r="D935" s="4"/>
      <c r="E935" s="4"/>
      <c r="F935" s="4"/>
      <c r="G935" s="4"/>
      <c r="H935" s="4"/>
      <c r="I935" s="4"/>
      <c r="J935" s="4"/>
      <c r="K935" s="136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DC935" s="136"/>
      <c r="DD935" s="136"/>
      <c r="DE935" s="136"/>
      <c r="DF935" s="136"/>
      <c r="DG935" s="4"/>
      <c r="DH935" s="136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136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U935" s="4"/>
      <c r="HV935" s="4"/>
      <c r="HW935" s="4"/>
      <c r="HX935" s="4"/>
      <c r="HY935" s="4"/>
      <c r="HZ935" s="4"/>
      <c r="IA935" s="4"/>
      <c r="IB935" s="4"/>
      <c r="IC935" s="136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S935" s="4"/>
      <c r="LT935" s="4"/>
      <c r="LU935" s="4"/>
      <c r="LV935" s="4"/>
      <c r="LW935" s="4"/>
      <c r="LX935" s="4"/>
      <c r="LY935" s="4"/>
      <c r="LZ935" s="4"/>
      <c r="MA935" s="136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Q935" s="4"/>
      <c r="PR935" s="4"/>
      <c r="PS935" s="4"/>
      <c r="PT935" s="4"/>
      <c r="PU935" s="4"/>
      <c r="PV935" s="4"/>
      <c r="PW935" s="4"/>
      <c r="PX935" s="4"/>
      <c r="PY935" s="136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P935" s="4"/>
      <c r="TQ935" s="4"/>
      <c r="TR935" s="4"/>
      <c r="TS935" s="4"/>
      <c r="TT935" s="4"/>
      <c r="TU935" s="4"/>
      <c r="TV935" s="4"/>
      <c r="TW935" s="4"/>
      <c r="TX935" s="136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O935" s="4"/>
      <c r="XP935" s="4"/>
      <c r="XQ935" s="4"/>
      <c r="XR935" s="4"/>
      <c r="XS935" s="4"/>
      <c r="XT935" s="4"/>
      <c r="XU935" s="4"/>
      <c r="XV935" s="4"/>
      <c r="XW935" s="136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</row>
    <row r="936" spans="3:737" x14ac:dyDescent="0.25">
      <c r="C936" s="4"/>
      <c r="D936" s="4"/>
      <c r="E936" s="4"/>
      <c r="F936" s="4"/>
      <c r="G936" s="4"/>
      <c r="H936" s="4"/>
      <c r="I936" s="4"/>
      <c r="J936" s="4"/>
      <c r="K936" s="136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DC936" s="136"/>
      <c r="DD936" s="136"/>
      <c r="DE936" s="136"/>
      <c r="DF936" s="136"/>
      <c r="DG936" s="4"/>
      <c r="DH936" s="136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136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U936" s="4"/>
      <c r="HV936" s="4"/>
      <c r="HW936" s="4"/>
      <c r="HX936" s="4"/>
      <c r="HY936" s="4"/>
      <c r="HZ936" s="4"/>
      <c r="IA936" s="4"/>
      <c r="IB936" s="4"/>
      <c r="IC936" s="136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S936" s="4"/>
      <c r="LT936" s="4"/>
      <c r="LU936" s="4"/>
      <c r="LV936" s="4"/>
      <c r="LW936" s="4"/>
      <c r="LX936" s="4"/>
      <c r="LY936" s="4"/>
      <c r="LZ936" s="4"/>
      <c r="MA936" s="136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Q936" s="4"/>
      <c r="PR936" s="4"/>
      <c r="PS936" s="4"/>
      <c r="PT936" s="4"/>
      <c r="PU936" s="4"/>
      <c r="PV936" s="4"/>
      <c r="PW936" s="4"/>
      <c r="PX936" s="4"/>
      <c r="PY936" s="136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P936" s="4"/>
      <c r="TQ936" s="4"/>
      <c r="TR936" s="4"/>
      <c r="TS936" s="4"/>
      <c r="TT936" s="4"/>
      <c r="TU936" s="4"/>
      <c r="TV936" s="4"/>
      <c r="TW936" s="4"/>
      <c r="TX936" s="136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O936" s="4"/>
      <c r="XP936" s="4"/>
      <c r="XQ936" s="4"/>
      <c r="XR936" s="4"/>
      <c r="XS936" s="4"/>
      <c r="XT936" s="4"/>
      <c r="XU936" s="4"/>
      <c r="XV936" s="4"/>
      <c r="XW936" s="136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</row>
    <row r="937" spans="3:737" x14ac:dyDescent="0.25">
      <c r="C937" s="4"/>
      <c r="D937" s="4"/>
      <c r="E937" s="4"/>
      <c r="F937" s="4"/>
      <c r="G937" s="4"/>
      <c r="H937" s="4"/>
      <c r="I937" s="4"/>
      <c r="J937" s="4"/>
      <c r="K937" s="136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DC937" s="136"/>
      <c r="DD937" s="136"/>
      <c r="DE937" s="136"/>
      <c r="DF937" s="136"/>
      <c r="DG937" s="4"/>
      <c r="DH937" s="136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136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U937" s="4"/>
      <c r="HV937" s="4"/>
      <c r="HW937" s="4"/>
      <c r="HX937" s="4"/>
      <c r="HY937" s="4"/>
      <c r="HZ937" s="4"/>
      <c r="IA937" s="4"/>
      <c r="IB937" s="4"/>
      <c r="IC937" s="136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S937" s="4"/>
      <c r="LT937" s="4"/>
      <c r="LU937" s="4"/>
      <c r="LV937" s="4"/>
      <c r="LW937" s="4"/>
      <c r="LX937" s="4"/>
      <c r="LY937" s="4"/>
      <c r="LZ937" s="4"/>
      <c r="MA937" s="136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Q937" s="4"/>
      <c r="PR937" s="4"/>
      <c r="PS937" s="4"/>
      <c r="PT937" s="4"/>
      <c r="PU937" s="4"/>
      <c r="PV937" s="4"/>
      <c r="PW937" s="4"/>
      <c r="PX937" s="4"/>
      <c r="PY937" s="136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P937" s="4"/>
      <c r="TQ937" s="4"/>
      <c r="TR937" s="4"/>
      <c r="TS937" s="4"/>
      <c r="TT937" s="4"/>
      <c r="TU937" s="4"/>
      <c r="TV937" s="4"/>
      <c r="TW937" s="4"/>
      <c r="TX937" s="136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O937" s="4"/>
      <c r="XP937" s="4"/>
      <c r="XQ937" s="4"/>
      <c r="XR937" s="4"/>
      <c r="XS937" s="4"/>
      <c r="XT937" s="4"/>
      <c r="XU937" s="4"/>
      <c r="XV937" s="4"/>
      <c r="XW937" s="136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</row>
    <row r="938" spans="3:737" x14ac:dyDescent="0.25">
      <c r="C938" s="4"/>
      <c r="D938" s="4"/>
      <c r="E938" s="4"/>
      <c r="F938" s="4"/>
      <c r="G938" s="4"/>
      <c r="H938" s="4"/>
      <c r="I938" s="4"/>
      <c r="J938" s="4"/>
      <c r="K938" s="136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DC938" s="136"/>
      <c r="DD938" s="136"/>
      <c r="DE938" s="136"/>
      <c r="DF938" s="136"/>
      <c r="DG938" s="4"/>
      <c r="DH938" s="136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136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U938" s="4"/>
      <c r="HV938" s="4"/>
      <c r="HW938" s="4"/>
      <c r="HX938" s="4"/>
      <c r="HY938" s="4"/>
      <c r="HZ938" s="4"/>
      <c r="IA938" s="4"/>
      <c r="IB938" s="4"/>
      <c r="IC938" s="136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S938" s="4"/>
      <c r="LT938" s="4"/>
      <c r="LU938" s="4"/>
      <c r="LV938" s="4"/>
      <c r="LW938" s="4"/>
      <c r="LX938" s="4"/>
      <c r="LY938" s="4"/>
      <c r="LZ938" s="4"/>
      <c r="MA938" s="136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Q938" s="4"/>
      <c r="PR938" s="4"/>
      <c r="PS938" s="4"/>
      <c r="PT938" s="4"/>
      <c r="PU938" s="4"/>
      <c r="PV938" s="4"/>
      <c r="PW938" s="4"/>
      <c r="PX938" s="4"/>
      <c r="PY938" s="136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P938" s="4"/>
      <c r="TQ938" s="4"/>
      <c r="TR938" s="4"/>
      <c r="TS938" s="4"/>
      <c r="TT938" s="4"/>
      <c r="TU938" s="4"/>
      <c r="TV938" s="4"/>
      <c r="TW938" s="4"/>
      <c r="TX938" s="136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O938" s="4"/>
      <c r="XP938" s="4"/>
      <c r="XQ938" s="4"/>
      <c r="XR938" s="4"/>
      <c r="XS938" s="4"/>
      <c r="XT938" s="4"/>
      <c r="XU938" s="4"/>
      <c r="XV938" s="4"/>
      <c r="XW938" s="136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</row>
    <row r="939" spans="3:737" x14ac:dyDescent="0.25">
      <c r="C939" s="4"/>
      <c r="D939" s="4"/>
      <c r="E939" s="4"/>
      <c r="F939" s="4"/>
      <c r="G939" s="4"/>
      <c r="H939" s="4"/>
      <c r="I939" s="4"/>
      <c r="J939" s="4"/>
      <c r="K939" s="136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DC939" s="136"/>
      <c r="DD939" s="136"/>
      <c r="DE939" s="136"/>
      <c r="DF939" s="136"/>
      <c r="DG939" s="4"/>
      <c r="DH939" s="136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136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U939" s="4"/>
      <c r="HV939" s="4"/>
      <c r="HW939" s="4"/>
      <c r="HX939" s="4"/>
      <c r="HY939" s="4"/>
      <c r="HZ939" s="4"/>
      <c r="IA939" s="4"/>
      <c r="IB939" s="4"/>
      <c r="IC939" s="136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S939" s="4"/>
      <c r="LT939" s="4"/>
      <c r="LU939" s="4"/>
      <c r="LV939" s="4"/>
      <c r="LW939" s="4"/>
      <c r="LX939" s="4"/>
      <c r="LY939" s="4"/>
      <c r="LZ939" s="4"/>
      <c r="MA939" s="136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Q939" s="4"/>
      <c r="PR939" s="4"/>
      <c r="PS939" s="4"/>
      <c r="PT939" s="4"/>
      <c r="PU939" s="4"/>
      <c r="PV939" s="4"/>
      <c r="PW939" s="4"/>
      <c r="PX939" s="4"/>
      <c r="PY939" s="136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P939" s="4"/>
      <c r="TQ939" s="4"/>
      <c r="TR939" s="4"/>
      <c r="TS939" s="4"/>
      <c r="TT939" s="4"/>
      <c r="TU939" s="4"/>
      <c r="TV939" s="4"/>
      <c r="TW939" s="4"/>
      <c r="TX939" s="136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O939" s="4"/>
      <c r="XP939" s="4"/>
      <c r="XQ939" s="4"/>
      <c r="XR939" s="4"/>
      <c r="XS939" s="4"/>
      <c r="XT939" s="4"/>
      <c r="XU939" s="4"/>
      <c r="XV939" s="4"/>
      <c r="XW939" s="136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</row>
    <row r="940" spans="3:737" x14ac:dyDescent="0.25">
      <c r="C940" s="4"/>
      <c r="D940" s="4"/>
      <c r="E940" s="4"/>
      <c r="F940" s="4"/>
      <c r="G940" s="4"/>
      <c r="H940" s="4"/>
      <c r="I940" s="4"/>
      <c r="J940" s="4"/>
      <c r="K940" s="136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DC940" s="136"/>
      <c r="DD940" s="136"/>
      <c r="DE940" s="136"/>
      <c r="DF940" s="136"/>
      <c r="DG940" s="4"/>
      <c r="DH940" s="136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136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U940" s="4"/>
      <c r="HV940" s="4"/>
      <c r="HW940" s="4"/>
      <c r="HX940" s="4"/>
      <c r="HY940" s="4"/>
      <c r="HZ940" s="4"/>
      <c r="IA940" s="4"/>
      <c r="IB940" s="4"/>
      <c r="IC940" s="136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S940" s="4"/>
      <c r="LT940" s="4"/>
      <c r="LU940" s="4"/>
      <c r="LV940" s="4"/>
      <c r="LW940" s="4"/>
      <c r="LX940" s="4"/>
      <c r="LY940" s="4"/>
      <c r="LZ940" s="4"/>
      <c r="MA940" s="136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Q940" s="4"/>
      <c r="PR940" s="4"/>
      <c r="PS940" s="4"/>
      <c r="PT940" s="4"/>
      <c r="PU940" s="4"/>
      <c r="PV940" s="4"/>
      <c r="PW940" s="4"/>
      <c r="PX940" s="4"/>
      <c r="PY940" s="136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P940" s="4"/>
      <c r="TQ940" s="4"/>
      <c r="TR940" s="4"/>
      <c r="TS940" s="4"/>
      <c r="TT940" s="4"/>
      <c r="TU940" s="4"/>
      <c r="TV940" s="4"/>
      <c r="TW940" s="4"/>
      <c r="TX940" s="136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O940" s="4"/>
      <c r="XP940" s="4"/>
      <c r="XQ940" s="4"/>
      <c r="XR940" s="4"/>
      <c r="XS940" s="4"/>
      <c r="XT940" s="4"/>
      <c r="XU940" s="4"/>
      <c r="XV940" s="4"/>
      <c r="XW940" s="136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</row>
    <row r="941" spans="3:737" x14ac:dyDescent="0.25">
      <c r="C941" s="4"/>
      <c r="D941" s="4"/>
      <c r="E941" s="4"/>
      <c r="F941" s="4"/>
      <c r="G941" s="4"/>
      <c r="H941" s="4"/>
      <c r="I941" s="4"/>
      <c r="J941" s="4"/>
      <c r="K941" s="136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DC941" s="136"/>
      <c r="DD941" s="136"/>
      <c r="DE941" s="136"/>
      <c r="DF941" s="136"/>
      <c r="DG941" s="4"/>
      <c r="DH941" s="136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136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U941" s="4"/>
      <c r="HV941" s="4"/>
      <c r="HW941" s="4"/>
      <c r="HX941" s="4"/>
      <c r="HY941" s="4"/>
      <c r="HZ941" s="4"/>
      <c r="IA941" s="4"/>
      <c r="IB941" s="4"/>
      <c r="IC941" s="136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S941" s="4"/>
      <c r="LT941" s="4"/>
      <c r="LU941" s="4"/>
      <c r="LV941" s="4"/>
      <c r="LW941" s="4"/>
      <c r="LX941" s="4"/>
      <c r="LY941" s="4"/>
      <c r="LZ941" s="4"/>
      <c r="MA941" s="136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Q941" s="4"/>
      <c r="PR941" s="4"/>
      <c r="PS941" s="4"/>
      <c r="PT941" s="4"/>
      <c r="PU941" s="4"/>
      <c r="PV941" s="4"/>
      <c r="PW941" s="4"/>
      <c r="PX941" s="4"/>
      <c r="PY941" s="136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P941" s="4"/>
      <c r="TQ941" s="4"/>
      <c r="TR941" s="4"/>
      <c r="TS941" s="4"/>
      <c r="TT941" s="4"/>
      <c r="TU941" s="4"/>
      <c r="TV941" s="4"/>
      <c r="TW941" s="4"/>
      <c r="TX941" s="136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O941" s="4"/>
      <c r="XP941" s="4"/>
      <c r="XQ941" s="4"/>
      <c r="XR941" s="4"/>
      <c r="XS941" s="4"/>
      <c r="XT941" s="4"/>
      <c r="XU941" s="4"/>
      <c r="XV941" s="4"/>
      <c r="XW941" s="136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</row>
    <row r="942" spans="3:737" x14ac:dyDescent="0.25">
      <c r="C942" s="4"/>
      <c r="D942" s="4"/>
      <c r="E942" s="4"/>
      <c r="F942" s="4"/>
      <c r="G942" s="4"/>
      <c r="H942" s="4"/>
      <c r="I942" s="4"/>
      <c r="J942" s="4"/>
      <c r="K942" s="136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DC942" s="136"/>
      <c r="DD942" s="136"/>
      <c r="DE942" s="136"/>
      <c r="DF942" s="136"/>
      <c r="DG942" s="4"/>
      <c r="DH942" s="136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136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U942" s="4"/>
      <c r="HV942" s="4"/>
      <c r="HW942" s="4"/>
      <c r="HX942" s="4"/>
      <c r="HY942" s="4"/>
      <c r="HZ942" s="4"/>
      <c r="IA942" s="4"/>
      <c r="IB942" s="4"/>
      <c r="IC942" s="136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S942" s="4"/>
      <c r="LT942" s="4"/>
      <c r="LU942" s="4"/>
      <c r="LV942" s="4"/>
      <c r="LW942" s="4"/>
      <c r="LX942" s="4"/>
      <c r="LY942" s="4"/>
      <c r="LZ942" s="4"/>
      <c r="MA942" s="136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Q942" s="4"/>
      <c r="PR942" s="4"/>
      <c r="PS942" s="4"/>
      <c r="PT942" s="4"/>
      <c r="PU942" s="4"/>
      <c r="PV942" s="4"/>
      <c r="PW942" s="4"/>
      <c r="PX942" s="4"/>
      <c r="PY942" s="136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P942" s="4"/>
      <c r="TQ942" s="4"/>
      <c r="TR942" s="4"/>
      <c r="TS942" s="4"/>
      <c r="TT942" s="4"/>
      <c r="TU942" s="4"/>
      <c r="TV942" s="4"/>
      <c r="TW942" s="4"/>
      <c r="TX942" s="136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O942" s="4"/>
      <c r="XP942" s="4"/>
      <c r="XQ942" s="4"/>
      <c r="XR942" s="4"/>
      <c r="XS942" s="4"/>
      <c r="XT942" s="4"/>
      <c r="XU942" s="4"/>
      <c r="XV942" s="4"/>
      <c r="XW942" s="136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</row>
    <row r="943" spans="3:737" x14ac:dyDescent="0.25">
      <c r="C943" s="4"/>
      <c r="D943" s="4"/>
      <c r="E943" s="4"/>
      <c r="F943" s="4"/>
      <c r="G943" s="4"/>
      <c r="H943" s="4"/>
      <c r="I943" s="4"/>
      <c r="J943" s="4"/>
      <c r="K943" s="136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DC943" s="136"/>
      <c r="DD943" s="136"/>
      <c r="DE943" s="136"/>
      <c r="DF943" s="136"/>
      <c r="DG943" s="4"/>
      <c r="DH943" s="136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136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U943" s="4"/>
      <c r="HV943" s="4"/>
      <c r="HW943" s="4"/>
      <c r="HX943" s="4"/>
      <c r="HY943" s="4"/>
      <c r="HZ943" s="4"/>
      <c r="IA943" s="4"/>
      <c r="IB943" s="4"/>
      <c r="IC943" s="136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S943" s="4"/>
      <c r="LT943" s="4"/>
      <c r="LU943" s="4"/>
      <c r="LV943" s="4"/>
      <c r="LW943" s="4"/>
      <c r="LX943" s="4"/>
      <c r="LY943" s="4"/>
      <c r="LZ943" s="4"/>
      <c r="MA943" s="136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Q943" s="4"/>
      <c r="PR943" s="4"/>
      <c r="PS943" s="4"/>
      <c r="PT943" s="4"/>
      <c r="PU943" s="4"/>
      <c r="PV943" s="4"/>
      <c r="PW943" s="4"/>
      <c r="PX943" s="4"/>
      <c r="PY943" s="136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P943" s="4"/>
      <c r="TQ943" s="4"/>
      <c r="TR943" s="4"/>
      <c r="TS943" s="4"/>
      <c r="TT943" s="4"/>
      <c r="TU943" s="4"/>
      <c r="TV943" s="4"/>
      <c r="TW943" s="4"/>
      <c r="TX943" s="136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O943" s="4"/>
      <c r="XP943" s="4"/>
      <c r="XQ943" s="4"/>
      <c r="XR943" s="4"/>
      <c r="XS943" s="4"/>
      <c r="XT943" s="4"/>
      <c r="XU943" s="4"/>
      <c r="XV943" s="4"/>
      <c r="XW943" s="136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</row>
    <row r="944" spans="3:737" x14ac:dyDescent="0.25">
      <c r="C944" s="4"/>
      <c r="D944" s="4"/>
      <c r="E944" s="4"/>
      <c r="F944" s="4"/>
      <c r="G944" s="4"/>
      <c r="H944" s="4"/>
      <c r="I944" s="4"/>
      <c r="J944" s="4"/>
      <c r="K944" s="136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DC944" s="136"/>
      <c r="DD944" s="136"/>
      <c r="DE944" s="136"/>
      <c r="DF944" s="136"/>
      <c r="DG944" s="4"/>
      <c r="DH944" s="136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136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U944" s="4"/>
      <c r="HV944" s="4"/>
      <c r="HW944" s="4"/>
      <c r="HX944" s="4"/>
      <c r="HY944" s="4"/>
      <c r="HZ944" s="4"/>
      <c r="IA944" s="4"/>
      <c r="IB944" s="4"/>
      <c r="IC944" s="136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S944" s="4"/>
      <c r="LT944" s="4"/>
      <c r="LU944" s="4"/>
      <c r="LV944" s="4"/>
      <c r="LW944" s="4"/>
      <c r="LX944" s="4"/>
      <c r="LY944" s="4"/>
      <c r="LZ944" s="4"/>
      <c r="MA944" s="136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Q944" s="4"/>
      <c r="PR944" s="4"/>
      <c r="PS944" s="4"/>
      <c r="PT944" s="4"/>
      <c r="PU944" s="4"/>
      <c r="PV944" s="4"/>
      <c r="PW944" s="4"/>
      <c r="PX944" s="4"/>
      <c r="PY944" s="136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P944" s="4"/>
      <c r="TQ944" s="4"/>
      <c r="TR944" s="4"/>
      <c r="TS944" s="4"/>
      <c r="TT944" s="4"/>
      <c r="TU944" s="4"/>
      <c r="TV944" s="4"/>
      <c r="TW944" s="4"/>
      <c r="TX944" s="136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O944" s="4"/>
      <c r="XP944" s="4"/>
      <c r="XQ944" s="4"/>
      <c r="XR944" s="4"/>
      <c r="XS944" s="4"/>
      <c r="XT944" s="4"/>
      <c r="XU944" s="4"/>
      <c r="XV944" s="4"/>
      <c r="XW944" s="136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</row>
    <row r="945" spans="3:737" x14ac:dyDescent="0.25">
      <c r="C945" s="4"/>
      <c r="D945" s="4"/>
      <c r="E945" s="4"/>
      <c r="F945" s="4"/>
      <c r="G945" s="4"/>
      <c r="H945" s="4"/>
      <c r="I945" s="4"/>
      <c r="J945" s="4"/>
      <c r="K945" s="136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DC945" s="136"/>
      <c r="DD945" s="136"/>
      <c r="DE945" s="136"/>
      <c r="DF945" s="136"/>
      <c r="DG945" s="4"/>
      <c r="DH945" s="136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136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U945" s="4"/>
      <c r="HV945" s="4"/>
      <c r="HW945" s="4"/>
      <c r="HX945" s="4"/>
      <c r="HY945" s="4"/>
      <c r="HZ945" s="4"/>
      <c r="IA945" s="4"/>
      <c r="IB945" s="4"/>
      <c r="IC945" s="136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S945" s="4"/>
      <c r="LT945" s="4"/>
      <c r="LU945" s="4"/>
      <c r="LV945" s="4"/>
      <c r="LW945" s="4"/>
      <c r="LX945" s="4"/>
      <c r="LY945" s="4"/>
      <c r="LZ945" s="4"/>
      <c r="MA945" s="136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Q945" s="4"/>
      <c r="PR945" s="4"/>
      <c r="PS945" s="4"/>
      <c r="PT945" s="4"/>
      <c r="PU945" s="4"/>
      <c r="PV945" s="4"/>
      <c r="PW945" s="4"/>
      <c r="PX945" s="4"/>
      <c r="PY945" s="136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P945" s="4"/>
      <c r="TQ945" s="4"/>
      <c r="TR945" s="4"/>
      <c r="TS945" s="4"/>
      <c r="TT945" s="4"/>
      <c r="TU945" s="4"/>
      <c r="TV945" s="4"/>
      <c r="TW945" s="4"/>
      <c r="TX945" s="136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O945" s="4"/>
      <c r="XP945" s="4"/>
      <c r="XQ945" s="4"/>
      <c r="XR945" s="4"/>
      <c r="XS945" s="4"/>
      <c r="XT945" s="4"/>
      <c r="XU945" s="4"/>
      <c r="XV945" s="4"/>
      <c r="XW945" s="136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</row>
    <row r="946" spans="3:737" x14ac:dyDescent="0.25">
      <c r="C946" s="4"/>
      <c r="D946" s="4"/>
      <c r="E946" s="4"/>
      <c r="F946" s="4"/>
      <c r="G946" s="4"/>
      <c r="H946" s="4"/>
      <c r="I946" s="4"/>
      <c r="J946" s="4"/>
      <c r="K946" s="136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DC946" s="136"/>
      <c r="DD946" s="136"/>
      <c r="DE946" s="136"/>
      <c r="DF946" s="136"/>
      <c r="DG946" s="4"/>
      <c r="DH946" s="136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136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U946" s="4"/>
      <c r="HV946" s="4"/>
      <c r="HW946" s="4"/>
      <c r="HX946" s="4"/>
      <c r="HY946" s="4"/>
      <c r="HZ946" s="4"/>
      <c r="IA946" s="4"/>
      <c r="IB946" s="4"/>
      <c r="IC946" s="136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S946" s="4"/>
      <c r="LT946" s="4"/>
      <c r="LU946" s="4"/>
      <c r="LV946" s="4"/>
      <c r="LW946" s="4"/>
      <c r="LX946" s="4"/>
      <c r="LY946" s="4"/>
      <c r="LZ946" s="4"/>
      <c r="MA946" s="136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Q946" s="4"/>
      <c r="PR946" s="4"/>
      <c r="PS946" s="4"/>
      <c r="PT946" s="4"/>
      <c r="PU946" s="4"/>
      <c r="PV946" s="4"/>
      <c r="PW946" s="4"/>
      <c r="PX946" s="4"/>
      <c r="PY946" s="136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P946" s="4"/>
      <c r="TQ946" s="4"/>
      <c r="TR946" s="4"/>
      <c r="TS946" s="4"/>
      <c r="TT946" s="4"/>
      <c r="TU946" s="4"/>
      <c r="TV946" s="4"/>
      <c r="TW946" s="4"/>
      <c r="TX946" s="136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O946" s="4"/>
      <c r="XP946" s="4"/>
      <c r="XQ946" s="4"/>
      <c r="XR946" s="4"/>
      <c r="XS946" s="4"/>
      <c r="XT946" s="4"/>
      <c r="XU946" s="4"/>
      <c r="XV946" s="4"/>
      <c r="XW946" s="136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</row>
    <row r="947" spans="3:737" x14ac:dyDescent="0.25">
      <c r="C947" s="4"/>
      <c r="D947" s="4"/>
      <c r="E947" s="4"/>
      <c r="F947" s="4"/>
      <c r="G947" s="4"/>
      <c r="H947" s="4"/>
      <c r="I947" s="4"/>
      <c r="J947" s="4"/>
      <c r="K947" s="136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DC947" s="136"/>
      <c r="DD947" s="136"/>
      <c r="DE947" s="136"/>
      <c r="DF947" s="136"/>
      <c r="DG947" s="4"/>
      <c r="DH947" s="136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136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U947" s="4"/>
      <c r="HV947" s="4"/>
      <c r="HW947" s="4"/>
      <c r="HX947" s="4"/>
      <c r="HY947" s="4"/>
      <c r="HZ947" s="4"/>
      <c r="IA947" s="4"/>
      <c r="IB947" s="4"/>
      <c r="IC947" s="136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S947" s="4"/>
      <c r="LT947" s="4"/>
      <c r="LU947" s="4"/>
      <c r="LV947" s="4"/>
      <c r="LW947" s="4"/>
      <c r="LX947" s="4"/>
      <c r="LY947" s="4"/>
      <c r="LZ947" s="4"/>
      <c r="MA947" s="136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Q947" s="4"/>
      <c r="PR947" s="4"/>
      <c r="PS947" s="4"/>
      <c r="PT947" s="4"/>
      <c r="PU947" s="4"/>
      <c r="PV947" s="4"/>
      <c r="PW947" s="4"/>
      <c r="PX947" s="4"/>
      <c r="PY947" s="136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P947" s="4"/>
      <c r="TQ947" s="4"/>
      <c r="TR947" s="4"/>
      <c r="TS947" s="4"/>
      <c r="TT947" s="4"/>
      <c r="TU947" s="4"/>
      <c r="TV947" s="4"/>
      <c r="TW947" s="4"/>
      <c r="TX947" s="136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O947" s="4"/>
      <c r="XP947" s="4"/>
      <c r="XQ947" s="4"/>
      <c r="XR947" s="4"/>
      <c r="XS947" s="4"/>
      <c r="XT947" s="4"/>
      <c r="XU947" s="4"/>
      <c r="XV947" s="4"/>
      <c r="XW947" s="136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</row>
    <row r="948" spans="3:737" x14ac:dyDescent="0.25">
      <c r="C948" s="4"/>
      <c r="D948" s="4"/>
      <c r="E948" s="4"/>
      <c r="F948" s="4"/>
      <c r="G948" s="4"/>
      <c r="H948" s="4"/>
      <c r="I948" s="4"/>
      <c r="J948" s="4"/>
      <c r="K948" s="136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DC948" s="136"/>
      <c r="DD948" s="136"/>
      <c r="DE948" s="136"/>
      <c r="DF948" s="136"/>
      <c r="DG948" s="4"/>
      <c r="DH948" s="136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136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U948" s="4"/>
      <c r="HV948" s="4"/>
      <c r="HW948" s="4"/>
      <c r="HX948" s="4"/>
      <c r="HY948" s="4"/>
      <c r="HZ948" s="4"/>
      <c r="IA948" s="4"/>
      <c r="IB948" s="4"/>
      <c r="IC948" s="136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S948" s="4"/>
      <c r="LT948" s="4"/>
      <c r="LU948" s="4"/>
      <c r="LV948" s="4"/>
      <c r="LW948" s="4"/>
      <c r="LX948" s="4"/>
      <c r="LY948" s="4"/>
      <c r="LZ948" s="4"/>
      <c r="MA948" s="136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Q948" s="4"/>
      <c r="PR948" s="4"/>
      <c r="PS948" s="4"/>
      <c r="PT948" s="4"/>
      <c r="PU948" s="4"/>
      <c r="PV948" s="4"/>
      <c r="PW948" s="4"/>
      <c r="PX948" s="4"/>
      <c r="PY948" s="136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P948" s="4"/>
      <c r="TQ948" s="4"/>
      <c r="TR948" s="4"/>
      <c r="TS948" s="4"/>
      <c r="TT948" s="4"/>
      <c r="TU948" s="4"/>
      <c r="TV948" s="4"/>
      <c r="TW948" s="4"/>
      <c r="TX948" s="136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O948" s="4"/>
      <c r="XP948" s="4"/>
      <c r="XQ948" s="4"/>
      <c r="XR948" s="4"/>
      <c r="XS948" s="4"/>
      <c r="XT948" s="4"/>
      <c r="XU948" s="4"/>
      <c r="XV948" s="4"/>
      <c r="XW948" s="136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</row>
    <row r="949" spans="3:737" x14ac:dyDescent="0.25">
      <c r="C949" s="4"/>
      <c r="D949" s="4"/>
      <c r="E949" s="4"/>
      <c r="F949" s="4"/>
      <c r="G949" s="4"/>
      <c r="H949" s="4"/>
      <c r="I949" s="4"/>
      <c r="J949" s="4"/>
      <c r="K949" s="136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DC949" s="136"/>
      <c r="DD949" s="136"/>
      <c r="DE949" s="136"/>
      <c r="DF949" s="136"/>
      <c r="DG949" s="4"/>
      <c r="DH949" s="136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136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U949" s="4"/>
      <c r="HV949" s="4"/>
      <c r="HW949" s="4"/>
      <c r="HX949" s="4"/>
      <c r="HY949" s="4"/>
      <c r="HZ949" s="4"/>
      <c r="IA949" s="4"/>
      <c r="IB949" s="4"/>
      <c r="IC949" s="136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S949" s="4"/>
      <c r="LT949" s="4"/>
      <c r="LU949" s="4"/>
      <c r="LV949" s="4"/>
      <c r="LW949" s="4"/>
      <c r="LX949" s="4"/>
      <c r="LY949" s="4"/>
      <c r="LZ949" s="4"/>
      <c r="MA949" s="136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Q949" s="4"/>
      <c r="PR949" s="4"/>
      <c r="PS949" s="4"/>
      <c r="PT949" s="4"/>
      <c r="PU949" s="4"/>
      <c r="PV949" s="4"/>
      <c r="PW949" s="4"/>
      <c r="PX949" s="4"/>
      <c r="PY949" s="136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P949" s="4"/>
      <c r="TQ949" s="4"/>
      <c r="TR949" s="4"/>
      <c r="TS949" s="4"/>
      <c r="TT949" s="4"/>
      <c r="TU949" s="4"/>
      <c r="TV949" s="4"/>
      <c r="TW949" s="4"/>
      <c r="TX949" s="136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O949" s="4"/>
      <c r="XP949" s="4"/>
      <c r="XQ949" s="4"/>
      <c r="XR949" s="4"/>
      <c r="XS949" s="4"/>
      <c r="XT949" s="4"/>
      <c r="XU949" s="4"/>
      <c r="XV949" s="4"/>
      <c r="XW949" s="136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</row>
    <row r="950" spans="3:737" x14ac:dyDescent="0.25">
      <c r="C950" s="4"/>
      <c r="D950" s="4"/>
      <c r="E950" s="4"/>
      <c r="F950" s="4"/>
      <c r="G950" s="4"/>
      <c r="H950" s="4"/>
      <c r="I950" s="4"/>
      <c r="J950" s="4"/>
      <c r="K950" s="136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DC950" s="136"/>
      <c r="DD950" s="136"/>
      <c r="DE950" s="136"/>
      <c r="DF950" s="136"/>
      <c r="DG950" s="4"/>
      <c r="DH950" s="136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136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U950" s="4"/>
      <c r="HV950" s="4"/>
      <c r="HW950" s="4"/>
      <c r="HX950" s="4"/>
      <c r="HY950" s="4"/>
      <c r="HZ950" s="4"/>
      <c r="IA950" s="4"/>
      <c r="IB950" s="4"/>
      <c r="IC950" s="136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S950" s="4"/>
      <c r="LT950" s="4"/>
      <c r="LU950" s="4"/>
      <c r="LV950" s="4"/>
      <c r="LW950" s="4"/>
      <c r="LX950" s="4"/>
      <c r="LY950" s="4"/>
      <c r="LZ950" s="4"/>
      <c r="MA950" s="136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Q950" s="4"/>
      <c r="PR950" s="4"/>
      <c r="PS950" s="4"/>
      <c r="PT950" s="4"/>
      <c r="PU950" s="4"/>
      <c r="PV950" s="4"/>
      <c r="PW950" s="4"/>
      <c r="PX950" s="4"/>
      <c r="PY950" s="136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P950" s="4"/>
      <c r="TQ950" s="4"/>
      <c r="TR950" s="4"/>
      <c r="TS950" s="4"/>
      <c r="TT950" s="4"/>
      <c r="TU950" s="4"/>
      <c r="TV950" s="4"/>
      <c r="TW950" s="4"/>
      <c r="TX950" s="136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O950" s="4"/>
      <c r="XP950" s="4"/>
      <c r="XQ950" s="4"/>
      <c r="XR950" s="4"/>
      <c r="XS950" s="4"/>
      <c r="XT950" s="4"/>
      <c r="XU950" s="4"/>
      <c r="XV950" s="4"/>
      <c r="XW950" s="136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</row>
    <row r="951" spans="3:737" x14ac:dyDescent="0.25">
      <c r="C951" s="4"/>
      <c r="D951" s="4"/>
      <c r="E951" s="4"/>
      <c r="F951" s="4"/>
      <c r="G951" s="4"/>
      <c r="H951" s="4"/>
      <c r="I951" s="4"/>
      <c r="J951" s="4"/>
      <c r="K951" s="136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DC951" s="136"/>
      <c r="DD951" s="136"/>
      <c r="DE951" s="136"/>
      <c r="DF951" s="136"/>
      <c r="DG951" s="4"/>
      <c r="DH951" s="136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136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U951" s="4"/>
      <c r="HV951" s="4"/>
      <c r="HW951" s="4"/>
      <c r="HX951" s="4"/>
      <c r="HY951" s="4"/>
      <c r="HZ951" s="4"/>
      <c r="IA951" s="4"/>
      <c r="IB951" s="4"/>
      <c r="IC951" s="136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S951" s="4"/>
      <c r="LT951" s="4"/>
      <c r="LU951" s="4"/>
      <c r="LV951" s="4"/>
      <c r="LW951" s="4"/>
      <c r="LX951" s="4"/>
      <c r="LY951" s="4"/>
      <c r="LZ951" s="4"/>
      <c r="MA951" s="136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Q951" s="4"/>
      <c r="PR951" s="4"/>
      <c r="PS951" s="4"/>
      <c r="PT951" s="4"/>
      <c r="PU951" s="4"/>
      <c r="PV951" s="4"/>
      <c r="PW951" s="4"/>
      <c r="PX951" s="4"/>
      <c r="PY951" s="136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P951" s="4"/>
      <c r="TQ951" s="4"/>
      <c r="TR951" s="4"/>
      <c r="TS951" s="4"/>
      <c r="TT951" s="4"/>
      <c r="TU951" s="4"/>
      <c r="TV951" s="4"/>
      <c r="TW951" s="4"/>
      <c r="TX951" s="136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O951" s="4"/>
      <c r="XP951" s="4"/>
      <c r="XQ951" s="4"/>
      <c r="XR951" s="4"/>
      <c r="XS951" s="4"/>
      <c r="XT951" s="4"/>
      <c r="XU951" s="4"/>
      <c r="XV951" s="4"/>
      <c r="XW951" s="136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</row>
    <row r="952" spans="3:737" x14ac:dyDescent="0.25">
      <c r="C952" s="4"/>
      <c r="D952" s="4"/>
      <c r="E952" s="4"/>
      <c r="F952" s="4"/>
      <c r="G952" s="4"/>
      <c r="H952" s="4"/>
      <c r="I952" s="4"/>
      <c r="J952" s="4"/>
      <c r="K952" s="136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DC952" s="136"/>
      <c r="DD952" s="136"/>
      <c r="DE952" s="136"/>
      <c r="DF952" s="136"/>
      <c r="DG952" s="4"/>
      <c r="DH952" s="136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136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U952" s="4"/>
      <c r="HV952" s="4"/>
      <c r="HW952" s="4"/>
      <c r="HX952" s="4"/>
      <c r="HY952" s="4"/>
      <c r="HZ952" s="4"/>
      <c r="IA952" s="4"/>
      <c r="IB952" s="4"/>
      <c r="IC952" s="136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S952" s="4"/>
      <c r="LT952" s="4"/>
      <c r="LU952" s="4"/>
      <c r="LV952" s="4"/>
      <c r="LW952" s="4"/>
      <c r="LX952" s="4"/>
      <c r="LY952" s="4"/>
      <c r="LZ952" s="4"/>
      <c r="MA952" s="136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Q952" s="4"/>
      <c r="PR952" s="4"/>
      <c r="PS952" s="4"/>
      <c r="PT952" s="4"/>
      <c r="PU952" s="4"/>
      <c r="PV952" s="4"/>
      <c r="PW952" s="4"/>
      <c r="PX952" s="4"/>
      <c r="PY952" s="136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P952" s="4"/>
      <c r="TQ952" s="4"/>
      <c r="TR952" s="4"/>
      <c r="TS952" s="4"/>
      <c r="TT952" s="4"/>
      <c r="TU952" s="4"/>
      <c r="TV952" s="4"/>
      <c r="TW952" s="4"/>
      <c r="TX952" s="136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O952" s="4"/>
      <c r="XP952" s="4"/>
      <c r="XQ952" s="4"/>
      <c r="XR952" s="4"/>
      <c r="XS952" s="4"/>
      <c r="XT952" s="4"/>
      <c r="XU952" s="4"/>
      <c r="XV952" s="4"/>
      <c r="XW952" s="136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</row>
    <row r="953" spans="3:737" x14ac:dyDescent="0.25">
      <c r="C953" s="4"/>
      <c r="D953" s="4"/>
      <c r="E953" s="4"/>
      <c r="F953" s="4"/>
      <c r="G953" s="4"/>
      <c r="H953" s="4"/>
      <c r="I953" s="4"/>
      <c r="J953" s="4"/>
      <c r="K953" s="136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DC953" s="136"/>
      <c r="DD953" s="136"/>
      <c r="DE953" s="136"/>
      <c r="DF953" s="136"/>
      <c r="DG953" s="4"/>
      <c r="DH953" s="136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136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U953" s="4"/>
      <c r="HV953" s="4"/>
      <c r="HW953" s="4"/>
      <c r="HX953" s="4"/>
      <c r="HY953" s="4"/>
      <c r="HZ953" s="4"/>
      <c r="IA953" s="4"/>
      <c r="IB953" s="4"/>
      <c r="IC953" s="136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S953" s="4"/>
      <c r="LT953" s="4"/>
      <c r="LU953" s="4"/>
      <c r="LV953" s="4"/>
      <c r="LW953" s="4"/>
      <c r="LX953" s="4"/>
      <c r="LY953" s="4"/>
      <c r="LZ953" s="4"/>
      <c r="MA953" s="136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Q953" s="4"/>
      <c r="PR953" s="4"/>
      <c r="PS953" s="4"/>
      <c r="PT953" s="4"/>
      <c r="PU953" s="4"/>
      <c r="PV953" s="4"/>
      <c r="PW953" s="4"/>
      <c r="PX953" s="4"/>
      <c r="PY953" s="136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P953" s="4"/>
      <c r="TQ953" s="4"/>
      <c r="TR953" s="4"/>
      <c r="TS953" s="4"/>
      <c r="TT953" s="4"/>
      <c r="TU953" s="4"/>
      <c r="TV953" s="4"/>
      <c r="TW953" s="4"/>
      <c r="TX953" s="136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O953" s="4"/>
      <c r="XP953" s="4"/>
      <c r="XQ953" s="4"/>
      <c r="XR953" s="4"/>
      <c r="XS953" s="4"/>
      <c r="XT953" s="4"/>
      <c r="XU953" s="4"/>
      <c r="XV953" s="4"/>
      <c r="XW953" s="136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</row>
    <row r="954" spans="3:737" x14ac:dyDescent="0.25">
      <c r="C954" s="4"/>
      <c r="D954" s="4"/>
      <c r="E954" s="4"/>
      <c r="F954" s="4"/>
      <c r="G954" s="4"/>
      <c r="H954" s="4"/>
      <c r="I954" s="4"/>
      <c r="J954" s="4"/>
      <c r="K954" s="136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DC954" s="136"/>
      <c r="DD954" s="136"/>
      <c r="DE954" s="136"/>
      <c r="DF954" s="136"/>
      <c r="DG954" s="4"/>
      <c r="DH954" s="136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136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U954" s="4"/>
      <c r="HV954" s="4"/>
      <c r="HW954" s="4"/>
      <c r="HX954" s="4"/>
      <c r="HY954" s="4"/>
      <c r="HZ954" s="4"/>
      <c r="IA954" s="4"/>
      <c r="IB954" s="4"/>
      <c r="IC954" s="136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S954" s="4"/>
      <c r="LT954" s="4"/>
      <c r="LU954" s="4"/>
      <c r="LV954" s="4"/>
      <c r="LW954" s="4"/>
      <c r="LX954" s="4"/>
      <c r="LY954" s="4"/>
      <c r="LZ954" s="4"/>
      <c r="MA954" s="136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Q954" s="4"/>
      <c r="PR954" s="4"/>
      <c r="PS954" s="4"/>
      <c r="PT954" s="4"/>
      <c r="PU954" s="4"/>
      <c r="PV954" s="4"/>
      <c r="PW954" s="4"/>
      <c r="PX954" s="4"/>
      <c r="PY954" s="136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P954" s="4"/>
      <c r="TQ954" s="4"/>
      <c r="TR954" s="4"/>
      <c r="TS954" s="4"/>
      <c r="TT954" s="4"/>
      <c r="TU954" s="4"/>
      <c r="TV954" s="4"/>
      <c r="TW954" s="4"/>
      <c r="TX954" s="136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O954" s="4"/>
      <c r="XP954" s="4"/>
      <c r="XQ954" s="4"/>
      <c r="XR954" s="4"/>
      <c r="XS954" s="4"/>
      <c r="XT954" s="4"/>
      <c r="XU954" s="4"/>
      <c r="XV954" s="4"/>
      <c r="XW954" s="136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</row>
    <row r="955" spans="3:737" x14ac:dyDescent="0.25">
      <c r="C955" s="4"/>
      <c r="D955" s="4"/>
      <c r="E955" s="4"/>
      <c r="F955" s="4"/>
      <c r="G955" s="4"/>
      <c r="H955" s="4"/>
      <c r="I955" s="4"/>
      <c r="J955" s="4"/>
      <c r="K955" s="136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DC955" s="136"/>
      <c r="DD955" s="136"/>
      <c r="DE955" s="136"/>
      <c r="DF955" s="136"/>
      <c r="DG955" s="4"/>
      <c r="DH955" s="136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136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U955" s="4"/>
      <c r="HV955" s="4"/>
      <c r="HW955" s="4"/>
      <c r="HX955" s="4"/>
      <c r="HY955" s="4"/>
      <c r="HZ955" s="4"/>
      <c r="IA955" s="4"/>
      <c r="IB955" s="4"/>
      <c r="IC955" s="136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S955" s="4"/>
      <c r="LT955" s="4"/>
      <c r="LU955" s="4"/>
      <c r="LV955" s="4"/>
      <c r="LW955" s="4"/>
      <c r="LX955" s="4"/>
      <c r="LY955" s="4"/>
      <c r="LZ955" s="4"/>
      <c r="MA955" s="136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Q955" s="4"/>
      <c r="PR955" s="4"/>
      <c r="PS955" s="4"/>
      <c r="PT955" s="4"/>
      <c r="PU955" s="4"/>
      <c r="PV955" s="4"/>
      <c r="PW955" s="4"/>
      <c r="PX955" s="4"/>
      <c r="PY955" s="136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P955" s="4"/>
      <c r="TQ955" s="4"/>
      <c r="TR955" s="4"/>
      <c r="TS955" s="4"/>
      <c r="TT955" s="4"/>
      <c r="TU955" s="4"/>
      <c r="TV955" s="4"/>
      <c r="TW955" s="4"/>
      <c r="TX955" s="136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O955" s="4"/>
      <c r="XP955" s="4"/>
      <c r="XQ955" s="4"/>
      <c r="XR955" s="4"/>
      <c r="XS955" s="4"/>
      <c r="XT955" s="4"/>
      <c r="XU955" s="4"/>
      <c r="XV955" s="4"/>
      <c r="XW955" s="136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</row>
    <row r="956" spans="3:737" x14ac:dyDescent="0.25">
      <c r="C956" s="4"/>
      <c r="D956" s="4"/>
      <c r="E956" s="4"/>
      <c r="F956" s="4"/>
      <c r="G956" s="4"/>
      <c r="H956" s="4"/>
      <c r="I956" s="4"/>
      <c r="J956" s="4"/>
      <c r="K956" s="136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DC956" s="136"/>
      <c r="DD956" s="136"/>
      <c r="DE956" s="136"/>
      <c r="DF956" s="136"/>
      <c r="DG956" s="4"/>
      <c r="DH956" s="136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136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U956" s="4"/>
      <c r="HV956" s="4"/>
      <c r="HW956" s="4"/>
      <c r="HX956" s="4"/>
      <c r="HY956" s="4"/>
      <c r="HZ956" s="4"/>
      <c r="IA956" s="4"/>
      <c r="IB956" s="4"/>
      <c r="IC956" s="136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S956" s="4"/>
      <c r="LT956" s="4"/>
      <c r="LU956" s="4"/>
      <c r="LV956" s="4"/>
      <c r="LW956" s="4"/>
      <c r="LX956" s="4"/>
      <c r="LY956" s="4"/>
      <c r="LZ956" s="4"/>
      <c r="MA956" s="136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Q956" s="4"/>
      <c r="PR956" s="4"/>
      <c r="PS956" s="4"/>
      <c r="PT956" s="4"/>
      <c r="PU956" s="4"/>
      <c r="PV956" s="4"/>
      <c r="PW956" s="4"/>
      <c r="PX956" s="4"/>
      <c r="PY956" s="136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P956" s="4"/>
      <c r="TQ956" s="4"/>
      <c r="TR956" s="4"/>
      <c r="TS956" s="4"/>
      <c r="TT956" s="4"/>
      <c r="TU956" s="4"/>
      <c r="TV956" s="4"/>
      <c r="TW956" s="4"/>
      <c r="TX956" s="136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O956" s="4"/>
      <c r="XP956" s="4"/>
      <c r="XQ956" s="4"/>
      <c r="XR956" s="4"/>
      <c r="XS956" s="4"/>
      <c r="XT956" s="4"/>
      <c r="XU956" s="4"/>
      <c r="XV956" s="4"/>
      <c r="XW956" s="136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</row>
    <row r="957" spans="3:737" x14ac:dyDescent="0.25">
      <c r="C957" s="4"/>
      <c r="D957" s="4"/>
      <c r="E957" s="4"/>
      <c r="F957" s="4"/>
      <c r="G957" s="4"/>
      <c r="H957" s="4"/>
      <c r="I957" s="4"/>
      <c r="J957" s="4"/>
      <c r="K957" s="136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DC957" s="136"/>
      <c r="DD957" s="136"/>
      <c r="DE957" s="136"/>
      <c r="DF957" s="136"/>
      <c r="DG957" s="4"/>
      <c r="DH957" s="136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136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U957" s="4"/>
      <c r="HV957" s="4"/>
      <c r="HW957" s="4"/>
      <c r="HX957" s="4"/>
      <c r="HY957" s="4"/>
      <c r="HZ957" s="4"/>
      <c r="IA957" s="4"/>
      <c r="IB957" s="4"/>
      <c r="IC957" s="136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S957" s="4"/>
      <c r="LT957" s="4"/>
      <c r="LU957" s="4"/>
      <c r="LV957" s="4"/>
      <c r="LW957" s="4"/>
      <c r="LX957" s="4"/>
      <c r="LY957" s="4"/>
      <c r="LZ957" s="4"/>
      <c r="MA957" s="136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Q957" s="4"/>
      <c r="PR957" s="4"/>
      <c r="PS957" s="4"/>
      <c r="PT957" s="4"/>
      <c r="PU957" s="4"/>
      <c r="PV957" s="4"/>
      <c r="PW957" s="4"/>
      <c r="PX957" s="4"/>
      <c r="PY957" s="136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P957" s="4"/>
      <c r="TQ957" s="4"/>
      <c r="TR957" s="4"/>
      <c r="TS957" s="4"/>
      <c r="TT957" s="4"/>
      <c r="TU957" s="4"/>
      <c r="TV957" s="4"/>
      <c r="TW957" s="4"/>
      <c r="TX957" s="136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O957" s="4"/>
      <c r="XP957" s="4"/>
      <c r="XQ957" s="4"/>
      <c r="XR957" s="4"/>
      <c r="XS957" s="4"/>
      <c r="XT957" s="4"/>
      <c r="XU957" s="4"/>
      <c r="XV957" s="4"/>
      <c r="XW957" s="136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</row>
    <row r="958" spans="3:737" x14ac:dyDescent="0.25">
      <c r="C958" s="4"/>
      <c r="D958" s="4"/>
      <c r="E958" s="4"/>
      <c r="F958" s="4"/>
      <c r="G958" s="4"/>
      <c r="H958" s="4"/>
      <c r="I958" s="4"/>
      <c r="J958" s="4"/>
      <c r="K958" s="136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DC958" s="136"/>
      <c r="DD958" s="136"/>
      <c r="DE958" s="136"/>
      <c r="DF958" s="136"/>
      <c r="DG958" s="4"/>
      <c r="DH958" s="136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136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U958" s="4"/>
      <c r="HV958" s="4"/>
      <c r="HW958" s="4"/>
      <c r="HX958" s="4"/>
      <c r="HY958" s="4"/>
      <c r="HZ958" s="4"/>
      <c r="IA958" s="4"/>
      <c r="IB958" s="4"/>
      <c r="IC958" s="136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S958" s="4"/>
      <c r="LT958" s="4"/>
      <c r="LU958" s="4"/>
      <c r="LV958" s="4"/>
      <c r="LW958" s="4"/>
      <c r="LX958" s="4"/>
      <c r="LY958" s="4"/>
      <c r="LZ958" s="4"/>
      <c r="MA958" s="136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Q958" s="4"/>
      <c r="PR958" s="4"/>
      <c r="PS958" s="4"/>
      <c r="PT958" s="4"/>
      <c r="PU958" s="4"/>
      <c r="PV958" s="4"/>
      <c r="PW958" s="4"/>
      <c r="PX958" s="4"/>
      <c r="PY958" s="136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P958" s="4"/>
      <c r="TQ958" s="4"/>
      <c r="TR958" s="4"/>
      <c r="TS958" s="4"/>
      <c r="TT958" s="4"/>
      <c r="TU958" s="4"/>
      <c r="TV958" s="4"/>
      <c r="TW958" s="4"/>
      <c r="TX958" s="136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O958" s="4"/>
      <c r="XP958" s="4"/>
      <c r="XQ958" s="4"/>
      <c r="XR958" s="4"/>
      <c r="XS958" s="4"/>
      <c r="XT958" s="4"/>
      <c r="XU958" s="4"/>
      <c r="XV958" s="4"/>
      <c r="XW958" s="136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</row>
    <row r="959" spans="3:737" x14ac:dyDescent="0.25">
      <c r="C959" s="4"/>
      <c r="D959" s="4"/>
      <c r="E959" s="4"/>
      <c r="F959" s="4"/>
      <c r="G959" s="4"/>
      <c r="H959" s="4"/>
      <c r="I959" s="4"/>
      <c r="J959" s="4"/>
      <c r="K959" s="136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DC959" s="136"/>
      <c r="DD959" s="136"/>
      <c r="DE959" s="136"/>
      <c r="DF959" s="136"/>
      <c r="DG959" s="4"/>
      <c r="DH959" s="136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136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U959" s="4"/>
      <c r="HV959" s="4"/>
      <c r="HW959" s="4"/>
      <c r="HX959" s="4"/>
      <c r="HY959" s="4"/>
      <c r="HZ959" s="4"/>
      <c r="IA959" s="4"/>
      <c r="IB959" s="4"/>
      <c r="IC959" s="136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S959" s="4"/>
      <c r="LT959" s="4"/>
      <c r="LU959" s="4"/>
      <c r="LV959" s="4"/>
      <c r="LW959" s="4"/>
      <c r="LX959" s="4"/>
      <c r="LY959" s="4"/>
      <c r="LZ959" s="4"/>
      <c r="MA959" s="136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Q959" s="4"/>
      <c r="PR959" s="4"/>
      <c r="PS959" s="4"/>
      <c r="PT959" s="4"/>
      <c r="PU959" s="4"/>
      <c r="PV959" s="4"/>
      <c r="PW959" s="4"/>
      <c r="PX959" s="4"/>
      <c r="PY959" s="136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P959" s="4"/>
      <c r="TQ959" s="4"/>
      <c r="TR959" s="4"/>
      <c r="TS959" s="4"/>
      <c r="TT959" s="4"/>
      <c r="TU959" s="4"/>
      <c r="TV959" s="4"/>
      <c r="TW959" s="4"/>
      <c r="TX959" s="136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O959" s="4"/>
      <c r="XP959" s="4"/>
      <c r="XQ959" s="4"/>
      <c r="XR959" s="4"/>
      <c r="XS959" s="4"/>
      <c r="XT959" s="4"/>
      <c r="XU959" s="4"/>
      <c r="XV959" s="4"/>
      <c r="XW959" s="136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</row>
    <row r="960" spans="3:737" x14ac:dyDescent="0.25">
      <c r="C960" s="4"/>
      <c r="D960" s="4"/>
      <c r="E960" s="4"/>
      <c r="F960" s="4"/>
      <c r="G960" s="4"/>
      <c r="H960" s="4"/>
      <c r="I960" s="4"/>
      <c r="J960" s="4"/>
      <c r="K960" s="136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DC960" s="136"/>
      <c r="DD960" s="136"/>
      <c r="DE960" s="136"/>
      <c r="DF960" s="136"/>
      <c r="DG960" s="4"/>
      <c r="DH960" s="136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136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U960" s="4"/>
      <c r="HV960" s="4"/>
      <c r="HW960" s="4"/>
      <c r="HX960" s="4"/>
      <c r="HY960" s="4"/>
      <c r="HZ960" s="4"/>
      <c r="IA960" s="4"/>
      <c r="IB960" s="4"/>
      <c r="IC960" s="136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S960" s="4"/>
      <c r="LT960" s="4"/>
      <c r="LU960" s="4"/>
      <c r="LV960" s="4"/>
      <c r="LW960" s="4"/>
      <c r="LX960" s="4"/>
      <c r="LY960" s="4"/>
      <c r="LZ960" s="4"/>
      <c r="MA960" s="136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Q960" s="4"/>
      <c r="PR960" s="4"/>
      <c r="PS960" s="4"/>
      <c r="PT960" s="4"/>
      <c r="PU960" s="4"/>
      <c r="PV960" s="4"/>
      <c r="PW960" s="4"/>
      <c r="PX960" s="4"/>
      <c r="PY960" s="136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P960" s="4"/>
      <c r="TQ960" s="4"/>
      <c r="TR960" s="4"/>
      <c r="TS960" s="4"/>
      <c r="TT960" s="4"/>
      <c r="TU960" s="4"/>
      <c r="TV960" s="4"/>
      <c r="TW960" s="4"/>
      <c r="TX960" s="136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O960" s="4"/>
      <c r="XP960" s="4"/>
      <c r="XQ960" s="4"/>
      <c r="XR960" s="4"/>
      <c r="XS960" s="4"/>
      <c r="XT960" s="4"/>
      <c r="XU960" s="4"/>
      <c r="XV960" s="4"/>
      <c r="XW960" s="136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</row>
    <row r="961" spans="3:737" x14ac:dyDescent="0.25">
      <c r="C961" s="4"/>
      <c r="D961" s="4"/>
      <c r="E961" s="4"/>
      <c r="F961" s="4"/>
      <c r="G961" s="4"/>
      <c r="H961" s="4"/>
      <c r="I961" s="4"/>
      <c r="J961" s="4"/>
      <c r="K961" s="136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DC961" s="136"/>
      <c r="DD961" s="136"/>
      <c r="DE961" s="136"/>
      <c r="DF961" s="136"/>
      <c r="DG961" s="4"/>
      <c r="DH961" s="136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136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U961" s="4"/>
      <c r="HV961" s="4"/>
      <c r="HW961" s="4"/>
      <c r="HX961" s="4"/>
      <c r="HY961" s="4"/>
      <c r="HZ961" s="4"/>
      <c r="IA961" s="4"/>
      <c r="IB961" s="4"/>
      <c r="IC961" s="136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S961" s="4"/>
      <c r="LT961" s="4"/>
      <c r="LU961" s="4"/>
      <c r="LV961" s="4"/>
      <c r="LW961" s="4"/>
      <c r="LX961" s="4"/>
      <c r="LY961" s="4"/>
      <c r="LZ961" s="4"/>
      <c r="MA961" s="136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Q961" s="4"/>
      <c r="PR961" s="4"/>
      <c r="PS961" s="4"/>
      <c r="PT961" s="4"/>
      <c r="PU961" s="4"/>
      <c r="PV961" s="4"/>
      <c r="PW961" s="4"/>
      <c r="PX961" s="4"/>
      <c r="PY961" s="136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P961" s="4"/>
      <c r="TQ961" s="4"/>
      <c r="TR961" s="4"/>
      <c r="TS961" s="4"/>
      <c r="TT961" s="4"/>
      <c r="TU961" s="4"/>
      <c r="TV961" s="4"/>
      <c r="TW961" s="4"/>
      <c r="TX961" s="136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O961" s="4"/>
      <c r="XP961" s="4"/>
      <c r="XQ961" s="4"/>
      <c r="XR961" s="4"/>
      <c r="XS961" s="4"/>
      <c r="XT961" s="4"/>
      <c r="XU961" s="4"/>
      <c r="XV961" s="4"/>
      <c r="XW961" s="136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</row>
    <row r="962" spans="3:737" x14ac:dyDescent="0.25">
      <c r="C962" s="4"/>
      <c r="D962" s="4"/>
      <c r="E962" s="4"/>
      <c r="F962" s="4"/>
      <c r="G962" s="4"/>
      <c r="H962" s="4"/>
      <c r="I962" s="4"/>
      <c r="J962" s="4"/>
      <c r="K962" s="136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DC962" s="136"/>
      <c r="DD962" s="136"/>
      <c r="DE962" s="136"/>
      <c r="DF962" s="136"/>
      <c r="DG962" s="4"/>
      <c r="DH962" s="136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136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U962" s="4"/>
      <c r="HV962" s="4"/>
      <c r="HW962" s="4"/>
      <c r="HX962" s="4"/>
      <c r="HY962" s="4"/>
      <c r="HZ962" s="4"/>
      <c r="IA962" s="4"/>
      <c r="IB962" s="4"/>
      <c r="IC962" s="136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S962" s="4"/>
      <c r="LT962" s="4"/>
      <c r="LU962" s="4"/>
      <c r="LV962" s="4"/>
      <c r="LW962" s="4"/>
      <c r="LX962" s="4"/>
      <c r="LY962" s="4"/>
      <c r="LZ962" s="4"/>
      <c r="MA962" s="136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Q962" s="4"/>
      <c r="PR962" s="4"/>
      <c r="PS962" s="4"/>
      <c r="PT962" s="4"/>
      <c r="PU962" s="4"/>
      <c r="PV962" s="4"/>
      <c r="PW962" s="4"/>
      <c r="PX962" s="4"/>
      <c r="PY962" s="136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P962" s="4"/>
      <c r="TQ962" s="4"/>
      <c r="TR962" s="4"/>
      <c r="TS962" s="4"/>
      <c r="TT962" s="4"/>
      <c r="TU962" s="4"/>
      <c r="TV962" s="4"/>
      <c r="TW962" s="4"/>
      <c r="TX962" s="136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O962" s="4"/>
      <c r="XP962" s="4"/>
      <c r="XQ962" s="4"/>
      <c r="XR962" s="4"/>
      <c r="XS962" s="4"/>
      <c r="XT962" s="4"/>
      <c r="XU962" s="4"/>
      <c r="XV962" s="4"/>
      <c r="XW962" s="136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</row>
    <row r="963" spans="3:737" x14ac:dyDescent="0.25">
      <c r="C963" s="4"/>
      <c r="D963" s="4"/>
      <c r="E963" s="4"/>
      <c r="F963" s="4"/>
      <c r="G963" s="4"/>
      <c r="H963" s="4"/>
      <c r="I963" s="4"/>
      <c r="J963" s="4"/>
      <c r="K963" s="136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DC963" s="136"/>
      <c r="DD963" s="136"/>
      <c r="DE963" s="136"/>
      <c r="DF963" s="136"/>
      <c r="DG963" s="4"/>
      <c r="DH963" s="136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136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U963" s="4"/>
      <c r="HV963" s="4"/>
      <c r="HW963" s="4"/>
      <c r="HX963" s="4"/>
      <c r="HY963" s="4"/>
      <c r="HZ963" s="4"/>
      <c r="IA963" s="4"/>
      <c r="IB963" s="4"/>
      <c r="IC963" s="136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S963" s="4"/>
      <c r="LT963" s="4"/>
      <c r="LU963" s="4"/>
      <c r="LV963" s="4"/>
      <c r="LW963" s="4"/>
      <c r="LX963" s="4"/>
      <c r="LY963" s="4"/>
      <c r="LZ963" s="4"/>
      <c r="MA963" s="136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Q963" s="4"/>
      <c r="PR963" s="4"/>
      <c r="PS963" s="4"/>
      <c r="PT963" s="4"/>
      <c r="PU963" s="4"/>
      <c r="PV963" s="4"/>
      <c r="PW963" s="4"/>
      <c r="PX963" s="4"/>
      <c r="PY963" s="136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P963" s="4"/>
      <c r="TQ963" s="4"/>
      <c r="TR963" s="4"/>
      <c r="TS963" s="4"/>
      <c r="TT963" s="4"/>
      <c r="TU963" s="4"/>
      <c r="TV963" s="4"/>
      <c r="TW963" s="4"/>
      <c r="TX963" s="136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O963" s="4"/>
      <c r="XP963" s="4"/>
      <c r="XQ963" s="4"/>
      <c r="XR963" s="4"/>
      <c r="XS963" s="4"/>
      <c r="XT963" s="4"/>
      <c r="XU963" s="4"/>
      <c r="XV963" s="4"/>
      <c r="XW963" s="136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</row>
    <row r="964" spans="3:737" x14ac:dyDescent="0.25">
      <c r="C964" s="4"/>
      <c r="D964" s="4"/>
      <c r="E964" s="4"/>
      <c r="F964" s="4"/>
      <c r="G964" s="4"/>
      <c r="H964" s="4"/>
      <c r="I964" s="4"/>
      <c r="J964" s="4"/>
      <c r="K964" s="136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DC964" s="136"/>
      <c r="DD964" s="136"/>
      <c r="DE964" s="136"/>
      <c r="DF964" s="136"/>
      <c r="DG964" s="4"/>
      <c r="DH964" s="136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136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U964" s="4"/>
      <c r="HV964" s="4"/>
      <c r="HW964" s="4"/>
      <c r="HX964" s="4"/>
      <c r="HY964" s="4"/>
      <c r="HZ964" s="4"/>
      <c r="IA964" s="4"/>
      <c r="IB964" s="4"/>
      <c r="IC964" s="136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S964" s="4"/>
      <c r="LT964" s="4"/>
      <c r="LU964" s="4"/>
      <c r="LV964" s="4"/>
      <c r="LW964" s="4"/>
      <c r="LX964" s="4"/>
      <c r="LY964" s="4"/>
      <c r="LZ964" s="4"/>
      <c r="MA964" s="136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Q964" s="4"/>
      <c r="PR964" s="4"/>
      <c r="PS964" s="4"/>
      <c r="PT964" s="4"/>
      <c r="PU964" s="4"/>
      <c r="PV964" s="4"/>
      <c r="PW964" s="4"/>
      <c r="PX964" s="4"/>
      <c r="PY964" s="136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P964" s="4"/>
      <c r="TQ964" s="4"/>
      <c r="TR964" s="4"/>
      <c r="TS964" s="4"/>
      <c r="TT964" s="4"/>
      <c r="TU964" s="4"/>
      <c r="TV964" s="4"/>
      <c r="TW964" s="4"/>
      <c r="TX964" s="136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O964" s="4"/>
      <c r="XP964" s="4"/>
      <c r="XQ964" s="4"/>
      <c r="XR964" s="4"/>
      <c r="XS964" s="4"/>
      <c r="XT964" s="4"/>
      <c r="XU964" s="4"/>
      <c r="XV964" s="4"/>
      <c r="XW964" s="136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</row>
    <row r="965" spans="3:737" x14ac:dyDescent="0.25">
      <c r="C965" s="4"/>
      <c r="D965" s="4"/>
      <c r="E965" s="4"/>
      <c r="F965" s="4"/>
      <c r="G965" s="4"/>
      <c r="H965" s="4"/>
      <c r="I965" s="4"/>
      <c r="J965" s="4"/>
      <c r="K965" s="136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DC965" s="136"/>
      <c r="DD965" s="136"/>
      <c r="DE965" s="136"/>
      <c r="DF965" s="136"/>
      <c r="DG965" s="4"/>
      <c r="DH965" s="136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136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U965" s="4"/>
      <c r="HV965" s="4"/>
      <c r="HW965" s="4"/>
      <c r="HX965" s="4"/>
      <c r="HY965" s="4"/>
      <c r="HZ965" s="4"/>
      <c r="IA965" s="4"/>
      <c r="IB965" s="4"/>
      <c r="IC965" s="136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S965" s="4"/>
      <c r="LT965" s="4"/>
      <c r="LU965" s="4"/>
      <c r="LV965" s="4"/>
      <c r="LW965" s="4"/>
      <c r="LX965" s="4"/>
      <c r="LY965" s="4"/>
      <c r="LZ965" s="4"/>
      <c r="MA965" s="136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Q965" s="4"/>
      <c r="PR965" s="4"/>
      <c r="PS965" s="4"/>
      <c r="PT965" s="4"/>
      <c r="PU965" s="4"/>
      <c r="PV965" s="4"/>
      <c r="PW965" s="4"/>
      <c r="PX965" s="4"/>
      <c r="PY965" s="136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P965" s="4"/>
      <c r="TQ965" s="4"/>
      <c r="TR965" s="4"/>
      <c r="TS965" s="4"/>
      <c r="TT965" s="4"/>
      <c r="TU965" s="4"/>
      <c r="TV965" s="4"/>
      <c r="TW965" s="4"/>
      <c r="TX965" s="136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O965" s="4"/>
      <c r="XP965" s="4"/>
      <c r="XQ965" s="4"/>
      <c r="XR965" s="4"/>
      <c r="XS965" s="4"/>
      <c r="XT965" s="4"/>
      <c r="XU965" s="4"/>
      <c r="XV965" s="4"/>
      <c r="XW965" s="136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</row>
    <row r="966" spans="3:737" x14ac:dyDescent="0.25">
      <c r="C966" s="4"/>
      <c r="D966" s="4"/>
      <c r="E966" s="4"/>
      <c r="F966" s="4"/>
      <c r="G966" s="4"/>
      <c r="H966" s="4"/>
      <c r="I966" s="4"/>
      <c r="J966" s="4"/>
      <c r="K966" s="136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DC966" s="136"/>
      <c r="DD966" s="136"/>
      <c r="DE966" s="136"/>
      <c r="DF966" s="136"/>
      <c r="DG966" s="4"/>
      <c r="DH966" s="136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136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U966" s="4"/>
      <c r="HV966" s="4"/>
      <c r="HW966" s="4"/>
      <c r="HX966" s="4"/>
      <c r="HY966" s="4"/>
      <c r="HZ966" s="4"/>
      <c r="IA966" s="4"/>
      <c r="IB966" s="4"/>
      <c r="IC966" s="136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S966" s="4"/>
      <c r="LT966" s="4"/>
      <c r="LU966" s="4"/>
      <c r="LV966" s="4"/>
      <c r="LW966" s="4"/>
      <c r="LX966" s="4"/>
      <c r="LY966" s="4"/>
      <c r="LZ966" s="4"/>
      <c r="MA966" s="136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Q966" s="4"/>
      <c r="PR966" s="4"/>
      <c r="PS966" s="4"/>
      <c r="PT966" s="4"/>
      <c r="PU966" s="4"/>
      <c r="PV966" s="4"/>
      <c r="PW966" s="4"/>
      <c r="PX966" s="4"/>
      <c r="PY966" s="136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P966" s="4"/>
      <c r="TQ966" s="4"/>
      <c r="TR966" s="4"/>
      <c r="TS966" s="4"/>
      <c r="TT966" s="4"/>
      <c r="TU966" s="4"/>
      <c r="TV966" s="4"/>
      <c r="TW966" s="4"/>
      <c r="TX966" s="136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O966" s="4"/>
      <c r="XP966" s="4"/>
      <c r="XQ966" s="4"/>
      <c r="XR966" s="4"/>
      <c r="XS966" s="4"/>
      <c r="XT966" s="4"/>
      <c r="XU966" s="4"/>
      <c r="XV966" s="4"/>
      <c r="XW966" s="136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</row>
    <row r="967" spans="3:737" x14ac:dyDescent="0.25">
      <c r="C967" s="4"/>
      <c r="D967" s="4"/>
      <c r="E967" s="4"/>
      <c r="F967" s="4"/>
      <c r="G967" s="4"/>
      <c r="H967" s="4"/>
      <c r="I967" s="4"/>
      <c r="J967" s="4"/>
      <c r="K967" s="136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DC967" s="136"/>
      <c r="DD967" s="136"/>
      <c r="DE967" s="136"/>
      <c r="DF967" s="136"/>
      <c r="DG967" s="4"/>
      <c r="DH967" s="136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136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U967" s="4"/>
      <c r="HV967" s="4"/>
      <c r="HW967" s="4"/>
      <c r="HX967" s="4"/>
      <c r="HY967" s="4"/>
      <c r="HZ967" s="4"/>
      <c r="IA967" s="4"/>
      <c r="IB967" s="4"/>
      <c r="IC967" s="136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S967" s="4"/>
      <c r="LT967" s="4"/>
      <c r="LU967" s="4"/>
      <c r="LV967" s="4"/>
      <c r="LW967" s="4"/>
      <c r="LX967" s="4"/>
      <c r="LY967" s="4"/>
      <c r="LZ967" s="4"/>
      <c r="MA967" s="136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Q967" s="4"/>
      <c r="PR967" s="4"/>
      <c r="PS967" s="4"/>
      <c r="PT967" s="4"/>
      <c r="PU967" s="4"/>
      <c r="PV967" s="4"/>
      <c r="PW967" s="4"/>
      <c r="PX967" s="4"/>
      <c r="PY967" s="136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P967" s="4"/>
      <c r="TQ967" s="4"/>
      <c r="TR967" s="4"/>
      <c r="TS967" s="4"/>
      <c r="TT967" s="4"/>
      <c r="TU967" s="4"/>
      <c r="TV967" s="4"/>
      <c r="TW967" s="4"/>
      <c r="TX967" s="136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O967" s="4"/>
      <c r="XP967" s="4"/>
      <c r="XQ967" s="4"/>
      <c r="XR967" s="4"/>
      <c r="XS967" s="4"/>
      <c r="XT967" s="4"/>
      <c r="XU967" s="4"/>
      <c r="XV967" s="4"/>
      <c r="XW967" s="136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</row>
    <row r="968" spans="3:737" x14ac:dyDescent="0.25">
      <c r="C968" s="4"/>
      <c r="D968" s="4"/>
      <c r="E968" s="4"/>
      <c r="F968" s="4"/>
      <c r="G968" s="4"/>
      <c r="H968" s="4"/>
      <c r="I968" s="4"/>
      <c r="J968" s="4"/>
      <c r="K968" s="136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DC968" s="136"/>
      <c r="DD968" s="136"/>
      <c r="DE968" s="136"/>
      <c r="DF968" s="136"/>
      <c r="DG968" s="4"/>
      <c r="DH968" s="136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136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U968" s="4"/>
      <c r="HV968" s="4"/>
      <c r="HW968" s="4"/>
      <c r="HX968" s="4"/>
      <c r="HY968" s="4"/>
      <c r="HZ968" s="4"/>
      <c r="IA968" s="4"/>
      <c r="IB968" s="4"/>
      <c r="IC968" s="136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S968" s="4"/>
      <c r="LT968" s="4"/>
      <c r="LU968" s="4"/>
      <c r="LV968" s="4"/>
      <c r="LW968" s="4"/>
      <c r="LX968" s="4"/>
      <c r="LY968" s="4"/>
      <c r="LZ968" s="4"/>
      <c r="MA968" s="136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Q968" s="4"/>
      <c r="PR968" s="4"/>
      <c r="PS968" s="4"/>
      <c r="PT968" s="4"/>
      <c r="PU968" s="4"/>
      <c r="PV968" s="4"/>
      <c r="PW968" s="4"/>
      <c r="PX968" s="4"/>
      <c r="PY968" s="136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P968" s="4"/>
      <c r="TQ968" s="4"/>
      <c r="TR968" s="4"/>
      <c r="TS968" s="4"/>
      <c r="TT968" s="4"/>
      <c r="TU968" s="4"/>
      <c r="TV968" s="4"/>
      <c r="TW968" s="4"/>
      <c r="TX968" s="136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O968" s="4"/>
      <c r="XP968" s="4"/>
      <c r="XQ968" s="4"/>
      <c r="XR968" s="4"/>
      <c r="XS968" s="4"/>
      <c r="XT968" s="4"/>
      <c r="XU968" s="4"/>
      <c r="XV968" s="4"/>
      <c r="XW968" s="136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</row>
    <row r="969" spans="3:737" x14ac:dyDescent="0.25">
      <c r="C969" s="4"/>
      <c r="D969" s="4"/>
      <c r="E969" s="4"/>
      <c r="F969" s="4"/>
      <c r="G969" s="4"/>
      <c r="H969" s="4"/>
      <c r="I969" s="4"/>
      <c r="J969" s="4"/>
      <c r="K969" s="136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DC969" s="136"/>
      <c r="DD969" s="136"/>
      <c r="DE969" s="136"/>
      <c r="DF969" s="136"/>
      <c r="DG969" s="4"/>
      <c r="DH969" s="136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136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U969" s="4"/>
      <c r="HV969" s="4"/>
      <c r="HW969" s="4"/>
      <c r="HX969" s="4"/>
      <c r="HY969" s="4"/>
      <c r="HZ969" s="4"/>
      <c r="IA969" s="4"/>
      <c r="IB969" s="4"/>
      <c r="IC969" s="136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S969" s="4"/>
      <c r="LT969" s="4"/>
      <c r="LU969" s="4"/>
      <c r="LV969" s="4"/>
      <c r="LW969" s="4"/>
      <c r="LX969" s="4"/>
      <c r="LY969" s="4"/>
      <c r="LZ969" s="4"/>
      <c r="MA969" s="136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Q969" s="4"/>
      <c r="PR969" s="4"/>
      <c r="PS969" s="4"/>
      <c r="PT969" s="4"/>
      <c r="PU969" s="4"/>
      <c r="PV969" s="4"/>
      <c r="PW969" s="4"/>
      <c r="PX969" s="4"/>
      <c r="PY969" s="136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P969" s="4"/>
      <c r="TQ969" s="4"/>
      <c r="TR969" s="4"/>
      <c r="TS969" s="4"/>
      <c r="TT969" s="4"/>
      <c r="TU969" s="4"/>
      <c r="TV969" s="4"/>
      <c r="TW969" s="4"/>
      <c r="TX969" s="136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O969" s="4"/>
      <c r="XP969" s="4"/>
      <c r="XQ969" s="4"/>
      <c r="XR969" s="4"/>
      <c r="XS969" s="4"/>
      <c r="XT969" s="4"/>
      <c r="XU969" s="4"/>
      <c r="XV969" s="4"/>
      <c r="XW969" s="136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</row>
    <row r="970" spans="3:737" x14ac:dyDescent="0.25">
      <c r="C970" s="4"/>
      <c r="D970" s="4"/>
      <c r="E970" s="4"/>
      <c r="F970" s="4"/>
      <c r="G970" s="4"/>
      <c r="H970" s="4"/>
      <c r="I970" s="4"/>
      <c r="J970" s="4"/>
      <c r="K970" s="136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DC970" s="136"/>
      <c r="DD970" s="136"/>
      <c r="DE970" s="136"/>
      <c r="DF970" s="136"/>
      <c r="DG970" s="4"/>
      <c r="DH970" s="136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136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U970" s="4"/>
      <c r="HV970" s="4"/>
      <c r="HW970" s="4"/>
      <c r="HX970" s="4"/>
      <c r="HY970" s="4"/>
      <c r="HZ970" s="4"/>
      <c r="IA970" s="4"/>
      <c r="IB970" s="4"/>
      <c r="IC970" s="136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S970" s="4"/>
      <c r="LT970" s="4"/>
      <c r="LU970" s="4"/>
      <c r="LV970" s="4"/>
      <c r="LW970" s="4"/>
      <c r="LX970" s="4"/>
      <c r="LY970" s="4"/>
      <c r="LZ970" s="4"/>
      <c r="MA970" s="136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Q970" s="4"/>
      <c r="PR970" s="4"/>
      <c r="PS970" s="4"/>
      <c r="PT970" s="4"/>
      <c r="PU970" s="4"/>
      <c r="PV970" s="4"/>
      <c r="PW970" s="4"/>
      <c r="PX970" s="4"/>
      <c r="PY970" s="136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P970" s="4"/>
      <c r="TQ970" s="4"/>
      <c r="TR970" s="4"/>
      <c r="TS970" s="4"/>
      <c r="TT970" s="4"/>
      <c r="TU970" s="4"/>
      <c r="TV970" s="4"/>
      <c r="TW970" s="4"/>
      <c r="TX970" s="136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O970" s="4"/>
      <c r="XP970" s="4"/>
      <c r="XQ970" s="4"/>
      <c r="XR970" s="4"/>
      <c r="XS970" s="4"/>
      <c r="XT970" s="4"/>
      <c r="XU970" s="4"/>
      <c r="XV970" s="4"/>
      <c r="XW970" s="136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</row>
    <row r="971" spans="3:737" x14ac:dyDescent="0.25">
      <c r="C971" s="4"/>
      <c r="D971" s="4"/>
      <c r="E971" s="4"/>
      <c r="F971" s="4"/>
      <c r="G971" s="4"/>
      <c r="H971" s="4"/>
      <c r="I971" s="4"/>
      <c r="J971" s="4"/>
      <c r="K971" s="136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DC971" s="136"/>
      <c r="DD971" s="136"/>
      <c r="DE971" s="136"/>
      <c r="DF971" s="136"/>
      <c r="DG971" s="4"/>
      <c r="DH971" s="136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136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U971" s="4"/>
      <c r="HV971" s="4"/>
      <c r="HW971" s="4"/>
      <c r="HX971" s="4"/>
      <c r="HY971" s="4"/>
      <c r="HZ971" s="4"/>
      <c r="IA971" s="4"/>
      <c r="IB971" s="4"/>
      <c r="IC971" s="136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S971" s="4"/>
      <c r="LT971" s="4"/>
      <c r="LU971" s="4"/>
      <c r="LV971" s="4"/>
      <c r="LW971" s="4"/>
      <c r="LX971" s="4"/>
      <c r="LY971" s="4"/>
      <c r="LZ971" s="4"/>
      <c r="MA971" s="136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Q971" s="4"/>
      <c r="PR971" s="4"/>
      <c r="PS971" s="4"/>
      <c r="PT971" s="4"/>
      <c r="PU971" s="4"/>
      <c r="PV971" s="4"/>
      <c r="PW971" s="4"/>
      <c r="PX971" s="4"/>
      <c r="PY971" s="136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P971" s="4"/>
      <c r="TQ971" s="4"/>
      <c r="TR971" s="4"/>
      <c r="TS971" s="4"/>
      <c r="TT971" s="4"/>
      <c r="TU971" s="4"/>
      <c r="TV971" s="4"/>
      <c r="TW971" s="4"/>
      <c r="TX971" s="136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O971" s="4"/>
      <c r="XP971" s="4"/>
      <c r="XQ971" s="4"/>
      <c r="XR971" s="4"/>
      <c r="XS971" s="4"/>
      <c r="XT971" s="4"/>
      <c r="XU971" s="4"/>
      <c r="XV971" s="4"/>
      <c r="XW971" s="136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</row>
    <row r="972" spans="3:737" x14ac:dyDescent="0.25">
      <c r="C972" s="4"/>
      <c r="D972" s="4"/>
      <c r="E972" s="4"/>
      <c r="F972" s="4"/>
      <c r="G972" s="4"/>
      <c r="H972" s="4"/>
      <c r="I972" s="4"/>
      <c r="J972" s="4"/>
      <c r="K972" s="136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DC972" s="136"/>
      <c r="DD972" s="136"/>
      <c r="DE972" s="136"/>
      <c r="DF972" s="136"/>
      <c r="DG972" s="4"/>
      <c r="DH972" s="136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136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U972" s="4"/>
      <c r="HV972" s="4"/>
      <c r="HW972" s="4"/>
      <c r="HX972" s="4"/>
      <c r="HY972" s="4"/>
      <c r="HZ972" s="4"/>
      <c r="IA972" s="4"/>
      <c r="IB972" s="4"/>
      <c r="IC972" s="136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S972" s="4"/>
      <c r="LT972" s="4"/>
      <c r="LU972" s="4"/>
      <c r="LV972" s="4"/>
      <c r="LW972" s="4"/>
      <c r="LX972" s="4"/>
      <c r="LY972" s="4"/>
      <c r="LZ972" s="4"/>
      <c r="MA972" s="136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Q972" s="4"/>
      <c r="PR972" s="4"/>
      <c r="PS972" s="4"/>
      <c r="PT972" s="4"/>
      <c r="PU972" s="4"/>
      <c r="PV972" s="4"/>
      <c r="PW972" s="4"/>
      <c r="PX972" s="4"/>
      <c r="PY972" s="136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P972" s="4"/>
      <c r="TQ972" s="4"/>
      <c r="TR972" s="4"/>
      <c r="TS972" s="4"/>
      <c r="TT972" s="4"/>
      <c r="TU972" s="4"/>
      <c r="TV972" s="4"/>
      <c r="TW972" s="4"/>
      <c r="TX972" s="136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O972" s="4"/>
      <c r="XP972" s="4"/>
      <c r="XQ972" s="4"/>
      <c r="XR972" s="4"/>
      <c r="XS972" s="4"/>
      <c r="XT972" s="4"/>
      <c r="XU972" s="4"/>
      <c r="XV972" s="4"/>
      <c r="XW972" s="136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</row>
    <row r="973" spans="3:737" x14ac:dyDescent="0.25">
      <c r="C973" s="4"/>
      <c r="D973" s="4"/>
      <c r="E973" s="4"/>
      <c r="F973" s="4"/>
      <c r="G973" s="4"/>
      <c r="H973" s="4"/>
      <c r="I973" s="4"/>
      <c r="J973" s="4"/>
      <c r="K973" s="136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DC973" s="136"/>
      <c r="DD973" s="136"/>
      <c r="DE973" s="136"/>
      <c r="DF973" s="136"/>
      <c r="DG973" s="4"/>
      <c r="DH973" s="136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136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U973" s="4"/>
      <c r="HV973" s="4"/>
      <c r="HW973" s="4"/>
      <c r="HX973" s="4"/>
      <c r="HY973" s="4"/>
      <c r="HZ973" s="4"/>
      <c r="IA973" s="4"/>
      <c r="IB973" s="4"/>
      <c r="IC973" s="136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S973" s="4"/>
      <c r="LT973" s="4"/>
      <c r="LU973" s="4"/>
      <c r="LV973" s="4"/>
      <c r="LW973" s="4"/>
      <c r="LX973" s="4"/>
      <c r="LY973" s="4"/>
      <c r="LZ973" s="4"/>
      <c r="MA973" s="136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Q973" s="4"/>
      <c r="PR973" s="4"/>
      <c r="PS973" s="4"/>
      <c r="PT973" s="4"/>
      <c r="PU973" s="4"/>
      <c r="PV973" s="4"/>
      <c r="PW973" s="4"/>
      <c r="PX973" s="4"/>
      <c r="PY973" s="136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P973" s="4"/>
      <c r="TQ973" s="4"/>
      <c r="TR973" s="4"/>
      <c r="TS973" s="4"/>
      <c r="TT973" s="4"/>
      <c r="TU973" s="4"/>
      <c r="TV973" s="4"/>
      <c r="TW973" s="4"/>
      <c r="TX973" s="136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O973" s="4"/>
      <c r="XP973" s="4"/>
      <c r="XQ973" s="4"/>
      <c r="XR973" s="4"/>
      <c r="XS973" s="4"/>
      <c r="XT973" s="4"/>
      <c r="XU973" s="4"/>
      <c r="XV973" s="4"/>
      <c r="XW973" s="136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</row>
    <row r="974" spans="3:737" x14ac:dyDescent="0.25">
      <c r="C974" s="4"/>
      <c r="D974" s="4"/>
      <c r="E974" s="4"/>
      <c r="F974" s="4"/>
      <c r="G974" s="4"/>
      <c r="H974" s="4"/>
      <c r="I974" s="4"/>
      <c r="J974" s="4"/>
      <c r="K974" s="136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DC974" s="136"/>
      <c r="DD974" s="136"/>
      <c r="DE974" s="136"/>
      <c r="DF974" s="136"/>
      <c r="DG974" s="4"/>
      <c r="DH974" s="136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136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U974" s="4"/>
      <c r="HV974" s="4"/>
      <c r="HW974" s="4"/>
      <c r="HX974" s="4"/>
      <c r="HY974" s="4"/>
      <c r="HZ974" s="4"/>
      <c r="IA974" s="4"/>
      <c r="IB974" s="4"/>
      <c r="IC974" s="136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S974" s="4"/>
      <c r="LT974" s="4"/>
      <c r="LU974" s="4"/>
      <c r="LV974" s="4"/>
      <c r="LW974" s="4"/>
      <c r="LX974" s="4"/>
      <c r="LY974" s="4"/>
      <c r="LZ974" s="4"/>
      <c r="MA974" s="136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Q974" s="4"/>
      <c r="PR974" s="4"/>
      <c r="PS974" s="4"/>
      <c r="PT974" s="4"/>
      <c r="PU974" s="4"/>
      <c r="PV974" s="4"/>
      <c r="PW974" s="4"/>
      <c r="PX974" s="4"/>
      <c r="PY974" s="136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P974" s="4"/>
      <c r="TQ974" s="4"/>
      <c r="TR974" s="4"/>
      <c r="TS974" s="4"/>
      <c r="TT974" s="4"/>
      <c r="TU974" s="4"/>
      <c r="TV974" s="4"/>
      <c r="TW974" s="4"/>
      <c r="TX974" s="136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O974" s="4"/>
      <c r="XP974" s="4"/>
      <c r="XQ974" s="4"/>
      <c r="XR974" s="4"/>
      <c r="XS974" s="4"/>
      <c r="XT974" s="4"/>
      <c r="XU974" s="4"/>
      <c r="XV974" s="4"/>
      <c r="XW974" s="136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</row>
    <row r="975" spans="3:737" x14ac:dyDescent="0.25">
      <c r="C975" s="4"/>
      <c r="D975" s="4"/>
      <c r="E975" s="4"/>
      <c r="F975" s="4"/>
      <c r="G975" s="4"/>
      <c r="H975" s="4"/>
      <c r="I975" s="4"/>
      <c r="J975" s="4"/>
      <c r="K975" s="136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DC975" s="136"/>
      <c r="DD975" s="136"/>
      <c r="DE975" s="136"/>
      <c r="DF975" s="136"/>
      <c r="DG975" s="4"/>
      <c r="DH975" s="136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136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U975" s="4"/>
      <c r="HV975" s="4"/>
      <c r="HW975" s="4"/>
      <c r="HX975" s="4"/>
      <c r="HY975" s="4"/>
      <c r="HZ975" s="4"/>
      <c r="IA975" s="4"/>
      <c r="IB975" s="4"/>
      <c r="IC975" s="136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S975" s="4"/>
      <c r="LT975" s="4"/>
      <c r="LU975" s="4"/>
      <c r="LV975" s="4"/>
      <c r="LW975" s="4"/>
      <c r="LX975" s="4"/>
      <c r="LY975" s="4"/>
      <c r="LZ975" s="4"/>
      <c r="MA975" s="136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Q975" s="4"/>
      <c r="PR975" s="4"/>
      <c r="PS975" s="4"/>
      <c r="PT975" s="4"/>
      <c r="PU975" s="4"/>
      <c r="PV975" s="4"/>
      <c r="PW975" s="4"/>
      <c r="PX975" s="4"/>
      <c r="PY975" s="136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P975" s="4"/>
      <c r="TQ975" s="4"/>
      <c r="TR975" s="4"/>
      <c r="TS975" s="4"/>
      <c r="TT975" s="4"/>
      <c r="TU975" s="4"/>
      <c r="TV975" s="4"/>
      <c r="TW975" s="4"/>
      <c r="TX975" s="136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O975" s="4"/>
      <c r="XP975" s="4"/>
      <c r="XQ975" s="4"/>
      <c r="XR975" s="4"/>
      <c r="XS975" s="4"/>
      <c r="XT975" s="4"/>
      <c r="XU975" s="4"/>
      <c r="XV975" s="4"/>
      <c r="XW975" s="136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</row>
    <row r="976" spans="3:737" x14ac:dyDescent="0.25">
      <c r="C976" s="4"/>
      <c r="D976" s="4"/>
      <c r="E976" s="4"/>
      <c r="F976" s="4"/>
      <c r="G976" s="4"/>
      <c r="H976" s="4"/>
      <c r="I976" s="4"/>
      <c r="J976" s="4"/>
      <c r="K976" s="136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DC976" s="136"/>
      <c r="DD976" s="136"/>
      <c r="DE976" s="136"/>
      <c r="DF976" s="136"/>
      <c r="DG976" s="4"/>
      <c r="DH976" s="136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136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U976" s="4"/>
      <c r="HV976" s="4"/>
      <c r="HW976" s="4"/>
      <c r="HX976" s="4"/>
      <c r="HY976" s="4"/>
      <c r="HZ976" s="4"/>
      <c r="IA976" s="4"/>
      <c r="IB976" s="4"/>
      <c r="IC976" s="136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S976" s="4"/>
      <c r="LT976" s="4"/>
      <c r="LU976" s="4"/>
      <c r="LV976" s="4"/>
      <c r="LW976" s="4"/>
      <c r="LX976" s="4"/>
      <c r="LY976" s="4"/>
      <c r="LZ976" s="4"/>
      <c r="MA976" s="136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Q976" s="4"/>
      <c r="PR976" s="4"/>
      <c r="PS976" s="4"/>
      <c r="PT976" s="4"/>
      <c r="PU976" s="4"/>
      <c r="PV976" s="4"/>
      <c r="PW976" s="4"/>
      <c r="PX976" s="4"/>
      <c r="PY976" s="136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P976" s="4"/>
      <c r="TQ976" s="4"/>
      <c r="TR976" s="4"/>
      <c r="TS976" s="4"/>
      <c r="TT976" s="4"/>
      <c r="TU976" s="4"/>
      <c r="TV976" s="4"/>
      <c r="TW976" s="4"/>
      <c r="TX976" s="136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O976" s="4"/>
      <c r="XP976" s="4"/>
      <c r="XQ976" s="4"/>
      <c r="XR976" s="4"/>
      <c r="XS976" s="4"/>
      <c r="XT976" s="4"/>
      <c r="XU976" s="4"/>
      <c r="XV976" s="4"/>
      <c r="XW976" s="136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</row>
    <row r="977" spans="3:737" x14ac:dyDescent="0.25">
      <c r="C977" s="4"/>
      <c r="D977" s="4"/>
      <c r="E977" s="4"/>
      <c r="F977" s="4"/>
      <c r="G977" s="4"/>
      <c r="H977" s="4"/>
      <c r="I977" s="4"/>
      <c r="J977" s="4"/>
      <c r="K977" s="136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DC977" s="136"/>
      <c r="DD977" s="136"/>
      <c r="DE977" s="136"/>
      <c r="DF977" s="136"/>
      <c r="DG977" s="4"/>
      <c r="DH977" s="136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136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U977" s="4"/>
      <c r="HV977" s="4"/>
      <c r="HW977" s="4"/>
      <c r="HX977" s="4"/>
      <c r="HY977" s="4"/>
      <c r="HZ977" s="4"/>
      <c r="IA977" s="4"/>
      <c r="IB977" s="4"/>
      <c r="IC977" s="136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S977" s="4"/>
      <c r="LT977" s="4"/>
      <c r="LU977" s="4"/>
      <c r="LV977" s="4"/>
      <c r="LW977" s="4"/>
      <c r="LX977" s="4"/>
      <c r="LY977" s="4"/>
      <c r="LZ977" s="4"/>
      <c r="MA977" s="136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Q977" s="4"/>
      <c r="PR977" s="4"/>
      <c r="PS977" s="4"/>
      <c r="PT977" s="4"/>
      <c r="PU977" s="4"/>
      <c r="PV977" s="4"/>
      <c r="PW977" s="4"/>
      <c r="PX977" s="4"/>
      <c r="PY977" s="136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P977" s="4"/>
      <c r="TQ977" s="4"/>
      <c r="TR977" s="4"/>
      <c r="TS977" s="4"/>
      <c r="TT977" s="4"/>
      <c r="TU977" s="4"/>
      <c r="TV977" s="4"/>
      <c r="TW977" s="4"/>
      <c r="TX977" s="136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O977" s="4"/>
      <c r="XP977" s="4"/>
      <c r="XQ977" s="4"/>
      <c r="XR977" s="4"/>
      <c r="XS977" s="4"/>
      <c r="XT977" s="4"/>
      <c r="XU977" s="4"/>
      <c r="XV977" s="4"/>
      <c r="XW977" s="136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</row>
    <row r="978" spans="3:737" x14ac:dyDescent="0.25">
      <c r="C978" s="4"/>
      <c r="D978" s="4"/>
      <c r="E978" s="4"/>
      <c r="F978" s="4"/>
      <c r="G978" s="4"/>
      <c r="H978" s="4"/>
      <c r="I978" s="4"/>
      <c r="J978" s="4"/>
      <c r="K978" s="136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DC978" s="136"/>
      <c r="DD978" s="136"/>
      <c r="DE978" s="136"/>
      <c r="DF978" s="136"/>
      <c r="DG978" s="4"/>
      <c r="DH978" s="136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136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U978" s="4"/>
      <c r="HV978" s="4"/>
      <c r="HW978" s="4"/>
      <c r="HX978" s="4"/>
      <c r="HY978" s="4"/>
      <c r="HZ978" s="4"/>
      <c r="IA978" s="4"/>
      <c r="IB978" s="4"/>
      <c r="IC978" s="136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S978" s="4"/>
      <c r="LT978" s="4"/>
      <c r="LU978" s="4"/>
      <c r="LV978" s="4"/>
      <c r="LW978" s="4"/>
      <c r="LX978" s="4"/>
      <c r="LY978" s="4"/>
      <c r="LZ978" s="4"/>
      <c r="MA978" s="136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Q978" s="4"/>
      <c r="PR978" s="4"/>
      <c r="PS978" s="4"/>
      <c r="PT978" s="4"/>
      <c r="PU978" s="4"/>
      <c r="PV978" s="4"/>
      <c r="PW978" s="4"/>
      <c r="PX978" s="4"/>
      <c r="PY978" s="136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P978" s="4"/>
      <c r="TQ978" s="4"/>
      <c r="TR978" s="4"/>
      <c r="TS978" s="4"/>
      <c r="TT978" s="4"/>
      <c r="TU978" s="4"/>
      <c r="TV978" s="4"/>
      <c r="TW978" s="4"/>
      <c r="TX978" s="136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O978" s="4"/>
      <c r="XP978" s="4"/>
      <c r="XQ978" s="4"/>
      <c r="XR978" s="4"/>
      <c r="XS978" s="4"/>
      <c r="XT978" s="4"/>
      <c r="XU978" s="4"/>
      <c r="XV978" s="4"/>
      <c r="XW978" s="136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</row>
    <row r="979" spans="3:737" x14ac:dyDescent="0.25">
      <c r="C979" s="4"/>
      <c r="D979" s="4"/>
      <c r="E979" s="4"/>
      <c r="F979" s="4"/>
      <c r="G979" s="4"/>
      <c r="H979" s="4"/>
      <c r="I979" s="4"/>
      <c r="J979" s="4"/>
      <c r="K979" s="136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DC979" s="136"/>
      <c r="DD979" s="136"/>
      <c r="DE979" s="136"/>
      <c r="DF979" s="136"/>
      <c r="DG979" s="4"/>
      <c r="DH979" s="136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136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U979" s="4"/>
      <c r="HV979" s="4"/>
      <c r="HW979" s="4"/>
      <c r="HX979" s="4"/>
      <c r="HY979" s="4"/>
      <c r="HZ979" s="4"/>
      <c r="IA979" s="4"/>
      <c r="IB979" s="4"/>
      <c r="IC979" s="136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S979" s="4"/>
      <c r="LT979" s="4"/>
      <c r="LU979" s="4"/>
      <c r="LV979" s="4"/>
      <c r="LW979" s="4"/>
      <c r="LX979" s="4"/>
      <c r="LY979" s="4"/>
      <c r="LZ979" s="4"/>
      <c r="MA979" s="136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Q979" s="4"/>
      <c r="PR979" s="4"/>
      <c r="PS979" s="4"/>
      <c r="PT979" s="4"/>
      <c r="PU979" s="4"/>
      <c r="PV979" s="4"/>
      <c r="PW979" s="4"/>
      <c r="PX979" s="4"/>
      <c r="PY979" s="136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P979" s="4"/>
      <c r="TQ979" s="4"/>
      <c r="TR979" s="4"/>
      <c r="TS979" s="4"/>
      <c r="TT979" s="4"/>
      <c r="TU979" s="4"/>
      <c r="TV979" s="4"/>
      <c r="TW979" s="4"/>
      <c r="TX979" s="136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O979" s="4"/>
      <c r="XP979" s="4"/>
      <c r="XQ979" s="4"/>
      <c r="XR979" s="4"/>
      <c r="XS979" s="4"/>
      <c r="XT979" s="4"/>
      <c r="XU979" s="4"/>
      <c r="XV979" s="4"/>
      <c r="XW979" s="136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</row>
    <row r="980" spans="3:737" x14ac:dyDescent="0.25">
      <c r="C980" s="4"/>
      <c r="D980" s="4"/>
      <c r="E980" s="4"/>
      <c r="F980" s="4"/>
      <c r="G980" s="4"/>
      <c r="H980" s="4"/>
      <c r="I980" s="4"/>
      <c r="J980" s="4"/>
      <c r="K980" s="136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DC980" s="136"/>
      <c r="DD980" s="136"/>
      <c r="DE980" s="136"/>
      <c r="DF980" s="136"/>
      <c r="DG980" s="4"/>
      <c r="DH980" s="136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136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U980" s="4"/>
      <c r="HV980" s="4"/>
      <c r="HW980" s="4"/>
      <c r="HX980" s="4"/>
      <c r="HY980" s="4"/>
      <c r="HZ980" s="4"/>
      <c r="IA980" s="4"/>
      <c r="IB980" s="4"/>
      <c r="IC980" s="136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S980" s="4"/>
      <c r="LT980" s="4"/>
      <c r="LU980" s="4"/>
      <c r="LV980" s="4"/>
      <c r="LW980" s="4"/>
      <c r="LX980" s="4"/>
      <c r="LY980" s="4"/>
      <c r="LZ980" s="4"/>
      <c r="MA980" s="136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Q980" s="4"/>
      <c r="PR980" s="4"/>
      <c r="PS980" s="4"/>
      <c r="PT980" s="4"/>
      <c r="PU980" s="4"/>
      <c r="PV980" s="4"/>
      <c r="PW980" s="4"/>
      <c r="PX980" s="4"/>
      <c r="PY980" s="136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P980" s="4"/>
      <c r="TQ980" s="4"/>
      <c r="TR980" s="4"/>
      <c r="TS980" s="4"/>
      <c r="TT980" s="4"/>
      <c r="TU980" s="4"/>
      <c r="TV980" s="4"/>
      <c r="TW980" s="4"/>
      <c r="TX980" s="136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O980" s="4"/>
      <c r="XP980" s="4"/>
      <c r="XQ980" s="4"/>
      <c r="XR980" s="4"/>
      <c r="XS980" s="4"/>
      <c r="XT980" s="4"/>
      <c r="XU980" s="4"/>
      <c r="XV980" s="4"/>
      <c r="XW980" s="136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</row>
    <row r="981" spans="3:737" x14ac:dyDescent="0.25">
      <c r="C981" s="4"/>
      <c r="D981" s="4"/>
      <c r="E981" s="4"/>
      <c r="F981" s="4"/>
      <c r="G981" s="4"/>
      <c r="H981" s="4"/>
      <c r="I981" s="4"/>
      <c r="J981" s="4"/>
      <c r="K981" s="136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DC981" s="136"/>
      <c r="DD981" s="136"/>
      <c r="DE981" s="136"/>
      <c r="DF981" s="136"/>
      <c r="DG981" s="4"/>
      <c r="DH981" s="136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136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U981" s="4"/>
      <c r="HV981" s="4"/>
      <c r="HW981" s="4"/>
      <c r="HX981" s="4"/>
      <c r="HY981" s="4"/>
      <c r="HZ981" s="4"/>
      <c r="IA981" s="4"/>
      <c r="IB981" s="4"/>
      <c r="IC981" s="136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S981" s="4"/>
      <c r="LT981" s="4"/>
      <c r="LU981" s="4"/>
      <c r="LV981" s="4"/>
      <c r="LW981" s="4"/>
      <c r="LX981" s="4"/>
      <c r="LY981" s="4"/>
      <c r="LZ981" s="4"/>
      <c r="MA981" s="136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Q981" s="4"/>
      <c r="PR981" s="4"/>
      <c r="PS981" s="4"/>
      <c r="PT981" s="4"/>
      <c r="PU981" s="4"/>
      <c r="PV981" s="4"/>
      <c r="PW981" s="4"/>
      <c r="PX981" s="4"/>
      <c r="PY981" s="136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P981" s="4"/>
      <c r="TQ981" s="4"/>
      <c r="TR981" s="4"/>
      <c r="TS981" s="4"/>
      <c r="TT981" s="4"/>
      <c r="TU981" s="4"/>
      <c r="TV981" s="4"/>
      <c r="TW981" s="4"/>
      <c r="TX981" s="136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O981" s="4"/>
      <c r="XP981" s="4"/>
      <c r="XQ981" s="4"/>
      <c r="XR981" s="4"/>
      <c r="XS981" s="4"/>
      <c r="XT981" s="4"/>
      <c r="XU981" s="4"/>
      <c r="XV981" s="4"/>
      <c r="XW981" s="136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</row>
    <row r="982" spans="3:737" x14ac:dyDescent="0.25">
      <c r="C982" s="4"/>
      <c r="D982" s="4"/>
      <c r="E982" s="4"/>
      <c r="F982" s="4"/>
      <c r="G982" s="4"/>
      <c r="H982" s="4"/>
      <c r="I982" s="4"/>
      <c r="J982" s="4"/>
      <c r="K982" s="136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DC982" s="136"/>
      <c r="DD982" s="136"/>
      <c r="DE982" s="136"/>
      <c r="DF982" s="136"/>
      <c r="DG982" s="4"/>
      <c r="DH982" s="136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136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U982" s="4"/>
      <c r="HV982" s="4"/>
      <c r="HW982" s="4"/>
      <c r="HX982" s="4"/>
      <c r="HY982" s="4"/>
      <c r="HZ982" s="4"/>
      <c r="IA982" s="4"/>
      <c r="IB982" s="4"/>
      <c r="IC982" s="136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S982" s="4"/>
      <c r="LT982" s="4"/>
      <c r="LU982" s="4"/>
      <c r="LV982" s="4"/>
      <c r="LW982" s="4"/>
      <c r="LX982" s="4"/>
      <c r="LY982" s="4"/>
      <c r="LZ982" s="4"/>
      <c r="MA982" s="136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Q982" s="4"/>
      <c r="PR982" s="4"/>
      <c r="PS982" s="4"/>
      <c r="PT982" s="4"/>
      <c r="PU982" s="4"/>
      <c r="PV982" s="4"/>
      <c r="PW982" s="4"/>
      <c r="PX982" s="4"/>
      <c r="PY982" s="136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P982" s="4"/>
      <c r="TQ982" s="4"/>
      <c r="TR982" s="4"/>
      <c r="TS982" s="4"/>
      <c r="TT982" s="4"/>
      <c r="TU982" s="4"/>
      <c r="TV982" s="4"/>
      <c r="TW982" s="4"/>
      <c r="TX982" s="136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O982" s="4"/>
      <c r="XP982" s="4"/>
      <c r="XQ982" s="4"/>
      <c r="XR982" s="4"/>
      <c r="XS982" s="4"/>
      <c r="XT982" s="4"/>
      <c r="XU982" s="4"/>
      <c r="XV982" s="4"/>
      <c r="XW982" s="136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</row>
    <row r="983" spans="3:737" x14ac:dyDescent="0.25">
      <c r="C983" s="4"/>
      <c r="D983" s="4"/>
      <c r="E983" s="4"/>
      <c r="F983" s="4"/>
      <c r="G983" s="4"/>
      <c r="H983" s="4"/>
      <c r="I983" s="4"/>
      <c r="J983" s="4"/>
      <c r="K983" s="136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DC983" s="136"/>
      <c r="DD983" s="136"/>
      <c r="DE983" s="136"/>
      <c r="DF983" s="136"/>
      <c r="DG983" s="4"/>
      <c r="DH983" s="136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136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U983" s="4"/>
      <c r="HV983" s="4"/>
      <c r="HW983" s="4"/>
      <c r="HX983" s="4"/>
      <c r="HY983" s="4"/>
      <c r="HZ983" s="4"/>
      <c r="IA983" s="4"/>
      <c r="IB983" s="4"/>
      <c r="IC983" s="136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S983" s="4"/>
      <c r="LT983" s="4"/>
      <c r="LU983" s="4"/>
      <c r="LV983" s="4"/>
      <c r="LW983" s="4"/>
      <c r="LX983" s="4"/>
      <c r="LY983" s="4"/>
      <c r="LZ983" s="4"/>
      <c r="MA983" s="136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Q983" s="4"/>
      <c r="PR983" s="4"/>
      <c r="PS983" s="4"/>
      <c r="PT983" s="4"/>
      <c r="PU983" s="4"/>
      <c r="PV983" s="4"/>
      <c r="PW983" s="4"/>
      <c r="PX983" s="4"/>
      <c r="PY983" s="136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P983" s="4"/>
      <c r="TQ983" s="4"/>
      <c r="TR983" s="4"/>
      <c r="TS983" s="4"/>
      <c r="TT983" s="4"/>
      <c r="TU983" s="4"/>
      <c r="TV983" s="4"/>
      <c r="TW983" s="4"/>
      <c r="TX983" s="136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O983" s="4"/>
      <c r="XP983" s="4"/>
      <c r="XQ983" s="4"/>
      <c r="XR983" s="4"/>
      <c r="XS983" s="4"/>
      <c r="XT983" s="4"/>
      <c r="XU983" s="4"/>
      <c r="XV983" s="4"/>
      <c r="XW983" s="136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</row>
    <row r="984" spans="3:737" x14ac:dyDescent="0.25">
      <c r="C984" s="4"/>
      <c r="D984" s="4"/>
      <c r="E984" s="4"/>
      <c r="F984" s="4"/>
      <c r="G984" s="4"/>
      <c r="H984" s="4"/>
      <c r="I984" s="4"/>
      <c r="J984" s="4"/>
      <c r="K984" s="136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DC984" s="136"/>
      <c r="DD984" s="136"/>
      <c r="DE984" s="136"/>
      <c r="DF984" s="136"/>
      <c r="DG984" s="4"/>
      <c r="DH984" s="136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136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U984" s="4"/>
      <c r="HV984" s="4"/>
      <c r="HW984" s="4"/>
      <c r="HX984" s="4"/>
      <c r="HY984" s="4"/>
      <c r="HZ984" s="4"/>
      <c r="IA984" s="4"/>
      <c r="IB984" s="4"/>
      <c r="IC984" s="136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S984" s="4"/>
      <c r="LT984" s="4"/>
      <c r="LU984" s="4"/>
      <c r="LV984" s="4"/>
      <c r="LW984" s="4"/>
      <c r="LX984" s="4"/>
      <c r="LY984" s="4"/>
      <c r="LZ984" s="4"/>
      <c r="MA984" s="136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Q984" s="4"/>
      <c r="PR984" s="4"/>
      <c r="PS984" s="4"/>
      <c r="PT984" s="4"/>
      <c r="PU984" s="4"/>
      <c r="PV984" s="4"/>
      <c r="PW984" s="4"/>
      <c r="PX984" s="4"/>
      <c r="PY984" s="136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P984" s="4"/>
      <c r="TQ984" s="4"/>
      <c r="TR984" s="4"/>
      <c r="TS984" s="4"/>
      <c r="TT984" s="4"/>
      <c r="TU984" s="4"/>
      <c r="TV984" s="4"/>
      <c r="TW984" s="4"/>
      <c r="TX984" s="136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O984" s="4"/>
      <c r="XP984" s="4"/>
      <c r="XQ984" s="4"/>
      <c r="XR984" s="4"/>
      <c r="XS984" s="4"/>
      <c r="XT984" s="4"/>
      <c r="XU984" s="4"/>
      <c r="XV984" s="4"/>
      <c r="XW984" s="136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</row>
    <row r="985" spans="3:737" x14ac:dyDescent="0.25">
      <c r="C985" s="4"/>
      <c r="D985" s="4"/>
      <c r="E985" s="4"/>
      <c r="F985" s="4"/>
      <c r="G985" s="4"/>
      <c r="H985" s="4"/>
      <c r="I985" s="4"/>
      <c r="J985" s="4"/>
      <c r="K985" s="136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DC985" s="136"/>
      <c r="DD985" s="136"/>
      <c r="DE985" s="136"/>
      <c r="DF985" s="136"/>
      <c r="DG985" s="4"/>
      <c r="DH985" s="136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136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U985" s="4"/>
      <c r="HV985" s="4"/>
      <c r="HW985" s="4"/>
      <c r="HX985" s="4"/>
      <c r="HY985" s="4"/>
      <c r="HZ985" s="4"/>
      <c r="IA985" s="4"/>
      <c r="IB985" s="4"/>
      <c r="IC985" s="136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S985" s="4"/>
      <c r="LT985" s="4"/>
      <c r="LU985" s="4"/>
      <c r="LV985" s="4"/>
      <c r="LW985" s="4"/>
      <c r="LX985" s="4"/>
      <c r="LY985" s="4"/>
      <c r="LZ985" s="4"/>
      <c r="MA985" s="136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Q985" s="4"/>
      <c r="PR985" s="4"/>
      <c r="PS985" s="4"/>
      <c r="PT985" s="4"/>
      <c r="PU985" s="4"/>
      <c r="PV985" s="4"/>
      <c r="PW985" s="4"/>
      <c r="PX985" s="4"/>
      <c r="PY985" s="136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P985" s="4"/>
      <c r="TQ985" s="4"/>
      <c r="TR985" s="4"/>
      <c r="TS985" s="4"/>
      <c r="TT985" s="4"/>
      <c r="TU985" s="4"/>
      <c r="TV985" s="4"/>
      <c r="TW985" s="4"/>
      <c r="TX985" s="136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O985" s="4"/>
      <c r="XP985" s="4"/>
      <c r="XQ985" s="4"/>
      <c r="XR985" s="4"/>
      <c r="XS985" s="4"/>
      <c r="XT985" s="4"/>
      <c r="XU985" s="4"/>
      <c r="XV985" s="4"/>
      <c r="XW985" s="136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</row>
    <row r="986" spans="3:737" x14ac:dyDescent="0.25">
      <c r="C986" s="4"/>
      <c r="D986" s="4"/>
      <c r="E986" s="4"/>
      <c r="F986" s="4"/>
      <c r="G986" s="4"/>
      <c r="H986" s="4"/>
      <c r="I986" s="4"/>
      <c r="J986" s="4"/>
      <c r="K986" s="136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DC986" s="136"/>
      <c r="DD986" s="136"/>
      <c r="DE986" s="136"/>
      <c r="DF986" s="136"/>
      <c r="DG986" s="4"/>
      <c r="DH986" s="136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136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U986" s="4"/>
      <c r="HV986" s="4"/>
      <c r="HW986" s="4"/>
      <c r="HX986" s="4"/>
      <c r="HY986" s="4"/>
      <c r="HZ986" s="4"/>
      <c r="IA986" s="4"/>
      <c r="IB986" s="4"/>
      <c r="IC986" s="136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S986" s="4"/>
      <c r="LT986" s="4"/>
      <c r="LU986" s="4"/>
      <c r="LV986" s="4"/>
      <c r="LW986" s="4"/>
      <c r="LX986" s="4"/>
      <c r="LY986" s="4"/>
      <c r="LZ986" s="4"/>
      <c r="MA986" s="136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Q986" s="4"/>
      <c r="PR986" s="4"/>
      <c r="PS986" s="4"/>
      <c r="PT986" s="4"/>
      <c r="PU986" s="4"/>
      <c r="PV986" s="4"/>
      <c r="PW986" s="4"/>
      <c r="PX986" s="4"/>
      <c r="PY986" s="136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P986" s="4"/>
      <c r="TQ986" s="4"/>
      <c r="TR986" s="4"/>
      <c r="TS986" s="4"/>
      <c r="TT986" s="4"/>
      <c r="TU986" s="4"/>
      <c r="TV986" s="4"/>
      <c r="TW986" s="4"/>
      <c r="TX986" s="136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O986" s="4"/>
      <c r="XP986" s="4"/>
      <c r="XQ986" s="4"/>
      <c r="XR986" s="4"/>
      <c r="XS986" s="4"/>
      <c r="XT986" s="4"/>
      <c r="XU986" s="4"/>
      <c r="XV986" s="4"/>
      <c r="XW986" s="136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</row>
    <row r="987" spans="3:737" x14ac:dyDescent="0.25">
      <c r="C987" s="4"/>
      <c r="D987" s="4"/>
      <c r="E987" s="4"/>
      <c r="F987" s="4"/>
      <c r="G987" s="4"/>
      <c r="H987" s="4"/>
      <c r="I987" s="4"/>
      <c r="J987" s="4"/>
      <c r="K987" s="136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DC987" s="136"/>
      <c r="DD987" s="136"/>
      <c r="DE987" s="136"/>
      <c r="DF987" s="136"/>
      <c r="DG987" s="4"/>
      <c r="DH987" s="136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136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U987" s="4"/>
      <c r="HV987" s="4"/>
      <c r="HW987" s="4"/>
      <c r="HX987" s="4"/>
      <c r="HY987" s="4"/>
      <c r="HZ987" s="4"/>
      <c r="IA987" s="4"/>
      <c r="IB987" s="4"/>
      <c r="IC987" s="136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S987" s="4"/>
      <c r="LT987" s="4"/>
      <c r="LU987" s="4"/>
      <c r="LV987" s="4"/>
      <c r="LW987" s="4"/>
      <c r="LX987" s="4"/>
      <c r="LY987" s="4"/>
      <c r="LZ987" s="4"/>
      <c r="MA987" s="136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Q987" s="4"/>
      <c r="PR987" s="4"/>
      <c r="PS987" s="4"/>
      <c r="PT987" s="4"/>
      <c r="PU987" s="4"/>
      <c r="PV987" s="4"/>
      <c r="PW987" s="4"/>
      <c r="PX987" s="4"/>
      <c r="PY987" s="136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P987" s="4"/>
      <c r="TQ987" s="4"/>
      <c r="TR987" s="4"/>
      <c r="TS987" s="4"/>
      <c r="TT987" s="4"/>
      <c r="TU987" s="4"/>
      <c r="TV987" s="4"/>
      <c r="TW987" s="4"/>
      <c r="TX987" s="136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O987" s="4"/>
      <c r="XP987" s="4"/>
      <c r="XQ987" s="4"/>
      <c r="XR987" s="4"/>
      <c r="XS987" s="4"/>
      <c r="XT987" s="4"/>
      <c r="XU987" s="4"/>
      <c r="XV987" s="4"/>
      <c r="XW987" s="136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</row>
    <row r="988" spans="3:737" x14ac:dyDescent="0.25">
      <c r="C988" s="4"/>
      <c r="D988" s="4"/>
      <c r="E988" s="4"/>
      <c r="F988" s="4"/>
      <c r="G988" s="4"/>
      <c r="H988" s="4"/>
      <c r="I988" s="4"/>
      <c r="J988" s="4"/>
      <c r="K988" s="136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DC988" s="136"/>
      <c r="DD988" s="136"/>
      <c r="DE988" s="136"/>
      <c r="DF988" s="136"/>
      <c r="DG988" s="4"/>
      <c r="DH988" s="136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136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U988" s="4"/>
      <c r="HV988" s="4"/>
      <c r="HW988" s="4"/>
      <c r="HX988" s="4"/>
      <c r="HY988" s="4"/>
      <c r="HZ988" s="4"/>
      <c r="IA988" s="4"/>
      <c r="IB988" s="4"/>
      <c r="IC988" s="136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S988" s="4"/>
      <c r="LT988" s="4"/>
      <c r="LU988" s="4"/>
      <c r="LV988" s="4"/>
      <c r="LW988" s="4"/>
      <c r="LX988" s="4"/>
      <c r="LY988" s="4"/>
      <c r="LZ988" s="4"/>
      <c r="MA988" s="136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Q988" s="4"/>
      <c r="PR988" s="4"/>
      <c r="PS988" s="4"/>
      <c r="PT988" s="4"/>
      <c r="PU988" s="4"/>
      <c r="PV988" s="4"/>
      <c r="PW988" s="4"/>
      <c r="PX988" s="4"/>
      <c r="PY988" s="136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P988" s="4"/>
      <c r="TQ988" s="4"/>
      <c r="TR988" s="4"/>
      <c r="TS988" s="4"/>
      <c r="TT988" s="4"/>
      <c r="TU988" s="4"/>
      <c r="TV988" s="4"/>
      <c r="TW988" s="4"/>
      <c r="TX988" s="136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O988" s="4"/>
      <c r="XP988" s="4"/>
      <c r="XQ988" s="4"/>
      <c r="XR988" s="4"/>
      <c r="XS988" s="4"/>
      <c r="XT988" s="4"/>
      <c r="XU988" s="4"/>
      <c r="XV988" s="4"/>
      <c r="XW988" s="136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</row>
    <row r="989" spans="3:737" x14ac:dyDescent="0.25">
      <c r="C989" s="4"/>
      <c r="D989" s="4"/>
      <c r="E989" s="4"/>
      <c r="F989" s="4"/>
      <c r="G989" s="4"/>
      <c r="H989" s="4"/>
      <c r="I989" s="4"/>
      <c r="J989" s="4"/>
      <c r="K989" s="136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DC989" s="136"/>
      <c r="DD989" s="136"/>
      <c r="DE989" s="136"/>
      <c r="DF989" s="136"/>
      <c r="DG989" s="4"/>
      <c r="DH989" s="136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136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U989" s="4"/>
      <c r="HV989" s="4"/>
      <c r="HW989" s="4"/>
      <c r="HX989" s="4"/>
      <c r="HY989" s="4"/>
      <c r="HZ989" s="4"/>
      <c r="IA989" s="4"/>
      <c r="IB989" s="4"/>
      <c r="IC989" s="136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S989" s="4"/>
      <c r="LT989" s="4"/>
      <c r="LU989" s="4"/>
      <c r="LV989" s="4"/>
      <c r="LW989" s="4"/>
      <c r="LX989" s="4"/>
      <c r="LY989" s="4"/>
      <c r="LZ989" s="4"/>
      <c r="MA989" s="136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Q989" s="4"/>
      <c r="PR989" s="4"/>
      <c r="PS989" s="4"/>
      <c r="PT989" s="4"/>
      <c r="PU989" s="4"/>
      <c r="PV989" s="4"/>
      <c r="PW989" s="4"/>
      <c r="PX989" s="4"/>
      <c r="PY989" s="136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P989" s="4"/>
      <c r="TQ989" s="4"/>
      <c r="TR989" s="4"/>
      <c r="TS989" s="4"/>
      <c r="TT989" s="4"/>
      <c r="TU989" s="4"/>
      <c r="TV989" s="4"/>
      <c r="TW989" s="4"/>
      <c r="TX989" s="136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O989" s="4"/>
      <c r="XP989" s="4"/>
      <c r="XQ989" s="4"/>
      <c r="XR989" s="4"/>
      <c r="XS989" s="4"/>
      <c r="XT989" s="4"/>
      <c r="XU989" s="4"/>
      <c r="XV989" s="4"/>
      <c r="XW989" s="136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</row>
    <row r="990" spans="3:737" x14ac:dyDescent="0.25">
      <c r="C990" s="4"/>
      <c r="D990" s="4"/>
      <c r="E990" s="4"/>
      <c r="F990" s="4"/>
      <c r="G990" s="4"/>
      <c r="H990" s="4"/>
      <c r="I990" s="4"/>
      <c r="J990" s="4"/>
      <c r="K990" s="136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DC990" s="136"/>
      <c r="DD990" s="136"/>
      <c r="DE990" s="136"/>
      <c r="DF990" s="136"/>
      <c r="DG990" s="4"/>
      <c r="DH990" s="136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136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U990" s="4"/>
      <c r="HV990" s="4"/>
      <c r="HW990" s="4"/>
      <c r="HX990" s="4"/>
      <c r="HY990" s="4"/>
      <c r="HZ990" s="4"/>
      <c r="IA990" s="4"/>
      <c r="IB990" s="4"/>
      <c r="IC990" s="136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S990" s="4"/>
      <c r="LT990" s="4"/>
      <c r="LU990" s="4"/>
      <c r="LV990" s="4"/>
      <c r="LW990" s="4"/>
      <c r="LX990" s="4"/>
      <c r="LY990" s="4"/>
      <c r="LZ990" s="4"/>
      <c r="MA990" s="136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Q990" s="4"/>
      <c r="PR990" s="4"/>
      <c r="PS990" s="4"/>
      <c r="PT990" s="4"/>
      <c r="PU990" s="4"/>
      <c r="PV990" s="4"/>
      <c r="PW990" s="4"/>
      <c r="PX990" s="4"/>
      <c r="PY990" s="136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P990" s="4"/>
      <c r="TQ990" s="4"/>
      <c r="TR990" s="4"/>
      <c r="TS990" s="4"/>
      <c r="TT990" s="4"/>
      <c r="TU990" s="4"/>
      <c r="TV990" s="4"/>
      <c r="TW990" s="4"/>
      <c r="TX990" s="136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O990" s="4"/>
      <c r="XP990" s="4"/>
      <c r="XQ990" s="4"/>
      <c r="XR990" s="4"/>
      <c r="XS990" s="4"/>
      <c r="XT990" s="4"/>
      <c r="XU990" s="4"/>
      <c r="XV990" s="4"/>
      <c r="XW990" s="136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</row>
    <row r="991" spans="3:737" x14ac:dyDescent="0.25">
      <c r="C991" s="4"/>
      <c r="D991" s="4"/>
      <c r="E991" s="4"/>
      <c r="F991" s="4"/>
      <c r="G991" s="4"/>
      <c r="H991" s="4"/>
      <c r="I991" s="4"/>
      <c r="J991" s="4"/>
      <c r="K991" s="136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DC991" s="136"/>
      <c r="DD991" s="136"/>
      <c r="DE991" s="136"/>
      <c r="DF991" s="136"/>
      <c r="DG991" s="4"/>
      <c r="DH991" s="136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136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U991" s="4"/>
      <c r="HV991" s="4"/>
      <c r="HW991" s="4"/>
      <c r="HX991" s="4"/>
      <c r="HY991" s="4"/>
      <c r="HZ991" s="4"/>
      <c r="IA991" s="4"/>
      <c r="IB991" s="4"/>
      <c r="IC991" s="136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S991" s="4"/>
      <c r="LT991" s="4"/>
      <c r="LU991" s="4"/>
      <c r="LV991" s="4"/>
      <c r="LW991" s="4"/>
      <c r="LX991" s="4"/>
      <c r="LY991" s="4"/>
      <c r="LZ991" s="4"/>
      <c r="MA991" s="136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Q991" s="4"/>
      <c r="PR991" s="4"/>
      <c r="PS991" s="4"/>
      <c r="PT991" s="4"/>
      <c r="PU991" s="4"/>
      <c r="PV991" s="4"/>
      <c r="PW991" s="4"/>
      <c r="PX991" s="4"/>
      <c r="PY991" s="136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P991" s="4"/>
      <c r="TQ991" s="4"/>
      <c r="TR991" s="4"/>
      <c r="TS991" s="4"/>
      <c r="TT991" s="4"/>
      <c r="TU991" s="4"/>
      <c r="TV991" s="4"/>
      <c r="TW991" s="4"/>
      <c r="TX991" s="136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O991" s="4"/>
      <c r="XP991" s="4"/>
      <c r="XQ991" s="4"/>
      <c r="XR991" s="4"/>
      <c r="XS991" s="4"/>
      <c r="XT991" s="4"/>
      <c r="XU991" s="4"/>
      <c r="XV991" s="4"/>
      <c r="XW991" s="136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</row>
    <row r="992" spans="3:737" x14ac:dyDescent="0.25">
      <c r="C992" s="4"/>
      <c r="D992" s="4"/>
      <c r="E992" s="4"/>
      <c r="F992" s="4"/>
      <c r="G992" s="4"/>
      <c r="H992" s="4"/>
      <c r="I992" s="4"/>
      <c r="J992" s="4"/>
      <c r="K992" s="136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DC992" s="136"/>
      <c r="DD992" s="136"/>
      <c r="DE992" s="136"/>
      <c r="DF992" s="136"/>
      <c r="DG992" s="4"/>
      <c r="DH992" s="136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136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U992" s="4"/>
      <c r="HV992" s="4"/>
      <c r="HW992" s="4"/>
      <c r="HX992" s="4"/>
      <c r="HY992" s="4"/>
      <c r="HZ992" s="4"/>
      <c r="IA992" s="4"/>
      <c r="IB992" s="4"/>
      <c r="IC992" s="136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S992" s="4"/>
      <c r="LT992" s="4"/>
      <c r="LU992" s="4"/>
      <c r="LV992" s="4"/>
      <c r="LW992" s="4"/>
      <c r="LX992" s="4"/>
      <c r="LY992" s="4"/>
      <c r="LZ992" s="4"/>
      <c r="MA992" s="136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Q992" s="4"/>
      <c r="PR992" s="4"/>
      <c r="PS992" s="4"/>
      <c r="PT992" s="4"/>
      <c r="PU992" s="4"/>
      <c r="PV992" s="4"/>
      <c r="PW992" s="4"/>
      <c r="PX992" s="4"/>
      <c r="PY992" s="136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P992" s="4"/>
      <c r="TQ992" s="4"/>
      <c r="TR992" s="4"/>
      <c r="TS992" s="4"/>
      <c r="TT992" s="4"/>
      <c r="TU992" s="4"/>
      <c r="TV992" s="4"/>
      <c r="TW992" s="4"/>
      <c r="TX992" s="136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O992" s="4"/>
      <c r="XP992" s="4"/>
      <c r="XQ992" s="4"/>
      <c r="XR992" s="4"/>
      <c r="XS992" s="4"/>
      <c r="XT992" s="4"/>
      <c r="XU992" s="4"/>
      <c r="XV992" s="4"/>
      <c r="XW992" s="136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</row>
    <row r="993" spans="3:737" x14ac:dyDescent="0.25">
      <c r="C993" s="4"/>
      <c r="D993" s="4"/>
      <c r="E993" s="4"/>
      <c r="F993" s="4"/>
      <c r="G993" s="4"/>
      <c r="H993" s="4"/>
      <c r="I993" s="4"/>
      <c r="J993" s="4"/>
      <c r="K993" s="136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DC993" s="136"/>
      <c r="DD993" s="136"/>
      <c r="DE993" s="136"/>
      <c r="DF993" s="136"/>
      <c r="DG993" s="4"/>
      <c r="DH993" s="136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136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U993" s="4"/>
      <c r="HV993" s="4"/>
      <c r="HW993" s="4"/>
      <c r="HX993" s="4"/>
      <c r="HY993" s="4"/>
      <c r="HZ993" s="4"/>
      <c r="IA993" s="4"/>
      <c r="IB993" s="4"/>
      <c r="IC993" s="136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S993" s="4"/>
      <c r="LT993" s="4"/>
      <c r="LU993" s="4"/>
      <c r="LV993" s="4"/>
      <c r="LW993" s="4"/>
      <c r="LX993" s="4"/>
      <c r="LY993" s="4"/>
      <c r="LZ993" s="4"/>
      <c r="MA993" s="136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Q993" s="4"/>
      <c r="PR993" s="4"/>
      <c r="PS993" s="4"/>
      <c r="PT993" s="4"/>
      <c r="PU993" s="4"/>
      <c r="PV993" s="4"/>
      <c r="PW993" s="4"/>
      <c r="PX993" s="4"/>
      <c r="PY993" s="136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P993" s="4"/>
      <c r="TQ993" s="4"/>
      <c r="TR993" s="4"/>
      <c r="TS993" s="4"/>
      <c r="TT993" s="4"/>
      <c r="TU993" s="4"/>
      <c r="TV993" s="4"/>
      <c r="TW993" s="4"/>
      <c r="TX993" s="136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O993" s="4"/>
      <c r="XP993" s="4"/>
      <c r="XQ993" s="4"/>
      <c r="XR993" s="4"/>
      <c r="XS993" s="4"/>
      <c r="XT993" s="4"/>
      <c r="XU993" s="4"/>
      <c r="XV993" s="4"/>
      <c r="XW993" s="136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</row>
    <row r="994" spans="3:737" x14ac:dyDescent="0.25">
      <c r="C994" s="4"/>
      <c r="D994" s="4"/>
      <c r="E994" s="4"/>
      <c r="F994" s="4"/>
      <c r="G994" s="4"/>
      <c r="H994" s="4"/>
      <c r="I994" s="4"/>
      <c r="J994" s="4"/>
      <c r="K994" s="136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DC994" s="136"/>
      <c r="DD994" s="136"/>
      <c r="DE994" s="136"/>
      <c r="DF994" s="136"/>
      <c r="DG994" s="4"/>
      <c r="DH994" s="136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136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U994" s="4"/>
      <c r="HV994" s="4"/>
      <c r="HW994" s="4"/>
      <c r="HX994" s="4"/>
      <c r="HY994" s="4"/>
      <c r="HZ994" s="4"/>
      <c r="IA994" s="4"/>
      <c r="IB994" s="4"/>
      <c r="IC994" s="136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S994" s="4"/>
      <c r="LT994" s="4"/>
      <c r="LU994" s="4"/>
      <c r="LV994" s="4"/>
      <c r="LW994" s="4"/>
      <c r="LX994" s="4"/>
      <c r="LY994" s="4"/>
      <c r="LZ994" s="4"/>
      <c r="MA994" s="136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Q994" s="4"/>
      <c r="PR994" s="4"/>
      <c r="PS994" s="4"/>
      <c r="PT994" s="4"/>
      <c r="PU994" s="4"/>
      <c r="PV994" s="4"/>
      <c r="PW994" s="4"/>
      <c r="PX994" s="4"/>
      <c r="PY994" s="136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P994" s="4"/>
      <c r="TQ994" s="4"/>
      <c r="TR994" s="4"/>
      <c r="TS994" s="4"/>
      <c r="TT994" s="4"/>
      <c r="TU994" s="4"/>
      <c r="TV994" s="4"/>
      <c r="TW994" s="4"/>
      <c r="TX994" s="136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O994" s="4"/>
      <c r="XP994" s="4"/>
      <c r="XQ994" s="4"/>
      <c r="XR994" s="4"/>
      <c r="XS994" s="4"/>
      <c r="XT994" s="4"/>
      <c r="XU994" s="4"/>
      <c r="XV994" s="4"/>
      <c r="XW994" s="136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</row>
    <row r="995" spans="3:737" x14ac:dyDescent="0.25">
      <c r="C995" s="4"/>
      <c r="D995" s="4"/>
      <c r="E995" s="4"/>
      <c r="F995" s="4"/>
      <c r="G995" s="4"/>
      <c r="H995" s="4"/>
      <c r="I995" s="4"/>
      <c r="J995" s="4"/>
      <c r="K995" s="136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DC995" s="136"/>
      <c r="DD995" s="136"/>
      <c r="DE995" s="136"/>
      <c r="DF995" s="136"/>
      <c r="DG995" s="4"/>
      <c r="DH995" s="136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136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U995" s="4"/>
      <c r="HV995" s="4"/>
      <c r="HW995" s="4"/>
      <c r="HX995" s="4"/>
      <c r="HY995" s="4"/>
      <c r="HZ995" s="4"/>
      <c r="IA995" s="4"/>
      <c r="IB995" s="4"/>
      <c r="IC995" s="136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S995" s="4"/>
      <c r="LT995" s="4"/>
      <c r="LU995" s="4"/>
      <c r="LV995" s="4"/>
      <c r="LW995" s="4"/>
      <c r="LX995" s="4"/>
      <c r="LY995" s="4"/>
      <c r="LZ995" s="4"/>
      <c r="MA995" s="136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Q995" s="4"/>
      <c r="PR995" s="4"/>
      <c r="PS995" s="4"/>
      <c r="PT995" s="4"/>
      <c r="PU995" s="4"/>
      <c r="PV995" s="4"/>
      <c r="PW995" s="4"/>
      <c r="PX995" s="4"/>
      <c r="PY995" s="136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P995" s="4"/>
      <c r="TQ995" s="4"/>
      <c r="TR995" s="4"/>
      <c r="TS995" s="4"/>
      <c r="TT995" s="4"/>
      <c r="TU995" s="4"/>
      <c r="TV995" s="4"/>
      <c r="TW995" s="4"/>
      <c r="TX995" s="136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O995" s="4"/>
      <c r="XP995" s="4"/>
      <c r="XQ995" s="4"/>
      <c r="XR995" s="4"/>
      <c r="XS995" s="4"/>
      <c r="XT995" s="4"/>
      <c r="XU995" s="4"/>
      <c r="XV995" s="4"/>
      <c r="XW995" s="136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</row>
    <row r="996" spans="3:737" x14ac:dyDescent="0.25">
      <c r="C996" s="4"/>
      <c r="D996" s="4"/>
      <c r="E996" s="4"/>
      <c r="F996" s="4"/>
      <c r="G996" s="4"/>
      <c r="H996" s="4"/>
      <c r="I996" s="4"/>
      <c r="J996" s="4"/>
      <c r="K996" s="136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DC996" s="136"/>
      <c r="DD996" s="136"/>
      <c r="DE996" s="136"/>
      <c r="DF996" s="136"/>
      <c r="DG996" s="4"/>
      <c r="DH996" s="136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136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U996" s="4"/>
      <c r="HV996" s="4"/>
      <c r="HW996" s="4"/>
      <c r="HX996" s="4"/>
      <c r="HY996" s="4"/>
      <c r="HZ996" s="4"/>
      <c r="IA996" s="4"/>
      <c r="IB996" s="4"/>
      <c r="IC996" s="136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S996" s="4"/>
      <c r="LT996" s="4"/>
      <c r="LU996" s="4"/>
      <c r="LV996" s="4"/>
      <c r="LW996" s="4"/>
      <c r="LX996" s="4"/>
      <c r="LY996" s="4"/>
      <c r="LZ996" s="4"/>
      <c r="MA996" s="136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Q996" s="4"/>
      <c r="PR996" s="4"/>
      <c r="PS996" s="4"/>
      <c r="PT996" s="4"/>
      <c r="PU996" s="4"/>
      <c r="PV996" s="4"/>
      <c r="PW996" s="4"/>
      <c r="PX996" s="4"/>
      <c r="PY996" s="136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P996" s="4"/>
      <c r="TQ996" s="4"/>
      <c r="TR996" s="4"/>
      <c r="TS996" s="4"/>
      <c r="TT996" s="4"/>
      <c r="TU996" s="4"/>
      <c r="TV996" s="4"/>
      <c r="TW996" s="4"/>
      <c r="TX996" s="136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O996" s="4"/>
      <c r="XP996" s="4"/>
      <c r="XQ996" s="4"/>
      <c r="XR996" s="4"/>
      <c r="XS996" s="4"/>
      <c r="XT996" s="4"/>
      <c r="XU996" s="4"/>
      <c r="XV996" s="4"/>
      <c r="XW996" s="136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</row>
    <row r="997" spans="3:737" x14ac:dyDescent="0.25">
      <c r="C997" s="4"/>
      <c r="D997" s="4"/>
      <c r="E997" s="4"/>
      <c r="F997" s="4"/>
      <c r="G997" s="4"/>
      <c r="H997" s="4"/>
      <c r="I997" s="4"/>
      <c r="J997" s="4"/>
      <c r="K997" s="136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DC997" s="136"/>
      <c r="DD997" s="136"/>
      <c r="DE997" s="136"/>
      <c r="DF997" s="136"/>
      <c r="DG997" s="4"/>
      <c r="DH997" s="136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136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U997" s="4"/>
      <c r="HV997" s="4"/>
      <c r="HW997" s="4"/>
      <c r="HX997" s="4"/>
      <c r="HY997" s="4"/>
      <c r="HZ997" s="4"/>
      <c r="IA997" s="4"/>
      <c r="IB997" s="4"/>
      <c r="IC997" s="136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S997" s="4"/>
      <c r="LT997" s="4"/>
      <c r="LU997" s="4"/>
      <c r="LV997" s="4"/>
      <c r="LW997" s="4"/>
      <c r="LX997" s="4"/>
      <c r="LY997" s="4"/>
      <c r="LZ997" s="4"/>
      <c r="MA997" s="136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Q997" s="4"/>
      <c r="PR997" s="4"/>
      <c r="PS997" s="4"/>
      <c r="PT997" s="4"/>
      <c r="PU997" s="4"/>
      <c r="PV997" s="4"/>
      <c r="PW997" s="4"/>
      <c r="PX997" s="4"/>
      <c r="PY997" s="136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P997" s="4"/>
      <c r="TQ997" s="4"/>
      <c r="TR997" s="4"/>
      <c r="TS997" s="4"/>
      <c r="TT997" s="4"/>
      <c r="TU997" s="4"/>
      <c r="TV997" s="4"/>
      <c r="TW997" s="4"/>
      <c r="TX997" s="136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O997" s="4"/>
      <c r="XP997" s="4"/>
      <c r="XQ997" s="4"/>
      <c r="XR997" s="4"/>
      <c r="XS997" s="4"/>
      <c r="XT997" s="4"/>
      <c r="XU997" s="4"/>
      <c r="XV997" s="4"/>
      <c r="XW997" s="136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</row>
    <row r="998" spans="3:737" x14ac:dyDescent="0.25">
      <c r="C998" s="4"/>
      <c r="D998" s="4"/>
      <c r="E998" s="4"/>
      <c r="F998" s="4"/>
      <c r="G998" s="4"/>
      <c r="H998" s="4"/>
      <c r="I998" s="4"/>
      <c r="J998" s="4"/>
      <c r="K998" s="136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DC998" s="136"/>
      <c r="DD998" s="136"/>
      <c r="DE998" s="136"/>
      <c r="DF998" s="136"/>
      <c r="DG998" s="4"/>
      <c r="DH998" s="136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136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U998" s="4"/>
      <c r="HV998" s="4"/>
      <c r="HW998" s="4"/>
      <c r="HX998" s="4"/>
      <c r="HY998" s="4"/>
      <c r="HZ998" s="4"/>
      <c r="IA998" s="4"/>
      <c r="IB998" s="4"/>
      <c r="IC998" s="136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S998" s="4"/>
      <c r="LT998" s="4"/>
      <c r="LU998" s="4"/>
      <c r="LV998" s="4"/>
      <c r="LW998" s="4"/>
      <c r="LX998" s="4"/>
      <c r="LY998" s="4"/>
      <c r="LZ998" s="4"/>
      <c r="MA998" s="136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Q998" s="4"/>
      <c r="PR998" s="4"/>
      <c r="PS998" s="4"/>
      <c r="PT998" s="4"/>
      <c r="PU998" s="4"/>
      <c r="PV998" s="4"/>
      <c r="PW998" s="4"/>
      <c r="PX998" s="4"/>
      <c r="PY998" s="136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P998" s="4"/>
      <c r="TQ998" s="4"/>
      <c r="TR998" s="4"/>
      <c r="TS998" s="4"/>
      <c r="TT998" s="4"/>
      <c r="TU998" s="4"/>
      <c r="TV998" s="4"/>
      <c r="TW998" s="4"/>
      <c r="TX998" s="136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O998" s="4"/>
      <c r="XP998" s="4"/>
      <c r="XQ998" s="4"/>
      <c r="XR998" s="4"/>
      <c r="XS998" s="4"/>
      <c r="XT998" s="4"/>
      <c r="XU998" s="4"/>
      <c r="XV998" s="4"/>
      <c r="XW998" s="136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</row>
    <row r="999" spans="3:737" x14ac:dyDescent="0.25">
      <c r="C999" s="4"/>
      <c r="D999" s="4"/>
      <c r="E999" s="4"/>
      <c r="F999" s="4"/>
      <c r="G999" s="4"/>
      <c r="H999" s="4"/>
      <c r="I999" s="4"/>
      <c r="J999" s="4"/>
      <c r="K999" s="136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DC999" s="136"/>
      <c r="DD999" s="136"/>
      <c r="DE999" s="136"/>
      <c r="DF999" s="136"/>
      <c r="DG999" s="4"/>
      <c r="DH999" s="136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136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U999" s="4"/>
      <c r="HV999" s="4"/>
      <c r="HW999" s="4"/>
      <c r="HX999" s="4"/>
      <c r="HY999" s="4"/>
      <c r="HZ999" s="4"/>
      <c r="IA999" s="4"/>
      <c r="IB999" s="4"/>
      <c r="IC999" s="136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S999" s="4"/>
      <c r="LT999" s="4"/>
      <c r="LU999" s="4"/>
      <c r="LV999" s="4"/>
      <c r="LW999" s="4"/>
      <c r="LX999" s="4"/>
      <c r="LY999" s="4"/>
      <c r="LZ999" s="4"/>
      <c r="MA999" s="136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Q999" s="4"/>
      <c r="PR999" s="4"/>
      <c r="PS999" s="4"/>
      <c r="PT999" s="4"/>
      <c r="PU999" s="4"/>
      <c r="PV999" s="4"/>
      <c r="PW999" s="4"/>
      <c r="PX999" s="4"/>
      <c r="PY999" s="136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P999" s="4"/>
      <c r="TQ999" s="4"/>
      <c r="TR999" s="4"/>
      <c r="TS999" s="4"/>
      <c r="TT999" s="4"/>
      <c r="TU999" s="4"/>
      <c r="TV999" s="4"/>
      <c r="TW999" s="4"/>
      <c r="TX999" s="136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  <c r="VN999" s="4"/>
      <c r="VO999" s="4"/>
      <c r="VP999" s="4"/>
      <c r="VQ999" s="4"/>
      <c r="VR999" s="4"/>
      <c r="VS999" s="4"/>
      <c r="VT999" s="4"/>
      <c r="VU999" s="4"/>
      <c r="VV999" s="4"/>
      <c r="VW999" s="4"/>
      <c r="VX999" s="4"/>
      <c r="VY999" s="4"/>
      <c r="VZ999" s="4"/>
      <c r="WA999" s="4"/>
      <c r="WB999" s="4"/>
      <c r="WC999" s="4"/>
      <c r="WD999" s="4"/>
      <c r="WE999" s="4"/>
      <c r="WF999" s="4"/>
      <c r="WG999" s="4"/>
      <c r="WH999" s="4"/>
      <c r="WI999" s="4"/>
      <c r="WJ999" s="4"/>
      <c r="WK999" s="4"/>
      <c r="WL999" s="4"/>
      <c r="WM999" s="4"/>
      <c r="WN999" s="4"/>
      <c r="WO999" s="4"/>
      <c r="WP999" s="4"/>
      <c r="WQ999" s="4"/>
      <c r="WR999" s="4"/>
      <c r="WS999" s="4"/>
      <c r="WT999" s="4"/>
      <c r="WU999" s="4"/>
      <c r="WV999" s="4"/>
      <c r="WW999" s="4"/>
      <c r="WX999" s="4"/>
      <c r="WY999" s="4"/>
      <c r="WZ999" s="4"/>
      <c r="XA999" s="4"/>
      <c r="XB999" s="4"/>
      <c r="XC999" s="4"/>
      <c r="XD999" s="4"/>
      <c r="XE999" s="4"/>
      <c r="XF999" s="4"/>
      <c r="XG999" s="4"/>
      <c r="XH999" s="4"/>
      <c r="XI999" s="4"/>
      <c r="XJ999" s="4"/>
      <c r="XK999" s="4"/>
      <c r="XO999" s="4"/>
      <c r="XP999" s="4"/>
      <c r="XQ999" s="4"/>
      <c r="XR999" s="4"/>
      <c r="XS999" s="4"/>
      <c r="XT999" s="4"/>
      <c r="XU999" s="4"/>
      <c r="XV999" s="4"/>
      <c r="XW999" s="136"/>
      <c r="XX999" s="4"/>
      <c r="XY999" s="4"/>
      <c r="XZ999" s="4"/>
      <c r="YA999" s="4"/>
      <c r="YB999" s="4"/>
      <c r="YC999" s="4"/>
      <c r="YD999" s="4"/>
      <c r="YE999" s="4"/>
      <c r="YF999" s="4"/>
      <c r="YG999" s="4"/>
      <c r="YH999" s="4"/>
      <c r="YI999" s="4"/>
      <c r="YJ999" s="4"/>
      <c r="YK999" s="4"/>
      <c r="YL999" s="4"/>
      <c r="YM999" s="4"/>
      <c r="YN999" s="4"/>
      <c r="YO999" s="4"/>
      <c r="YP999" s="4"/>
      <c r="YQ999" s="4"/>
      <c r="YR999" s="4"/>
      <c r="YS999" s="4"/>
      <c r="YT999" s="4"/>
      <c r="YU999" s="4"/>
      <c r="YV999" s="4"/>
      <c r="YW999" s="4"/>
      <c r="YX999" s="4"/>
      <c r="YY999" s="4"/>
      <c r="YZ999" s="4"/>
      <c r="ZA999" s="4"/>
      <c r="ZB999" s="4"/>
      <c r="ZC999" s="4"/>
      <c r="ZD999" s="4"/>
      <c r="ZE999" s="4"/>
      <c r="ZF999" s="4"/>
      <c r="ZG999" s="4"/>
      <c r="ZH999" s="4"/>
      <c r="ZI999" s="4"/>
      <c r="ZJ999" s="4"/>
      <c r="ZK999" s="4"/>
      <c r="ZL999" s="4"/>
      <c r="ZM999" s="4"/>
      <c r="ZN999" s="4"/>
      <c r="ZO999" s="4"/>
      <c r="ZP999" s="4"/>
      <c r="ZQ999" s="4"/>
      <c r="ZR999" s="4"/>
      <c r="ZS999" s="4"/>
      <c r="ZT999" s="4"/>
      <c r="ZU999" s="4"/>
      <c r="ZV999" s="4"/>
      <c r="ZW999" s="4"/>
      <c r="ZX999" s="4"/>
      <c r="ZY999" s="4"/>
      <c r="ZZ999" s="4"/>
      <c r="AAA999" s="4"/>
      <c r="AAB999" s="4"/>
      <c r="AAC999" s="4"/>
      <c r="AAD999" s="4"/>
      <c r="AAE999" s="4"/>
      <c r="AAF999" s="4"/>
      <c r="AAG999" s="4"/>
      <c r="AAH999" s="4"/>
      <c r="AAI999" s="4"/>
      <c r="AAJ999" s="4"/>
      <c r="AAK999" s="4"/>
      <c r="AAL999" s="4"/>
      <c r="AAM999" s="4"/>
      <c r="AAN999" s="4"/>
      <c r="AAO999" s="4"/>
      <c r="AAP999" s="4"/>
      <c r="AAQ999" s="4"/>
      <c r="AAR999" s="4"/>
      <c r="AAS999" s="4"/>
      <c r="AAT999" s="4"/>
      <c r="AAU999" s="4"/>
      <c r="AAV999" s="4"/>
      <c r="AAW999" s="4"/>
      <c r="AAX999" s="4"/>
      <c r="AAY999" s="4"/>
      <c r="AAZ999" s="4"/>
      <c r="ABA999" s="4"/>
      <c r="ABB999" s="4"/>
      <c r="ABC999" s="4"/>
      <c r="ABD999" s="4"/>
      <c r="ABE999" s="4"/>
      <c r="ABF999" s="4"/>
      <c r="ABG999" s="4"/>
      <c r="ABH999" s="4"/>
      <c r="ABI999" s="4"/>
    </row>
    <row r="1000" spans="3:737" x14ac:dyDescent="0.25">
      <c r="C1000" s="4"/>
      <c r="D1000" s="4"/>
      <c r="E1000" s="4"/>
      <c r="F1000" s="4"/>
      <c r="G1000" s="4"/>
      <c r="H1000" s="4"/>
      <c r="I1000" s="4"/>
      <c r="J1000" s="4"/>
      <c r="K1000" s="136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DC1000" s="136"/>
      <c r="DD1000" s="136"/>
      <c r="DE1000" s="136"/>
      <c r="DF1000" s="136"/>
      <c r="DG1000" s="4"/>
      <c r="DH1000" s="136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136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U1000" s="4"/>
      <c r="HV1000" s="4"/>
      <c r="HW1000" s="4"/>
      <c r="HX1000" s="4"/>
      <c r="HY1000" s="4"/>
      <c r="HZ1000" s="4"/>
      <c r="IA1000" s="4"/>
      <c r="IB1000" s="4"/>
      <c r="IC1000" s="136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S1000" s="4"/>
      <c r="LT1000" s="4"/>
      <c r="LU1000" s="4"/>
      <c r="LV1000" s="4"/>
      <c r="LW1000" s="4"/>
      <c r="LX1000" s="4"/>
      <c r="LY1000" s="4"/>
      <c r="LZ1000" s="4"/>
      <c r="MA1000" s="136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Q1000" s="4"/>
      <c r="PR1000" s="4"/>
      <c r="PS1000" s="4"/>
      <c r="PT1000" s="4"/>
      <c r="PU1000" s="4"/>
      <c r="PV1000" s="4"/>
      <c r="PW1000" s="4"/>
      <c r="PX1000" s="4"/>
      <c r="PY1000" s="136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  <c r="RC1000" s="4"/>
      <c r="RD1000" s="4"/>
      <c r="RE1000" s="4"/>
      <c r="RF1000" s="4"/>
      <c r="RG1000" s="4"/>
      <c r="RH1000" s="4"/>
      <c r="RI1000" s="4"/>
      <c r="RJ1000" s="4"/>
      <c r="RK1000" s="4"/>
      <c r="RL1000" s="4"/>
      <c r="RM1000" s="4"/>
      <c r="RN1000" s="4"/>
      <c r="RO1000" s="4"/>
      <c r="RP1000" s="4"/>
      <c r="RQ1000" s="4"/>
      <c r="RR1000" s="4"/>
      <c r="RS1000" s="4"/>
      <c r="RT1000" s="4"/>
      <c r="RU1000" s="4"/>
      <c r="RV1000" s="4"/>
      <c r="RW1000" s="4"/>
      <c r="RX1000" s="4"/>
      <c r="RY1000" s="4"/>
      <c r="RZ1000" s="4"/>
      <c r="SA1000" s="4"/>
      <c r="SB1000" s="4"/>
      <c r="SC1000" s="4"/>
      <c r="SD1000" s="4"/>
      <c r="SE1000" s="4"/>
      <c r="SF1000" s="4"/>
      <c r="SG1000" s="4"/>
      <c r="SH1000" s="4"/>
      <c r="SI1000" s="4"/>
      <c r="SJ1000" s="4"/>
      <c r="SK1000" s="4"/>
      <c r="SL1000" s="4"/>
      <c r="SM1000" s="4"/>
      <c r="SN1000" s="4"/>
      <c r="SO1000" s="4"/>
      <c r="SP1000" s="4"/>
      <c r="SQ1000" s="4"/>
      <c r="SR1000" s="4"/>
      <c r="SS1000" s="4"/>
      <c r="ST1000" s="4"/>
      <c r="SU1000" s="4"/>
      <c r="SV1000" s="4"/>
      <c r="SW1000" s="4"/>
      <c r="SX1000" s="4"/>
      <c r="SY1000" s="4"/>
      <c r="SZ1000" s="4"/>
      <c r="TA1000" s="4"/>
      <c r="TB1000" s="4"/>
      <c r="TC1000" s="4"/>
      <c r="TD1000" s="4"/>
      <c r="TE1000" s="4"/>
      <c r="TF1000" s="4"/>
      <c r="TG1000" s="4"/>
      <c r="TH1000" s="4"/>
      <c r="TI1000" s="4"/>
      <c r="TJ1000" s="4"/>
      <c r="TK1000" s="4"/>
      <c r="TL1000" s="4"/>
      <c r="TP1000" s="4"/>
      <c r="TQ1000" s="4"/>
      <c r="TR1000" s="4"/>
      <c r="TS1000" s="4"/>
      <c r="TT1000" s="4"/>
      <c r="TU1000" s="4"/>
      <c r="TV1000" s="4"/>
      <c r="TW1000" s="4"/>
      <c r="TX1000" s="136"/>
      <c r="TY1000" s="4"/>
      <c r="TZ1000" s="4"/>
      <c r="UA1000" s="4"/>
      <c r="UB1000" s="4"/>
      <c r="UC1000" s="4"/>
      <c r="UD1000" s="4"/>
      <c r="UE1000" s="4"/>
      <c r="UF1000" s="4"/>
      <c r="UG1000" s="4"/>
      <c r="UH1000" s="4"/>
      <c r="UI1000" s="4"/>
      <c r="UJ1000" s="4"/>
      <c r="UK1000" s="4"/>
      <c r="UL1000" s="4"/>
      <c r="UM1000" s="4"/>
      <c r="UN1000" s="4"/>
      <c r="UO1000" s="4"/>
      <c r="UP1000" s="4"/>
      <c r="UQ1000" s="4"/>
      <c r="UR1000" s="4"/>
      <c r="US1000" s="4"/>
      <c r="UT1000" s="4"/>
      <c r="UU1000" s="4"/>
      <c r="UV1000" s="4"/>
      <c r="UW1000" s="4"/>
      <c r="UX1000" s="4"/>
      <c r="UY1000" s="4"/>
      <c r="UZ1000" s="4"/>
      <c r="VA1000" s="4"/>
      <c r="VB1000" s="4"/>
      <c r="VC1000" s="4"/>
      <c r="VD1000" s="4"/>
      <c r="VE1000" s="4"/>
      <c r="VF1000" s="4"/>
      <c r="VG1000" s="4"/>
      <c r="VH1000" s="4"/>
      <c r="VI1000" s="4"/>
      <c r="VJ1000" s="4"/>
      <c r="VK1000" s="4"/>
      <c r="VL1000" s="4"/>
      <c r="VM1000" s="4"/>
      <c r="VN1000" s="4"/>
      <c r="VO1000" s="4"/>
      <c r="VP1000" s="4"/>
      <c r="VQ1000" s="4"/>
      <c r="VR1000" s="4"/>
      <c r="VS1000" s="4"/>
      <c r="VT1000" s="4"/>
      <c r="VU1000" s="4"/>
      <c r="VV1000" s="4"/>
      <c r="VW1000" s="4"/>
      <c r="VX1000" s="4"/>
      <c r="VY1000" s="4"/>
      <c r="VZ1000" s="4"/>
      <c r="WA1000" s="4"/>
      <c r="WB1000" s="4"/>
      <c r="WC1000" s="4"/>
      <c r="WD1000" s="4"/>
      <c r="WE1000" s="4"/>
      <c r="WF1000" s="4"/>
      <c r="WG1000" s="4"/>
      <c r="WH1000" s="4"/>
      <c r="WI1000" s="4"/>
      <c r="WJ1000" s="4"/>
      <c r="WK1000" s="4"/>
      <c r="WL1000" s="4"/>
      <c r="WM1000" s="4"/>
      <c r="WN1000" s="4"/>
      <c r="WO1000" s="4"/>
      <c r="WP1000" s="4"/>
      <c r="WQ1000" s="4"/>
      <c r="WR1000" s="4"/>
      <c r="WS1000" s="4"/>
      <c r="WT1000" s="4"/>
      <c r="WU1000" s="4"/>
      <c r="WV1000" s="4"/>
      <c r="WW1000" s="4"/>
      <c r="WX1000" s="4"/>
      <c r="WY1000" s="4"/>
      <c r="WZ1000" s="4"/>
      <c r="XA1000" s="4"/>
      <c r="XB1000" s="4"/>
      <c r="XC1000" s="4"/>
      <c r="XD1000" s="4"/>
      <c r="XE1000" s="4"/>
      <c r="XF1000" s="4"/>
      <c r="XG1000" s="4"/>
      <c r="XH1000" s="4"/>
      <c r="XI1000" s="4"/>
      <c r="XJ1000" s="4"/>
      <c r="XK1000" s="4"/>
      <c r="XO1000" s="4"/>
      <c r="XP1000" s="4"/>
      <c r="XQ1000" s="4"/>
      <c r="XR1000" s="4"/>
      <c r="XS1000" s="4"/>
      <c r="XT1000" s="4"/>
      <c r="XU1000" s="4"/>
      <c r="XV1000" s="4"/>
      <c r="XW1000" s="136"/>
      <c r="XX1000" s="4"/>
      <c r="XY1000" s="4"/>
      <c r="XZ1000" s="4"/>
      <c r="YA1000" s="4"/>
      <c r="YB1000" s="4"/>
      <c r="YC1000" s="4"/>
      <c r="YD1000" s="4"/>
      <c r="YE1000" s="4"/>
      <c r="YF1000" s="4"/>
      <c r="YG1000" s="4"/>
      <c r="YH1000" s="4"/>
      <c r="YI1000" s="4"/>
      <c r="YJ1000" s="4"/>
      <c r="YK1000" s="4"/>
      <c r="YL1000" s="4"/>
      <c r="YM1000" s="4"/>
      <c r="YN1000" s="4"/>
      <c r="YO1000" s="4"/>
      <c r="YP1000" s="4"/>
      <c r="YQ1000" s="4"/>
      <c r="YR1000" s="4"/>
      <c r="YS1000" s="4"/>
      <c r="YT1000" s="4"/>
      <c r="YU1000" s="4"/>
      <c r="YV1000" s="4"/>
      <c r="YW1000" s="4"/>
      <c r="YX1000" s="4"/>
      <c r="YY1000" s="4"/>
      <c r="YZ1000" s="4"/>
      <c r="ZA1000" s="4"/>
      <c r="ZB1000" s="4"/>
      <c r="ZC1000" s="4"/>
      <c r="ZD1000" s="4"/>
      <c r="ZE1000" s="4"/>
      <c r="ZF1000" s="4"/>
      <c r="ZG1000" s="4"/>
      <c r="ZH1000" s="4"/>
      <c r="ZI1000" s="4"/>
      <c r="ZJ1000" s="4"/>
      <c r="ZK1000" s="4"/>
      <c r="ZL1000" s="4"/>
      <c r="ZM1000" s="4"/>
      <c r="ZN1000" s="4"/>
      <c r="ZO1000" s="4"/>
      <c r="ZP1000" s="4"/>
      <c r="ZQ1000" s="4"/>
      <c r="ZR1000" s="4"/>
      <c r="ZS1000" s="4"/>
      <c r="ZT1000" s="4"/>
      <c r="ZU1000" s="4"/>
      <c r="ZV1000" s="4"/>
      <c r="ZW1000" s="4"/>
      <c r="ZX1000" s="4"/>
      <c r="ZY1000" s="4"/>
      <c r="ZZ1000" s="4"/>
      <c r="AAA1000" s="4"/>
      <c r="AAB1000" s="4"/>
      <c r="AAC1000" s="4"/>
      <c r="AAD1000" s="4"/>
      <c r="AAE1000" s="4"/>
      <c r="AAF1000" s="4"/>
      <c r="AAG1000" s="4"/>
      <c r="AAH1000" s="4"/>
      <c r="AAI1000" s="4"/>
      <c r="AAJ1000" s="4"/>
      <c r="AAK1000" s="4"/>
      <c r="AAL1000" s="4"/>
      <c r="AAM1000" s="4"/>
      <c r="AAN1000" s="4"/>
      <c r="AAO1000" s="4"/>
      <c r="AAP1000" s="4"/>
      <c r="AAQ1000" s="4"/>
      <c r="AAR1000" s="4"/>
      <c r="AAS1000" s="4"/>
      <c r="AAT1000" s="4"/>
      <c r="AAU1000" s="4"/>
      <c r="AAV1000" s="4"/>
      <c r="AAW1000" s="4"/>
      <c r="AAX1000" s="4"/>
      <c r="AAY1000" s="4"/>
      <c r="AAZ1000" s="4"/>
      <c r="ABA1000" s="4"/>
      <c r="ABB1000" s="4"/>
      <c r="ABC1000" s="4"/>
      <c r="ABD1000" s="4"/>
      <c r="ABE1000" s="4"/>
      <c r="ABF1000" s="4"/>
      <c r="ABG1000" s="4"/>
      <c r="ABH1000" s="4"/>
      <c r="ABI1000" s="4"/>
    </row>
  </sheetData>
  <mergeCells count="191">
    <mergeCell ref="AAZ48:ABF48"/>
    <mergeCell ref="YM33:YQ33"/>
    <mergeCell ref="YS33:YW33"/>
    <mergeCell ref="YY33:ZC33"/>
    <mergeCell ref="ZE33:ZI33"/>
    <mergeCell ref="ZL33:ZR33"/>
    <mergeCell ref="ZT33:ZZ33"/>
    <mergeCell ref="AAB33:AAH33"/>
    <mergeCell ref="AAJ33:AAP33"/>
    <mergeCell ref="AAR33:AAX33"/>
    <mergeCell ref="AAZ33:ABF33"/>
    <mergeCell ref="YM41:YQ41"/>
    <mergeCell ref="YS41:YW41"/>
    <mergeCell ref="YY41:ZC41"/>
    <mergeCell ref="ZE41:ZI41"/>
    <mergeCell ref="ZL48:ZR48"/>
    <mergeCell ref="ZT48:ZZ48"/>
    <mergeCell ref="AAB48:AAH48"/>
    <mergeCell ref="AAJ48:AAP48"/>
    <mergeCell ref="AAR48:AAX48"/>
    <mergeCell ref="ZT2:ZZ2"/>
    <mergeCell ref="AAB2:AAH2"/>
    <mergeCell ref="AAJ2:AAP2"/>
    <mergeCell ref="AAR2:AAX2"/>
    <mergeCell ref="YM49:YQ49"/>
    <mergeCell ref="YS49:YW49"/>
    <mergeCell ref="YY49:ZC49"/>
    <mergeCell ref="ZE49:ZI49"/>
    <mergeCell ref="ZT17:ZZ17"/>
    <mergeCell ref="AAB17:AAH17"/>
    <mergeCell ref="AAJ17:AAP17"/>
    <mergeCell ref="AAR17:AAX17"/>
    <mergeCell ref="AAZ17:ABF17"/>
    <mergeCell ref="YM2:YQ2"/>
    <mergeCell ref="YS2:YW2"/>
    <mergeCell ref="YY2:ZC2"/>
    <mergeCell ref="ZE2:ZI2"/>
    <mergeCell ref="ZL2:ZR2"/>
    <mergeCell ref="YM18:YQ18"/>
    <mergeCell ref="YS18:YW18"/>
    <mergeCell ref="YY18:ZC18"/>
    <mergeCell ref="ZE18:ZI18"/>
    <mergeCell ref="AAZ2:ABF2"/>
    <mergeCell ref="YM10:YQ10"/>
    <mergeCell ref="YS10:YW10"/>
    <mergeCell ref="YY10:ZC10"/>
    <mergeCell ref="ZE10:ZI10"/>
    <mergeCell ref="ZL17:ZR17"/>
    <mergeCell ref="CN17:CT17"/>
    <mergeCell ref="AA2:AE2"/>
    <mergeCell ref="AG2:AK2"/>
    <mergeCell ref="AM2:AQ2"/>
    <mergeCell ref="AS2:AW2"/>
    <mergeCell ref="AZ2:BF2"/>
    <mergeCell ref="AA18:AE18"/>
    <mergeCell ref="AG18:AK18"/>
    <mergeCell ref="AM18:AQ18"/>
    <mergeCell ref="CN2:CT2"/>
    <mergeCell ref="AA10:AE10"/>
    <mergeCell ref="AG10:AK10"/>
    <mergeCell ref="AM10:AQ10"/>
    <mergeCell ref="AS10:AW10"/>
    <mergeCell ref="AZ17:BF17"/>
    <mergeCell ref="BH17:BN17"/>
    <mergeCell ref="OV2:PB2"/>
    <mergeCell ref="HH2:HN2"/>
    <mergeCell ref="AS18:AW18"/>
    <mergeCell ref="MQ18:MU18"/>
    <mergeCell ref="MW18:NA18"/>
    <mergeCell ref="NC18:NG18"/>
    <mergeCell ref="NI18:NM18"/>
    <mergeCell ref="BP17:BV17"/>
    <mergeCell ref="BX17:CD17"/>
    <mergeCell ref="CF17:CL17"/>
    <mergeCell ref="NC2:NG2"/>
    <mergeCell ref="NI2:NM2"/>
    <mergeCell ref="NP2:NV2"/>
    <mergeCell ref="NX2:OD2"/>
    <mergeCell ref="OF2:OL2"/>
    <mergeCell ref="ON2:OT2"/>
    <mergeCell ref="FG10:FK10"/>
    <mergeCell ref="BP2:BV2"/>
    <mergeCell ref="BX2:CD2"/>
    <mergeCell ref="CF2:CL2"/>
    <mergeCell ref="MQ2:MU2"/>
    <mergeCell ref="MW2:NA2"/>
    <mergeCell ref="BH2:BN2"/>
    <mergeCell ref="PD2:PJ2"/>
    <mergeCell ref="MQ10:MU10"/>
    <mergeCell ref="MW10:NA10"/>
    <mergeCell ref="NC10:NG10"/>
    <mergeCell ref="NI10:NM10"/>
    <mergeCell ref="KX2:LD2"/>
    <mergeCell ref="LF2:LL2"/>
    <mergeCell ref="JE10:JI10"/>
    <mergeCell ref="JK10:JO10"/>
    <mergeCell ref="IS2:IW2"/>
    <mergeCell ref="IY2:JC2"/>
    <mergeCell ref="JE2:JI2"/>
    <mergeCell ref="JK2:JO2"/>
    <mergeCell ref="JK18:JO18"/>
    <mergeCell ref="KP17:KV17"/>
    <mergeCell ref="IS10:IW10"/>
    <mergeCell ref="JE18:JI18"/>
    <mergeCell ref="IY10:JC10"/>
    <mergeCell ref="JR2:JX2"/>
    <mergeCell ref="JZ2:KF2"/>
    <mergeCell ref="KH2:KN2"/>
    <mergeCell ref="KP2:KV2"/>
    <mergeCell ref="GB17:GH17"/>
    <mergeCell ref="GJ17:GP17"/>
    <mergeCell ref="GR17:GX17"/>
    <mergeCell ref="GZ17:HF17"/>
    <mergeCell ref="IS18:IW18"/>
    <mergeCell ref="IY18:JC18"/>
    <mergeCell ref="FM2:FQ2"/>
    <mergeCell ref="FT2:FZ2"/>
    <mergeCell ref="GB2:GH2"/>
    <mergeCell ref="GJ2:GP2"/>
    <mergeCell ref="HH17:HN17"/>
    <mergeCell ref="EI10:EM10"/>
    <mergeCell ref="EO10:ES10"/>
    <mergeCell ref="EU10:EY10"/>
    <mergeCell ref="FA10:FE10"/>
    <mergeCell ref="FT17:FZ17"/>
    <mergeCell ref="RO2:RU2"/>
    <mergeCell ref="RW2:SC2"/>
    <mergeCell ref="SE2:SK2"/>
    <mergeCell ref="QP2:QT2"/>
    <mergeCell ref="QV2:QZ2"/>
    <mergeCell ref="EI2:EM2"/>
    <mergeCell ref="EO2:ES2"/>
    <mergeCell ref="EU2:EY2"/>
    <mergeCell ref="FA2:FE2"/>
    <mergeCell ref="FG2:FK2"/>
    <mergeCell ref="GR2:GX2"/>
    <mergeCell ref="GZ2:HF2"/>
    <mergeCell ref="SM2:SS2"/>
    <mergeCell ref="SU2:TA2"/>
    <mergeCell ref="TC2:TI2"/>
    <mergeCell ref="QP10:QT10"/>
    <mergeCell ref="QV10:QZ10"/>
    <mergeCell ref="RB10:RF10"/>
    <mergeCell ref="RH10:RL10"/>
    <mergeCell ref="RB2:RF2"/>
    <mergeCell ref="RH18:RL18"/>
    <mergeCell ref="RO17:RU17"/>
    <mergeCell ref="RW17:SC17"/>
    <mergeCell ref="SE17:SK17"/>
    <mergeCell ref="SM17:SS17"/>
    <mergeCell ref="SU17:TA17"/>
    <mergeCell ref="JR17:JX17"/>
    <mergeCell ref="JZ17:KF17"/>
    <mergeCell ref="KH17:KN17"/>
    <mergeCell ref="QP18:QT18"/>
    <mergeCell ref="QV18:QZ18"/>
    <mergeCell ref="RB18:RF18"/>
    <mergeCell ref="KX17:LD17"/>
    <mergeCell ref="NP17:NV17"/>
    <mergeCell ref="NX17:OD17"/>
    <mergeCell ref="OF17:OL17"/>
    <mergeCell ref="VV2:WB2"/>
    <mergeCell ref="WD2:WJ2"/>
    <mergeCell ref="WL2:WR2"/>
    <mergeCell ref="WT2:WZ2"/>
    <mergeCell ref="TC17:TI17"/>
    <mergeCell ref="LF17:LL17"/>
    <mergeCell ref="ON17:OT17"/>
    <mergeCell ref="OV17:PB17"/>
    <mergeCell ref="PD17:PJ17"/>
    <mergeCell ref="RH2:RL2"/>
    <mergeCell ref="VV17:WB17"/>
    <mergeCell ref="WD17:WJ17"/>
    <mergeCell ref="WL17:WR17"/>
    <mergeCell ref="WT17:WZ17"/>
    <mergeCell ref="XB17:XH17"/>
    <mergeCell ref="UO2:US2"/>
    <mergeCell ref="UU2:UY2"/>
    <mergeCell ref="VA2:VE2"/>
    <mergeCell ref="VG2:VK2"/>
    <mergeCell ref="VN2:VT2"/>
    <mergeCell ref="UO18:US18"/>
    <mergeCell ref="UU18:UY18"/>
    <mergeCell ref="VA18:VE18"/>
    <mergeCell ref="VG18:VK18"/>
    <mergeCell ref="XB2:XH2"/>
    <mergeCell ref="UO10:US10"/>
    <mergeCell ref="UU10:UY10"/>
    <mergeCell ref="VA10:VE10"/>
    <mergeCell ref="VG10:VK10"/>
    <mergeCell ref="VN17:VT1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topLeftCell="AO1" workbookViewId="0">
      <selection activeCell="AS14" sqref="AS14"/>
    </sheetView>
  </sheetViews>
  <sheetFormatPr baseColWidth="10" defaultRowHeight="15" x14ac:dyDescent="0.25"/>
  <cols>
    <col min="1" max="1" width="2.28515625" style="130" hidden="1" customWidth="1"/>
    <col min="2" max="5" width="8.28515625" style="130" hidden="1" customWidth="1"/>
    <col min="6" max="6" width="0.85546875" style="130" hidden="1" customWidth="1"/>
    <col min="7" max="16" width="8.28515625" style="130" hidden="1" customWidth="1"/>
    <col min="17" max="17" width="0.7109375" style="130" hidden="1" customWidth="1"/>
    <col min="18" max="20" width="8.28515625" style="130" hidden="1" customWidth="1"/>
    <col min="21" max="21" width="0.7109375" style="130" hidden="1" customWidth="1"/>
    <col min="22" max="24" width="8.28515625" style="130" hidden="1" customWidth="1"/>
    <col min="25" max="25" width="1.28515625" style="130" customWidth="1"/>
    <col min="26" max="26" width="3" style="2" customWidth="1"/>
    <col min="27" max="27" width="2.85546875" style="2" customWidth="1"/>
    <col min="28" max="28" width="18.28515625" style="2" customWidth="1"/>
    <col min="29" max="30" width="16" style="2" customWidth="1"/>
    <col min="31" max="31" width="18.140625" style="130" customWidth="1"/>
    <col min="32" max="32" width="0.5703125" style="130" customWidth="1"/>
    <col min="33" max="33" width="14.42578125" style="2" customWidth="1"/>
    <col min="34" max="34" width="14.7109375" style="2" customWidth="1"/>
    <col min="35" max="35" width="6.140625" style="2" customWidth="1"/>
    <col min="36" max="36" width="17.5703125" style="2" customWidth="1"/>
    <col min="37" max="37" width="6.28515625" style="2" customWidth="1"/>
    <col min="38" max="38" width="17.5703125" style="2" customWidth="1"/>
    <col min="39" max="39" width="19.28515625" style="2" customWidth="1"/>
    <col min="40" max="40" width="6.140625" style="2" customWidth="1"/>
    <col min="41" max="41" width="18.7109375" style="2" customWidth="1"/>
    <col min="42" max="42" width="7.28515625" style="2" customWidth="1"/>
    <col min="43" max="43" width="18.7109375" style="2" customWidth="1"/>
    <col min="44" max="44" width="1.7109375" style="130" customWidth="1"/>
    <col min="45" max="45" width="11.42578125" style="130"/>
    <col min="46" max="46" width="2.140625" style="130" customWidth="1"/>
    <col min="47" max="47" width="10" style="130" customWidth="1"/>
    <col min="48" max="48" width="11.42578125" style="130" customWidth="1"/>
    <col min="49" max="49" width="1.140625" style="136" customWidth="1"/>
    <col min="50" max="50" width="3.5703125" style="136" customWidth="1"/>
    <col min="51" max="56" width="21.7109375" style="136" customWidth="1"/>
    <col min="57" max="57" width="5.7109375" style="136" customWidth="1"/>
    <col min="58" max="58" width="6.28515625" style="136" customWidth="1"/>
    <col min="59" max="68" width="6.140625" style="136" customWidth="1"/>
    <col min="69" max="69" width="6.28515625" style="136" customWidth="1"/>
    <col min="70" max="70" width="4.7109375" style="130" customWidth="1"/>
    <col min="71" max="16384" width="11.42578125" style="130"/>
  </cols>
  <sheetData>
    <row r="1" spans="2:71" ht="15.75" thickBot="1" x14ac:dyDescent="0.3">
      <c r="Z1" s="130"/>
      <c r="AG1" s="572" t="s">
        <v>857</v>
      </c>
      <c r="AH1" s="571"/>
      <c r="AI1" s="571"/>
      <c r="AJ1" s="571"/>
      <c r="AK1" s="571"/>
      <c r="AL1" s="571"/>
      <c r="AM1" s="571"/>
      <c r="AN1" s="571"/>
      <c r="AO1" s="571"/>
      <c r="AP1" s="571"/>
      <c r="AQ1" s="570"/>
      <c r="AY1" s="167" t="s">
        <v>119</v>
      </c>
      <c r="AZ1" s="556" t="s">
        <v>124</v>
      </c>
      <c r="BA1" s="556"/>
      <c r="BB1" s="167" t="s">
        <v>125</v>
      </c>
      <c r="BC1" s="167" t="s">
        <v>126</v>
      </c>
      <c r="BD1" s="167" t="s">
        <v>127</v>
      </c>
    </row>
    <row r="2" spans="2:71" ht="15.75" thickBot="1" x14ac:dyDescent="0.3">
      <c r="Z2" s="130"/>
      <c r="AA2" s="136"/>
      <c r="AB2" s="569" t="s">
        <v>856</v>
      </c>
      <c r="AC2" s="568" t="s">
        <v>855</v>
      </c>
      <c r="AD2" s="567" t="s">
        <v>854</v>
      </c>
      <c r="AE2" s="566" t="s">
        <v>119</v>
      </c>
      <c r="AG2" s="565" t="s">
        <v>426</v>
      </c>
      <c r="AH2" s="564" t="s">
        <v>422</v>
      </c>
      <c r="AI2" s="558"/>
      <c r="AJ2" s="563" t="s">
        <v>853</v>
      </c>
      <c r="AK2" s="558"/>
      <c r="AL2" s="562" t="s">
        <v>852</v>
      </c>
      <c r="AM2" s="561" t="s">
        <v>851</v>
      </c>
      <c r="AN2" s="560"/>
      <c r="AO2" s="559" t="s">
        <v>850</v>
      </c>
      <c r="AP2" s="558"/>
      <c r="AQ2" s="557" t="s">
        <v>849</v>
      </c>
      <c r="AY2" s="167" t="s">
        <v>848</v>
      </c>
      <c r="AZ2" s="556" t="s">
        <v>847</v>
      </c>
      <c r="BA2" s="556"/>
      <c r="BB2" s="167" t="s">
        <v>846</v>
      </c>
      <c r="BC2" s="167" t="s">
        <v>845</v>
      </c>
      <c r="BD2" s="167" t="s">
        <v>844</v>
      </c>
      <c r="BG2" s="556" t="s">
        <v>156</v>
      </c>
      <c r="BH2" s="556"/>
      <c r="BI2" s="556" t="s">
        <v>124</v>
      </c>
      <c r="BJ2" s="556"/>
      <c r="BK2" s="556" t="s">
        <v>125</v>
      </c>
      <c r="BL2" s="556"/>
      <c r="BM2" s="556" t="s">
        <v>126</v>
      </c>
      <c r="BN2" s="556"/>
      <c r="BO2" s="556" t="s">
        <v>127</v>
      </c>
      <c r="BP2" s="556"/>
    </row>
    <row r="3" spans="2:71" x14ac:dyDescent="0.25">
      <c r="B3" s="130" t="s">
        <v>842</v>
      </c>
      <c r="C3" s="130" t="s">
        <v>843</v>
      </c>
      <c r="D3" s="555" t="s">
        <v>7</v>
      </c>
      <c r="E3" s="130" t="s">
        <v>841</v>
      </c>
      <c r="G3" s="130" t="s">
        <v>842</v>
      </c>
      <c r="H3" s="130" t="s">
        <v>842</v>
      </c>
      <c r="I3" s="130" t="s">
        <v>843</v>
      </c>
      <c r="J3" s="130" t="s">
        <v>843</v>
      </c>
      <c r="K3" s="130" t="s">
        <v>843</v>
      </c>
      <c r="L3" s="130" t="s">
        <v>843</v>
      </c>
      <c r="M3" s="130" t="s">
        <v>843</v>
      </c>
      <c r="N3" s="555" t="s">
        <v>7</v>
      </c>
      <c r="O3" s="130" t="s">
        <v>7</v>
      </c>
      <c r="P3" s="130" t="s">
        <v>841</v>
      </c>
      <c r="R3" s="130" t="s">
        <v>843</v>
      </c>
      <c r="S3" s="130" t="s">
        <v>842</v>
      </c>
      <c r="T3" s="130" t="s">
        <v>841</v>
      </c>
      <c r="V3" s="130" t="s">
        <v>842</v>
      </c>
      <c r="W3" s="130" t="s">
        <v>7</v>
      </c>
      <c r="X3" s="130" t="s">
        <v>841</v>
      </c>
      <c r="Z3" s="130"/>
      <c r="AA3" s="136">
        <v>1</v>
      </c>
      <c r="AB3" s="544" t="s">
        <v>800</v>
      </c>
      <c r="AC3" s="544" t="s">
        <v>839</v>
      </c>
      <c r="AD3" s="544" t="s">
        <v>359</v>
      </c>
      <c r="AE3" s="270" t="s">
        <v>265</v>
      </c>
      <c r="AG3" s="554" t="s">
        <v>601</v>
      </c>
      <c r="AH3" s="553" t="s">
        <v>601</v>
      </c>
      <c r="AI3" s="552" t="s">
        <v>840</v>
      </c>
      <c r="AJ3" s="542" t="s">
        <v>839</v>
      </c>
      <c r="AK3" s="551"/>
      <c r="AL3" s="550" t="s">
        <v>838</v>
      </c>
      <c r="AM3" s="538" t="s">
        <v>496</v>
      </c>
      <c r="AN3" s="549" t="s">
        <v>837</v>
      </c>
      <c r="AO3" s="542" t="s">
        <v>276</v>
      </c>
      <c r="AP3" s="548"/>
      <c r="AQ3" s="547" t="s">
        <v>273</v>
      </c>
      <c r="AS3" s="130" t="s">
        <v>836</v>
      </c>
      <c r="AU3" s="546" t="s">
        <v>835</v>
      </c>
      <c r="AX3" s="136">
        <v>1</v>
      </c>
      <c r="AY3" s="536" t="s">
        <v>265</v>
      </c>
      <c r="AZ3" s="536" t="s">
        <v>834</v>
      </c>
      <c r="BA3" s="514" t="s">
        <v>209</v>
      </c>
      <c r="BB3" s="536" t="s">
        <v>833</v>
      </c>
      <c r="BC3" s="536" t="s">
        <v>832</v>
      </c>
      <c r="BD3" s="536" t="s">
        <v>163</v>
      </c>
      <c r="BG3" s="167" t="s">
        <v>256</v>
      </c>
      <c r="BH3" s="167" t="s">
        <v>258</v>
      </c>
      <c r="BI3" s="167" t="s">
        <v>256</v>
      </c>
      <c r="BJ3" s="167" t="s">
        <v>258</v>
      </c>
      <c r="BK3" s="167" t="s">
        <v>256</v>
      </c>
      <c r="BL3" s="167" t="s">
        <v>258</v>
      </c>
      <c r="BM3" s="167" t="s">
        <v>256</v>
      </c>
      <c r="BN3" s="167" t="s">
        <v>258</v>
      </c>
      <c r="BO3" s="167" t="s">
        <v>256</v>
      </c>
      <c r="BP3" s="167" t="s">
        <v>258</v>
      </c>
      <c r="BS3" s="545"/>
    </row>
    <row r="4" spans="2:71" x14ac:dyDescent="0.25">
      <c r="B4" s="130" t="s">
        <v>831</v>
      </c>
      <c r="C4" s="130" t="s">
        <v>683</v>
      </c>
      <c r="D4" s="130" t="s">
        <v>830</v>
      </c>
      <c r="E4" s="130" t="s">
        <v>655</v>
      </c>
      <c r="G4" s="130" t="s">
        <v>387</v>
      </c>
      <c r="H4" s="130" t="s">
        <v>829</v>
      </c>
      <c r="I4" s="130" t="s">
        <v>828</v>
      </c>
      <c r="J4" s="130" t="s">
        <v>827</v>
      </c>
      <c r="K4" s="130" t="s">
        <v>146</v>
      </c>
      <c r="L4" s="130" t="s">
        <v>262</v>
      </c>
      <c r="M4" s="130" t="s">
        <v>826</v>
      </c>
      <c r="N4" s="130" t="s">
        <v>168</v>
      </c>
      <c r="O4" s="130" t="s">
        <v>825</v>
      </c>
      <c r="P4" s="130" t="s">
        <v>824</v>
      </c>
      <c r="R4" s="130" t="s">
        <v>823</v>
      </c>
      <c r="S4" s="130" t="s">
        <v>822</v>
      </c>
      <c r="T4" s="130" t="s">
        <v>821</v>
      </c>
      <c r="V4" s="130" t="s">
        <v>768</v>
      </c>
      <c r="W4" s="130" t="s">
        <v>664</v>
      </c>
      <c r="X4" s="130" t="s">
        <v>820</v>
      </c>
      <c r="Z4" s="130"/>
      <c r="AA4" s="136">
        <v>2</v>
      </c>
      <c r="AB4" s="529" t="s">
        <v>790</v>
      </c>
      <c r="AC4" s="529" t="s">
        <v>817</v>
      </c>
      <c r="AD4" s="529" t="s">
        <v>768</v>
      </c>
      <c r="AE4" s="270" t="s">
        <v>270</v>
      </c>
      <c r="AG4" s="529" t="s">
        <v>819</v>
      </c>
      <c r="AH4" s="529" t="s">
        <v>819</v>
      </c>
      <c r="AI4" s="521" t="s">
        <v>818</v>
      </c>
      <c r="AJ4" s="544" t="s">
        <v>817</v>
      </c>
      <c r="AK4" s="481"/>
      <c r="AL4" s="529" t="s">
        <v>816</v>
      </c>
      <c r="AM4" s="543" t="s">
        <v>815</v>
      </c>
      <c r="AN4" s="532" t="s">
        <v>814</v>
      </c>
      <c r="AO4" s="542" t="s">
        <v>781</v>
      </c>
      <c r="AP4" s="531"/>
      <c r="AQ4" s="528" t="s">
        <v>283</v>
      </c>
      <c r="AS4" s="397">
        <f ca="1">RANDBETWEEN(1,99)</f>
        <v>30</v>
      </c>
      <c r="AX4" s="136">
        <f>AX3+1</f>
        <v>2</v>
      </c>
      <c r="AY4" s="536" t="s">
        <v>266</v>
      </c>
      <c r="AZ4" s="536" t="s">
        <v>813</v>
      </c>
      <c r="BA4" s="511" t="s">
        <v>147</v>
      </c>
      <c r="BB4" s="536" t="s">
        <v>202</v>
      </c>
      <c r="BC4" s="536" t="s">
        <v>812</v>
      </c>
      <c r="BD4" s="536" t="s">
        <v>200</v>
      </c>
      <c r="BF4" s="136" t="s">
        <v>289</v>
      </c>
      <c r="BG4" s="535">
        <v>55</v>
      </c>
      <c r="BH4" s="487">
        <v>60</v>
      </c>
      <c r="BI4" s="535">
        <v>50</v>
      </c>
      <c r="BJ4" s="487">
        <v>55</v>
      </c>
      <c r="BK4" s="535">
        <v>40</v>
      </c>
      <c r="BL4" s="487">
        <v>45</v>
      </c>
      <c r="BM4" s="535">
        <v>30</v>
      </c>
      <c r="BN4" s="487">
        <v>35</v>
      </c>
      <c r="BO4" s="535">
        <v>30</v>
      </c>
      <c r="BP4" s="487">
        <v>35</v>
      </c>
      <c r="BQ4" s="136" t="s">
        <v>289</v>
      </c>
    </row>
    <row r="5" spans="2:71" x14ac:dyDescent="0.25">
      <c r="B5" s="130">
        <v>89</v>
      </c>
      <c r="C5" s="130">
        <v>79</v>
      </c>
      <c r="D5" s="130">
        <v>70</v>
      </c>
      <c r="E5" s="130">
        <v>77</v>
      </c>
      <c r="G5" s="130">
        <v>80</v>
      </c>
      <c r="H5" s="130">
        <v>80</v>
      </c>
      <c r="I5" s="130">
        <v>77</v>
      </c>
      <c r="J5" s="130">
        <v>72</v>
      </c>
      <c r="K5" s="130">
        <v>75</v>
      </c>
      <c r="L5" s="130">
        <v>75</v>
      </c>
      <c r="M5" s="130">
        <v>74</v>
      </c>
      <c r="N5" s="130">
        <v>73</v>
      </c>
      <c r="O5" s="130">
        <v>71</v>
      </c>
      <c r="P5" s="130">
        <v>65</v>
      </c>
      <c r="R5" s="130">
        <v>84</v>
      </c>
      <c r="S5" s="130">
        <v>89</v>
      </c>
      <c r="T5" s="130">
        <v>77</v>
      </c>
      <c r="V5" s="130">
        <v>87</v>
      </c>
      <c r="W5" s="130">
        <v>81</v>
      </c>
      <c r="X5" s="130">
        <v>73</v>
      </c>
      <c r="Z5" s="130"/>
      <c r="AA5" s="136">
        <v>3</v>
      </c>
      <c r="AB5" s="529" t="s">
        <v>778</v>
      </c>
      <c r="AC5" s="529" t="s">
        <v>809</v>
      </c>
      <c r="AD5" s="540" t="s">
        <v>615</v>
      </c>
      <c r="AE5" s="215" t="s">
        <v>266</v>
      </c>
      <c r="AG5" s="529" t="s">
        <v>811</v>
      </c>
      <c r="AH5" s="332" t="s">
        <v>732</v>
      </c>
      <c r="AI5" s="521" t="s">
        <v>810</v>
      </c>
      <c r="AJ5" s="529" t="s">
        <v>809</v>
      </c>
      <c r="AK5" s="481"/>
      <c r="AL5" s="529" t="s">
        <v>808</v>
      </c>
      <c r="AM5" s="332" t="s">
        <v>807</v>
      </c>
      <c r="AN5" s="532" t="s">
        <v>806</v>
      </c>
      <c r="AO5" s="537" t="s">
        <v>759</v>
      </c>
      <c r="AP5" s="531"/>
      <c r="AQ5" s="541" t="s">
        <v>217</v>
      </c>
      <c r="AX5" s="136">
        <f>AX4+1</f>
        <v>3</v>
      </c>
      <c r="AY5" s="536" t="s">
        <v>803</v>
      </c>
      <c r="AZ5" s="536" t="s">
        <v>176</v>
      </c>
      <c r="BA5" s="511" t="s">
        <v>197</v>
      </c>
      <c r="BB5" s="536" t="s">
        <v>198</v>
      </c>
      <c r="BC5" s="536" t="s">
        <v>805</v>
      </c>
      <c r="BD5" s="536" t="s">
        <v>172</v>
      </c>
      <c r="BF5" s="136" t="s">
        <v>290</v>
      </c>
      <c r="BG5" s="535">
        <v>50</v>
      </c>
      <c r="BH5" s="487">
        <v>55</v>
      </c>
      <c r="BI5" s="534">
        <v>45</v>
      </c>
      <c r="BJ5" s="533">
        <v>50</v>
      </c>
      <c r="BK5" s="534">
        <v>35</v>
      </c>
      <c r="BL5" s="533">
        <v>40</v>
      </c>
      <c r="BM5" s="534">
        <v>25</v>
      </c>
      <c r="BN5" s="533">
        <v>30</v>
      </c>
      <c r="BO5" s="534">
        <v>25</v>
      </c>
      <c r="BP5" s="533">
        <v>30</v>
      </c>
      <c r="BQ5" s="136" t="s">
        <v>290</v>
      </c>
    </row>
    <row r="6" spans="2:71" x14ac:dyDescent="0.25">
      <c r="B6" s="130">
        <v>80</v>
      </c>
      <c r="C6" s="130">
        <v>84</v>
      </c>
      <c r="D6" s="130">
        <v>77</v>
      </c>
      <c r="E6" s="130">
        <v>73</v>
      </c>
      <c r="G6" s="130">
        <v>78</v>
      </c>
      <c r="H6" s="130">
        <v>70</v>
      </c>
      <c r="I6" s="130">
        <v>76</v>
      </c>
      <c r="J6" s="130">
        <v>70</v>
      </c>
      <c r="K6" s="130">
        <v>67</v>
      </c>
      <c r="L6" s="130">
        <v>73</v>
      </c>
      <c r="M6" s="130">
        <v>65</v>
      </c>
      <c r="N6" s="130">
        <v>68</v>
      </c>
      <c r="O6" s="130">
        <v>68</v>
      </c>
      <c r="P6" s="130">
        <v>69</v>
      </c>
      <c r="R6" s="130">
        <v>78</v>
      </c>
      <c r="S6" s="130">
        <v>86</v>
      </c>
      <c r="T6" s="130">
        <v>72</v>
      </c>
      <c r="V6" s="130">
        <v>80</v>
      </c>
      <c r="W6" s="130">
        <v>73</v>
      </c>
      <c r="X6" s="130">
        <v>72</v>
      </c>
      <c r="Z6" s="130"/>
      <c r="AA6" s="136">
        <v>4</v>
      </c>
      <c r="AB6" s="540" t="s">
        <v>276</v>
      </c>
      <c r="AC6" s="539" t="s">
        <v>804</v>
      </c>
      <c r="AD6" s="332" t="s">
        <v>786</v>
      </c>
      <c r="AE6" s="215" t="s">
        <v>803</v>
      </c>
      <c r="AG6" s="529" t="s">
        <v>802</v>
      </c>
      <c r="AH6" s="332" t="s">
        <v>744</v>
      </c>
      <c r="AI6" s="521" t="s">
        <v>801</v>
      </c>
      <c r="AJ6" s="529" t="s">
        <v>800</v>
      </c>
      <c r="AK6" s="481"/>
      <c r="AL6" s="529" t="s">
        <v>799</v>
      </c>
      <c r="AM6" s="538" t="s">
        <v>798</v>
      </c>
      <c r="AN6" s="532" t="s">
        <v>797</v>
      </c>
      <c r="AO6" s="537" t="s">
        <v>746</v>
      </c>
      <c r="AP6" s="531"/>
      <c r="AQ6" s="528" t="s">
        <v>262</v>
      </c>
      <c r="AS6" s="530" t="s">
        <v>796</v>
      </c>
      <c r="AX6" s="136">
        <f>AX5+1</f>
        <v>4</v>
      </c>
      <c r="AY6" s="536" t="s">
        <v>270</v>
      </c>
      <c r="AZ6" s="536" t="s">
        <v>795</v>
      </c>
      <c r="BA6" s="511" t="s">
        <v>177</v>
      </c>
      <c r="BB6" s="536" t="s">
        <v>218</v>
      </c>
      <c r="BC6" s="514" t="s">
        <v>794</v>
      </c>
      <c r="BD6" s="536" t="s">
        <v>180</v>
      </c>
      <c r="BF6" s="136" t="s">
        <v>224</v>
      </c>
      <c r="BG6" s="534">
        <v>45</v>
      </c>
      <c r="BH6" s="533">
        <v>50</v>
      </c>
      <c r="BI6" s="535">
        <v>40</v>
      </c>
      <c r="BJ6" s="487">
        <v>45</v>
      </c>
      <c r="BK6" s="535">
        <v>30</v>
      </c>
      <c r="BL6" s="487">
        <v>35</v>
      </c>
      <c r="BM6" s="535">
        <v>20</v>
      </c>
      <c r="BN6" s="487">
        <v>25</v>
      </c>
      <c r="BO6" s="535">
        <v>20</v>
      </c>
      <c r="BP6" s="487">
        <v>25</v>
      </c>
      <c r="BQ6" s="136" t="s">
        <v>224</v>
      </c>
    </row>
    <row r="7" spans="2:71" x14ac:dyDescent="0.25">
      <c r="B7" s="130">
        <v>85</v>
      </c>
      <c r="C7" s="130">
        <v>82</v>
      </c>
      <c r="D7" s="130">
        <v>75</v>
      </c>
      <c r="E7" s="130">
        <v>71</v>
      </c>
      <c r="G7" s="130">
        <v>74</v>
      </c>
      <c r="H7" s="130">
        <v>76</v>
      </c>
      <c r="I7" s="130">
        <v>70</v>
      </c>
      <c r="J7" s="130">
        <v>71</v>
      </c>
      <c r="K7" s="130">
        <v>67</v>
      </c>
      <c r="L7" s="130">
        <v>73</v>
      </c>
      <c r="M7" s="130">
        <v>75</v>
      </c>
      <c r="N7" s="130">
        <v>69</v>
      </c>
      <c r="O7" s="130">
        <v>71</v>
      </c>
      <c r="P7" s="130">
        <v>64</v>
      </c>
      <c r="R7" s="130">
        <v>79</v>
      </c>
      <c r="S7" s="130">
        <v>71</v>
      </c>
      <c r="T7" s="130">
        <v>73</v>
      </c>
      <c r="V7" s="130">
        <v>85</v>
      </c>
      <c r="W7" s="130">
        <v>71</v>
      </c>
      <c r="X7" s="130">
        <v>75</v>
      </c>
      <c r="Z7" s="130"/>
      <c r="AA7" s="136">
        <v>5</v>
      </c>
      <c r="AB7" s="332" t="s">
        <v>793</v>
      </c>
      <c r="AC7" s="332" t="s">
        <v>792</v>
      </c>
      <c r="AD7" s="332" t="s">
        <v>705</v>
      </c>
      <c r="AE7" s="215" t="s">
        <v>283</v>
      </c>
      <c r="AG7" s="529" t="s">
        <v>603</v>
      </c>
      <c r="AH7" s="332" t="s">
        <v>21</v>
      </c>
      <c r="AI7" s="521" t="s">
        <v>791</v>
      </c>
      <c r="AJ7" s="529" t="s">
        <v>790</v>
      </c>
      <c r="AK7" s="481"/>
      <c r="AL7" s="529" t="s">
        <v>789</v>
      </c>
      <c r="AM7" s="332" t="s">
        <v>788</v>
      </c>
      <c r="AN7" s="532" t="s">
        <v>787</v>
      </c>
      <c r="AO7" s="517" t="s">
        <v>786</v>
      </c>
      <c r="AP7" s="531"/>
      <c r="AQ7" s="528" t="s">
        <v>146</v>
      </c>
      <c r="AS7" s="530" t="s">
        <v>785</v>
      </c>
      <c r="AX7" s="136">
        <f>AX6+1</f>
        <v>5</v>
      </c>
      <c r="AY7" s="536" t="s">
        <v>283</v>
      </c>
      <c r="AZ7" s="514" t="s">
        <v>784</v>
      </c>
      <c r="BA7" s="511" t="s">
        <v>213</v>
      </c>
      <c r="BB7" s="536" t="s">
        <v>783</v>
      </c>
      <c r="BC7" s="514" t="s">
        <v>782</v>
      </c>
      <c r="BD7" s="514" t="s">
        <v>194</v>
      </c>
      <c r="BF7" s="136" t="s">
        <v>222</v>
      </c>
      <c r="BG7" s="535">
        <v>40</v>
      </c>
      <c r="BH7" s="487">
        <v>45</v>
      </c>
      <c r="BI7" s="534">
        <v>35</v>
      </c>
      <c r="BJ7" s="533">
        <v>40</v>
      </c>
      <c r="BK7" s="534">
        <v>25</v>
      </c>
      <c r="BL7" s="533">
        <v>30</v>
      </c>
      <c r="BM7" s="534">
        <v>15</v>
      </c>
      <c r="BN7" s="533">
        <v>20</v>
      </c>
      <c r="BO7" s="534">
        <v>15</v>
      </c>
      <c r="BP7" s="533">
        <v>20</v>
      </c>
      <c r="BQ7" s="136" t="s">
        <v>222</v>
      </c>
    </row>
    <row r="8" spans="2:71" x14ac:dyDescent="0.25">
      <c r="B8" s="130">
        <v>89</v>
      </c>
      <c r="C8" s="130">
        <v>83</v>
      </c>
      <c r="D8" s="130">
        <v>77</v>
      </c>
      <c r="E8" s="130">
        <v>71</v>
      </c>
      <c r="G8" s="130">
        <v>74</v>
      </c>
      <c r="H8" s="130">
        <v>78</v>
      </c>
      <c r="I8" s="130">
        <v>71</v>
      </c>
      <c r="J8" s="130">
        <v>70</v>
      </c>
      <c r="K8" s="130">
        <v>74</v>
      </c>
      <c r="L8" s="130">
        <v>71</v>
      </c>
      <c r="M8" s="130">
        <v>71</v>
      </c>
      <c r="N8" s="130">
        <v>69</v>
      </c>
      <c r="O8" s="130">
        <v>67</v>
      </c>
      <c r="P8" s="130">
        <v>65</v>
      </c>
      <c r="R8" s="130">
        <v>79</v>
      </c>
      <c r="S8" s="130">
        <v>76</v>
      </c>
      <c r="T8" s="130">
        <v>72</v>
      </c>
      <c r="V8" s="130">
        <v>86</v>
      </c>
      <c r="W8" s="130">
        <v>71</v>
      </c>
      <c r="X8" s="130">
        <v>72</v>
      </c>
      <c r="Z8" s="130"/>
      <c r="AA8" s="136">
        <v>6</v>
      </c>
      <c r="AB8" s="520" t="s">
        <v>781</v>
      </c>
      <c r="AC8" s="332" t="s">
        <v>780</v>
      </c>
      <c r="AD8" s="332" t="s">
        <v>774</v>
      </c>
      <c r="AE8" s="215" t="s">
        <v>146</v>
      </c>
      <c r="AG8" s="529" t="s">
        <v>59</v>
      </c>
      <c r="AH8" s="520" t="s">
        <v>717</v>
      </c>
      <c r="AI8" s="521" t="s">
        <v>779</v>
      </c>
      <c r="AJ8" s="529" t="s">
        <v>778</v>
      </c>
      <c r="AK8" s="481"/>
      <c r="AL8" s="528" t="s">
        <v>777</v>
      </c>
      <c r="AM8" s="332" t="s">
        <v>776</v>
      </c>
      <c r="AN8" s="532" t="s">
        <v>775</v>
      </c>
      <c r="AO8" s="329" t="s">
        <v>774</v>
      </c>
      <c r="AP8" s="531"/>
      <c r="AQ8" s="528" t="s">
        <v>266</v>
      </c>
      <c r="AS8" s="530" t="s">
        <v>773</v>
      </c>
      <c r="AX8" s="136">
        <f>AX7+1</f>
        <v>6</v>
      </c>
      <c r="AY8" s="514" t="s">
        <v>196</v>
      </c>
      <c r="AZ8" s="514" t="s">
        <v>772</v>
      </c>
      <c r="BA8" s="511" t="s">
        <v>217</v>
      </c>
      <c r="BB8" s="514" t="s">
        <v>171</v>
      </c>
      <c r="BC8" s="514" t="s">
        <v>179</v>
      </c>
      <c r="BD8" s="514" t="s">
        <v>140</v>
      </c>
    </row>
    <row r="9" spans="2:71" x14ac:dyDescent="0.25">
      <c r="B9" s="130">
        <v>83</v>
      </c>
      <c r="C9" s="130">
        <v>83</v>
      </c>
      <c r="D9" s="130">
        <v>74</v>
      </c>
      <c r="E9" s="130">
        <v>74</v>
      </c>
      <c r="G9" s="130">
        <v>76</v>
      </c>
      <c r="H9" s="130">
        <v>75</v>
      </c>
      <c r="I9" s="130">
        <v>72</v>
      </c>
      <c r="J9" s="130">
        <v>70</v>
      </c>
      <c r="K9" s="130">
        <v>74</v>
      </c>
      <c r="L9" s="130">
        <v>73</v>
      </c>
      <c r="N9" s="130">
        <v>66</v>
      </c>
      <c r="O9" s="130">
        <v>67</v>
      </c>
      <c r="P9" s="130">
        <v>63</v>
      </c>
      <c r="R9" s="130">
        <v>80</v>
      </c>
      <c r="S9" s="130">
        <v>87</v>
      </c>
      <c r="T9" s="130">
        <v>72</v>
      </c>
      <c r="V9" s="130">
        <v>84</v>
      </c>
      <c r="X9" s="130">
        <v>71</v>
      </c>
      <c r="AA9" s="136">
        <v>7</v>
      </c>
      <c r="AB9" s="332" t="s">
        <v>729</v>
      </c>
      <c r="AC9" s="332" t="s">
        <v>683</v>
      </c>
      <c r="AD9" s="332" t="s">
        <v>696</v>
      </c>
      <c r="AE9" s="215" t="s">
        <v>272</v>
      </c>
      <c r="AG9" s="529" t="s">
        <v>771</v>
      </c>
      <c r="AH9" s="495" t="s">
        <v>770</v>
      </c>
      <c r="AI9" s="521" t="s">
        <v>769</v>
      </c>
      <c r="AJ9" s="529" t="s">
        <v>768</v>
      </c>
      <c r="AK9" s="481"/>
      <c r="AL9" s="528" t="s">
        <v>767</v>
      </c>
      <c r="AM9" s="332" t="s">
        <v>766</v>
      </c>
      <c r="AN9" s="481"/>
      <c r="AO9" s="523" t="s">
        <v>765</v>
      </c>
      <c r="AP9" s="481"/>
      <c r="AQ9" s="520" t="s">
        <v>764</v>
      </c>
      <c r="AX9" s="136">
        <f>AX8+1</f>
        <v>7</v>
      </c>
      <c r="AY9" s="514" t="s">
        <v>272</v>
      </c>
      <c r="AZ9" s="514" t="s">
        <v>323</v>
      </c>
      <c r="BA9" s="511" t="s">
        <v>223</v>
      </c>
      <c r="BB9" s="514" t="s">
        <v>149</v>
      </c>
      <c r="BC9" s="514" t="s">
        <v>763</v>
      </c>
      <c r="BD9" s="511" t="s">
        <v>164</v>
      </c>
      <c r="BG9" s="136">
        <v>4</v>
      </c>
      <c r="BH9" s="136" t="s">
        <v>762</v>
      </c>
      <c r="BI9" s="136">
        <v>3</v>
      </c>
      <c r="BJ9" s="136" t="s">
        <v>761</v>
      </c>
      <c r="BK9" s="136">
        <v>1</v>
      </c>
      <c r="BL9" s="136" t="s">
        <v>761</v>
      </c>
      <c r="BM9" s="136">
        <v>1</v>
      </c>
      <c r="BN9" s="136" t="s">
        <v>761</v>
      </c>
      <c r="BO9" s="136">
        <v>1</v>
      </c>
      <c r="BP9" s="136" t="s">
        <v>761</v>
      </c>
    </row>
    <row r="10" spans="2:71" x14ac:dyDescent="0.25">
      <c r="H10" s="130">
        <v>78</v>
      </c>
      <c r="I10" s="130">
        <v>70</v>
      </c>
      <c r="K10" s="130">
        <v>71</v>
      </c>
      <c r="M10" s="130">
        <v>70</v>
      </c>
      <c r="N10" s="130">
        <v>68</v>
      </c>
      <c r="P10" s="130">
        <v>65</v>
      </c>
      <c r="W10" s="130">
        <v>73</v>
      </c>
      <c r="Z10" s="130"/>
      <c r="AA10" s="136">
        <v>8</v>
      </c>
      <c r="AB10" s="526" t="s">
        <v>760</v>
      </c>
      <c r="AC10" s="332" t="s">
        <v>759</v>
      </c>
      <c r="AD10" s="495" t="s">
        <v>758</v>
      </c>
      <c r="AE10" s="215" t="s">
        <v>275</v>
      </c>
      <c r="AG10" s="529" t="s">
        <v>604</v>
      </c>
      <c r="AH10" s="495" t="s">
        <v>757</v>
      </c>
      <c r="AI10" s="481"/>
      <c r="AJ10" s="529" t="s">
        <v>756</v>
      </c>
      <c r="AK10" s="481"/>
      <c r="AL10" s="528" t="s">
        <v>755</v>
      </c>
      <c r="AM10" s="332" t="s">
        <v>754</v>
      </c>
      <c r="AN10" s="481"/>
      <c r="AO10" s="527" t="s">
        <v>753</v>
      </c>
      <c r="AP10" s="481"/>
      <c r="AQ10" s="332" t="s">
        <v>752</v>
      </c>
      <c r="AX10" s="136">
        <f>AX9+1</f>
        <v>8</v>
      </c>
      <c r="AY10" s="514" t="s">
        <v>275</v>
      </c>
      <c r="AZ10" s="514" t="s">
        <v>751</v>
      </c>
      <c r="BA10" s="511" t="s">
        <v>190</v>
      </c>
      <c r="BB10" s="514" t="s">
        <v>750</v>
      </c>
      <c r="BC10" s="514" t="s">
        <v>178</v>
      </c>
      <c r="BD10" s="511" t="s">
        <v>153</v>
      </c>
      <c r="BG10" s="136">
        <v>8</v>
      </c>
      <c r="BH10" s="136" t="s">
        <v>749</v>
      </c>
      <c r="BI10" s="136">
        <v>7</v>
      </c>
      <c r="BJ10" s="136" t="s">
        <v>748</v>
      </c>
      <c r="BK10" s="136">
        <v>9</v>
      </c>
      <c r="BL10" s="136" t="s">
        <v>748</v>
      </c>
      <c r="BM10" s="136">
        <v>5</v>
      </c>
      <c r="BN10" s="136" t="s">
        <v>748</v>
      </c>
      <c r="BO10" s="136">
        <v>3</v>
      </c>
      <c r="BP10" s="136" t="s">
        <v>748</v>
      </c>
    </row>
    <row r="11" spans="2:71" x14ac:dyDescent="0.25">
      <c r="B11" s="130">
        <v>89</v>
      </c>
      <c r="C11" s="130">
        <v>83</v>
      </c>
      <c r="D11" s="130">
        <v>78</v>
      </c>
      <c r="E11" s="130">
        <v>72</v>
      </c>
      <c r="G11" s="130">
        <v>80</v>
      </c>
      <c r="J11" s="130">
        <v>74</v>
      </c>
      <c r="L11" s="130">
        <v>68</v>
      </c>
      <c r="M11" s="130">
        <v>72</v>
      </c>
      <c r="O11" s="130">
        <v>69</v>
      </c>
      <c r="R11" s="130">
        <v>83</v>
      </c>
      <c r="S11" s="130">
        <v>87</v>
      </c>
      <c r="T11" s="130">
        <v>76</v>
      </c>
      <c r="V11" s="130">
        <v>82</v>
      </c>
      <c r="W11" s="130">
        <v>73</v>
      </c>
      <c r="X11" s="130">
        <v>71</v>
      </c>
      <c r="Z11" s="130"/>
      <c r="AA11" s="136">
        <v>9</v>
      </c>
      <c r="AB11" s="495" t="s">
        <v>747</v>
      </c>
      <c r="AC11" s="526" t="s">
        <v>746</v>
      </c>
      <c r="AD11" s="495" t="s">
        <v>745</v>
      </c>
      <c r="AE11" s="215" t="s">
        <v>274</v>
      </c>
      <c r="AG11" s="332" t="s">
        <v>744</v>
      </c>
      <c r="AH11" s="495" t="s">
        <v>743</v>
      </c>
      <c r="AI11" s="481"/>
      <c r="AJ11" s="525" t="s">
        <v>363</v>
      </c>
      <c r="AK11" s="481"/>
      <c r="AL11" s="522" t="s">
        <v>742</v>
      </c>
      <c r="AM11" s="332" t="s">
        <v>741</v>
      </c>
      <c r="AN11" s="481"/>
      <c r="AO11" s="331" t="s">
        <v>740</v>
      </c>
      <c r="AP11" s="481"/>
      <c r="AQ11" s="332" t="s">
        <v>739</v>
      </c>
      <c r="AX11" s="136">
        <f>AX10+1</f>
        <v>9</v>
      </c>
      <c r="AY11" s="514" t="s">
        <v>274</v>
      </c>
      <c r="AZ11" s="514" t="s">
        <v>738</v>
      </c>
      <c r="BA11" s="511" t="s">
        <v>169</v>
      </c>
      <c r="BB11" s="514" t="s">
        <v>737</v>
      </c>
      <c r="BC11" s="514" t="s">
        <v>736</v>
      </c>
      <c r="BD11" s="511" t="s">
        <v>206</v>
      </c>
    </row>
    <row r="12" spans="2:71" x14ac:dyDescent="0.25">
      <c r="B12" s="130">
        <v>87</v>
      </c>
      <c r="C12" s="130">
        <v>79</v>
      </c>
      <c r="D12" s="130">
        <v>76</v>
      </c>
      <c r="E12" s="130">
        <v>72</v>
      </c>
      <c r="G12" s="130">
        <v>76</v>
      </c>
      <c r="H12" s="130">
        <v>61</v>
      </c>
      <c r="I12" s="130">
        <v>74</v>
      </c>
      <c r="J12" s="130">
        <v>72</v>
      </c>
      <c r="K12" s="130">
        <v>73</v>
      </c>
      <c r="L12" s="130">
        <v>69</v>
      </c>
      <c r="M12" s="130">
        <v>71</v>
      </c>
      <c r="N12" s="130">
        <v>68</v>
      </c>
      <c r="O12" s="130">
        <v>70</v>
      </c>
      <c r="P12" s="130">
        <v>69</v>
      </c>
      <c r="R12" s="130">
        <v>79</v>
      </c>
      <c r="S12" s="130">
        <v>85</v>
      </c>
      <c r="T12" s="130">
        <v>76</v>
      </c>
      <c r="V12" s="130">
        <v>79</v>
      </c>
      <c r="W12" s="130">
        <v>71</v>
      </c>
      <c r="X12" s="130">
        <v>71</v>
      </c>
      <c r="Z12" s="130"/>
      <c r="AA12" s="136">
        <v>10</v>
      </c>
      <c r="AB12" s="495" t="s">
        <v>735</v>
      </c>
      <c r="AC12" s="524" t="s">
        <v>734</v>
      </c>
      <c r="AD12" s="495" t="s">
        <v>733</v>
      </c>
      <c r="AE12" s="215" t="s">
        <v>262</v>
      </c>
      <c r="AG12" s="332" t="s">
        <v>732</v>
      </c>
      <c r="AH12" s="480" t="s">
        <v>731</v>
      </c>
      <c r="AI12" s="521" t="s">
        <v>730</v>
      </c>
      <c r="AJ12" s="332" t="s">
        <v>729</v>
      </c>
      <c r="AK12" s="481"/>
      <c r="AL12" s="522" t="s">
        <v>728</v>
      </c>
      <c r="AM12" s="332" t="s">
        <v>727</v>
      </c>
      <c r="AN12" s="481"/>
      <c r="AO12" s="523" t="s">
        <v>726</v>
      </c>
      <c r="AP12" s="481"/>
      <c r="AQ12" s="332" t="s">
        <v>725</v>
      </c>
      <c r="AX12" s="136">
        <f>AX11+1</f>
        <v>10</v>
      </c>
      <c r="AY12" s="514" t="s">
        <v>184</v>
      </c>
      <c r="AZ12" s="514" t="s">
        <v>724</v>
      </c>
      <c r="BA12" s="511" t="s">
        <v>234</v>
      </c>
      <c r="BB12" s="514" t="s">
        <v>723</v>
      </c>
      <c r="BC12" s="511" t="s">
        <v>722</v>
      </c>
      <c r="BD12" s="511" t="s">
        <v>151</v>
      </c>
      <c r="BG12" s="136">
        <v>19</v>
      </c>
      <c r="BH12" s="136" t="s">
        <v>721</v>
      </c>
      <c r="BI12" s="136">
        <v>29</v>
      </c>
      <c r="BJ12" s="136" t="s">
        <v>721</v>
      </c>
      <c r="BK12" s="136">
        <v>19</v>
      </c>
      <c r="BL12" s="136" t="s">
        <v>721</v>
      </c>
      <c r="BM12" s="136">
        <v>17</v>
      </c>
      <c r="BN12" s="136" t="s">
        <v>721</v>
      </c>
    </row>
    <row r="13" spans="2:71" x14ac:dyDescent="0.25">
      <c r="B13" s="130">
        <v>88</v>
      </c>
      <c r="C13" s="130">
        <v>82</v>
      </c>
      <c r="D13" s="130">
        <v>77</v>
      </c>
      <c r="E13" s="130">
        <v>68</v>
      </c>
      <c r="G13" s="130">
        <v>73</v>
      </c>
      <c r="H13" s="130">
        <v>76</v>
      </c>
      <c r="I13" s="130">
        <v>76</v>
      </c>
      <c r="J13" s="130">
        <v>71</v>
      </c>
      <c r="K13" s="130">
        <v>73</v>
      </c>
      <c r="L13" s="130">
        <v>71</v>
      </c>
      <c r="M13" s="130">
        <v>63</v>
      </c>
      <c r="N13" s="130">
        <v>73</v>
      </c>
      <c r="O13" s="130">
        <v>70</v>
      </c>
      <c r="P13" s="130">
        <v>69</v>
      </c>
      <c r="R13" s="130">
        <v>79</v>
      </c>
      <c r="S13" s="130">
        <v>84</v>
      </c>
      <c r="T13" s="130">
        <v>74</v>
      </c>
      <c r="V13" s="130">
        <v>81</v>
      </c>
      <c r="W13" s="130">
        <v>80</v>
      </c>
      <c r="X13" s="130">
        <v>73</v>
      </c>
      <c r="Z13" s="130"/>
      <c r="AA13" s="136">
        <v>11</v>
      </c>
      <c r="AB13" s="495" t="s">
        <v>720</v>
      </c>
      <c r="AC13" s="495" t="s">
        <v>719</v>
      </c>
      <c r="AD13" s="495" t="s">
        <v>718</v>
      </c>
      <c r="AE13" s="215" t="s">
        <v>273</v>
      </c>
      <c r="AG13" s="332" t="s">
        <v>717</v>
      </c>
      <c r="AH13" s="480" t="s">
        <v>537</v>
      </c>
      <c r="AI13" s="521" t="s">
        <v>716</v>
      </c>
      <c r="AJ13" s="332" t="s">
        <v>359</v>
      </c>
      <c r="AK13" s="481"/>
      <c r="AL13" s="522" t="s">
        <v>715</v>
      </c>
      <c r="AM13" s="495" t="s">
        <v>714</v>
      </c>
      <c r="AN13" s="481"/>
      <c r="AO13" s="332" t="s">
        <v>713</v>
      </c>
      <c r="AP13" s="481"/>
      <c r="AQ13" s="332" t="s">
        <v>712</v>
      </c>
      <c r="AX13" s="136">
        <f>AX12+1</f>
        <v>11</v>
      </c>
      <c r="AY13" s="514" t="s">
        <v>167</v>
      </c>
      <c r="AZ13" s="514" t="s">
        <v>210</v>
      </c>
      <c r="BA13" s="511" t="s">
        <v>229</v>
      </c>
      <c r="BB13" s="514" t="s">
        <v>161</v>
      </c>
      <c r="BC13" s="511" t="s">
        <v>139</v>
      </c>
      <c r="BD13" s="511" t="s">
        <v>181</v>
      </c>
    </row>
    <row r="14" spans="2:71" x14ac:dyDescent="0.25">
      <c r="D14" s="130">
        <v>76</v>
      </c>
      <c r="E14" s="130">
        <v>73</v>
      </c>
      <c r="H14" s="130">
        <v>75</v>
      </c>
      <c r="J14" s="130">
        <v>76</v>
      </c>
      <c r="K14" s="130">
        <v>70</v>
      </c>
      <c r="L14" s="130">
        <v>70</v>
      </c>
      <c r="N14" s="130">
        <v>68</v>
      </c>
      <c r="O14" s="130">
        <v>69</v>
      </c>
      <c r="P14" s="130">
        <v>71</v>
      </c>
      <c r="R14" s="130">
        <v>83</v>
      </c>
      <c r="T14" s="130">
        <v>75</v>
      </c>
      <c r="V14" s="130">
        <v>79</v>
      </c>
      <c r="W14" s="130">
        <v>75</v>
      </c>
      <c r="Z14" s="130"/>
      <c r="AA14" s="136">
        <v>12</v>
      </c>
      <c r="AB14" s="515" t="s">
        <v>711</v>
      </c>
      <c r="AC14" s="495" t="s">
        <v>710</v>
      </c>
      <c r="AD14" s="495" t="s">
        <v>709</v>
      </c>
      <c r="AE14" s="151" t="s">
        <v>145</v>
      </c>
      <c r="AG14" s="332" t="s">
        <v>708</v>
      </c>
      <c r="AH14" s="480" t="s">
        <v>707</v>
      </c>
      <c r="AI14" s="521" t="s">
        <v>706</v>
      </c>
      <c r="AJ14" s="329" t="s">
        <v>705</v>
      </c>
      <c r="AK14" s="481"/>
      <c r="AL14" s="332" t="s">
        <v>704</v>
      </c>
      <c r="AM14" s="495" t="s">
        <v>703</v>
      </c>
      <c r="AN14" s="481"/>
      <c r="AO14" s="329" t="s">
        <v>702</v>
      </c>
      <c r="AP14" s="481"/>
      <c r="AQ14" s="520" t="s">
        <v>701</v>
      </c>
      <c r="AX14" s="136">
        <f>AX13+1</f>
        <v>12</v>
      </c>
      <c r="AY14" s="514" t="s">
        <v>330</v>
      </c>
      <c r="AZ14" s="514" t="s">
        <v>159</v>
      </c>
      <c r="BA14" s="506" t="s">
        <v>137</v>
      </c>
      <c r="BB14" s="514" t="s">
        <v>199</v>
      </c>
      <c r="BC14" s="511" t="s">
        <v>221</v>
      </c>
      <c r="BD14" s="506" t="s">
        <v>195</v>
      </c>
      <c r="BI14" s="80"/>
    </row>
    <row r="15" spans="2:71" x14ac:dyDescent="0.25">
      <c r="B15" s="130">
        <v>82</v>
      </c>
      <c r="C15" s="130">
        <v>81</v>
      </c>
      <c r="G15" s="130">
        <v>74</v>
      </c>
      <c r="I15" s="130">
        <v>75</v>
      </c>
      <c r="L15" s="130">
        <v>71</v>
      </c>
      <c r="M15" s="130">
        <v>64</v>
      </c>
      <c r="N15" s="130">
        <v>66</v>
      </c>
      <c r="P15" s="130">
        <v>63</v>
      </c>
      <c r="R15" s="130">
        <v>85</v>
      </c>
      <c r="S15" s="130">
        <v>90</v>
      </c>
      <c r="T15" s="130">
        <v>73</v>
      </c>
      <c r="X15" s="130">
        <v>70</v>
      </c>
      <c r="Z15" s="130"/>
      <c r="AA15" s="136">
        <v>13</v>
      </c>
      <c r="AB15" s="495" t="s">
        <v>700</v>
      </c>
      <c r="AC15" s="495" t="s">
        <v>699</v>
      </c>
      <c r="AD15" s="495" t="s">
        <v>698</v>
      </c>
      <c r="AE15" s="151" t="s">
        <v>157</v>
      </c>
      <c r="AG15" s="332" t="s">
        <v>602</v>
      </c>
      <c r="AH15" s="481"/>
      <c r="AI15" s="521" t="s">
        <v>697</v>
      </c>
      <c r="AJ15" s="332" t="s">
        <v>696</v>
      </c>
      <c r="AK15" s="481"/>
      <c r="AL15" s="332" t="s">
        <v>695</v>
      </c>
      <c r="AM15" s="495" t="s">
        <v>694</v>
      </c>
      <c r="AN15" s="481"/>
      <c r="AO15" s="329" t="s">
        <v>693</v>
      </c>
      <c r="AP15" s="481"/>
      <c r="AQ15" s="332" t="s">
        <v>692</v>
      </c>
      <c r="AX15" s="136">
        <f>AX14+1</f>
        <v>13</v>
      </c>
      <c r="AY15" s="511" t="s">
        <v>145</v>
      </c>
      <c r="AZ15" s="514" t="s">
        <v>271</v>
      </c>
      <c r="BA15" s="506" t="s">
        <v>691</v>
      </c>
      <c r="BB15" s="511" t="s">
        <v>690</v>
      </c>
      <c r="BC15" s="511" t="s">
        <v>201</v>
      </c>
      <c r="BD15" s="506" t="s">
        <v>689</v>
      </c>
      <c r="BK15" s="80"/>
    </row>
    <row r="16" spans="2:71" x14ac:dyDescent="0.25">
      <c r="B16" s="130">
        <v>89</v>
      </c>
      <c r="C16" s="130">
        <v>79</v>
      </c>
      <c r="D16" s="130">
        <v>84</v>
      </c>
      <c r="E16" s="130">
        <v>72</v>
      </c>
      <c r="G16" s="130">
        <v>78</v>
      </c>
      <c r="H16" s="130">
        <v>78</v>
      </c>
      <c r="I16" s="130">
        <v>77</v>
      </c>
      <c r="J16" s="130">
        <v>74</v>
      </c>
      <c r="K16" s="130">
        <v>69</v>
      </c>
      <c r="M16" s="130">
        <v>75</v>
      </c>
      <c r="O16" s="130">
        <v>71</v>
      </c>
      <c r="S16" s="130">
        <v>85</v>
      </c>
      <c r="V16" s="130">
        <v>83</v>
      </c>
      <c r="W16" s="130">
        <v>79</v>
      </c>
      <c r="X16" s="130">
        <v>71</v>
      </c>
      <c r="Z16" s="130"/>
      <c r="AA16" s="136">
        <v>14</v>
      </c>
      <c r="AB16" s="495" t="s">
        <v>688</v>
      </c>
      <c r="AC16" s="515" t="s">
        <v>687</v>
      </c>
      <c r="AD16" s="495" t="s">
        <v>686</v>
      </c>
      <c r="AE16" s="151" t="s">
        <v>196</v>
      </c>
      <c r="AG16" s="332" t="s">
        <v>685</v>
      </c>
      <c r="AH16" s="481"/>
      <c r="AI16" s="521" t="s">
        <v>684</v>
      </c>
      <c r="AJ16" s="332" t="s">
        <v>683</v>
      </c>
      <c r="AK16" s="481"/>
      <c r="AL16" s="332" t="s">
        <v>682</v>
      </c>
      <c r="AM16" s="495" t="s">
        <v>681</v>
      </c>
      <c r="AN16" s="481"/>
      <c r="AO16" s="329" t="s">
        <v>680</v>
      </c>
      <c r="AP16" s="481"/>
      <c r="AQ16" s="520" t="s">
        <v>679</v>
      </c>
      <c r="AX16" s="136">
        <f>AX15+1</f>
        <v>14</v>
      </c>
      <c r="AY16" s="511" t="s">
        <v>158</v>
      </c>
      <c r="AZ16" s="514" t="s">
        <v>185</v>
      </c>
      <c r="BA16" s="506" t="s">
        <v>226</v>
      </c>
      <c r="BB16" s="511" t="s">
        <v>678</v>
      </c>
      <c r="BC16" s="511" t="s">
        <v>204</v>
      </c>
      <c r="BD16" s="506" t="s">
        <v>173</v>
      </c>
      <c r="BK16" s="80"/>
    </row>
    <row r="17" spans="2:67" x14ac:dyDescent="0.25">
      <c r="B17" s="130">
        <v>80</v>
      </c>
      <c r="C17" s="130">
        <v>82</v>
      </c>
      <c r="D17" s="130">
        <v>76</v>
      </c>
      <c r="E17" s="130">
        <v>73</v>
      </c>
      <c r="G17" s="130">
        <v>78</v>
      </c>
      <c r="H17" s="130">
        <v>75</v>
      </c>
      <c r="I17" s="130">
        <v>73</v>
      </c>
      <c r="J17" s="130">
        <v>75</v>
      </c>
      <c r="K17" s="130">
        <v>75</v>
      </c>
      <c r="L17" s="130">
        <v>73</v>
      </c>
      <c r="M17" s="130">
        <v>73</v>
      </c>
      <c r="N17" s="130">
        <v>73</v>
      </c>
      <c r="O17" s="130">
        <v>68</v>
      </c>
      <c r="P17" s="130">
        <v>64</v>
      </c>
      <c r="R17" s="130">
        <v>82</v>
      </c>
      <c r="S17" s="130">
        <v>88</v>
      </c>
      <c r="T17" s="130">
        <v>74</v>
      </c>
      <c r="V17" s="130">
        <v>92</v>
      </c>
      <c r="W17" s="130">
        <v>74</v>
      </c>
      <c r="X17" s="130">
        <v>75</v>
      </c>
      <c r="Z17" s="130"/>
      <c r="AA17" s="136">
        <v>15</v>
      </c>
      <c r="AB17" s="495" t="s">
        <v>677</v>
      </c>
      <c r="AC17" s="495" t="s">
        <v>676</v>
      </c>
      <c r="AD17" s="495" t="s">
        <v>675</v>
      </c>
      <c r="AE17" s="151" t="s">
        <v>158</v>
      </c>
      <c r="AG17" s="519" t="s">
        <v>674</v>
      </c>
      <c r="AH17" s="481"/>
      <c r="AI17" s="481"/>
      <c r="AJ17" s="332" t="s">
        <v>673</v>
      </c>
      <c r="AK17" s="481"/>
      <c r="AL17" s="332" t="s">
        <v>672</v>
      </c>
      <c r="AM17" s="495" t="s">
        <v>671</v>
      </c>
      <c r="AN17" s="481"/>
      <c r="AO17" s="329" t="s">
        <v>670</v>
      </c>
      <c r="AP17" s="481"/>
      <c r="AQ17" s="518" t="s">
        <v>669</v>
      </c>
      <c r="AX17" s="136">
        <f>AX16+1</f>
        <v>15</v>
      </c>
      <c r="AY17" s="511" t="s">
        <v>146</v>
      </c>
      <c r="AZ17" s="514" t="s">
        <v>668</v>
      </c>
      <c r="BA17" s="506" t="s">
        <v>148</v>
      </c>
      <c r="BB17" s="511" t="s">
        <v>162</v>
      </c>
      <c r="BC17" s="506" t="s">
        <v>150</v>
      </c>
      <c r="BD17" s="506" t="s">
        <v>165</v>
      </c>
      <c r="BK17" s="80"/>
      <c r="BN17" s="136">
        <v>50</v>
      </c>
      <c r="BO17" s="136" t="s">
        <v>667</v>
      </c>
    </row>
    <row r="18" spans="2:67" x14ac:dyDescent="0.25">
      <c r="B18" s="130">
        <f>SUM(B5:B17)</f>
        <v>941</v>
      </c>
      <c r="C18" s="130">
        <f>SUM(C5:C17)</f>
        <v>897</v>
      </c>
      <c r="D18" s="130">
        <f>SUM(D5:D17)</f>
        <v>840</v>
      </c>
      <c r="E18" s="130">
        <f>SUM(E5:E17)</f>
        <v>796</v>
      </c>
      <c r="G18" s="130">
        <f>SUM(G5:G17)</f>
        <v>841</v>
      </c>
      <c r="H18" s="130">
        <f>SUM(H5:H17)</f>
        <v>822</v>
      </c>
      <c r="I18" s="130">
        <f>SUM(I5:I17)</f>
        <v>811</v>
      </c>
      <c r="J18" s="130">
        <f>SUM(J5:J17)</f>
        <v>795</v>
      </c>
      <c r="K18" s="130">
        <f>SUM(K5:K17)</f>
        <v>788</v>
      </c>
      <c r="L18" s="130">
        <f>SUM(L5:L17)</f>
        <v>787</v>
      </c>
      <c r="M18" s="130">
        <f>SUM(M5:M17)</f>
        <v>773</v>
      </c>
      <c r="N18" s="130">
        <f>SUM(N5:N17)</f>
        <v>761</v>
      </c>
      <c r="O18" s="130">
        <f>SUM(O5:O17)</f>
        <v>761</v>
      </c>
      <c r="P18" s="130">
        <f>SUM(P5:P17)</f>
        <v>727</v>
      </c>
      <c r="R18" s="130">
        <f>SUM(R5:R17)</f>
        <v>891</v>
      </c>
      <c r="S18" s="130">
        <f>SUM(S5:S17)</f>
        <v>928</v>
      </c>
      <c r="T18" s="130">
        <f>SUM(T5:T17)</f>
        <v>814</v>
      </c>
      <c r="V18" s="130">
        <f>SUM(V5:V17)</f>
        <v>918</v>
      </c>
      <c r="W18" s="130">
        <f>SUM(W5:W17)</f>
        <v>821</v>
      </c>
      <c r="X18" s="130">
        <f>SUM(X5:X17)</f>
        <v>794</v>
      </c>
      <c r="Z18" s="130"/>
      <c r="AA18" s="136">
        <v>16</v>
      </c>
      <c r="AB18" s="495" t="s">
        <v>666</v>
      </c>
      <c r="AC18" s="495" t="s">
        <v>665</v>
      </c>
      <c r="AD18" s="495" t="s">
        <v>664</v>
      </c>
      <c r="AE18" s="151" t="s">
        <v>183</v>
      </c>
      <c r="AG18" s="502" t="s">
        <v>663</v>
      </c>
      <c r="AH18" s="481"/>
      <c r="AI18" s="481"/>
      <c r="AJ18" s="332" t="s">
        <v>662</v>
      </c>
      <c r="AK18" s="481"/>
      <c r="AL18" s="332" t="s">
        <v>661</v>
      </c>
      <c r="AM18" s="495" t="s">
        <v>660</v>
      </c>
      <c r="AN18" s="481"/>
      <c r="AO18" s="517" t="s">
        <v>659</v>
      </c>
      <c r="AP18" s="481"/>
      <c r="AQ18" s="332" t="s">
        <v>658</v>
      </c>
      <c r="AX18" s="136">
        <f>AX17+1</f>
        <v>16</v>
      </c>
      <c r="AY18" s="511" t="s">
        <v>183</v>
      </c>
      <c r="AZ18" s="514" t="s">
        <v>160</v>
      </c>
      <c r="BA18" s="506" t="s">
        <v>208</v>
      </c>
      <c r="BB18" s="511" t="s">
        <v>203</v>
      </c>
      <c r="BC18" s="506" t="s">
        <v>211</v>
      </c>
      <c r="BK18" s="80"/>
      <c r="BN18" s="136">
        <v>100</v>
      </c>
      <c r="BO18" s="136" t="s">
        <v>657</v>
      </c>
    </row>
    <row r="19" spans="2:67" x14ac:dyDescent="0.25">
      <c r="B19" s="516">
        <f>B18/11</f>
        <v>85.545454545454547</v>
      </c>
      <c r="C19" s="516">
        <f>C18/11</f>
        <v>81.545454545454547</v>
      </c>
      <c r="D19" s="516">
        <f>D18/11</f>
        <v>76.36363636363636</v>
      </c>
      <c r="E19" s="516">
        <f>E18/11</f>
        <v>72.36363636363636</v>
      </c>
      <c r="F19" s="516"/>
      <c r="G19" s="516">
        <f>G18/11</f>
        <v>76.454545454545453</v>
      </c>
      <c r="H19" s="516">
        <f>H18/11</f>
        <v>74.727272727272734</v>
      </c>
      <c r="I19" s="516">
        <f>I18/11</f>
        <v>73.727272727272734</v>
      </c>
      <c r="J19" s="516">
        <f>J18/11</f>
        <v>72.272727272727266</v>
      </c>
      <c r="K19" s="516">
        <f>K18/11</f>
        <v>71.63636363636364</v>
      </c>
      <c r="L19" s="516">
        <f>L18/11</f>
        <v>71.545454545454547</v>
      </c>
      <c r="M19" s="516">
        <f>M18/11</f>
        <v>70.272727272727266</v>
      </c>
      <c r="N19" s="516">
        <f>N18/11</f>
        <v>69.181818181818187</v>
      </c>
      <c r="O19" s="516">
        <f>O18/11</f>
        <v>69.181818181818187</v>
      </c>
      <c r="P19" s="516">
        <f>P18/11</f>
        <v>66.090909090909093</v>
      </c>
      <c r="Q19" s="516"/>
      <c r="R19" s="516">
        <f>R18/11</f>
        <v>81</v>
      </c>
      <c r="S19" s="516">
        <f>S18/11</f>
        <v>84.36363636363636</v>
      </c>
      <c r="T19" s="516">
        <f>T18/11</f>
        <v>74</v>
      </c>
      <c r="U19" s="516"/>
      <c r="V19" s="516">
        <f>V18/11</f>
        <v>83.454545454545453</v>
      </c>
      <c r="W19" s="516">
        <f>W18/11</f>
        <v>74.63636363636364</v>
      </c>
      <c r="X19" s="516">
        <f>X18/11</f>
        <v>72.181818181818187</v>
      </c>
      <c r="Y19" s="516"/>
      <c r="Z19" s="130"/>
      <c r="AA19" s="136">
        <v>17</v>
      </c>
      <c r="AB19" s="513" t="s">
        <v>656</v>
      </c>
      <c r="AC19" s="480" t="s">
        <v>655</v>
      </c>
      <c r="AD19" s="480" t="s">
        <v>654</v>
      </c>
      <c r="AE19" s="151" t="s">
        <v>135</v>
      </c>
      <c r="AG19" s="515" t="s">
        <v>653</v>
      </c>
      <c r="AH19" s="483"/>
      <c r="AI19" s="481"/>
      <c r="AJ19" s="332" t="s">
        <v>652</v>
      </c>
      <c r="AK19" s="481"/>
      <c r="AL19" s="332" t="s">
        <v>651</v>
      </c>
      <c r="AM19" s="495" t="s">
        <v>650</v>
      </c>
      <c r="AN19" s="481"/>
      <c r="AO19" s="512" t="s">
        <v>649</v>
      </c>
      <c r="AP19" s="481"/>
      <c r="AQ19" s="332" t="s">
        <v>648</v>
      </c>
      <c r="AX19" s="136">
        <f>AX18+1</f>
        <v>17</v>
      </c>
      <c r="AY19" s="511" t="s">
        <v>212</v>
      </c>
      <c r="AZ19" s="514" t="s">
        <v>647</v>
      </c>
      <c r="BA19" s="506" t="s">
        <v>205</v>
      </c>
      <c r="BB19" s="506" t="s">
        <v>170</v>
      </c>
      <c r="BC19" s="506" t="s">
        <v>152</v>
      </c>
      <c r="BK19" s="80"/>
      <c r="BN19" s="136">
        <v>90</v>
      </c>
      <c r="BO19" s="136" t="s">
        <v>646</v>
      </c>
    </row>
    <row r="20" spans="2:67" x14ac:dyDescent="0.25">
      <c r="Z20" s="130"/>
      <c r="AA20" s="136">
        <v>18</v>
      </c>
      <c r="AB20" s="513" t="s">
        <v>645</v>
      </c>
      <c r="AC20" s="480" t="s">
        <v>644</v>
      </c>
      <c r="AD20" s="480" t="s">
        <v>643</v>
      </c>
      <c r="AE20" s="151" t="s">
        <v>184</v>
      </c>
      <c r="AG20" s="502" t="s">
        <v>642</v>
      </c>
      <c r="AH20" s="483"/>
      <c r="AI20" s="481"/>
      <c r="AJ20" s="332" t="s">
        <v>641</v>
      </c>
      <c r="AK20" s="481"/>
      <c r="AL20" s="495" t="s">
        <v>640</v>
      </c>
      <c r="AM20" s="495" t="s">
        <v>639</v>
      </c>
      <c r="AN20" s="481"/>
      <c r="AO20" s="512" t="s">
        <v>638</v>
      </c>
      <c r="AP20" s="481"/>
      <c r="AQ20" s="495" t="s">
        <v>637</v>
      </c>
      <c r="AX20" s="136">
        <f>AX19+1</f>
        <v>18</v>
      </c>
      <c r="AY20" s="511" t="s">
        <v>262</v>
      </c>
      <c r="BB20" s="506" t="s">
        <v>192</v>
      </c>
      <c r="BC20" s="506" t="s">
        <v>187</v>
      </c>
      <c r="BK20" s="80"/>
      <c r="BN20" s="136">
        <v>60</v>
      </c>
      <c r="BO20" s="136" t="s">
        <v>636</v>
      </c>
    </row>
    <row r="21" spans="2:67" x14ac:dyDescent="0.25">
      <c r="Z21" s="130"/>
      <c r="AA21" s="136">
        <v>19</v>
      </c>
      <c r="AB21" s="480" t="s">
        <v>635</v>
      </c>
      <c r="AC21" s="480" t="s">
        <v>634</v>
      </c>
      <c r="AD21" s="480" t="s">
        <v>633</v>
      </c>
      <c r="AE21" s="151" t="s">
        <v>167</v>
      </c>
      <c r="AG21" s="502" t="s">
        <v>632</v>
      </c>
      <c r="AH21" s="483"/>
      <c r="AI21" s="483"/>
      <c r="AJ21" s="332" t="s">
        <v>631</v>
      </c>
      <c r="AK21" s="481"/>
      <c r="AL21" s="495" t="s">
        <v>630</v>
      </c>
      <c r="AM21" s="495" t="s">
        <v>629</v>
      </c>
      <c r="AN21" s="481"/>
      <c r="AO21" s="512" t="s">
        <v>628</v>
      </c>
      <c r="AP21" s="481"/>
      <c r="AQ21" s="495" t="s">
        <v>627</v>
      </c>
      <c r="AX21" s="136">
        <f>AX20+1</f>
        <v>19</v>
      </c>
      <c r="AY21" s="511" t="s">
        <v>168</v>
      </c>
      <c r="BB21" s="506" t="s">
        <v>626</v>
      </c>
    </row>
    <row r="22" spans="2:67" x14ac:dyDescent="0.25">
      <c r="Z22" s="130"/>
      <c r="AA22" s="136">
        <v>20</v>
      </c>
      <c r="AB22" s="480" t="s">
        <v>625</v>
      </c>
      <c r="AC22" s="480" t="s">
        <v>624</v>
      </c>
      <c r="AD22" s="480" t="s">
        <v>623</v>
      </c>
      <c r="AE22" s="151" t="s">
        <v>168</v>
      </c>
      <c r="AG22" s="502" t="s">
        <v>622</v>
      </c>
      <c r="AH22" s="483"/>
      <c r="AI22" s="481"/>
      <c r="AJ22" s="495" t="s">
        <v>621</v>
      </c>
      <c r="AK22" s="481"/>
      <c r="AL22" s="495" t="s">
        <v>620</v>
      </c>
      <c r="AM22" s="495" t="s">
        <v>619</v>
      </c>
      <c r="AN22" s="481"/>
      <c r="AO22" s="493" t="s">
        <v>618</v>
      </c>
      <c r="AP22" s="481"/>
      <c r="AQ22" s="495" t="s">
        <v>617</v>
      </c>
      <c r="AX22" s="136">
        <f>AX21+1</f>
        <v>20</v>
      </c>
      <c r="AY22" s="506" t="s">
        <v>276</v>
      </c>
      <c r="BB22" s="506" t="s">
        <v>138</v>
      </c>
    </row>
    <row r="23" spans="2:67" x14ac:dyDescent="0.25">
      <c r="Z23" s="130"/>
      <c r="AA23" s="136"/>
      <c r="AB23" s="130"/>
      <c r="AC23" s="130" t="s">
        <v>616</v>
      </c>
      <c r="AD23" s="130"/>
      <c r="AG23" s="502" t="s">
        <v>21</v>
      </c>
      <c r="AH23" s="483"/>
      <c r="AI23" s="481"/>
      <c r="AJ23" s="495" t="s">
        <v>615</v>
      </c>
      <c r="AK23" s="481"/>
      <c r="AL23" s="495" t="s">
        <v>614</v>
      </c>
      <c r="AM23" s="480" t="s">
        <v>613</v>
      </c>
      <c r="AN23" s="481"/>
      <c r="AO23" s="510" t="s">
        <v>612</v>
      </c>
      <c r="AP23" s="481"/>
      <c r="AQ23" s="495" t="s">
        <v>611</v>
      </c>
      <c r="AX23" s="136">
        <f>AX22+1</f>
        <v>21</v>
      </c>
      <c r="AY23" s="506" t="s">
        <v>135</v>
      </c>
    </row>
    <row r="24" spans="2:67" x14ac:dyDescent="0.25">
      <c r="Z24" s="130"/>
      <c r="AB24" s="509" t="s">
        <v>610</v>
      </c>
      <c r="AC24" s="508"/>
      <c r="AD24" s="508"/>
      <c r="AE24" s="507"/>
      <c r="AG24" s="502" t="s">
        <v>609</v>
      </c>
      <c r="AH24" s="483"/>
      <c r="AI24" s="481"/>
      <c r="AJ24" s="495" t="s">
        <v>608</v>
      </c>
      <c r="AK24" s="481"/>
      <c r="AL24" s="495" t="s">
        <v>607</v>
      </c>
      <c r="AM24" s="481"/>
      <c r="AN24" s="483"/>
      <c r="AO24" s="493" t="s">
        <v>606</v>
      </c>
      <c r="AP24" s="481"/>
      <c r="AQ24" s="495" t="s">
        <v>605</v>
      </c>
      <c r="AX24" s="136">
        <f>AX23+1</f>
        <v>22</v>
      </c>
      <c r="AY24" s="506" t="s">
        <v>207</v>
      </c>
    </row>
    <row r="25" spans="2:67" x14ac:dyDescent="0.25">
      <c r="Z25" s="136"/>
      <c r="AB25" s="504" t="s">
        <v>604</v>
      </c>
      <c r="AC25" s="505" t="s">
        <v>603</v>
      </c>
      <c r="AD25" s="504" t="s">
        <v>602</v>
      </c>
      <c r="AE25" s="503" t="s">
        <v>601</v>
      </c>
      <c r="AG25" s="502" t="s">
        <v>600</v>
      </c>
      <c r="AH25" s="483"/>
      <c r="AI25" s="481"/>
      <c r="AJ25" s="495" t="s">
        <v>599</v>
      </c>
      <c r="AK25" s="481"/>
      <c r="AL25" s="495" t="s">
        <v>598</v>
      </c>
      <c r="AM25" s="481"/>
      <c r="AN25" s="483"/>
      <c r="AO25" s="493" t="s">
        <v>597</v>
      </c>
      <c r="AP25" s="481"/>
      <c r="AQ25" s="495" t="s">
        <v>596</v>
      </c>
    </row>
    <row r="26" spans="2:67" ht="15" customHeight="1" x14ac:dyDescent="0.25">
      <c r="Z26" s="136"/>
      <c r="AA26" s="130">
        <v>1</v>
      </c>
      <c r="AB26" s="453" t="s">
        <v>595</v>
      </c>
      <c r="AC26" s="453" t="s">
        <v>594</v>
      </c>
      <c r="AD26" s="454" t="s">
        <v>593</v>
      </c>
      <c r="AE26" s="501" t="s">
        <v>592</v>
      </c>
      <c r="AG26" s="488" t="s">
        <v>591</v>
      </c>
      <c r="AH26" s="483"/>
      <c r="AI26" s="481"/>
      <c r="AJ26" s="495" t="s">
        <v>590</v>
      </c>
      <c r="AK26" s="481"/>
      <c r="AL26" s="495" t="s">
        <v>589</v>
      </c>
      <c r="AM26" s="481"/>
      <c r="AN26" s="483"/>
      <c r="AO26" s="493" t="s">
        <v>588</v>
      </c>
      <c r="AP26" s="481"/>
      <c r="AQ26" s="495" t="s">
        <v>587</v>
      </c>
      <c r="AY26" s="136">
        <v>44</v>
      </c>
      <c r="AZ26" s="136">
        <v>66</v>
      </c>
      <c r="BB26" s="136">
        <v>38</v>
      </c>
      <c r="BC26" s="136">
        <v>34</v>
      </c>
      <c r="BD26" s="136">
        <v>28</v>
      </c>
    </row>
    <row r="27" spans="2:67" ht="15.75" thickBot="1" x14ac:dyDescent="0.3">
      <c r="Z27" s="136"/>
      <c r="AA27" s="136">
        <f>AA26+1</f>
        <v>2</v>
      </c>
      <c r="AB27" s="453" t="s">
        <v>586</v>
      </c>
      <c r="AC27" s="453" t="s">
        <v>585</v>
      </c>
      <c r="AD27" s="454" t="s">
        <v>584</v>
      </c>
      <c r="AE27" s="500" t="s">
        <v>583</v>
      </c>
      <c r="AG27" s="488" t="s">
        <v>582</v>
      </c>
      <c r="AH27" s="483"/>
      <c r="AI27" s="481"/>
      <c r="AJ27" s="495" t="s">
        <v>581</v>
      </c>
      <c r="AK27" s="481"/>
      <c r="AL27" s="495" t="s">
        <v>580</v>
      </c>
      <c r="AM27" s="481"/>
      <c r="AN27" s="483"/>
      <c r="AO27" s="493" t="s">
        <v>579</v>
      </c>
      <c r="AP27" s="481"/>
      <c r="AQ27" s="495" t="s">
        <v>578</v>
      </c>
    </row>
    <row r="28" spans="2:67" ht="15.75" thickBot="1" x14ac:dyDescent="0.3">
      <c r="Z28" s="136"/>
      <c r="AA28" s="136">
        <f>AA27+1</f>
        <v>3</v>
      </c>
      <c r="AB28" s="453" t="s">
        <v>577</v>
      </c>
      <c r="AC28" s="453" t="s">
        <v>576</v>
      </c>
      <c r="AD28" s="454" t="s">
        <v>575</v>
      </c>
      <c r="AE28" s="499" t="s">
        <v>574</v>
      </c>
      <c r="AG28" s="488" t="s">
        <v>573</v>
      </c>
      <c r="AH28" s="483"/>
      <c r="AI28" s="481"/>
      <c r="AJ28" s="495" t="s">
        <v>572</v>
      </c>
      <c r="AK28" s="481"/>
      <c r="AL28" s="495" t="s">
        <v>571</v>
      </c>
      <c r="AM28" s="481"/>
      <c r="AN28" s="483"/>
      <c r="AO28" s="493" t="s">
        <v>570</v>
      </c>
      <c r="AP28" s="481"/>
      <c r="AQ28" s="495" t="s">
        <v>569</v>
      </c>
      <c r="AZ28" s="498" t="s">
        <v>116</v>
      </c>
      <c r="BA28" s="497"/>
      <c r="BB28" s="497"/>
      <c r="BC28" s="497"/>
      <c r="BD28" s="496"/>
    </row>
    <row r="29" spans="2:67" ht="15.75" thickBot="1" x14ac:dyDescent="0.3">
      <c r="Z29" s="136"/>
      <c r="AA29" s="136">
        <f>AA28+1</f>
        <v>4</v>
      </c>
      <c r="AB29" s="453" t="s">
        <v>568</v>
      </c>
      <c r="AC29" s="453" t="s">
        <v>567</v>
      </c>
      <c r="AD29" s="454" t="s">
        <v>566</v>
      </c>
      <c r="AE29" s="438"/>
      <c r="AG29" s="488" t="s">
        <v>565</v>
      </c>
      <c r="AH29" s="483"/>
      <c r="AI29" s="481"/>
      <c r="AJ29" s="495" t="s">
        <v>564</v>
      </c>
      <c r="AK29" s="481"/>
      <c r="AL29" s="480" t="s">
        <v>563</v>
      </c>
      <c r="AM29" s="481"/>
      <c r="AN29" s="483"/>
      <c r="AO29" s="493" t="s">
        <v>562</v>
      </c>
      <c r="AP29" s="481"/>
      <c r="AQ29" s="495" t="s">
        <v>561</v>
      </c>
      <c r="AY29" s="475" t="s">
        <v>560</v>
      </c>
      <c r="AZ29" s="474" t="s">
        <v>119</v>
      </c>
      <c r="BA29" s="473" t="s">
        <v>124</v>
      </c>
      <c r="BB29" s="473" t="s">
        <v>125</v>
      </c>
      <c r="BC29" s="473" t="s">
        <v>126</v>
      </c>
      <c r="BD29" s="494" t="s">
        <v>127</v>
      </c>
    </row>
    <row r="30" spans="2:67" ht="15" customHeight="1" x14ac:dyDescent="0.25">
      <c r="Z30" s="136"/>
      <c r="AA30" s="136">
        <f>AA29+1</f>
        <v>5</v>
      </c>
      <c r="AB30" s="453" t="s">
        <v>559</v>
      </c>
      <c r="AC30" s="453" t="s">
        <v>558</v>
      </c>
      <c r="AD30" s="454" t="s">
        <v>557</v>
      </c>
      <c r="AE30" s="438"/>
      <c r="AG30" s="488" t="s">
        <v>556</v>
      </c>
      <c r="AH30" s="483"/>
      <c r="AI30" s="481"/>
      <c r="AJ30" s="480" t="s">
        <v>555</v>
      </c>
      <c r="AK30" s="481"/>
      <c r="AL30" s="480" t="s">
        <v>554</v>
      </c>
      <c r="AM30" s="481"/>
      <c r="AN30" s="483"/>
      <c r="AO30" s="493" t="s">
        <v>553</v>
      </c>
      <c r="AP30" s="481"/>
      <c r="AQ30" s="480" t="s">
        <v>552</v>
      </c>
      <c r="AX30" s="471" t="s">
        <v>391</v>
      </c>
      <c r="AY30" s="470" t="s">
        <v>119</v>
      </c>
      <c r="AZ30" s="492" t="s">
        <v>511</v>
      </c>
      <c r="BA30" s="190" t="s">
        <v>551</v>
      </c>
      <c r="BB30" s="190" t="s">
        <v>541</v>
      </c>
      <c r="BC30" s="491" t="s">
        <v>550</v>
      </c>
      <c r="BD30" s="490"/>
      <c r="BF30" s="80"/>
    </row>
    <row r="31" spans="2:67" x14ac:dyDescent="0.25">
      <c r="Z31" s="136"/>
      <c r="AA31" s="136">
        <f>AA30+1</f>
        <v>6</v>
      </c>
      <c r="AB31" s="453" t="s">
        <v>549</v>
      </c>
      <c r="AC31" s="453" t="s">
        <v>548</v>
      </c>
      <c r="AD31" s="454" t="s">
        <v>547</v>
      </c>
      <c r="AE31" s="438"/>
      <c r="AG31" s="488" t="s">
        <v>546</v>
      </c>
      <c r="AH31" s="483"/>
      <c r="AI31" s="481"/>
      <c r="AJ31" s="480" t="s">
        <v>545</v>
      </c>
      <c r="AK31" s="481"/>
      <c r="AL31" s="480" t="s">
        <v>544</v>
      </c>
      <c r="AM31" s="481"/>
      <c r="AN31" s="483"/>
      <c r="AO31" s="482" t="s">
        <v>543</v>
      </c>
      <c r="AP31" s="481"/>
      <c r="AQ31" s="480" t="s">
        <v>542</v>
      </c>
      <c r="AX31" s="464"/>
      <c r="AY31" s="463" t="s">
        <v>124</v>
      </c>
      <c r="AZ31" s="167" t="s">
        <v>512</v>
      </c>
      <c r="BA31" s="486" t="s">
        <v>511</v>
      </c>
      <c r="BB31" s="167" t="s">
        <v>523</v>
      </c>
      <c r="BC31" s="190" t="s">
        <v>541</v>
      </c>
      <c r="BD31" s="485" t="s">
        <v>532</v>
      </c>
      <c r="BF31" s="80"/>
    </row>
    <row r="32" spans="2:67" x14ac:dyDescent="0.25">
      <c r="Z32" s="136"/>
      <c r="AA32" s="136">
        <f>AA31+1</f>
        <v>7</v>
      </c>
      <c r="AB32" s="453" t="s">
        <v>540</v>
      </c>
      <c r="AC32" s="453" t="s">
        <v>539</v>
      </c>
      <c r="AD32" s="454" t="s">
        <v>538</v>
      </c>
      <c r="AG32" s="488" t="s">
        <v>537</v>
      </c>
      <c r="AH32" s="483"/>
      <c r="AI32" s="481"/>
      <c r="AJ32" s="480" t="s">
        <v>536</v>
      </c>
      <c r="AK32" s="481"/>
      <c r="AL32" s="480" t="s">
        <v>535</v>
      </c>
      <c r="AM32" s="481"/>
      <c r="AN32" s="483"/>
      <c r="AO32" s="482" t="s">
        <v>534</v>
      </c>
      <c r="AP32" s="481"/>
      <c r="AQ32" s="480" t="s">
        <v>533</v>
      </c>
      <c r="AX32" s="464"/>
      <c r="AY32" s="489" t="s">
        <v>175</v>
      </c>
      <c r="AZ32" s="487" t="s">
        <v>513</v>
      </c>
      <c r="BA32" s="167" t="s">
        <v>512</v>
      </c>
      <c r="BB32" s="486" t="s">
        <v>511</v>
      </c>
      <c r="BC32" s="167" t="s">
        <v>523</v>
      </c>
      <c r="BD32" s="485" t="s">
        <v>532</v>
      </c>
      <c r="BF32" s="80"/>
    </row>
    <row r="33" spans="26:57" x14ac:dyDescent="0.25">
      <c r="Z33" s="136"/>
      <c r="AA33" s="136">
        <f>AA32+1</f>
        <v>8</v>
      </c>
      <c r="AB33" s="453" t="s">
        <v>531</v>
      </c>
      <c r="AC33" s="453" t="s">
        <v>530</v>
      </c>
      <c r="AD33" s="454" t="s">
        <v>529</v>
      </c>
      <c r="AE33" s="438"/>
      <c r="AG33" s="488" t="s">
        <v>528</v>
      </c>
      <c r="AH33" s="483"/>
      <c r="AI33" s="481"/>
      <c r="AJ33" s="480" t="s">
        <v>527</v>
      </c>
      <c r="AK33" s="481"/>
      <c r="AL33" s="480" t="s">
        <v>526</v>
      </c>
      <c r="AM33" s="481"/>
      <c r="AN33" s="483"/>
      <c r="AO33" s="482" t="s">
        <v>525</v>
      </c>
      <c r="AP33" s="481"/>
      <c r="AQ33" s="480" t="s">
        <v>524</v>
      </c>
      <c r="AX33" s="464"/>
      <c r="AY33" s="463" t="s">
        <v>126</v>
      </c>
      <c r="AZ33" s="487" t="s">
        <v>514</v>
      </c>
      <c r="BA33" s="167" t="s">
        <v>513</v>
      </c>
      <c r="BB33" s="167" t="s">
        <v>512</v>
      </c>
      <c r="BC33" s="486" t="s">
        <v>511</v>
      </c>
      <c r="BD33" s="485" t="s">
        <v>523</v>
      </c>
    </row>
    <row r="34" spans="26:57" ht="15.75" thickBot="1" x14ac:dyDescent="0.3">
      <c r="Z34" s="136"/>
      <c r="AA34" s="136">
        <f>AA33+1</f>
        <v>9</v>
      </c>
      <c r="AB34" s="453" t="s">
        <v>522</v>
      </c>
      <c r="AC34" s="453" t="s">
        <v>521</v>
      </c>
      <c r="AD34" s="454" t="s">
        <v>520</v>
      </c>
      <c r="AE34" s="438"/>
      <c r="AG34" s="484" t="s">
        <v>519</v>
      </c>
      <c r="AH34" s="483"/>
      <c r="AI34" s="481"/>
      <c r="AJ34" s="480" t="s">
        <v>518</v>
      </c>
      <c r="AK34" s="481"/>
      <c r="AL34" s="480" t="s">
        <v>517</v>
      </c>
      <c r="AM34" s="481"/>
      <c r="AN34" s="483"/>
      <c r="AO34" s="482" t="s">
        <v>516</v>
      </c>
      <c r="AP34" s="481"/>
      <c r="AQ34" s="480" t="s">
        <v>515</v>
      </c>
      <c r="AX34" s="460"/>
      <c r="AY34" s="459" t="s">
        <v>127</v>
      </c>
      <c r="AZ34" s="479" t="s">
        <v>514</v>
      </c>
      <c r="BA34" s="478"/>
      <c r="BB34" s="457" t="s">
        <v>513</v>
      </c>
      <c r="BC34" s="457" t="s">
        <v>512</v>
      </c>
      <c r="BD34" s="477" t="s">
        <v>511</v>
      </c>
    </row>
    <row r="35" spans="26:57" ht="15.75" thickBot="1" x14ac:dyDescent="0.3">
      <c r="Z35" s="136"/>
      <c r="AA35" s="136">
        <f>AA34+1</f>
        <v>10</v>
      </c>
      <c r="AB35" s="453" t="s">
        <v>510</v>
      </c>
      <c r="AC35" s="453" t="s">
        <v>509</v>
      </c>
      <c r="AD35" s="454" t="s">
        <v>508</v>
      </c>
      <c r="AE35" s="438"/>
      <c r="AG35" s="476" t="s">
        <v>507</v>
      </c>
      <c r="AH35" s="136"/>
      <c r="AI35" s="136"/>
      <c r="AL35" s="131"/>
      <c r="AM35" s="131" t="s">
        <v>506</v>
      </c>
      <c r="AN35" s="131"/>
    </row>
    <row r="36" spans="26:57" ht="15.75" thickBot="1" x14ac:dyDescent="0.3">
      <c r="Z36" s="136"/>
      <c r="AA36" s="136">
        <f>AA35+1</f>
        <v>11</v>
      </c>
      <c r="AB36" s="453" t="s">
        <v>505</v>
      </c>
      <c r="AC36" s="453" t="s">
        <v>504</v>
      </c>
      <c r="AD36" s="454" t="s">
        <v>51</v>
      </c>
      <c r="AE36" s="438"/>
      <c r="AG36" s="131"/>
      <c r="AH36" s="131"/>
      <c r="AI36" s="131"/>
      <c r="AJ36" s="131"/>
      <c r="AK36" s="131"/>
      <c r="AL36" s="131"/>
      <c r="AM36" s="131" t="s">
        <v>503</v>
      </c>
      <c r="AN36" s="131"/>
      <c r="AO36" s="131"/>
      <c r="AP36" s="131"/>
      <c r="AQ36" s="131"/>
      <c r="AY36" s="475" t="s">
        <v>502</v>
      </c>
      <c r="AZ36" s="474" t="s">
        <v>501</v>
      </c>
      <c r="BA36" s="473" t="s">
        <v>500</v>
      </c>
      <c r="BB36" s="473" t="s">
        <v>499</v>
      </c>
      <c r="BC36" s="473" t="s">
        <v>498</v>
      </c>
      <c r="BD36" s="473" t="s">
        <v>497</v>
      </c>
      <c r="BE36" s="472" t="s">
        <v>496</v>
      </c>
    </row>
    <row r="37" spans="26:57" x14ac:dyDescent="0.25">
      <c r="Z37" s="136"/>
      <c r="AA37" s="136">
        <f>AA36+1</f>
        <v>12</v>
      </c>
      <c r="AB37" s="453" t="s">
        <v>495</v>
      </c>
      <c r="AC37" s="453" t="s">
        <v>494</v>
      </c>
      <c r="AD37" s="454" t="s">
        <v>493</v>
      </c>
      <c r="AE37" s="438"/>
      <c r="AG37" s="136"/>
      <c r="AH37" s="131"/>
      <c r="AI37" s="131"/>
      <c r="AJ37" s="131"/>
      <c r="AK37" s="131"/>
      <c r="AL37" s="131"/>
      <c r="AM37" s="131" t="s">
        <v>492</v>
      </c>
      <c r="AN37" s="131"/>
      <c r="AO37" s="131"/>
      <c r="AP37" s="131"/>
      <c r="AQ37" s="131"/>
      <c r="AX37" s="471" t="s">
        <v>391</v>
      </c>
      <c r="AY37" s="470" t="s">
        <v>119</v>
      </c>
      <c r="AZ37" s="467" t="s">
        <v>486</v>
      </c>
      <c r="BA37" s="190" t="s">
        <v>491</v>
      </c>
      <c r="BB37" s="190" t="s">
        <v>470</v>
      </c>
      <c r="BC37" s="469" t="s">
        <v>119</v>
      </c>
      <c r="BD37" s="469"/>
      <c r="BE37" s="468"/>
    </row>
    <row r="38" spans="26:57" x14ac:dyDescent="0.25">
      <c r="Z38" s="136"/>
      <c r="AA38" s="136">
        <f>AA37+1</f>
        <v>13</v>
      </c>
      <c r="AB38" s="453" t="s">
        <v>490</v>
      </c>
      <c r="AC38" s="453" t="s">
        <v>489</v>
      </c>
      <c r="AD38" s="454" t="s">
        <v>488</v>
      </c>
      <c r="AE38" s="438"/>
      <c r="AG38" s="136"/>
      <c r="AH38" s="131"/>
      <c r="AI38" s="131"/>
      <c r="AJ38" s="131"/>
      <c r="AK38" s="131"/>
      <c r="AL38" s="131"/>
      <c r="AM38" s="131" t="s">
        <v>487</v>
      </c>
      <c r="AN38" s="131"/>
      <c r="AO38" s="131"/>
      <c r="AP38" s="131"/>
      <c r="AQ38" s="131"/>
      <c r="AX38" s="464"/>
      <c r="AY38" s="463" t="s">
        <v>124</v>
      </c>
      <c r="AZ38" s="467" t="s">
        <v>486</v>
      </c>
      <c r="BA38" s="167" t="s">
        <v>481</v>
      </c>
      <c r="BB38" s="167" t="s">
        <v>470</v>
      </c>
      <c r="BC38" s="462" t="s">
        <v>119</v>
      </c>
      <c r="BD38" s="462"/>
      <c r="BE38" s="461"/>
    </row>
    <row r="39" spans="26:57" x14ac:dyDescent="0.25">
      <c r="Z39" s="136"/>
      <c r="AA39" s="136">
        <f>AA38+1</f>
        <v>14</v>
      </c>
      <c r="AB39" s="453" t="s">
        <v>485</v>
      </c>
      <c r="AC39" s="453" t="s">
        <v>484</v>
      </c>
      <c r="AD39" s="454" t="s">
        <v>483</v>
      </c>
      <c r="AE39" s="438"/>
      <c r="AG39" s="136"/>
      <c r="AH39" s="136"/>
      <c r="AI39" s="136"/>
      <c r="AJ39" s="131"/>
      <c r="AK39" s="131"/>
      <c r="AL39" s="131"/>
      <c r="AM39" s="131"/>
      <c r="AN39" s="131"/>
      <c r="AO39" s="131"/>
      <c r="AP39" s="131"/>
      <c r="AQ39" s="131"/>
      <c r="AX39" s="464"/>
      <c r="AY39" s="463" t="s">
        <v>175</v>
      </c>
      <c r="AZ39" s="466" t="s">
        <v>482</v>
      </c>
      <c r="BA39" s="167" t="s">
        <v>481</v>
      </c>
      <c r="BB39" s="167" t="s">
        <v>470</v>
      </c>
      <c r="BC39" s="462" t="s">
        <v>119</v>
      </c>
      <c r="BD39" s="462"/>
      <c r="BE39" s="461"/>
    </row>
    <row r="40" spans="26:57" x14ac:dyDescent="0.25">
      <c r="Z40" s="136"/>
      <c r="AA40" s="136">
        <f>AA39+1</f>
        <v>15</v>
      </c>
      <c r="AB40" s="453" t="s">
        <v>480</v>
      </c>
      <c r="AC40" s="453" t="s">
        <v>479</v>
      </c>
      <c r="AD40" s="454" t="s">
        <v>478</v>
      </c>
      <c r="AE40" s="438"/>
      <c r="AG40" s="465" t="s">
        <v>477</v>
      </c>
      <c r="AH40" s="136"/>
      <c r="AI40" s="136"/>
      <c r="AJ40" s="131"/>
      <c r="AK40" s="131"/>
      <c r="AL40" s="131"/>
      <c r="AM40" s="131"/>
      <c r="AN40" s="131"/>
      <c r="AQ40" s="131"/>
      <c r="AX40" s="464"/>
      <c r="AY40" s="463" t="s">
        <v>126</v>
      </c>
      <c r="AZ40" s="167" t="s">
        <v>470</v>
      </c>
      <c r="BA40" s="167" t="s">
        <v>470</v>
      </c>
      <c r="BB40" s="167" t="s">
        <v>470</v>
      </c>
      <c r="BC40" s="462" t="s">
        <v>119</v>
      </c>
      <c r="BD40" s="462"/>
      <c r="BE40" s="461"/>
    </row>
    <row r="41" spans="26:57" ht="15.75" thickBot="1" x14ac:dyDescent="0.3">
      <c r="Z41" s="136"/>
      <c r="AA41" s="136">
        <f>AA40+1</f>
        <v>16</v>
      </c>
      <c r="AB41" s="453" t="s">
        <v>476</v>
      </c>
      <c r="AC41" s="453" t="s">
        <v>475</v>
      </c>
      <c r="AD41" s="454" t="s">
        <v>474</v>
      </c>
      <c r="AE41" s="438"/>
      <c r="AG41" s="131" t="s">
        <v>473</v>
      </c>
      <c r="AH41" s="136" t="s">
        <v>472</v>
      </c>
      <c r="AI41" s="136"/>
      <c r="AJ41" s="136" t="s">
        <v>471</v>
      </c>
      <c r="AK41" s="136"/>
      <c r="AL41" s="131"/>
      <c r="AM41" s="131"/>
      <c r="AN41" s="131"/>
      <c r="AO41" s="131"/>
      <c r="AP41" s="131"/>
      <c r="AQ41" s="136"/>
      <c r="AX41" s="460"/>
      <c r="AY41" s="459" t="s">
        <v>127</v>
      </c>
      <c r="AZ41" s="458" t="s">
        <v>470</v>
      </c>
      <c r="BA41" s="457" t="s">
        <v>470</v>
      </c>
      <c r="BB41" s="457" t="s">
        <v>470</v>
      </c>
      <c r="BC41" s="456" t="s">
        <v>119</v>
      </c>
      <c r="BD41" s="456"/>
      <c r="BE41" s="455"/>
    </row>
    <row r="42" spans="26:57" x14ac:dyDescent="0.25">
      <c r="Z42" s="136"/>
      <c r="AA42" s="136">
        <f>AA41+1</f>
        <v>17</v>
      </c>
      <c r="AB42" s="453" t="s">
        <v>469</v>
      </c>
      <c r="AC42" s="453" t="s">
        <v>468</v>
      </c>
      <c r="AD42" s="454" t="s">
        <v>467</v>
      </c>
      <c r="AE42" s="438"/>
      <c r="AG42" s="131" t="s">
        <v>466</v>
      </c>
      <c r="AH42" s="136"/>
      <c r="AI42" s="136"/>
      <c r="AJ42" s="136">
        <v>807</v>
      </c>
      <c r="AK42" s="136"/>
      <c r="AL42" s="131" t="s">
        <v>465</v>
      </c>
      <c r="AM42" s="131"/>
      <c r="AN42" s="131"/>
      <c r="AO42" s="131"/>
      <c r="AP42" s="131"/>
      <c r="AQ42" s="136"/>
    </row>
    <row r="43" spans="26:57" x14ac:dyDescent="0.25">
      <c r="Z43" s="136"/>
      <c r="AA43" s="136">
        <f>AA42+1</f>
        <v>18</v>
      </c>
      <c r="AB43" s="453" t="s">
        <v>464</v>
      </c>
      <c r="AC43" s="452" t="s">
        <v>463</v>
      </c>
      <c r="AD43" s="389" t="s">
        <v>462</v>
      </c>
      <c r="AE43" s="438"/>
      <c r="AG43" s="131" t="s">
        <v>461</v>
      </c>
      <c r="AH43" s="136">
        <v>1468</v>
      </c>
      <c r="AI43" s="136"/>
      <c r="AJ43" s="136">
        <v>805</v>
      </c>
      <c r="AK43" s="136"/>
      <c r="AL43" s="131" t="s">
        <v>460</v>
      </c>
      <c r="AM43" s="131"/>
      <c r="AN43" s="131"/>
      <c r="AO43" s="131"/>
      <c r="AP43" s="131"/>
      <c r="AQ43" s="136"/>
    </row>
    <row r="44" spans="26:57" x14ac:dyDescent="0.25">
      <c r="Z44" s="136"/>
      <c r="AA44" s="136">
        <f>AA43+1</f>
        <v>19</v>
      </c>
      <c r="AB44" s="453" t="s">
        <v>459</v>
      </c>
      <c r="AC44" s="452" t="s">
        <v>458</v>
      </c>
      <c r="AD44" s="389" t="s">
        <v>457</v>
      </c>
      <c r="AE44" s="438"/>
      <c r="AG44" s="131" t="s">
        <v>456</v>
      </c>
      <c r="AH44" s="136">
        <v>1002</v>
      </c>
      <c r="AI44" s="136"/>
      <c r="AJ44" s="136">
        <v>772</v>
      </c>
      <c r="AK44" s="136"/>
      <c r="AL44" s="131"/>
      <c r="AM44" s="131"/>
      <c r="AN44" s="131"/>
      <c r="AO44" s="131"/>
      <c r="AP44" s="131"/>
      <c r="AQ44" s="136"/>
    </row>
    <row r="45" spans="26:57" x14ac:dyDescent="0.25">
      <c r="Z45" s="136"/>
      <c r="AA45" s="136">
        <f>AA44+1</f>
        <v>20</v>
      </c>
      <c r="AB45" s="453" t="s">
        <v>455</v>
      </c>
      <c r="AC45" s="452" t="s">
        <v>454</v>
      </c>
      <c r="AD45" s="389" t="s">
        <v>453</v>
      </c>
      <c r="AE45" s="438"/>
      <c r="AG45" s="131" t="s">
        <v>452</v>
      </c>
      <c r="AH45" s="136">
        <v>1284</v>
      </c>
      <c r="AI45" s="136"/>
      <c r="AJ45" s="136">
        <v>767</v>
      </c>
      <c r="AK45" s="136"/>
      <c r="AL45" s="131"/>
      <c r="AM45" s="131"/>
      <c r="AN45" s="131"/>
      <c r="AO45" s="131"/>
      <c r="AP45" s="131"/>
      <c r="AQ45" s="136"/>
    </row>
    <row r="46" spans="26:57" x14ac:dyDescent="0.25">
      <c r="Z46" s="136"/>
      <c r="AA46" s="136">
        <f>AA45+1</f>
        <v>21</v>
      </c>
      <c r="AB46" s="451" t="s">
        <v>451</v>
      </c>
      <c r="AC46" s="450" t="s">
        <v>450</v>
      </c>
      <c r="AD46" s="389" t="s">
        <v>449</v>
      </c>
      <c r="AE46" s="438"/>
      <c r="AG46" s="131" t="s">
        <v>448</v>
      </c>
      <c r="AH46" s="136">
        <v>1174</v>
      </c>
      <c r="AI46" s="136"/>
      <c r="AJ46" s="136">
        <v>760</v>
      </c>
      <c r="AK46" s="136"/>
      <c r="AL46" s="449" t="s">
        <v>447</v>
      </c>
      <c r="AM46" s="449"/>
      <c r="AN46" s="449"/>
      <c r="AO46" s="131"/>
      <c r="AP46" s="131"/>
      <c r="AQ46" s="136"/>
    </row>
    <row r="47" spans="26:57" x14ac:dyDescent="0.25">
      <c r="Z47" s="136"/>
      <c r="AA47" s="136">
        <f>AA46+1</f>
        <v>22</v>
      </c>
      <c r="AB47" s="439" t="s">
        <v>446</v>
      </c>
      <c r="AC47" s="439" t="s">
        <v>445</v>
      </c>
      <c r="AD47" s="389" t="s">
        <v>444</v>
      </c>
      <c r="AE47" s="438"/>
      <c r="AG47" s="131" t="s">
        <v>443</v>
      </c>
      <c r="AH47" s="136">
        <v>1461</v>
      </c>
      <c r="AI47" s="136"/>
      <c r="AJ47" s="136">
        <v>701</v>
      </c>
      <c r="AK47" s="136"/>
      <c r="AL47" s="131"/>
      <c r="AM47" s="131"/>
      <c r="AN47" s="131"/>
      <c r="AO47" s="131"/>
      <c r="AP47" s="131"/>
      <c r="AQ47" s="136"/>
    </row>
    <row r="48" spans="26:57" x14ac:dyDescent="0.25">
      <c r="Z48" s="136"/>
      <c r="AA48" s="136">
        <f>AA47+1</f>
        <v>23</v>
      </c>
      <c r="AB48" s="439" t="s">
        <v>442</v>
      </c>
      <c r="AC48" s="439" t="s">
        <v>441</v>
      </c>
      <c r="AD48" s="389" t="s">
        <v>440</v>
      </c>
      <c r="AE48" s="438"/>
      <c r="AG48" s="131" t="s">
        <v>439</v>
      </c>
      <c r="AH48" s="136">
        <v>1329</v>
      </c>
      <c r="AI48" s="136"/>
      <c r="AJ48" s="136">
        <v>354</v>
      </c>
      <c r="AK48" s="136"/>
      <c r="AM48" s="131"/>
      <c r="AN48" s="131"/>
      <c r="AO48" s="131"/>
      <c r="AP48" s="131"/>
      <c r="AQ48" s="136"/>
    </row>
    <row r="49" spans="26:43" x14ac:dyDescent="0.25">
      <c r="Z49" s="136"/>
      <c r="AA49" s="136">
        <f>AA48+1</f>
        <v>24</v>
      </c>
      <c r="AB49" s="439" t="s">
        <v>438</v>
      </c>
      <c r="AC49" s="439" t="s">
        <v>437</v>
      </c>
      <c r="AD49" s="389" t="s">
        <v>436</v>
      </c>
      <c r="AE49" s="438"/>
      <c r="AK49" s="131"/>
      <c r="AL49" s="131"/>
      <c r="AM49" s="131"/>
      <c r="AN49" s="131"/>
      <c r="AO49" s="131"/>
      <c r="AP49" s="131"/>
      <c r="AQ49" s="136"/>
    </row>
    <row r="50" spans="26:43" x14ac:dyDescent="0.25">
      <c r="Z50" s="136"/>
      <c r="AA50" s="136">
        <f>AA49+1</f>
        <v>25</v>
      </c>
      <c r="AB50" s="439" t="s">
        <v>435</v>
      </c>
      <c r="AC50" s="439" t="s">
        <v>434</v>
      </c>
      <c r="AD50" s="389" t="s">
        <v>433</v>
      </c>
      <c r="AE50" s="438"/>
      <c r="AG50" s="131" t="s">
        <v>391</v>
      </c>
      <c r="AH50" s="344" t="e">
        <f>#REF!</f>
        <v>#REF!</v>
      </c>
      <c r="AI50" s="344"/>
      <c r="AJ50" s="136"/>
      <c r="AK50" s="136"/>
      <c r="AL50" s="131"/>
      <c r="AM50" s="131"/>
      <c r="AN50" s="131"/>
    </row>
    <row r="51" spans="26:43" x14ac:dyDescent="0.25">
      <c r="Z51" s="136"/>
      <c r="AA51" s="136">
        <f>AA50+1</f>
        <v>26</v>
      </c>
      <c r="AB51" s="439" t="s">
        <v>432</v>
      </c>
      <c r="AC51" s="439" t="s">
        <v>431</v>
      </c>
      <c r="AD51" s="389" t="s">
        <v>430</v>
      </c>
      <c r="AE51" s="438"/>
      <c r="AG51" s="136"/>
      <c r="AH51" s="136"/>
      <c r="AI51" s="136"/>
      <c r="AJ51" s="131"/>
      <c r="AK51" s="131"/>
      <c r="AL51" s="131"/>
      <c r="AM51" s="131"/>
      <c r="AN51" s="131"/>
    </row>
    <row r="52" spans="26:43" x14ac:dyDescent="0.25">
      <c r="Z52" s="136"/>
      <c r="AA52" s="136">
        <f>AA51+1</f>
        <v>27</v>
      </c>
      <c r="AB52" s="439" t="s">
        <v>429</v>
      </c>
      <c r="AC52" s="439" t="s">
        <v>428</v>
      </c>
      <c r="AD52" s="389" t="s">
        <v>427</v>
      </c>
      <c r="AE52" s="438"/>
      <c r="AG52" s="448" t="s">
        <v>426</v>
      </c>
      <c r="AH52" s="447"/>
      <c r="AI52" s="447"/>
      <c r="AJ52" s="447"/>
      <c r="AK52" s="447"/>
      <c r="AL52" s="447"/>
      <c r="AM52" s="446"/>
      <c r="AN52" s="428"/>
    </row>
    <row r="53" spans="26:43" x14ac:dyDescent="0.25">
      <c r="Z53" s="136"/>
      <c r="AA53" s="136">
        <f>AA52+1</f>
        <v>28</v>
      </c>
      <c r="AB53" s="439" t="s">
        <v>425</v>
      </c>
      <c r="AC53" s="439" t="s">
        <v>424</v>
      </c>
      <c r="AD53" s="389" t="s">
        <v>423</v>
      </c>
      <c r="AE53" s="438"/>
      <c r="AG53" s="445" t="s">
        <v>422</v>
      </c>
      <c r="AH53" s="444"/>
      <c r="AI53" s="444"/>
      <c r="AJ53" s="444"/>
      <c r="AK53" s="444"/>
      <c r="AL53" s="444"/>
      <c r="AM53" s="443"/>
      <c r="AN53" s="428"/>
    </row>
    <row r="54" spans="26:43" x14ac:dyDescent="0.25">
      <c r="Z54" s="136"/>
      <c r="AA54" s="136">
        <f>AA53+1</f>
        <v>29</v>
      </c>
      <c r="AB54" s="439" t="s">
        <v>421</v>
      </c>
      <c r="AC54" s="439" t="s">
        <v>420</v>
      </c>
      <c r="AD54" s="389" t="s">
        <v>419</v>
      </c>
      <c r="AE54" s="438"/>
      <c r="AG54" s="442" t="s">
        <v>418</v>
      </c>
      <c r="AH54" s="441"/>
      <c r="AI54" s="441"/>
      <c r="AJ54" s="441"/>
      <c r="AK54" s="441"/>
      <c r="AL54" s="441"/>
      <c r="AM54" s="440"/>
      <c r="AN54" s="428"/>
    </row>
    <row r="55" spans="26:43" x14ac:dyDescent="0.25">
      <c r="Z55" s="136"/>
      <c r="AA55" s="136">
        <f>AA54+1</f>
        <v>30</v>
      </c>
      <c r="AB55" s="439" t="s">
        <v>417</v>
      </c>
      <c r="AC55" s="439" t="s">
        <v>416</v>
      </c>
      <c r="AD55" s="389" t="s">
        <v>415</v>
      </c>
      <c r="AE55" s="438"/>
      <c r="AG55" s="437" t="s">
        <v>414</v>
      </c>
      <c r="AH55" s="436"/>
      <c r="AI55" s="436"/>
      <c r="AJ55" s="436"/>
      <c r="AK55" s="436"/>
      <c r="AL55" s="436"/>
      <c r="AM55" s="435"/>
      <c r="AN55" s="428"/>
    </row>
    <row r="56" spans="26:43" x14ac:dyDescent="0.25">
      <c r="Z56" s="136"/>
      <c r="AA56" s="136"/>
      <c r="AB56" s="136"/>
      <c r="AC56" s="136"/>
      <c r="AD56" s="136"/>
      <c r="AG56" s="434" t="s">
        <v>413</v>
      </c>
      <c r="AH56" s="433"/>
      <c r="AI56" s="433"/>
      <c r="AJ56" s="433"/>
      <c r="AK56" s="433"/>
      <c r="AL56" s="433"/>
      <c r="AM56" s="432"/>
      <c r="AN56" s="428"/>
    </row>
    <row r="57" spans="26:43" x14ac:dyDescent="0.25">
      <c r="Z57" s="136"/>
      <c r="AA57" s="136"/>
      <c r="AB57" s="136"/>
      <c r="AC57" s="136"/>
      <c r="AD57" s="136"/>
      <c r="AG57" s="431" t="s">
        <v>412</v>
      </c>
      <c r="AH57" s="430"/>
      <c r="AI57" s="430"/>
      <c r="AJ57" s="430"/>
      <c r="AK57" s="430"/>
      <c r="AL57" s="430"/>
      <c r="AM57" s="429"/>
      <c r="AN57" s="428"/>
    </row>
    <row r="58" spans="26:43" x14ac:dyDescent="0.25">
      <c r="Z58" s="136"/>
      <c r="AA58" s="136"/>
      <c r="AB58" s="136"/>
      <c r="AC58" s="136"/>
      <c r="AD58" s="136"/>
      <c r="AG58" s="431" t="s">
        <v>411</v>
      </c>
      <c r="AH58" s="430"/>
      <c r="AI58" s="430"/>
      <c r="AJ58" s="430"/>
      <c r="AK58" s="430"/>
      <c r="AL58" s="430"/>
      <c r="AM58" s="429"/>
      <c r="AN58" s="428"/>
    </row>
    <row r="59" spans="26:43" x14ac:dyDescent="0.25">
      <c r="Z59" s="136"/>
      <c r="AA59" s="136"/>
      <c r="AB59" s="136"/>
      <c r="AC59" s="136"/>
      <c r="AD59" s="136"/>
      <c r="AG59" s="136"/>
      <c r="AH59" s="136"/>
      <c r="AI59" s="136"/>
      <c r="AJ59" s="131"/>
      <c r="AK59" s="131"/>
      <c r="AL59" s="131"/>
      <c r="AM59" s="131"/>
      <c r="AN59" s="131"/>
    </row>
    <row r="60" spans="26:43" x14ac:dyDescent="0.25">
      <c r="Z60" s="136"/>
      <c r="AA60" s="136"/>
      <c r="AB60" s="136"/>
      <c r="AC60" s="136"/>
      <c r="AD60" s="136"/>
      <c r="AG60" s="427" t="s">
        <v>410</v>
      </c>
      <c r="AH60" s="136"/>
      <c r="AI60" s="136"/>
      <c r="AJ60" s="131"/>
      <c r="AK60" s="131"/>
      <c r="AL60" s="131"/>
      <c r="AM60" s="131"/>
      <c r="AN60" s="131"/>
    </row>
    <row r="61" spans="26:43" x14ac:dyDescent="0.25">
      <c r="Z61" s="136"/>
      <c r="AA61" s="136"/>
      <c r="AB61" s="136"/>
      <c r="AC61" s="136"/>
      <c r="AD61" s="136"/>
      <c r="AG61" s="131" t="s">
        <v>409</v>
      </c>
      <c r="AH61" s="136"/>
      <c r="AI61" s="136"/>
      <c r="AJ61" s="131"/>
      <c r="AK61" s="131"/>
      <c r="AL61" s="131"/>
      <c r="AM61" s="131"/>
      <c r="AN61" s="131"/>
    </row>
    <row r="62" spans="26:43" x14ac:dyDescent="0.25">
      <c r="Z62" s="136"/>
      <c r="AA62" s="136"/>
      <c r="AB62" s="136"/>
      <c r="AC62" s="136"/>
      <c r="AD62" s="136"/>
      <c r="AG62" s="131" t="s">
        <v>408</v>
      </c>
      <c r="AH62" s="136"/>
      <c r="AI62" s="136"/>
      <c r="AJ62" s="131"/>
      <c r="AK62" s="131"/>
      <c r="AL62" s="131"/>
      <c r="AM62" s="131"/>
      <c r="AN62" s="131"/>
    </row>
    <row r="63" spans="26:43" x14ac:dyDescent="0.25">
      <c r="Z63" s="136"/>
      <c r="AA63" s="136"/>
      <c r="AB63" s="136"/>
      <c r="AC63" s="136"/>
      <c r="AD63" s="136"/>
      <c r="AG63" s="131" t="s">
        <v>407</v>
      </c>
      <c r="AH63" s="136"/>
      <c r="AI63" s="136"/>
      <c r="AJ63" s="131"/>
      <c r="AK63" s="131"/>
      <c r="AL63" s="131"/>
      <c r="AM63" s="131"/>
      <c r="AN63" s="131"/>
    </row>
    <row r="64" spans="26:43" x14ac:dyDescent="0.25">
      <c r="Z64" s="136"/>
      <c r="AA64" s="136"/>
      <c r="AB64" s="136"/>
      <c r="AC64" s="136"/>
      <c r="AD64" s="136"/>
      <c r="AG64" s="131" t="s">
        <v>406</v>
      </c>
      <c r="AH64" s="136"/>
      <c r="AI64" s="136"/>
      <c r="AJ64" s="131"/>
      <c r="AK64" s="131"/>
      <c r="AL64" s="131"/>
      <c r="AM64" s="131"/>
      <c r="AN64" s="131"/>
    </row>
    <row r="65" spans="26:40" x14ac:dyDescent="0.25">
      <c r="Z65" s="136"/>
      <c r="AA65" s="130"/>
      <c r="AB65" s="130"/>
      <c r="AC65" s="130"/>
      <c r="AD65" s="130"/>
      <c r="AG65" s="131" t="s">
        <v>405</v>
      </c>
      <c r="AH65" s="136"/>
      <c r="AI65" s="136"/>
      <c r="AJ65" s="131"/>
      <c r="AK65" s="131"/>
      <c r="AL65" s="131"/>
      <c r="AM65" s="131"/>
      <c r="AN65" s="131"/>
    </row>
    <row r="66" spans="26:40" x14ac:dyDescent="0.25">
      <c r="Z66" s="136"/>
      <c r="AA66" s="130"/>
      <c r="AB66" s="130"/>
      <c r="AC66" s="130"/>
      <c r="AD66" s="130"/>
      <c r="AG66" s="131" t="s">
        <v>404</v>
      </c>
      <c r="AH66" s="136"/>
      <c r="AI66" s="136"/>
      <c r="AJ66" s="131"/>
      <c r="AK66" s="131"/>
      <c r="AL66" s="131"/>
      <c r="AM66" s="131"/>
      <c r="AN66" s="131"/>
    </row>
    <row r="67" spans="26:40" x14ac:dyDescent="0.25">
      <c r="AG67" s="131" t="s">
        <v>403</v>
      </c>
      <c r="AH67" s="136"/>
      <c r="AI67" s="136"/>
      <c r="AJ67" s="131"/>
      <c r="AK67" s="131"/>
      <c r="AL67" s="131"/>
      <c r="AM67" s="131"/>
      <c r="AN67" s="131"/>
    </row>
    <row r="68" spans="26:40" x14ac:dyDescent="0.25">
      <c r="AG68" s="131" t="s">
        <v>402</v>
      </c>
      <c r="AH68" s="136"/>
      <c r="AI68" s="136"/>
      <c r="AJ68" s="131"/>
      <c r="AK68" s="131"/>
      <c r="AL68" s="131"/>
      <c r="AM68" s="131"/>
      <c r="AN68" s="131"/>
    </row>
    <row r="69" spans="26:40" x14ac:dyDescent="0.25">
      <c r="AG69" s="136"/>
      <c r="AH69" s="136"/>
      <c r="AI69" s="136"/>
      <c r="AJ69" s="131"/>
      <c r="AK69" s="131"/>
      <c r="AL69" s="131"/>
      <c r="AM69" s="131"/>
      <c r="AN69" s="131"/>
    </row>
    <row r="91" spans="26:30" x14ac:dyDescent="0.25">
      <c r="Z91" s="130"/>
      <c r="AA91" s="130"/>
      <c r="AB91" s="130"/>
      <c r="AC91" s="130"/>
      <c r="AD91" s="130"/>
    </row>
    <row r="92" spans="26:30" x14ac:dyDescent="0.25">
      <c r="Z92" s="130"/>
      <c r="AA92" s="130"/>
      <c r="AB92" s="130"/>
      <c r="AC92" s="130"/>
      <c r="AD92" s="130"/>
    </row>
    <row r="93" spans="26:30" x14ac:dyDescent="0.25">
      <c r="Z93" s="130"/>
      <c r="AA93" s="130"/>
      <c r="AB93" s="130"/>
      <c r="AC93" s="130"/>
      <c r="AD93" s="130"/>
    </row>
    <row r="94" spans="26:30" x14ac:dyDescent="0.25">
      <c r="Z94" s="130"/>
      <c r="AA94" s="130"/>
      <c r="AB94" s="130"/>
      <c r="AC94" s="130"/>
      <c r="AD94" s="130"/>
    </row>
    <row r="95" spans="26:30" x14ac:dyDescent="0.25">
      <c r="Z95" s="130"/>
      <c r="AA95" s="130"/>
      <c r="AB95" s="130"/>
      <c r="AC95" s="130"/>
      <c r="AD95" s="130"/>
    </row>
    <row r="96" spans="26:30" x14ac:dyDescent="0.25">
      <c r="Z96" s="130"/>
      <c r="AA96" s="130"/>
      <c r="AB96" s="130"/>
      <c r="AC96" s="130"/>
      <c r="AD96" s="130"/>
    </row>
    <row r="97" spans="26:43" x14ac:dyDescent="0.25">
      <c r="Z97" s="130"/>
      <c r="AA97" s="130"/>
      <c r="AB97" s="130"/>
      <c r="AC97" s="130"/>
      <c r="AD97" s="130"/>
    </row>
    <row r="98" spans="26:43" x14ac:dyDescent="0.25">
      <c r="Z98" s="130"/>
      <c r="AA98" s="130"/>
      <c r="AB98" s="130"/>
      <c r="AC98" s="130"/>
      <c r="AD98" s="130"/>
    </row>
    <row r="99" spans="26:43" x14ac:dyDescent="0.25">
      <c r="Z99" s="130"/>
      <c r="AA99" s="130"/>
      <c r="AB99" s="130"/>
      <c r="AC99" s="130"/>
      <c r="AD99" s="130"/>
    </row>
    <row r="100" spans="26:43" x14ac:dyDescent="0.25">
      <c r="Z100" s="130"/>
      <c r="AA100" s="130"/>
      <c r="AB100" s="130"/>
      <c r="AC100" s="130"/>
      <c r="AD100" s="130"/>
    </row>
    <row r="101" spans="26:43" x14ac:dyDescent="0.25">
      <c r="Z101" s="130"/>
      <c r="AA101" s="130"/>
      <c r="AB101" s="130"/>
      <c r="AC101" s="130"/>
      <c r="AD101" s="130"/>
    </row>
    <row r="102" spans="26:43" x14ac:dyDescent="0.25">
      <c r="Z102" s="130"/>
      <c r="AA102" s="130"/>
      <c r="AB102" s="130"/>
      <c r="AC102" s="130"/>
      <c r="AD102" s="130"/>
    </row>
    <row r="103" spans="26:43" x14ac:dyDescent="0.25">
      <c r="Z103" s="130"/>
      <c r="AA103" s="130"/>
      <c r="AB103" s="130"/>
      <c r="AC103" s="130"/>
      <c r="AD103" s="130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</row>
    <row r="104" spans="26:43" x14ac:dyDescent="0.25">
      <c r="Z104" s="130"/>
      <c r="AA104" s="130"/>
      <c r="AB104" s="130"/>
      <c r="AC104" s="130"/>
      <c r="AD104" s="130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</row>
    <row r="105" spans="26:43" x14ac:dyDescent="0.25">
      <c r="Z105" s="130"/>
      <c r="AA105" s="130"/>
      <c r="AB105" s="130"/>
      <c r="AC105" s="130"/>
      <c r="AD105" s="130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</row>
    <row r="106" spans="26:43" x14ac:dyDescent="0.25">
      <c r="Z106" s="130"/>
      <c r="AA106" s="130"/>
      <c r="AB106" s="130"/>
      <c r="AC106" s="130"/>
      <c r="AD106" s="130"/>
    </row>
    <row r="107" spans="26:43" x14ac:dyDescent="0.25">
      <c r="Z107" s="130"/>
      <c r="AA107" s="130"/>
      <c r="AB107" s="130"/>
      <c r="AC107" s="130"/>
      <c r="AD107" s="130"/>
    </row>
    <row r="108" spans="26:43" x14ac:dyDescent="0.25">
      <c r="Z108" s="130"/>
      <c r="AA108" s="130"/>
      <c r="AB108" s="130"/>
      <c r="AC108" s="130"/>
      <c r="AD108" s="130"/>
    </row>
    <row r="109" spans="26:43" x14ac:dyDescent="0.25">
      <c r="Z109" s="130"/>
      <c r="AA109" s="130"/>
      <c r="AB109" s="130"/>
      <c r="AC109" s="130"/>
      <c r="AD109" s="130"/>
    </row>
    <row r="110" spans="26:43" x14ac:dyDescent="0.25">
      <c r="Z110" s="130"/>
      <c r="AA110" s="130"/>
      <c r="AB110" s="130"/>
      <c r="AC110" s="130"/>
      <c r="AD110" s="130"/>
    </row>
    <row r="111" spans="26:43" x14ac:dyDescent="0.25">
      <c r="Z111" s="130"/>
      <c r="AA111" s="130"/>
      <c r="AB111" s="130"/>
      <c r="AC111" s="130"/>
      <c r="AD111" s="130"/>
    </row>
    <row r="112" spans="26:43" x14ac:dyDescent="0.25">
      <c r="Z112" s="130"/>
      <c r="AA112" s="130"/>
      <c r="AB112" s="130"/>
      <c r="AC112" s="130"/>
      <c r="AD112" s="130"/>
    </row>
    <row r="113" spans="26:30" x14ac:dyDescent="0.25">
      <c r="Z113" s="130"/>
      <c r="AA113" s="130"/>
      <c r="AB113" s="130"/>
      <c r="AC113" s="130"/>
      <c r="AD113" s="130"/>
    </row>
    <row r="114" spans="26:30" x14ac:dyDescent="0.25">
      <c r="Z114" s="130"/>
      <c r="AA114" s="130"/>
      <c r="AB114" s="130"/>
      <c r="AC114" s="130"/>
      <c r="AD114" s="130"/>
    </row>
    <row r="115" spans="26:30" x14ac:dyDescent="0.25">
      <c r="Z115" s="130"/>
      <c r="AA115" s="130"/>
      <c r="AB115" s="130"/>
      <c r="AC115" s="130"/>
      <c r="AD115" s="130"/>
    </row>
    <row r="116" spans="26:30" x14ac:dyDescent="0.25">
      <c r="Z116" s="130"/>
      <c r="AA116" s="130"/>
      <c r="AB116" s="130"/>
      <c r="AC116" s="130"/>
      <c r="AD116" s="130"/>
    </row>
    <row r="117" spans="26:30" x14ac:dyDescent="0.25">
      <c r="Z117" s="130"/>
      <c r="AA117" s="130"/>
      <c r="AB117" s="130"/>
      <c r="AC117" s="130"/>
      <c r="AD117" s="130"/>
    </row>
    <row r="118" spans="26:30" x14ac:dyDescent="0.25">
      <c r="Z118" s="130"/>
      <c r="AA118" s="130"/>
      <c r="AB118" s="130"/>
      <c r="AC118" s="130"/>
      <c r="AD118" s="130"/>
    </row>
    <row r="119" spans="26:30" x14ac:dyDescent="0.25">
      <c r="Z119" s="130"/>
      <c r="AA119" s="130"/>
      <c r="AB119" s="130"/>
      <c r="AC119" s="130"/>
      <c r="AD119" s="130"/>
    </row>
    <row r="120" spans="26:30" x14ac:dyDescent="0.25">
      <c r="Z120" s="130"/>
      <c r="AA120" s="130"/>
      <c r="AB120" s="130"/>
      <c r="AC120" s="130"/>
      <c r="AD120" s="130"/>
    </row>
    <row r="121" spans="26:30" x14ac:dyDescent="0.25">
      <c r="Z121" s="130"/>
      <c r="AA121" s="130"/>
      <c r="AB121" s="130"/>
      <c r="AC121" s="130"/>
      <c r="AD121" s="130"/>
    </row>
    <row r="122" spans="26:30" x14ac:dyDescent="0.25">
      <c r="Z122" s="130"/>
      <c r="AA122" s="130"/>
      <c r="AB122" s="130"/>
      <c r="AC122" s="130"/>
      <c r="AD122" s="130"/>
    </row>
    <row r="123" spans="26:30" x14ac:dyDescent="0.25">
      <c r="Z123" s="130"/>
      <c r="AA123" s="130"/>
      <c r="AB123" s="130"/>
      <c r="AC123" s="130"/>
      <c r="AD123" s="130"/>
    </row>
    <row r="124" spans="26:30" x14ac:dyDescent="0.25">
      <c r="Z124" s="130"/>
      <c r="AA124" s="130"/>
      <c r="AB124" s="130"/>
      <c r="AC124" s="130"/>
      <c r="AD124" s="130"/>
    </row>
    <row r="125" spans="26:30" x14ac:dyDescent="0.25">
      <c r="Z125" s="130"/>
      <c r="AA125" s="130"/>
      <c r="AB125" s="130"/>
      <c r="AC125" s="130"/>
      <c r="AD125" s="130"/>
    </row>
    <row r="126" spans="26:30" x14ac:dyDescent="0.25">
      <c r="Z126" s="130"/>
      <c r="AA126" s="130"/>
      <c r="AB126" s="130"/>
      <c r="AC126" s="130"/>
      <c r="AD126" s="130"/>
    </row>
    <row r="127" spans="26:30" x14ac:dyDescent="0.25">
      <c r="Z127" s="130"/>
      <c r="AA127" s="130"/>
      <c r="AB127" s="130"/>
      <c r="AC127" s="130"/>
      <c r="AD127" s="130"/>
    </row>
    <row r="128" spans="26:30" x14ac:dyDescent="0.25">
      <c r="Z128" s="130"/>
      <c r="AA128" s="130"/>
      <c r="AB128" s="130"/>
      <c r="AC128" s="130"/>
      <c r="AD128" s="130"/>
    </row>
    <row r="129" spans="26:40" x14ac:dyDescent="0.25">
      <c r="Z129" s="130"/>
      <c r="AA129" s="130"/>
      <c r="AB129" s="130"/>
      <c r="AC129" s="130"/>
      <c r="AD129" s="130"/>
    </row>
    <row r="130" spans="26:40" x14ac:dyDescent="0.25">
      <c r="Z130" s="130"/>
      <c r="AA130" s="130"/>
      <c r="AB130" s="130"/>
      <c r="AC130" s="130"/>
      <c r="AD130" s="130"/>
    </row>
    <row r="131" spans="26:40" x14ac:dyDescent="0.25">
      <c r="Z131" s="130"/>
      <c r="AA131" s="130"/>
      <c r="AB131" s="130"/>
      <c r="AC131" s="130"/>
      <c r="AD131" s="130"/>
    </row>
    <row r="132" spans="26:40" x14ac:dyDescent="0.25">
      <c r="Z132" s="130"/>
      <c r="AA132" s="130"/>
      <c r="AB132" s="130"/>
      <c r="AC132" s="130"/>
      <c r="AD132" s="130"/>
    </row>
    <row r="133" spans="26:40" x14ac:dyDescent="0.25">
      <c r="Z133" s="130"/>
      <c r="AA133" s="130"/>
      <c r="AB133" s="130"/>
      <c r="AC133" s="130"/>
      <c r="AD133" s="130"/>
    </row>
    <row r="134" spans="26:40" x14ac:dyDescent="0.25">
      <c r="Z134" s="130"/>
      <c r="AA134" s="130"/>
      <c r="AB134" s="130"/>
      <c r="AC134" s="130"/>
      <c r="AD134" s="130"/>
    </row>
    <row r="135" spans="26:40" x14ac:dyDescent="0.25">
      <c r="Z135" s="130"/>
      <c r="AA135" s="130"/>
      <c r="AB135" s="130"/>
      <c r="AC135" s="130"/>
      <c r="AD135" s="130"/>
    </row>
    <row r="136" spans="26:40" x14ac:dyDescent="0.25">
      <c r="Z136" s="130"/>
      <c r="AA136" s="130"/>
      <c r="AB136" s="130"/>
      <c r="AC136" s="130"/>
      <c r="AD136" s="130"/>
      <c r="AG136" s="131"/>
      <c r="AH136" s="136"/>
      <c r="AI136" s="136"/>
      <c r="AJ136" s="131"/>
      <c r="AK136" s="131"/>
      <c r="AL136" s="131"/>
      <c r="AM136" s="131"/>
      <c r="AN136" s="131"/>
    </row>
    <row r="137" spans="26:40" x14ac:dyDescent="0.25">
      <c r="Z137" s="130"/>
      <c r="AA137" s="130"/>
      <c r="AB137" s="130"/>
      <c r="AC137" s="130"/>
      <c r="AD137" s="130"/>
      <c r="AG137" s="136"/>
      <c r="AH137" s="131"/>
      <c r="AI137" s="131"/>
      <c r="AJ137" s="131"/>
      <c r="AK137" s="131"/>
      <c r="AL137" s="131"/>
      <c r="AM137" s="131"/>
      <c r="AN137" s="131"/>
    </row>
    <row r="138" spans="26:40" x14ac:dyDescent="0.25">
      <c r="Z138" s="130"/>
      <c r="AA138" s="130"/>
      <c r="AB138" s="130"/>
      <c r="AC138" s="130"/>
      <c r="AD138" s="130"/>
      <c r="AG138" s="136"/>
      <c r="AH138" s="131"/>
      <c r="AI138" s="131"/>
      <c r="AJ138" s="131"/>
      <c r="AK138" s="131"/>
      <c r="AL138" s="131"/>
      <c r="AM138" s="131"/>
      <c r="AN138" s="131"/>
    </row>
    <row r="139" spans="26:40" x14ac:dyDescent="0.25">
      <c r="Z139" s="130"/>
      <c r="AA139" s="130"/>
      <c r="AB139" s="130"/>
      <c r="AC139" s="130"/>
      <c r="AD139" s="130"/>
      <c r="AG139" s="136"/>
      <c r="AH139" s="131"/>
      <c r="AI139" s="131"/>
      <c r="AJ139" s="131"/>
      <c r="AK139" s="131"/>
      <c r="AL139" s="131"/>
      <c r="AM139" s="131"/>
      <c r="AN139" s="131"/>
    </row>
    <row r="140" spans="26:40" x14ac:dyDescent="0.25">
      <c r="Z140" s="130"/>
      <c r="AA140" s="130"/>
      <c r="AB140" s="130"/>
      <c r="AC140" s="130"/>
      <c r="AD140" s="130"/>
      <c r="AG140" s="136"/>
      <c r="AH140" s="131"/>
      <c r="AI140" s="131"/>
      <c r="AJ140" s="131"/>
      <c r="AK140" s="131"/>
      <c r="AL140" s="131"/>
      <c r="AM140" s="131"/>
      <c r="AN140" s="131"/>
    </row>
    <row r="141" spans="26:40" x14ac:dyDescent="0.25">
      <c r="Z141" s="130"/>
      <c r="AA141" s="130"/>
      <c r="AB141" s="130"/>
      <c r="AC141" s="130"/>
      <c r="AD141" s="130"/>
      <c r="AG141" s="136"/>
      <c r="AH141" s="131"/>
      <c r="AI141" s="131"/>
      <c r="AJ141" s="131"/>
      <c r="AK141" s="131"/>
      <c r="AL141" s="131"/>
      <c r="AM141" s="131"/>
      <c r="AN141" s="131"/>
    </row>
    <row r="142" spans="26:40" x14ac:dyDescent="0.25">
      <c r="Z142" s="130"/>
      <c r="AA142" s="130"/>
      <c r="AB142" s="130"/>
      <c r="AC142" s="130"/>
      <c r="AD142" s="130"/>
      <c r="AG142" s="136"/>
      <c r="AH142" s="131"/>
      <c r="AI142" s="131"/>
      <c r="AJ142" s="131"/>
      <c r="AK142" s="131"/>
      <c r="AL142" s="131"/>
      <c r="AM142" s="131"/>
      <c r="AN142" s="131"/>
    </row>
    <row r="143" spans="26:40" x14ac:dyDescent="0.25">
      <c r="Z143" s="130"/>
      <c r="AA143" s="130"/>
      <c r="AB143" s="130"/>
      <c r="AC143" s="130"/>
      <c r="AD143" s="130"/>
      <c r="AG143" s="136"/>
      <c r="AH143" s="131"/>
      <c r="AI143" s="131"/>
      <c r="AJ143" s="131"/>
      <c r="AK143" s="131"/>
      <c r="AL143" s="131"/>
      <c r="AM143" s="131"/>
      <c r="AN143" s="131"/>
    </row>
    <row r="144" spans="26:40" x14ac:dyDescent="0.25">
      <c r="Z144" s="130"/>
      <c r="AA144" s="130"/>
      <c r="AB144" s="130"/>
      <c r="AC144" s="130"/>
      <c r="AD144" s="130"/>
      <c r="AG144" s="136"/>
      <c r="AH144" s="131"/>
      <c r="AI144" s="131"/>
      <c r="AJ144" s="131"/>
      <c r="AK144" s="131"/>
      <c r="AL144" s="131"/>
      <c r="AM144" s="131"/>
      <c r="AN144" s="131"/>
    </row>
    <row r="145" spans="26:42" x14ac:dyDescent="0.25">
      <c r="Z145" s="130"/>
      <c r="AA145" s="130"/>
      <c r="AB145" s="130"/>
      <c r="AC145" s="130"/>
      <c r="AD145" s="130"/>
      <c r="AG145" s="136"/>
      <c r="AH145" s="131"/>
      <c r="AI145" s="131"/>
      <c r="AJ145" s="131"/>
      <c r="AK145" s="131"/>
      <c r="AL145" s="131"/>
      <c r="AM145" s="131"/>
      <c r="AN145" s="131"/>
      <c r="AO145" s="131"/>
      <c r="AP145" s="131"/>
    </row>
    <row r="146" spans="26:42" x14ac:dyDescent="0.25">
      <c r="Z146" s="130"/>
      <c r="AA146" s="130"/>
      <c r="AB146" s="130"/>
      <c r="AC146" s="130"/>
      <c r="AD146" s="130"/>
      <c r="AG146" s="136"/>
      <c r="AH146" s="131"/>
      <c r="AI146" s="131"/>
      <c r="AJ146" s="131"/>
      <c r="AK146" s="131"/>
      <c r="AL146" s="131"/>
      <c r="AM146" s="131"/>
      <c r="AN146" s="131"/>
    </row>
    <row r="147" spans="26:42" x14ac:dyDescent="0.25">
      <c r="Z147" s="130"/>
      <c r="AA147" s="130"/>
      <c r="AB147" s="130"/>
      <c r="AC147" s="130"/>
      <c r="AD147" s="130"/>
      <c r="AG147" s="136"/>
      <c r="AH147" s="131"/>
      <c r="AI147" s="131"/>
      <c r="AJ147" s="131"/>
      <c r="AK147" s="131"/>
      <c r="AL147" s="131"/>
      <c r="AM147" s="131"/>
      <c r="AN147" s="131"/>
    </row>
    <row r="148" spans="26:42" x14ac:dyDescent="0.25">
      <c r="Z148" s="130"/>
      <c r="AA148" s="130"/>
      <c r="AB148" s="130"/>
      <c r="AC148" s="130"/>
      <c r="AD148" s="130"/>
      <c r="AG148" s="136"/>
      <c r="AH148" s="131"/>
      <c r="AI148" s="131"/>
      <c r="AJ148" s="131"/>
      <c r="AK148" s="131"/>
      <c r="AL148" s="131"/>
      <c r="AM148" s="131"/>
      <c r="AN148" s="131"/>
    </row>
    <row r="149" spans="26:42" x14ac:dyDescent="0.25">
      <c r="Z149" s="130"/>
      <c r="AA149" s="130"/>
      <c r="AB149" s="130"/>
      <c r="AC149" s="130"/>
      <c r="AD149" s="130"/>
      <c r="AG149" s="136"/>
      <c r="AH149" s="131"/>
      <c r="AI149" s="131"/>
      <c r="AJ149" s="131"/>
      <c r="AK149" s="131"/>
      <c r="AL149" s="131"/>
      <c r="AM149" s="131"/>
      <c r="AN149" s="131"/>
    </row>
    <row r="150" spans="26:42" x14ac:dyDescent="0.25">
      <c r="Z150" s="130"/>
      <c r="AA150" s="130"/>
      <c r="AB150" s="130"/>
      <c r="AC150" s="130"/>
      <c r="AD150" s="130"/>
      <c r="AG150" s="136"/>
      <c r="AH150" s="131"/>
      <c r="AI150" s="131"/>
      <c r="AJ150" s="131"/>
      <c r="AK150" s="131"/>
      <c r="AL150" s="131"/>
      <c r="AM150" s="131"/>
      <c r="AN150" s="131"/>
    </row>
    <row r="151" spans="26:42" x14ac:dyDescent="0.25">
      <c r="Z151" s="130"/>
      <c r="AA151" s="130"/>
      <c r="AB151" s="130"/>
      <c r="AC151" s="130"/>
      <c r="AD151" s="130"/>
      <c r="AG151" s="136"/>
      <c r="AH151" s="131"/>
      <c r="AI151" s="131"/>
      <c r="AJ151" s="131"/>
      <c r="AK151" s="131"/>
      <c r="AL151" s="131"/>
      <c r="AM151" s="131"/>
      <c r="AN151" s="131"/>
    </row>
    <row r="152" spans="26:42" x14ac:dyDescent="0.25">
      <c r="Z152" s="130"/>
      <c r="AA152" s="130"/>
      <c r="AB152" s="130"/>
      <c r="AC152" s="130"/>
      <c r="AD152" s="130"/>
      <c r="AG152" s="136"/>
      <c r="AH152" s="131"/>
      <c r="AI152" s="131"/>
      <c r="AJ152" s="131"/>
      <c r="AK152" s="131"/>
      <c r="AL152" s="131"/>
      <c r="AM152" s="131"/>
      <c r="AN152" s="131"/>
    </row>
    <row r="153" spans="26:42" x14ac:dyDescent="0.25">
      <c r="Z153" s="130"/>
      <c r="AA153" s="130"/>
      <c r="AB153" s="130"/>
      <c r="AC153" s="130"/>
      <c r="AD153" s="130"/>
      <c r="AG153" s="136"/>
      <c r="AH153" s="131"/>
      <c r="AI153" s="131"/>
      <c r="AJ153" s="131"/>
      <c r="AK153" s="131"/>
      <c r="AL153" s="131"/>
      <c r="AM153" s="131"/>
      <c r="AN153" s="131"/>
    </row>
    <row r="154" spans="26:42" x14ac:dyDescent="0.25">
      <c r="Z154" s="130"/>
      <c r="AA154" s="130"/>
      <c r="AB154" s="130"/>
      <c r="AC154" s="130"/>
      <c r="AD154" s="130"/>
      <c r="AG154" s="136"/>
      <c r="AH154" s="131"/>
      <c r="AI154" s="131"/>
      <c r="AJ154" s="131"/>
      <c r="AK154" s="131"/>
      <c r="AL154" s="131"/>
      <c r="AM154" s="131"/>
      <c r="AN154" s="131"/>
    </row>
    <row r="155" spans="26:42" x14ac:dyDescent="0.25">
      <c r="Z155" s="130"/>
      <c r="AA155" s="130"/>
      <c r="AB155" s="130"/>
      <c r="AC155" s="130"/>
      <c r="AD155" s="130"/>
      <c r="AG155" s="136"/>
      <c r="AH155" s="131"/>
      <c r="AI155" s="131"/>
      <c r="AJ155" s="131"/>
      <c r="AK155" s="131"/>
      <c r="AL155" s="131"/>
      <c r="AM155" s="131"/>
      <c r="AN155" s="131"/>
    </row>
    <row r="156" spans="26:42" x14ac:dyDescent="0.25">
      <c r="Z156" s="130"/>
      <c r="AA156" s="130"/>
      <c r="AB156" s="130"/>
      <c r="AC156" s="130"/>
      <c r="AD156" s="130"/>
      <c r="AG156" s="136"/>
      <c r="AH156" s="131"/>
      <c r="AI156" s="131"/>
      <c r="AJ156" s="131"/>
      <c r="AK156" s="131"/>
      <c r="AL156" s="131"/>
      <c r="AM156" s="131"/>
      <c r="AN156" s="131"/>
    </row>
    <row r="157" spans="26:42" x14ac:dyDescent="0.25">
      <c r="Z157" s="130"/>
      <c r="AA157" s="130"/>
      <c r="AB157" s="130"/>
      <c r="AC157" s="130"/>
      <c r="AD157" s="130"/>
      <c r="AG157" s="136"/>
      <c r="AH157" s="131"/>
      <c r="AI157" s="131"/>
      <c r="AJ157" s="131"/>
      <c r="AK157" s="131"/>
      <c r="AL157" s="131"/>
      <c r="AM157" s="131"/>
      <c r="AN157" s="131"/>
    </row>
    <row r="158" spans="26:42" x14ac:dyDescent="0.25">
      <c r="Z158" s="130"/>
      <c r="AA158" s="130"/>
      <c r="AB158" s="130"/>
      <c r="AC158" s="130"/>
      <c r="AD158" s="130"/>
      <c r="AG158" s="136"/>
      <c r="AH158" s="136"/>
      <c r="AI158" s="136"/>
      <c r="AJ158" s="131"/>
      <c r="AK158" s="131"/>
      <c r="AL158" s="131"/>
      <c r="AM158" s="131"/>
      <c r="AN158" s="131"/>
    </row>
    <row r="159" spans="26:42" x14ac:dyDescent="0.25">
      <c r="Z159" s="130"/>
      <c r="AA159" s="130"/>
      <c r="AB159" s="130"/>
      <c r="AC159" s="130"/>
      <c r="AD159" s="130"/>
      <c r="AG159" s="136"/>
      <c r="AH159" s="136"/>
      <c r="AI159" s="136"/>
      <c r="AJ159" s="131"/>
      <c r="AK159" s="131"/>
      <c r="AL159" s="131"/>
      <c r="AM159" s="131"/>
      <c r="AN159" s="131"/>
    </row>
    <row r="160" spans="26:42" x14ac:dyDescent="0.25">
      <c r="Z160" s="130"/>
      <c r="AA160" s="130"/>
      <c r="AB160" s="130"/>
      <c r="AC160" s="130"/>
      <c r="AD160" s="130"/>
    </row>
    <row r="161" spans="26:40" x14ac:dyDescent="0.25">
      <c r="Z161" s="130"/>
      <c r="AA161" s="130"/>
      <c r="AB161" s="130"/>
      <c r="AC161" s="130"/>
      <c r="AD161" s="130"/>
      <c r="AG161" s="136"/>
      <c r="AH161" s="136"/>
      <c r="AI161" s="136"/>
      <c r="AJ161" s="131"/>
      <c r="AK161" s="131"/>
      <c r="AL161" s="131"/>
      <c r="AM161" s="131"/>
      <c r="AN161" s="131"/>
    </row>
    <row r="162" spans="26:40" x14ac:dyDescent="0.25">
      <c r="Z162" s="130"/>
      <c r="AA162" s="130"/>
      <c r="AB162" s="130"/>
      <c r="AC162" s="130"/>
      <c r="AD162" s="130"/>
      <c r="AG162" s="136"/>
      <c r="AH162" s="136"/>
      <c r="AI162" s="136"/>
      <c r="AJ162" s="131"/>
      <c r="AK162" s="131"/>
      <c r="AL162" s="131"/>
      <c r="AM162" s="131"/>
      <c r="AN162" s="131"/>
    </row>
    <row r="163" spans="26:40" x14ac:dyDescent="0.25">
      <c r="Z163" s="130"/>
      <c r="AA163" s="130"/>
      <c r="AB163" s="130"/>
      <c r="AC163" s="130"/>
      <c r="AD163" s="130"/>
      <c r="AG163" s="136"/>
      <c r="AH163" s="136"/>
      <c r="AI163" s="136"/>
      <c r="AJ163" s="131"/>
      <c r="AK163" s="131"/>
      <c r="AL163" s="131"/>
      <c r="AM163" s="131"/>
      <c r="AN163" s="131"/>
    </row>
    <row r="164" spans="26:40" x14ac:dyDescent="0.25">
      <c r="Z164" s="130"/>
      <c r="AA164" s="130"/>
      <c r="AB164" s="130"/>
      <c r="AC164" s="130"/>
      <c r="AD164" s="130"/>
      <c r="AG164" s="136"/>
      <c r="AH164" s="136"/>
      <c r="AI164" s="136"/>
      <c r="AJ164" s="131"/>
      <c r="AK164" s="131"/>
      <c r="AL164" s="131"/>
      <c r="AM164" s="131"/>
      <c r="AN164" s="131"/>
    </row>
    <row r="165" spans="26:40" x14ac:dyDescent="0.25">
      <c r="Z165" s="130"/>
      <c r="AA165" s="130"/>
      <c r="AB165" s="130"/>
      <c r="AC165" s="130"/>
      <c r="AD165" s="130"/>
      <c r="AG165" s="136"/>
      <c r="AH165" s="136"/>
      <c r="AI165" s="136"/>
      <c r="AJ165" s="131"/>
      <c r="AK165" s="131"/>
      <c r="AL165" s="131"/>
      <c r="AM165" s="131"/>
      <c r="AN165" s="131"/>
    </row>
    <row r="166" spans="26:40" x14ac:dyDescent="0.25">
      <c r="Z166" s="130"/>
      <c r="AA166" s="130"/>
      <c r="AB166" s="130"/>
      <c r="AC166" s="130"/>
      <c r="AD166" s="130"/>
      <c r="AG166" s="136"/>
      <c r="AH166" s="136"/>
      <c r="AI166" s="136"/>
      <c r="AJ166" s="131"/>
      <c r="AK166" s="131"/>
      <c r="AL166" s="131"/>
      <c r="AM166" s="131"/>
      <c r="AN166" s="131"/>
    </row>
    <row r="167" spans="26:40" x14ac:dyDescent="0.25">
      <c r="Z167" s="130"/>
      <c r="AA167" s="130"/>
      <c r="AB167" s="130"/>
      <c r="AC167" s="130"/>
      <c r="AD167" s="130"/>
      <c r="AG167" s="136"/>
      <c r="AH167" s="136"/>
      <c r="AI167" s="136"/>
      <c r="AJ167" s="131"/>
      <c r="AK167" s="131"/>
      <c r="AL167" s="131"/>
      <c r="AM167" s="131"/>
      <c r="AN167" s="131"/>
    </row>
    <row r="168" spans="26:40" x14ac:dyDescent="0.25">
      <c r="Z168" s="130"/>
      <c r="AA168" s="130"/>
      <c r="AB168" s="130"/>
      <c r="AC168" s="130"/>
      <c r="AD168" s="130"/>
      <c r="AG168" s="136"/>
      <c r="AH168" s="136"/>
      <c r="AI168" s="136"/>
      <c r="AJ168" s="131"/>
      <c r="AK168" s="131"/>
      <c r="AL168" s="131"/>
      <c r="AM168" s="131"/>
      <c r="AN168" s="131"/>
    </row>
    <row r="169" spans="26:40" x14ac:dyDescent="0.25">
      <c r="Z169" s="130"/>
      <c r="AA169" s="130"/>
      <c r="AB169" s="130"/>
      <c r="AC169" s="130"/>
      <c r="AD169" s="130"/>
      <c r="AG169" s="136"/>
      <c r="AH169" s="136"/>
      <c r="AI169" s="136"/>
      <c r="AJ169" s="131"/>
      <c r="AK169" s="131"/>
      <c r="AL169" s="131"/>
      <c r="AM169" s="131"/>
      <c r="AN169" s="131"/>
    </row>
    <row r="170" spans="26:40" x14ac:dyDescent="0.25">
      <c r="Z170" s="130"/>
      <c r="AA170" s="130"/>
      <c r="AB170" s="130"/>
      <c r="AC170" s="130"/>
      <c r="AD170" s="130"/>
      <c r="AG170" s="136"/>
      <c r="AH170" s="136"/>
      <c r="AI170" s="136"/>
      <c r="AJ170" s="131"/>
      <c r="AK170" s="131"/>
      <c r="AL170" s="131"/>
      <c r="AM170" s="131"/>
      <c r="AN170" s="131"/>
    </row>
    <row r="171" spans="26:40" x14ac:dyDescent="0.25">
      <c r="Z171" s="130"/>
      <c r="AA171" s="130"/>
      <c r="AB171" s="130"/>
      <c r="AC171" s="130"/>
      <c r="AD171" s="130"/>
      <c r="AG171" s="136"/>
      <c r="AH171" s="136"/>
      <c r="AI171" s="136"/>
      <c r="AJ171" s="131"/>
      <c r="AK171" s="131"/>
      <c r="AL171" s="131"/>
      <c r="AM171" s="131"/>
      <c r="AN171" s="131"/>
    </row>
    <row r="172" spans="26:40" x14ac:dyDescent="0.25">
      <c r="Z172" s="130"/>
      <c r="AA172" s="130"/>
      <c r="AB172" s="130"/>
      <c r="AC172" s="130"/>
      <c r="AD172" s="130"/>
      <c r="AG172" s="136"/>
      <c r="AH172" s="136"/>
      <c r="AI172" s="136"/>
      <c r="AJ172" s="131"/>
      <c r="AK172" s="131"/>
      <c r="AL172" s="131"/>
      <c r="AM172" s="131"/>
      <c r="AN172" s="131"/>
    </row>
    <row r="173" spans="26:40" x14ac:dyDescent="0.25">
      <c r="Z173" s="130"/>
      <c r="AA173" s="130"/>
      <c r="AB173" s="130"/>
      <c r="AC173" s="130"/>
      <c r="AD173" s="130"/>
      <c r="AG173" s="136"/>
      <c r="AH173" s="136"/>
      <c r="AI173" s="136"/>
      <c r="AJ173" s="131"/>
      <c r="AK173" s="131"/>
      <c r="AL173" s="131"/>
      <c r="AM173" s="131"/>
      <c r="AN173" s="131"/>
    </row>
    <row r="174" spans="26:40" x14ac:dyDescent="0.25">
      <c r="Z174" s="130"/>
      <c r="AA174" s="130"/>
      <c r="AB174" s="130"/>
      <c r="AC174" s="130"/>
      <c r="AD174" s="130"/>
      <c r="AG174" s="136"/>
      <c r="AH174" s="136"/>
      <c r="AI174" s="136"/>
      <c r="AJ174" s="131"/>
      <c r="AK174" s="131"/>
      <c r="AL174" s="131"/>
      <c r="AM174" s="131"/>
      <c r="AN174" s="131"/>
    </row>
    <row r="175" spans="26:40" x14ac:dyDescent="0.25">
      <c r="Z175" s="130"/>
      <c r="AA175" s="130"/>
      <c r="AB175" s="130"/>
      <c r="AC175" s="130"/>
      <c r="AD175" s="130"/>
      <c r="AG175" s="136"/>
      <c r="AH175" s="136"/>
      <c r="AI175" s="136"/>
      <c r="AJ175" s="131"/>
      <c r="AK175" s="131"/>
      <c r="AL175" s="131"/>
      <c r="AM175" s="131"/>
      <c r="AN175" s="131"/>
    </row>
    <row r="176" spans="26:40" x14ac:dyDescent="0.25">
      <c r="Z176" s="130"/>
      <c r="AA176" s="130"/>
      <c r="AB176" s="130"/>
      <c r="AC176" s="130"/>
      <c r="AD176" s="130"/>
      <c r="AG176" s="136"/>
      <c r="AH176" s="136"/>
      <c r="AI176" s="136"/>
      <c r="AJ176" s="131"/>
      <c r="AK176" s="131"/>
      <c r="AL176" s="131"/>
      <c r="AM176" s="131"/>
      <c r="AN176" s="131"/>
    </row>
    <row r="177" spans="26:40" x14ac:dyDescent="0.25">
      <c r="Z177" s="130"/>
      <c r="AA177" s="130"/>
      <c r="AB177" s="130"/>
      <c r="AC177" s="130"/>
      <c r="AD177" s="130"/>
      <c r="AG177" s="136"/>
      <c r="AH177" s="136"/>
      <c r="AI177" s="136"/>
      <c r="AJ177" s="131"/>
      <c r="AK177" s="131"/>
      <c r="AL177" s="131"/>
      <c r="AM177" s="131"/>
      <c r="AN177" s="131"/>
    </row>
    <row r="178" spans="26:40" x14ac:dyDescent="0.25">
      <c r="Z178" s="130"/>
      <c r="AA178" s="130"/>
      <c r="AB178" s="130"/>
      <c r="AC178" s="130"/>
      <c r="AD178" s="130"/>
      <c r="AG178" s="136"/>
      <c r="AH178" s="136"/>
      <c r="AI178" s="136"/>
      <c r="AJ178" s="131"/>
      <c r="AK178" s="131"/>
      <c r="AL178" s="131"/>
      <c r="AM178" s="131"/>
      <c r="AN178" s="131"/>
    </row>
    <row r="179" spans="26:40" x14ac:dyDescent="0.25">
      <c r="Z179" s="130"/>
      <c r="AA179" s="130"/>
      <c r="AB179" s="130"/>
      <c r="AC179" s="130"/>
      <c r="AD179" s="130"/>
      <c r="AG179" s="136"/>
      <c r="AH179" s="136"/>
      <c r="AI179" s="136"/>
      <c r="AJ179" s="131"/>
      <c r="AK179" s="131"/>
      <c r="AL179" s="131"/>
      <c r="AM179" s="131"/>
      <c r="AN179" s="131"/>
    </row>
    <row r="180" spans="26:40" x14ac:dyDescent="0.25">
      <c r="Z180" s="130"/>
      <c r="AA180" s="130"/>
      <c r="AB180" s="130"/>
      <c r="AC180" s="130"/>
      <c r="AD180" s="130"/>
      <c r="AG180" s="136"/>
      <c r="AH180" s="136"/>
      <c r="AI180" s="136"/>
      <c r="AJ180" s="131"/>
      <c r="AK180" s="131"/>
      <c r="AL180" s="131"/>
      <c r="AM180" s="131"/>
      <c r="AN180" s="131"/>
    </row>
    <row r="181" spans="26:40" x14ac:dyDescent="0.25">
      <c r="Z181" s="130"/>
      <c r="AA181" s="130"/>
      <c r="AB181" s="130"/>
      <c r="AC181" s="130"/>
      <c r="AD181" s="130"/>
      <c r="AG181" s="136"/>
      <c r="AH181" s="136"/>
      <c r="AI181" s="136"/>
      <c r="AJ181" s="131"/>
      <c r="AK181" s="131"/>
      <c r="AL181" s="131"/>
      <c r="AM181" s="131"/>
      <c r="AN181" s="131"/>
    </row>
    <row r="182" spans="26:40" x14ac:dyDescent="0.25">
      <c r="Z182" s="130"/>
      <c r="AA182" s="130"/>
      <c r="AB182" s="130"/>
      <c r="AC182" s="130"/>
      <c r="AD182" s="130"/>
      <c r="AG182" s="136"/>
      <c r="AH182" s="136"/>
      <c r="AI182" s="136"/>
      <c r="AJ182" s="131"/>
      <c r="AK182" s="131"/>
      <c r="AL182" s="131"/>
      <c r="AM182" s="131"/>
      <c r="AN182" s="131"/>
    </row>
    <row r="183" spans="26:40" x14ac:dyDescent="0.25">
      <c r="Z183" s="130"/>
      <c r="AA183" s="130"/>
      <c r="AB183" s="130"/>
      <c r="AC183" s="130"/>
      <c r="AD183" s="130"/>
      <c r="AG183" s="136"/>
      <c r="AH183" s="136"/>
      <c r="AI183" s="136"/>
      <c r="AJ183" s="131"/>
      <c r="AK183" s="131"/>
      <c r="AL183" s="131"/>
      <c r="AM183" s="131"/>
      <c r="AN183" s="131"/>
    </row>
    <row r="184" spans="26:40" x14ac:dyDescent="0.25">
      <c r="Z184" s="130"/>
      <c r="AA184" s="130"/>
      <c r="AB184" s="130"/>
      <c r="AC184" s="130"/>
      <c r="AD184" s="130"/>
      <c r="AG184" s="136"/>
      <c r="AH184" s="136"/>
      <c r="AI184" s="136"/>
      <c r="AJ184" s="131"/>
      <c r="AK184" s="131"/>
      <c r="AL184" s="131"/>
      <c r="AM184" s="131"/>
      <c r="AN184" s="131"/>
    </row>
    <row r="185" spans="26:40" x14ac:dyDescent="0.25">
      <c r="Z185" s="130"/>
      <c r="AA185" s="130"/>
      <c r="AB185" s="130"/>
      <c r="AC185" s="130"/>
      <c r="AD185" s="130"/>
      <c r="AG185" s="136"/>
      <c r="AH185" s="136"/>
      <c r="AI185" s="136"/>
      <c r="AJ185" s="131"/>
      <c r="AK185" s="131"/>
      <c r="AL185" s="131"/>
      <c r="AM185" s="131"/>
      <c r="AN185" s="131"/>
    </row>
    <row r="186" spans="26:40" x14ac:dyDescent="0.25">
      <c r="Z186" s="130"/>
      <c r="AA186" s="130"/>
      <c r="AB186" s="130"/>
      <c r="AC186" s="130"/>
      <c r="AD186" s="130"/>
      <c r="AG186" s="136"/>
      <c r="AH186" s="136"/>
      <c r="AI186" s="136"/>
      <c r="AJ186" s="131"/>
      <c r="AK186" s="131"/>
      <c r="AL186" s="131"/>
      <c r="AM186" s="131"/>
      <c r="AN186" s="131"/>
    </row>
    <row r="187" spans="26:40" x14ac:dyDescent="0.25">
      <c r="Z187" s="130"/>
      <c r="AA187" s="130"/>
      <c r="AB187" s="130"/>
      <c r="AC187" s="130"/>
      <c r="AD187" s="130"/>
      <c r="AG187" s="136"/>
      <c r="AH187" s="136"/>
      <c r="AI187" s="136"/>
      <c r="AJ187" s="131"/>
      <c r="AK187" s="131"/>
      <c r="AL187" s="131"/>
      <c r="AM187" s="131"/>
      <c r="AN187" s="131"/>
    </row>
    <row r="188" spans="26:40" x14ac:dyDescent="0.25">
      <c r="Z188" s="130"/>
      <c r="AA188" s="130"/>
      <c r="AB188" s="130"/>
      <c r="AC188" s="130"/>
      <c r="AD188" s="130"/>
      <c r="AG188" s="136"/>
      <c r="AH188" s="136"/>
      <c r="AI188" s="136"/>
      <c r="AJ188" s="131"/>
      <c r="AK188" s="131"/>
      <c r="AL188" s="131"/>
      <c r="AM188" s="131"/>
      <c r="AN188" s="131"/>
    </row>
    <row r="189" spans="26:40" x14ac:dyDescent="0.25">
      <c r="Z189" s="130"/>
      <c r="AA189" s="130"/>
      <c r="AB189" s="130"/>
      <c r="AC189" s="130"/>
      <c r="AD189" s="130"/>
      <c r="AG189" s="136"/>
      <c r="AH189" s="136"/>
      <c r="AI189" s="136"/>
      <c r="AJ189" s="131"/>
      <c r="AK189" s="131"/>
      <c r="AL189" s="131"/>
      <c r="AM189" s="131"/>
      <c r="AN189" s="131"/>
    </row>
    <row r="190" spans="26:40" x14ac:dyDescent="0.25">
      <c r="Z190" s="130"/>
      <c r="AA190" s="130"/>
      <c r="AB190" s="130"/>
      <c r="AC190" s="130"/>
      <c r="AD190" s="130"/>
      <c r="AG190" s="136"/>
      <c r="AH190" s="136"/>
      <c r="AI190" s="136"/>
      <c r="AJ190" s="131"/>
      <c r="AK190" s="131"/>
      <c r="AL190" s="131"/>
      <c r="AM190" s="131"/>
      <c r="AN190" s="131"/>
    </row>
    <row r="191" spans="26:40" x14ac:dyDescent="0.25">
      <c r="Z191" s="130"/>
      <c r="AA191" s="130"/>
      <c r="AB191" s="130"/>
      <c r="AC191" s="130"/>
      <c r="AD191" s="130"/>
      <c r="AG191" s="136"/>
      <c r="AH191" s="136"/>
      <c r="AI191" s="136"/>
      <c r="AJ191" s="131"/>
      <c r="AK191" s="131"/>
      <c r="AL191" s="131"/>
      <c r="AM191" s="131"/>
      <c r="AN191" s="131"/>
    </row>
    <row r="192" spans="26:40" x14ac:dyDescent="0.25">
      <c r="Z192" s="130"/>
      <c r="AA192" s="130"/>
      <c r="AB192" s="130"/>
      <c r="AC192" s="130"/>
      <c r="AD192" s="130"/>
      <c r="AG192" s="136"/>
      <c r="AH192" s="136"/>
      <c r="AI192" s="136"/>
      <c r="AJ192" s="131"/>
      <c r="AK192" s="131"/>
      <c r="AL192" s="131"/>
      <c r="AM192" s="131"/>
      <c r="AN192" s="131"/>
    </row>
    <row r="193" spans="26:40" x14ac:dyDescent="0.25">
      <c r="Z193" s="130"/>
      <c r="AA193" s="130"/>
      <c r="AB193" s="130"/>
      <c r="AC193" s="130"/>
      <c r="AD193" s="130"/>
      <c r="AG193" s="136"/>
      <c r="AH193" s="136"/>
      <c r="AI193" s="136"/>
      <c r="AJ193" s="131"/>
      <c r="AK193" s="131"/>
      <c r="AL193" s="131"/>
      <c r="AM193" s="131"/>
      <c r="AN193" s="131"/>
    </row>
    <row r="194" spans="26:40" x14ac:dyDescent="0.25">
      <c r="Z194" s="130"/>
      <c r="AA194" s="130"/>
      <c r="AB194" s="130"/>
      <c r="AC194" s="130"/>
      <c r="AD194" s="130"/>
      <c r="AG194" s="136"/>
      <c r="AH194" s="136"/>
      <c r="AI194" s="136"/>
      <c r="AJ194" s="131"/>
      <c r="AK194" s="131"/>
      <c r="AL194" s="131"/>
      <c r="AM194" s="131"/>
      <c r="AN194" s="131"/>
    </row>
    <row r="195" spans="26:40" x14ac:dyDescent="0.25">
      <c r="Z195" s="130"/>
      <c r="AA195" s="130"/>
      <c r="AB195" s="130"/>
      <c r="AC195" s="130"/>
      <c r="AD195" s="130"/>
      <c r="AG195" s="136"/>
      <c r="AH195" s="136"/>
      <c r="AI195" s="136"/>
      <c r="AJ195" s="131"/>
      <c r="AK195" s="131"/>
      <c r="AL195" s="131"/>
      <c r="AM195" s="131"/>
      <c r="AN195" s="131"/>
    </row>
    <row r="196" spans="26:40" x14ac:dyDescent="0.25">
      <c r="Z196" s="130"/>
      <c r="AA196" s="130"/>
      <c r="AB196" s="130"/>
      <c r="AC196" s="130"/>
      <c r="AD196" s="130"/>
      <c r="AG196" s="136"/>
      <c r="AH196" s="136"/>
      <c r="AI196" s="136"/>
      <c r="AJ196" s="131"/>
      <c r="AK196" s="131"/>
      <c r="AL196" s="131"/>
      <c r="AM196" s="131"/>
      <c r="AN196" s="131"/>
    </row>
    <row r="197" spans="26:40" x14ac:dyDescent="0.25">
      <c r="Z197" s="130"/>
      <c r="AA197" s="130"/>
      <c r="AB197" s="130"/>
      <c r="AC197" s="130"/>
      <c r="AD197" s="130"/>
      <c r="AG197" s="136"/>
      <c r="AH197" s="136"/>
      <c r="AI197" s="136"/>
      <c r="AJ197" s="131"/>
      <c r="AK197" s="131"/>
      <c r="AL197" s="131"/>
      <c r="AM197" s="131"/>
      <c r="AN197" s="131"/>
    </row>
    <row r="198" spans="26:40" x14ac:dyDescent="0.25">
      <c r="Z198" s="130"/>
      <c r="AA198" s="130"/>
      <c r="AB198" s="130"/>
      <c r="AC198" s="130"/>
      <c r="AD198" s="130"/>
      <c r="AG198" s="136"/>
      <c r="AH198" s="136"/>
      <c r="AI198" s="136"/>
      <c r="AJ198" s="131"/>
      <c r="AK198" s="131"/>
      <c r="AL198" s="131"/>
      <c r="AM198" s="131"/>
      <c r="AN198" s="131"/>
    </row>
    <row r="199" spans="26:40" x14ac:dyDescent="0.25">
      <c r="Z199" s="130"/>
      <c r="AA199" s="130"/>
      <c r="AB199" s="130"/>
      <c r="AC199" s="130"/>
      <c r="AD199" s="130"/>
      <c r="AG199" s="136"/>
      <c r="AH199" s="136"/>
      <c r="AI199" s="136"/>
      <c r="AJ199" s="131"/>
      <c r="AK199" s="131"/>
      <c r="AL199" s="131"/>
      <c r="AM199" s="131"/>
      <c r="AN199" s="131"/>
    </row>
    <row r="200" spans="26:40" x14ac:dyDescent="0.25">
      <c r="Z200" s="130"/>
      <c r="AA200" s="130"/>
      <c r="AB200" s="130"/>
      <c r="AC200" s="130"/>
      <c r="AD200" s="130"/>
      <c r="AG200" s="136"/>
      <c r="AH200" s="136"/>
      <c r="AI200" s="136"/>
      <c r="AJ200" s="131"/>
      <c r="AK200" s="131"/>
      <c r="AL200" s="131"/>
      <c r="AM200" s="131"/>
      <c r="AN200" s="131"/>
    </row>
    <row r="201" spans="26:40" x14ac:dyDescent="0.25">
      <c r="Z201" s="130"/>
      <c r="AA201" s="130"/>
      <c r="AB201" s="130"/>
      <c r="AC201" s="130"/>
      <c r="AD201" s="130"/>
      <c r="AG201" s="136"/>
      <c r="AH201" s="136"/>
      <c r="AI201" s="136"/>
      <c r="AJ201" s="131"/>
      <c r="AK201" s="131"/>
      <c r="AL201" s="131"/>
      <c r="AM201" s="131"/>
      <c r="AN201" s="131"/>
    </row>
    <row r="202" spans="26:40" x14ac:dyDescent="0.25">
      <c r="Z202" s="130"/>
      <c r="AA202" s="130"/>
      <c r="AB202" s="130"/>
      <c r="AC202" s="130"/>
      <c r="AD202" s="130"/>
      <c r="AG202" s="136"/>
      <c r="AH202" s="136"/>
      <c r="AI202" s="136"/>
      <c r="AJ202" s="131"/>
      <c r="AK202" s="131"/>
      <c r="AL202" s="131"/>
      <c r="AM202" s="131"/>
      <c r="AN202" s="131"/>
    </row>
    <row r="203" spans="26:40" x14ac:dyDescent="0.25">
      <c r="Z203" s="130"/>
      <c r="AA203" s="130"/>
      <c r="AB203" s="130"/>
      <c r="AC203" s="130"/>
      <c r="AD203" s="130"/>
      <c r="AG203" s="136"/>
      <c r="AH203" s="136"/>
      <c r="AI203" s="136"/>
      <c r="AJ203" s="131"/>
      <c r="AK203" s="131"/>
      <c r="AL203" s="131"/>
      <c r="AM203" s="131"/>
      <c r="AN203" s="131"/>
    </row>
    <row r="204" spans="26:40" x14ac:dyDescent="0.25">
      <c r="Z204" s="130"/>
      <c r="AA204" s="130"/>
      <c r="AB204" s="130"/>
      <c r="AC204" s="130"/>
      <c r="AD204" s="130"/>
      <c r="AG204" s="136"/>
      <c r="AH204" s="136"/>
      <c r="AI204" s="136"/>
      <c r="AJ204" s="131"/>
      <c r="AK204" s="131"/>
      <c r="AL204" s="131"/>
      <c r="AM204" s="131"/>
      <c r="AN204" s="131"/>
    </row>
    <row r="205" spans="26:40" x14ac:dyDescent="0.25">
      <c r="Z205" s="130"/>
      <c r="AA205" s="130"/>
      <c r="AB205" s="130"/>
      <c r="AC205" s="130"/>
      <c r="AD205" s="130"/>
      <c r="AG205" s="136"/>
      <c r="AH205" s="136"/>
      <c r="AI205" s="136"/>
      <c r="AJ205" s="131"/>
      <c r="AK205" s="131"/>
      <c r="AL205" s="131"/>
      <c r="AM205" s="131"/>
      <c r="AN205" s="131"/>
    </row>
    <row r="206" spans="26:40" x14ac:dyDescent="0.25">
      <c r="Z206" s="130"/>
      <c r="AA206" s="130"/>
      <c r="AB206" s="130"/>
      <c r="AC206" s="130"/>
      <c r="AD206" s="130"/>
      <c r="AG206" s="136"/>
      <c r="AH206" s="136"/>
      <c r="AI206" s="136"/>
      <c r="AJ206" s="131"/>
      <c r="AK206" s="131"/>
      <c r="AL206" s="131"/>
      <c r="AM206" s="131"/>
      <c r="AN206" s="131"/>
    </row>
    <row r="207" spans="26:40" x14ac:dyDescent="0.25">
      <c r="Z207" s="130"/>
      <c r="AA207" s="130"/>
      <c r="AB207" s="130"/>
      <c r="AC207" s="130"/>
      <c r="AD207" s="130"/>
      <c r="AG207" s="136"/>
      <c r="AH207" s="136"/>
      <c r="AI207" s="136"/>
      <c r="AJ207" s="131"/>
      <c r="AK207" s="131"/>
      <c r="AL207" s="131"/>
      <c r="AM207" s="131"/>
      <c r="AN207" s="131"/>
    </row>
    <row r="208" spans="26:40" x14ac:dyDescent="0.25">
      <c r="Z208" s="130"/>
      <c r="AA208" s="130"/>
      <c r="AB208" s="130"/>
      <c r="AC208" s="130"/>
      <c r="AD208" s="130"/>
      <c r="AG208" s="136"/>
      <c r="AH208" s="136"/>
      <c r="AI208" s="136"/>
      <c r="AJ208" s="131"/>
      <c r="AK208" s="131"/>
      <c r="AL208" s="131"/>
      <c r="AM208" s="131"/>
      <c r="AN208" s="131"/>
    </row>
    <row r="209" spans="26:40" x14ac:dyDescent="0.25">
      <c r="Z209" s="130"/>
      <c r="AA209" s="130"/>
      <c r="AB209" s="130"/>
      <c r="AC209" s="130"/>
      <c r="AD209" s="130"/>
      <c r="AG209" s="136"/>
      <c r="AH209" s="136"/>
      <c r="AI209" s="136"/>
      <c r="AJ209" s="131"/>
      <c r="AK209" s="131"/>
      <c r="AL209" s="131"/>
      <c r="AM209" s="131"/>
      <c r="AN209" s="131"/>
    </row>
    <row r="210" spans="26:40" x14ac:dyDescent="0.25">
      <c r="Z210" s="130"/>
      <c r="AA210" s="130"/>
      <c r="AB210" s="130"/>
      <c r="AC210" s="130"/>
      <c r="AD210" s="130"/>
      <c r="AG210" s="136"/>
      <c r="AH210" s="136"/>
      <c r="AI210" s="136"/>
      <c r="AJ210" s="131"/>
      <c r="AK210" s="131"/>
      <c r="AL210" s="131"/>
      <c r="AM210" s="131"/>
      <c r="AN210" s="131"/>
    </row>
    <row r="211" spans="26:40" x14ac:dyDescent="0.25">
      <c r="Z211" s="130"/>
      <c r="AA211" s="130"/>
      <c r="AB211" s="130"/>
      <c r="AC211" s="130"/>
      <c r="AD211" s="130"/>
      <c r="AG211" s="136"/>
      <c r="AH211" s="136"/>
      <c r="AI211" s="136"/>
      <c r="AJ211" s="131"/>
      <c r="AK211" s="131"/>
      <c r="AL211" s="131"/>
      <c r="AM211" s="131"/>
      <c r="AN211" s="131"/>
    </row>
    <row r="212" spans="26:40" x14ac:dyDescent="0.25">
      <c r="Z212" s="130"/>
      <c r="AA212" s="130"/>
      <c r="AB212" s="130"/>
      <c r="AC212" s="130"/>
      <c r="AD212" s="130"/>
      <c r="AG212" s="136"/>
      <c r="AH212" s="136"/>
      <c r="AI212" s="136"/>
      <c r="AJ212" s="131"/>
      <c r="AK212" s="131"/>
      <c r="AL212" s="131"/>
      <c r="AM212" s="131"/>
      <c r="AN212" s="131"/>
    </row>
    <row r="213" spans="26:40" x14ac:dyDescent="0.25">
      <c r="Z213" s="130"/>
      <c r="AA213" s="130"/>
      <c r="AB213" s="130"/>
      <c r="AC213" s="130"/>
      <c r="AD213" s="130"/>
      <c r="AG213" s="136"/>
      <c r="AH213" s="136"/>
      <c r="AI213" s="136"/>
      <c r="AJ213" s="131"/>
      <c r="AK213" s="131"/>
      <c r="AL213" s="131"/>
      <c r="AM213" s="131"/>
      <c r="AN213" s="131"/>
    </row>
    <row r="214" spans="26:40" x14ac:dyDescent="0.25">
      <c r="Z214" s="130"/>
      <c r="AA214" s="130"/>
      <c r="AB214" s="130"/>
      <c r="AC214" s="130"/>
      <c r="AD214" s="130"/>
      <c r="AG214" s="136"/>
      <c r="AH214" s="136"/>
      <c r="AI214" s="136"/>
      <c r="AJ214" s="131"/>
      <c r="AK214" s="131"/>
      <c r="AL214" s="131"/>
      <c r="AM214" s="131"/>
      <c r="AN214" s="131"/>
    </row>
    <row r="215" spans="26:40" x14ac:dyDescent="0.25">
      <c r="Z215" s="130"/>
      <c r="AA215" s="130"/>
      <c r="AB215" s="130"/>
      <c r="AC215" s="130"/>
      <c r="AD215" s="130"/>
      <c r="AG215" s="136"/>
      <c r="AH215" s="136"/>
      <c r="AI215" s="136"/>
      <c r="AJ215" s="131"/>
      <c r="AK215" s="131"/>
      <c r="AL215" s="131"/>
      <c r="AM215" s="131"/>
      <c r="AN215" s="131"/>
    </row>
    <row r="216" spans="26:40" x14ac:dyDescent="0.25">
      <c r="Z216" s="130"/>
      <c r="AA216" s="130"/>
      <c r="AB216" s="130"/>
      <c r="AC216" s="130"/>
      <c r="AD216" s="130"/>
      <c r="AG216" s="136"/>
      <c r="AH216" s="136"/>
      <c r="AI216" s="136"/>
      <c r="AJ216" s="131"/>
      <c r="AK216" s="131"/>
      <c r="AL216" s="131"/>
      <c r="AM216" s="131"/>
      <c r="AN216" s="131"/>
    </row>
    <row r="217" spans="26:40" x14ac:dyDescent="0.25">
      <c r="Z217" s="130"/>
      <c r="AA217" s="130"/>
      <c r="AB217" s="130"/>
      <c r="AC217" s="130"/>
      <c r="AD217" s="130"/>
      <c r="AG217" s="136"/>
      <c r="AH217" s="136"/>
      <c r="AI217" s="136"/>
      <c r="AJ217" s="131"/>
      <c r="AK217" s="131"/>
      <c r="AL217" s="131"/>
      <c r="AM217" s="131"/>
      <c r="AN217" s="131"/>
    </row>
    <row r="218" spans="26:40" x14ac:dyDescent="0.25">
      <c r="Z218" s="130"/>
      <c r="AA218" s="130"/>
      <c r="AB218" s="130"/>
      <c r="AC218" s="130"/>
      <c r="AD218" s="130"/>
      <c r="AG218" s="136"/>
      <c r="AH218" s="136"/>
      <c r="AI218" s="136"/>
      <c r="AJ218" s="131"/>
      <c r="AK218" s="131"/>
      <c r="AL218" s="131"/>
      <c r="AM218" s="131"/>
      <c r="AN218" s="131"/>
    </row>
    <row r="219" spans="26:40" x14ac:dyDescent="0.25">
      <c r="Z219" s="130"/>
      <c r="AA219" s="130"/>
      <c r="AB219" s="130"/>
      <c r="AC219" s="130"/>
      <c r="AD219" s="130"/>
      <c r="AG219" s="136"/>
      <c r="AH219" s="136"/>
      <c r="AI219" s="136"/>
      <c r="AJ219" s="131"/>
      <c r="AK219" s="131"/>
      <c r="AL219" s="131"/>
      <c r="AM219" s="131"/>
      <c r="AN219" s="131"/>
    </row>
    <row r="220" spans="26:40" x14ac:dyDescent="0.25">
      <c r="Z220" s="130"/>
      <c r="AA220" s="130"/>
      <c r="AB220" s="130"/>
      <c r="AC220" s="130"/>
      <c r="AD220" s="130"/>
      <c r="AG220" s="136"/>
      <c r="AH220" s="136"/>
      <c r="AI220" s="136"/>
      <c r="AJ220" s="131"/>
      <c r="AK220" s="131"/>
      <c r="AL220" s="131"/>
      <c r="AM220" s="131"/>
      <c r="AN220" s="131"/>
    </row>
    <row r="221" spans="26:40" x14ac:dyDescent="0.25">
      <c r="Z221" s="130"/>
      <c r="AA221" s="130"/>
      <c r="AB221" s="130"/>
      <c r="AC221" s="130"/>
      <c r="AD221" s="130"/>
      <c r="AG221" s="136"/>
      <c r="AH221" s="136"/>
      <c r="AI221" s="136"/>
      <c r="AJ221" s="131"/>
      <c r="AK221" s="131"/>
      <c r="AL221" s="131"/>
      <c r="AM221" s="131"/>
      <c r="AN221" s="131"/>
    </row>
    <row r="222" spans="26:40" x14ac:dyDescent="0.25">
      <c r="Z222" s="130"/>
      <c r="AA222" s="130"/>
      <c r="AB222" s="130"/>
      <c r="AC222" s="130"/>
      <c r="AD222" s="130"/>
      <c r="AG222" s="136"/>
      <c r="AH222" s="136"/>
      <c r="AI222" s="136"/>
      <c r="AJ222" s="131"/>
      <c r="AK222" s="131"/>
      <c r="AL222" s="131"/>
      <c r="AM222" s="131"/>
      <c r="AN222" s="131"/>
    </row>
    <row r="223" spans="26:40" x14ac:dyDescent="0.25">
      <c r="Z223" s="130"/>
      <c r="AA223" s="130"/>
      <c r="AB223" s="130"/>
      <c r="AC223" s="130"/>
      <c r="AD223" s="130"/>
      <c r="AG223" s="136"/>
      <c r="AH223" s="136"/>
      <c r="AI223" s="136"/>
      <c r="AJ223" s="131"/>
      <c r="AK223" s="131"/>
      <c r="AL223" s="131"/>
      <c r="AM223" s="131"/>
      <c r="AN223" s="131"/>
    </row>
    <row r="224" spans="26:40" x14ac:dyDescent="0.25">
      <c r="Z224" s="130"/>
      <c r="AA224" s="130"/>
      <c r="AB224" s="130"/>
      <c r="AC224" s="130"/>
      <c r="AD224" s="130"/>
      <c r="AG224" s="136"/>
      <c r="AH224" s="136"/>
      <c r="AI224" s="136"/>
      <c r="AJ224" s="131"/>
      <c r="AK224" s="131"/>
      <c r="AL224" s="131"/>
      <c r="AM224" s="131"/>
      <c r="AN224" s="131"/>
    </row>
    <row r="225" spans="26:40" x14ac:dyDescent="0.25">
      <c r="Z225" s="130"/>
      <c r="AA225" s="130"/>
      <c r="AB225" s="130"/>
      <c r="AC225" s="130"/>
      <c r="AD225" s="130"/>
      <c r="AG225" s="136"/>
      <c r="AH225" s="136"/>
      <c r="AI225" s="136"/>
      <c r="AJ225" s="131"/>
      <c r="AK225" s="131"/>
      <c r="AL225" s="131"/>
      <c r="AM225" s="131"/>
      <c r="AN225" s="131"/>
    </row>
    <row r="226" spans="26:40" x14ac:dyDescent="0.25">
      <c r="Z226" s="130"/>
      <c r="AA226" s="130"/>
      <c r="AB226" s="130"/>
      <c r="AC226" s="130"/>
      <c r="AD226" s="130"/>
      <c r="AG226" s="136"/>
      <c r="AH226" s="136"/>
      <c r="AI226" s="136"/>
      <c r="AJ226" s="131"/>
      <c r="AK226" s="131"/>
      <c r="AL226" s="131"/>
      <c r="AM226" s="131"/>
      <c r="AN226" s="131"/>
    </row>
    <row r="227" spans="26:40" x14ac:dyDescent="0.25">
      <c r="Z227" s="130"/>
      <c r="AA227" s="130"/>
      <c r="AB227" s="130"/>
      <c r="AC227" s="130"/>
      <c r="AD227" s="130"/>
      <c r="AG227" s="136"/>
      <c r="AH227" s="136"/>
      <c r="AI227" s="136"/>
      <c r="AJ227" s="131"/>
      <c r="AK227" s="131"/>
      <c r="AL227" s="131"/>
      <c r="AM227" s="131"/>
      <c r="AN227" s="131"/>
    </row>
    <row r="228" spans="26:40" x14ac:dyDescent="0.25">
      <c r="Z228" s="130"/>
      <c r="AA228" s="130"/>
      <c r="AB228" s="130"/>
      <c r="AC228" s="130"/>
      <c r="AD228" s="130"/>
      <c r="AG228" s="136"/>
      <c r="AH228" s="136"/>
      <c r="AI228" s="136"/>
      <c r="AJ228" s="131"/>
      <c r="AK228" s="131"/>
      <c r="AL228" s="131"/>
      <c r="AM228" s="131"/>
      <c r="AN228" s="131"/>
    </row>
    <row r="229" spans="26:40" x14ac:dyDescent="0.25">
      <c r="Z229" s="130"/>
      <c r="AA229" s="130"/>
      <c r="AB229" s="130"/>
      <c r="AC229" s="130"/>
      <c r="AD229" s="130"/>
      <c r="AG229" s="136"/>
      <c r="AH229" s="136"/>
      <c r="AI229" s="136"/>
      <c r="AJ229" s="131"/>
      <c r="AK229" s="131"/>
      <c r="AL229" s="131"/>
      <c r="AM229" s="131"/>
      <c r="AN229" s="131"/>
    </row>
    <row r="230" spans="26:40" x14ac:dyDescent="0.25">
      <c r="Z230" s="130"/>
      <c r="AA230" s="130"/>
      <c r="AB230" s="130"/>
      <c r="AC230" s="130"/>
      <c r="AD230" s="130"/>
      <c r="AG230" s="136"/>
      <c r="AH230" s="136"/>
      <c r="AI230" s="136"/>
      <c r="AJ230" s="131"/>
      <c r="AK230" s="131"/>
      <c r="AL230" s="131"/>
      <c r="AM230" s="131"/>
      <c r="AN230" s="131"/>
    </row>
    <row r="231" spans="26:40" x14ac:dyDescent="0.25">
      <c r="Z231" s="130"/>
      <c r="AA231" s="130"/>
      <c r="AB231" s="130"/>
      <c r="AC231" s="130"/>
      <c r="AD231" s="130"/>
      <c r="AG231" s="136"/>
      <c r="AH231" s="136"/>
      <c r="AI231" s="136"/>
      <c r="AJ231" s="131"/>
      <c r="AK231" s="131"/>
      <c r="AL231" s="131"/>
      <c r="AM231" s="131"/>
      <c r="AN231" s="131"/>
    </row>
    <row r="232" spans="26:40" x14ac:dyDescent="0.25">
      <c r="Z232" s="130"/>
      <c r="AA232" s="130"/>
      <c r="AB232" s="130"/>
      <c r="AC232" s="130"/>
      <c r="AD232" s="130"/>
      <c r="AG232" s="136"/>
      <c r="AH232" s="136"/>
      <c r="AI232" s="136"/>
      <c r="AJ232" s="131"/>
      <c r="AK232" s="131"/>
      <c r="AL232" s="131"/>
      <c r="AM232" s="131"/>
      <c r="AN232" s="131"/>
    </row>
    <row r="233" spans="26:40" x14ac:dyDescent="0.25">
      <c r="Z233" s="130"/>
      <c r="AA233" s="130"/>
      <c r="AB233" s="130"/>
      <c r="AC233" s="130"/>
      <c r="AD233" s="130"/>
      <c r="AG233" s="136"/>
      <c r="AH233" s="136"/>
      <c r="AI233" s="136"/>
      <c r="AJ233" s="131"/>
      <c r="AK233" s="131"/>
      <c r="AL233" s="131"/>
      <c r="AM233" s="131"/>
      <c r="AN233" s="131"/>
    </row>
    <row r="234" spans="26:40" x14ac:dyDescent="0.25">
      <c r="Z234" s="130"/>
      <c r="AA234" s="130"/>
      <c r="AB234" s="130"/>
      <c r="AC234" s="130"/>
      <c r="AD234" s="130"/>
      <c r="AG234" s="136"/>
      <c r="AH234" s="136"/>
      <c r="AI234" s="136"/>
      <c r="AJ234" s="131"/>
      <c r="AK234" s="131"/>
      <c r="AL234" s="131"/>
      <c r="AM234" s="131"/>
      <c r="AN234" s="131"/>
    </row>
    <row r="235" spans="26:40" x14ac:dyDescent="0.25">
      <c r="Z235" s="130"/>
      <c r="AA235" s="130"/>
      <c r="AB235" s="130"/>
      <c r="AC235" s="130"/>
      <c r="AD235" s="130"/>
      <c r="AG235" s="136"/>
      <c r="AH235" s="136"/>
      <c r="AI235" s="136"/>
      <c r="AJ235" s="131"/>
      <c r="AK235" s="131"/>
      <c r="AL235" s="131"/>
      <c r="AM235" s="131"/>
      <c r="AN235" s="131"/>
    </row>
    <row r="236" spans="26:40" x14ac:dyDescent="0.25">
      <c r="Z236" s="130"/>
      <c r="AA236" s="130"/>
      <c r="AB236" s="130"/>
      <c r="AC236" s="130"/>
      <c r="AD236" s="130"/>
      <c r="AG236" s="136"/>
      <c r="AH236" s="136"/>
      <c r="AI236" s="136"/>
      <c r="AJ236" s="131"/>
      <c r="AK236" s="131"/>
      <c r="AL236" s="131"/>
      <c r="AM236" s="131"/>
      <c r="AN236" s="131"/>
    </row>
    <row r="237" spans="26:40" x14ac:dyDescent="0.25">
      <c r="Z237" s="130"/>
      <c r="AA237" s="130"/>
      <c r="AB237" s="130"/>
      <c r="AC237" s="130"/>
      <c r="AD237" s="130"/>
      <c r="AG237" s="136"/>
      <c r="AH237" s="136"/>
      <c r="AI237" s="136"/>
      <c r="AJ237" s="131"/>
      <c r="AK237" s="131"/>
      <c r="AL237" s="131"/>
      <c r="AM237" s="131"/>
      <c r="AN237" s="131"/>
    </row>
    <row r="238" spans="26:40" x14ac:dyDescent="0.25">
      <c r="Z238" s="130"/>
      <c r="AA238" s="130"/>
      <c r="AB238" s="130"/>
      <c r="AC238" s="130"/>
      <c r="AD238" s="130"/>
      <c r="AG238" s="136"/>
      <c r="AH238" s="136"/>
      <c r="AI238" s="136"/>
      <c r="AJ238" s="131"/>
      <c r="AK238" s="131"/>
      <c r="AL238" s="131"/>
      <c r="AM238" s="131"/>
      <c r="AN238" s="131"/>
    </row>
    <row r="239" spans="26:40" x14ac:dyDescent="0.25">
      <c r="Z239" s="130"/>
      <c r="AA239" s="130"/>
      <c r="AB239" s="130"/>
      <c r="AC239" s="130"/>
      <c r="AD239" s="130"/>
      <c r="AG239" s="136"/>
      <c r="AH239" s="136"/>
      <c r="AI239" s="136"/>
      <c r="AJ239" s="131"/>
      <c r="AK239" s="131"/>
      <c r="AL239" s="131"/>
      <c r="AM239" s="131"/>
      <c r="AN239" s="131"/>
    </row>
    <row r="240" spans="26:40" x14ac:dyDescent="0.25">
      <c r="Z240" s="130"/>
      <c r="AA240" s="130"/>
      <c r="AB240" s="130"/>
      <c r="AC240" s="130"/>
      <c r="AD240" s="130"/>
      <c r="AG240" s="136"/>
      <c r="AH240" s="136"/>
      <c r="AI240" s="136"/>
      <c r="AJ240" s="131"/>
      <c r="AK240" s="131"/>
      <c r="AL240" s="131"/>
      <c r="AM240" s="131"/>
      <c r="AN240" s="131"/>
    </row>
    <row r="241" spans="26:40" x14ac:dyDescent="0.25">
      <c r="Z241" s="130"/>
      <c r="AA241" s="130"/>
      <c r="AB241" s="130"/>
      <c r="AC241" s="130"/>
      <c r="AD241" s="130"/>
      <c r="AG241" s="136"/>
      <c r="AH241" s="136"/>
      <c r="AI241" s="136"/>
      <c r="AJ241" s="131"/>
      <c r="AK241" s="131"/>
      <c r="AL241" s="131"/>
      <c r="AM241" s="131"/>
      <c r="AN241" s="131"/>
    </row>
    <row r="242" spans="26:40" x14ac:dyDescent="0.25">
      <c r="Z242" s="130"/>
      <c r="AA242" s="130"/>
      <c r="AB242" s="130"/>
      <c r="AC242" s="130"/>
      <c r="AD242" s="130"/>
      <c r="AG242" s="136"/>
      <c r="AH242" s="136"/>
      <c r="AI242" s="136"/>
      <c r="AJ242" s="131"/>
      <c r="AK242" s="131"/>
      <c r="AL242" s="131"/>
      <c r="AM242" s="131"/>
      <c r="AN242" s="131"/>
    </row>
    <row r="243" spans="26:40" x14ac:dyDescent="0.25">
      <c r="Z243" s="130"/>
      <c r="AA243" s="130"/>
      <c r="AB243" s="130"/>
      <c r="AC243" s="130"/>
      <c r="AD243" s="130"/>
      <c r="AG243" s="136"/>
      <c r="AH243" s="136"/>
      <c r="AI243" s="136"/>
      <c r="AJ243" s="131"/>
      <c r="AK243" s="131"/>
      <c r="AL243" s="131"/>
      <c r="AM243" s="131"/>
      <c r="AN243" s="131"/>
    </row>
    <row r="244" spans="26:40" x14ac:dyDescent="0.25">
      <c r="Z244" s="130"/>
      <c r="AA244" s="130"/>
      <c r="AB244" s="130"/>
      <c r="AC244" s="130"/>
      <c r="AD244" s="130"/>
      <c r="AG244" s="136"/>
      <c r="AH244" s="136"/>
      <c r="AI244" s="136"/>
      <c r="AJ244" s="131"/>
      <c r="AK244" s="131"/>
      <c r="AL244" s="131"/>
      <c r="AM244" s="131"/>
      <c r="AN244" s="131"/>
    </row>
    <row r="245" spans="26:40" x14ac:dyDescent="0.25">
      <c r="Z245" s="130"/>
      <c r="AA245" s="130"/>
      <c r="AB245" s="130"/>
      <c r="AC245" s="130"/>
      <c r="AD245" s="130"/>
      <c r="AG245" s="136"/>
      <c r="AH245" s="136"/>
      <c r="AI245" s="136"/>
      <c r="AJ245" s="131"/>
      <c r="AK245" s="131"/>
      <c r="AL245" s="131"/>
      <c r="AM245" s="131"/>
      <c r="AN245" s="131"/>
    </row>
    <row r="246" spans="26:40" x14ac:dyDescent="0.25">
      <c r="Z246" s="130"/>
      <c r="AA246" s="130"/>
      <c r="AB246" s="130"/>
      <c r="AC246" s="130"/>
      <c r="AD246" s="130"/>
      <c r="AG246" s="136"/>
      <c r="AH246" s="136"/>
      <c r="AI246" s="136"/>
      <c r="AJ246" s="131"/>
      <c r="AK246" s="131"/>
      <c r="AL246" s="131"/>
      <c r="AM246" s="131"/>
      <c r="AN246" s="131"/>
    </row>
    <row r="247" spans="26:40" x14ac:dyDescent="0.25">
      <c r="Z247" s="130"/>
      <c r="AA247" s="130"/>
      <c r="AB247" s="130"/>
      <c r="AC247" s="130"/>
      <c r="AD247" s="130"/>
      <c r="AG247" s="136"/>
      <c r="AH247" s="136"/>
      <c r="AI247" s="136"/>
      <c r="AJ247" s="131"/>
      <c r="AK247" s="131"/>
      <c r="AL247" s="131"/>
      <c r="AM247" s="131"/>
      <c r="AN247" s="131"/>
    </row>
    <row r="248" spans="26:40" x14ac:dyDescent="0.25">
      <c r="Z248" s="130"/>
      <c r="AA248" s="130"/>
      <c r="AB248" s="130"/>
      <c r="AC248" s="130"/>
      <c r="AD248" s="130"/>
      <c r="AG248" s="136"/>
      <c r="AH248" s="136"/>
      <c r="AI248" s="136"/>
      <c r="AJ248" s="131"/>
      <c r="AK248" s="131"/>
      <c r="AL248" s="131"/>
      <c r="AM248" s="131"/>
      <c r="AN248" s="131"/>
    </row>
    <row r="249" spans="26:40" x14ac:dyDescent="0.25">
      <c r="Z249" s="130"/>
      <c r="AA249" s="130"/>
      <c r="AB249" s="130"/>
      <c r="AC249" s="130"/>
      <c r="AD249" s="130"/>
      <c r="AG249" s="136"/>
      <c r="AH249" s="136"/>
      <c r="AI249" s="136"/>
      <c r="AJ249" s="131"/>
      <c r="AK249" s="131"/>
      <c r="AL249" s="131"/>
      <c r="AM249" s="131"/>
      <c r="AN249" s="131"/>
    </row>
    <row r="250" spans="26:40" x14ac:dyDescent="0.25">
      <c r="Z250" s="130"/>
      <c r="AA250" s="130"/>
      <c r="AB250" s="130"/>
      <c r="AC250" s="130"/>
      <c r="AD250" s="130"/>
      <c r="AG250" s="136"/>
      <c r="AH250" s="136"/>
      <c r="AI250" s="136"/>
      <c r="AJ250" s="131"/>
      <c r="AK250" s="131"/>
      <c r="AL250" s="131"/>
      <c r="AM250" s="131"/>
      <c r="AN250" s="131"/>
    </row>
    <row r="251" spans="26:40" x14ac:dyDescent="0.25">
      <c r="Z251" s="130"/>
      <c r="AA251" s="130"/>
      <c r="AB251" s="130"/>
      <c r="AC251" s="130"/>
      <c r="AD251" s="130"/>
      <c r="AG251" s="136"/>
      <c r="AH251" s="136"/>
      <c r="AI251" s="136"/>
      <c r="AJ251" s="131"/>
      <c r="AK251" s="131"/>
      <c r="AL251" s="131"/>
      <c r="AM251" s="131"/>
      <c r="AN251" s="131"/>
    </row>
    <row r="252" spans="26:40" x14ac:dyDescent="0.25">
      <c r="Z252" s="130"/>
      <c r="AA252" s="130"/>
      <c r="AB252" s="130"/>
      <c r="AC252" s="130"/>
      <c r="AD252" s="130"/>
      <c r="AG252" s="136"/>
      <c r="AH252" s="136"/>
      <c r="AI252" s="136"/>
      <c r="AJ252" s="131"/>
      <c r="AK252" s="131"/>
      <c r="AL252" s="131"/>
      <c r="AM252" s="131"/>
      <c r="AN252" s="131"/>
    </row>
    <row r="253" spans="26:40" x14ac:dyDescent="0.25">
      <c r="Z253" s="130"/>
      <c r="AA253" s="130"/>
      <c r="AB253" s="130"/>
      <c r="AC253" s="130"/>
      <c r="AD253" s="130"/>
      <c r="AG253" s="136"/>
      <c r="AH253" s="136"/>
      <c r="AI253" s="136"/>
      <c r="AJ253" s="131"/>
      <c r="AK253" s="131"/>
      <c r="AL253" s="131"/>
      <c r="AM253" s="131"/>
      <c r="AN253" s="131"/>
    </row>
    <row r="254" spans="26:40" x14ac:dyDescent="0.25">
      <c r="Z254" s="130"/>
      <c r="AA254" s="130"/>
      <c r="AB254" s="130"/>
      <c r="AC254" s="130"/>
      <c r="AD254" s="130"/>
      <c r="AG254" s="136"/>
      <c r="AH254" s="136"/>
      <c r="AI254" s="136"/>
      <c r="AJ254" s="131"/>
      <c r="AK254" s="131"/>
      <c r="AL254" s="131"/>
      <c r="AM254" s="131"/>
      <c r="AN254" s="131"/>
    </row>
    <row r="255" spans="26:40" x14ac:dyDescent="0.25">
      <c r="Z255" s="130"/>
      <c r="AA255" s="130"/>
      <c r="AB255" s="130"/>
      <c r="AC255" s="130"/>
      <c r="AD255" s="130"/>
      <c r="AG255" s="136"/>
      <c r="AH255" s="136"/>
      <c r="AI255" s="136"/>
      <c r="AJ255" s="131"/>
      <c r="AK255" s="131"/>
      <c r="AL255" s="131"/>
      <c r="AM255" s="131"/>
      <c r="AN255" s="131"/>
    </row>
    <row r="256" spans="26:40" x14ac:dyDescent="0.25">
      <c r="Z256" s="136"/>
      <c r="AA256" s="136"/>
      <c r="AB256" s="136"/>
      <c r="AC256" s="136"/>
      <c r="AD256" s="136"/>
      <c r="AG256" s="136"/>
      <c r="AH256" s="136"/>
      <c r="AI256" s="136"/>
      <c r="AJ256" s="131"/>
      <c r="AK256" s="131"/>
      <c r="AL256" s="131"/>
      <c r="AM256" s="131"/>
      <c r="AN256" s="131"/>
    </row>
    <row r="257" spans="26:40" x14ac:dyDescent="0.25">
      <c r="Z257" s="136"/>
      <c r="AA257" s="136"/>
      <c r="AB257" s="136"/>
      <c r="AC257" s="136"/>
      <c r="AD257" s="136"/>
      <c r="AG257" s="136"/>
      <c r="AH257" s="136"/>
      <c r="AI257" s="136"/>
      <c r="AJ257" s="131"/>
      <c r="AK257" s="131"/>
      <c r="AL257" s="131"/>
      <c r="AM257" s="131"/>
      <c r="AN257" s="131"/>
    </row>
    <row r="258" spans="26:40" x14ac:dyDescent="0.25">
      <c r="Z258" s="136"/>
      <c r="AA258" s="136"/>
      <c r="AB258" s="136"/>
      <c r="AC258" s="136"/>
      <c r="AD258" s="136"/>
      <c r="AG258" s="136"/>
      <c r="AH258" s="136"/>
      <c r="AI258" s="136"/>
      <c r="AJ258" s="131"/>
      <c r="AK258" s="131"/>
      <c r="AL258" s="131"/>
      <c r="AM258" s="131"/>
      <c r="AN258" s="131"/>
    </row>
    <row r="259" spans="26:40" x14ac:dyDescent="0.25">
      <c r="Z259" s="136"/>
      <c r="AA259" s="136"/>
      <c r="AB259" s="136"/>
      <c r="AC259" s="136"/>
      <c r="AD259" s="136"/>
      <c r="AG259" s="136"/>
      <c r="AH259" s="136"/>
      <c r="AI259" s="136"/>
      <c r="AJ259" s="131"/>
      <c r="AK259" s="131"/>
      <c r="AL259" s="131"/>
      <c r="AM259" s="131"/>
      <c r="AN259" s="131"/>
    </row>
    <row r="260" spans="26:40" x14ac:dyDescent="0.25">
      <c r="Z260" s="136"/>
      <c r="AA260" s="136"/>
      <c r="AB260" s="136"/>
      <c r="AC260" s="136"/>
      <c r="AD260" s="136"/>
      <c r="AG260" s="136"/>
      <c r="AH260" s="136"/>
      <c r="AI260" s="136"/>
      <c r="AJ260" s="131"/>
      <c r="AK260" s="131"/>
      <c r="AL260" s="131"/>
      <c r="AM260" s="131"/>
      <c r="AN260" s="131"/>
    </row>
    <row r="261" spans="26:40" x14ac:dyDescent="0.25">
      <c r="Z261" s="136"/>
      <c r="AA261" s="136"/>
      <c r="AB261" s="136"/>
      <c r="AC261" s="136"/>
      <c r="AD261" s="136"/>
      <c r="AG261" s="136"/>
      <c r="AH261" s="136"/>
      <c r="AI261" s="136"/>
      <c r="AJ261" s="131"/>
      <c r="AK261" s="131"/>
      <c r="AL261" s="131"/>
      <c r="AM261" s="131"/>
      <c r="AN261" s="131"/>
    </row>
    <row r="262" spans="26:40" x14ac:dyDescent="0.25">
      <c r="Z262" s="136"/>
      <c r="AA262" s="136"/>
      <c r="AB262" s="136"/>
      <c r="AC262" s="136"/>
      <c r="AD262" s="136"/>
      <c r="AG262" s="136"/>
      <c r="AH262" s="136"/>
      <c r="AI262" s="136"/>
      <c r="AJ262" s="131"/>
      <c r="AK262" s="131"/>
      <c r="AL262" s="131"/>
      <c r="AM262" s="131"/>
      <c r="AN262" s="131"/>
    </row>
    <row r="263" spans="26:40" x14ac:dyDescent="0.25">
      <c r="Z263" s="136"/>
      <c r="AA263" s="136"/>
      <c r="AB263" s="136"/>
      <c r="AC263" s="136"/>
      <c r="AD263" s="136"/>
      <c r="AG263" s="136"/>
      <c r="AH263" s="136"/>
      <c r="AI263" s="136"/>
      <c r="AJ263" s="131"/>
      <c r="AK263" s="131"/>
      <c r="AL263" s="131"/>
      <c r="AM263" s="131"/>
      <c r="AN263" s="131"/>
    </row>
    <row r="264" spans="26:40" x14ac:dyDescent="0.25">
      <c r="Z264" s="136"/>
      <c r="AA264" s="136"/>
      <c r="AB264" s="136"/>
      <c r="AC264" s="136"/>
      <c r="AD264" s="136"/>
      <c r="AG264" s="136"/>
      <c r="AH264" s="136"/>
      <c r="AI264" s="136"/>
      <c r="AJ264" s="131"/>
      <c r="AK264" s="131"/>
      <c r="AL264" s="131"/>
      <c r="AM264" s="131"/>
      <c r="AN264" s="131"/>
    </row>
    <row r="265" spans="26:40" x14ac:dyDescent="0.25">
      <c r="Z265" s="136"/>
      <c r="AA265" s="136"/>
      <c r="AB265" s="136"/>
      <c r="AC265" s="136"/>
      <c r="AD265" s="136"/>
      <c r="AG265" s="136"/>
      <c r="AH265" s="136"/>
      <c r="AI265" s="136"/>
      <c r="AJ265" s="131"/>
      <c r="AK265" s="131"/>
      <c r="AL265" s="131"/>
      <c r="AM265" s="131"/>
      <c r="AN265" s="131"/>
    </row>
    <row r="266" spans="26:40" x14ac:dyDescent="0.25">
      <c r="Z266" s="136"/>
      <c r="AA266" s="136"/>
      <c r="AB266" s="136"/>
      <c r="AC266" s="136"/>
      <c r="AD266" s="136"/>
      <c r="AG266" s="136"/>
      <c r="AH266" s="136"/>
      <c r="AI266" s="136"/>
      <c r="AJ266" s="131"/>
      <c r="AK266" s="131"/>
      <c r="AL266" s="131"/>
      <c r="AM266" s="131"/>
      <c r="AN266" s="131"/>
    </row>
    <row r="267" spans="26:40" x14ac:dyDescent="0.25">
      <c r="Z267" s="136"/>
      <c r="AA267" s="136"/>
      <c r="AB267" s="136"/>
      <c r="AC267" s="136"/>
      <c r="AD267" s="136"/>
      <c r="AG267" s="136"/>
      <c r="AH267" s="136"/>
      <c r="AI267" s="136"/>
      <c r="AJ267" s="131"/>
      <c r="AK267" s="131"/>
      <c r="AL267" s="131"/>
      <c r="AM267" s="131"/>
      <c r="AN267" s="131"/>
    </row>
    <row r="268" spans="26:40" x14ac:dyDescent="0.25">
      <c r="Z268" s="136"/>
      <c r="AA268" s="136"/>
      <c r="AB268" s="136"/>
      <c r="AC268" s="136"/>
      <c r="AD268" s="136"/>
      <c r="AG268" s="136"/>
      <c r="AH268" s="136"/>
      <c r="AI268" s="136"/>
      <c r="AJ268" s="131"/>
      <c r="AK268" s="131"/>
      <c r="AL268" s="131"/>
      <c r="AM268" s="131"/>
      <c r="AN268" s="131"/>
    </row>
    <row r="269" spans="26:40" x14ac:dyDescent="0.25">
      <c r="Z269" s="136"/>
      <c r="AA269" s="136"/>
      <c r="AB269" s="136"/>
      <c r="AC269" s="136"/>
      <c r="AD269" s="136"/>
      <c r="AG269" s="136"/>
      <c r="AH269" s="136"/>
      <c r="AI269" s="136"/>
      <c r="AJ269" s="131"/>
      <c r="AK269" s="131"/>
      <c r="AL269" s="131"/>
      <c r="AM269" s="131"/>
      <c r="AN269" s="131"/>
    </row>
    <row r="270" spans="26:40" x14ac:dyDescent="0.25">
      <c r="Z270" s="136"/>
      <c r="AA270" s="136"/>
      <c r="AB270" s="136"/>
      <c r="AC270" s="136"/>
      <c r="AD270" s="136"/>
      <c r="AG270" s="136"/>
      <c r="AH270" s="136"/>
      <c r="AI270" s="136"/>
      <c r="AJ270" s="131"/>
      <c r="AK270" s="131"/>
      <c r="AL270" s="131"/>
      <c r="AM270" s="131"/>
      <c r="AN270" s="131"/>
    </row>
    <row r="271" spans="26:40" x14ac:dyDescent="0.25">
      <c r="Z271" s="136"/>
      <c r="AA271" s="136"/>
      <c r="AB271" s="136"/>
      <c r="AC271" s="136"/>
      <c r="AD271" s="136"/>
      <c r="AG271" s="136"/>
      <c r="AH271" s="136"/>
      <c r="AI271" s="136"/>
      <c r="AJ271" s="131"/>
      <c r="AK271" s="131"/>
      <c r="AL271" s="131"/>
      <c r="AM271" s="131"/>
      <c r="AN271" s="131"/>
    </row>
    <row r="272" spans="26:40" x14ac:dyDescent="0.25">
      <c r="Z272" s="136"/>
      <c r="AA272" s="136"/>
      <c r="AB272" s="136"/>
      <c r="AC272" s="136"/>
      <c r="AD272" s="136"/>
      <c r="AG272" s="136"/>
      <c r="AH272" s="136"/>
      <c r="AI272" s="136"/>
      <c r="AJ272" s="131"/>
      <c r="AK272" s="131"/>
      <c r="AL272" s="131"/>
      <c r="AM272" s="131"/>
      <c r="AN272" s="131"/>
    </row>
    <row r="273" spans="26:40" x14ac:dyDescent="0.25">
      <c r="Z273" s="136"/>
      <c r="AA273" s="136"/>
      <c r="AB273" s="136"/>
      <c r="AC273" s="136"/>
      <c r="AD273" s="136"/>
      <c r="AG273" s="136"/>
      <c r="AH273" s="136"/>
      <c r="AI273" s="136"/>
      <c r="AJ273" s="131"/>
      <c r="AK273" s="131"/>
      <c r="AL273" s="131"/>
      <c r="AM273" s="131"/>
      <c r="AN273" s="131"/>
    </row>
    <row r="274" spans="26:40" x14ac:dyDescent="0.25">
      <c r="Z274" s="136"/>
      <c r="AA274" s="136"/>
      <c r="AB274" s="136"/>
      <c r="AC274" s="136"/>
      <c r="AD274" s="136"/>
      <c r="AG274" s="136"/>
      <c r="AH274" s="136"/>
      <c r="AI274" s="136"/>
      <c r="AJ274" s="131"/>
      <c r="AK274" s="131"/>
      <c r="AL274" s="131"/>
      <c r="AM274" s="131"/>
      <c r="AN274" s="131"/>
    </row>
    <row r="275" spans="26:40" x14ac:dyDescent="0.25">
      <c r="Z275" s="136"/>
      <c r="AA275" s="136"/>
      <c r="AB275" s="136"/>
      <c r="AC275" s="136"/>
      <c r="AD275" s="136"/>
      <c r="AG275" s="136"/>
      <c r="AH275" s="136"/>
      <c r="AI275" s="136"/>
      <c r="AJ275" s="131"/>
      <c r="AK275" s="131"/>
      <c r="AL275" s="131"/>
      <c r="AM275" s="131"/>
      <c r="AN275" s="131"/>
    </row>
    <row r="276" spans="26:40" x14ac:dyDescent="0.25">
      <c r="Z276" s="136"/>
      <c r="AA276" s="136"/>
      <c r="AB276" s="136"/>
      <c r="AC276" s="136"/>
      <c r="AD276" s="136"/>
      <c r="AG276" s="136"/>
      <c r="AH276" s="136"/>
      <c r="AI276" s="136"/>
      <c r="AJ276" s="131"/>
      <c r="AK276" s="131"/>
      <c r="AL276" s="131"/>
      <c r="AM276" s="131"/>
      <c r="AN276" s="131"/>
    </row>
    <row r="277" spans="26:40" x14ac:dyDescent="0.25">
      <c r="Z277" s="136"/>
      <c r="AA277" s="136"/>
      <c r="AB277" s="136"/>
      <c r="AC277" s="136"/>
      <c r="AD277" s="136"/>
      <c r="AG277" s="136"/>
      <c r="AH277" s="136"/>
      <c r="AI277" s="136"/>
      <c r="AJ277" s="131"/>
      <c r="AK277" s="131"/>
      <c r="AL277" s="131"/>
      <c r="AM277" s="131"/>
      <c r="AN277" s="131"/>
    </row>
    <row r="278" spans="26:40" x14ac:dyDescent="0.25">
      <c r="Z278" s="136"/>
      <c r="AA278" s="136"/>
      <c r="AB278" s="136"/>
      <c r="AC278" s="136"/>
      <c r="AD278" s="136"/>
      <c r="AG278" s="136"/>
      <c r="AH278" s="136"/>
      <c r="AI278" s="136"/>
      <c r="AJ278" s="131"/>
      <c r="AK278" s="131"/>
      <c r="AL278" s="131"/>
      <c r="AM278" s="131"/>
      <c r="AN278" s="131"/>
    </row>
    <row r="279" spans="26:40" x14ac:dyDescent="0.25">
      <c r="Z279" s="136"/>
      <c r="AA279" s="136"/>
      <c r="AB279" s="136"/>
      <c r="AC279" s="136"/>
      <c r="AD279" s="136"/>
      <c r="AG279" s="136"/>
      <c r="AH279" s="136"/>
      <c r="AI279" s="136"/>
      <c r="AJ279" s="131"/>
      <c r="AK279" s="131"/>
      <c r="AL279" s="131"/>
      <c r="AM279" s="131"/>
      <c r="AN279" s="131"/>
    </row>
    <row r="280" spans="26:40" x14ac:dyDescent="0.25">
      <c r="Z280" s="136"/>
      <c r="AA280" s="136"/>
      <c r="AB280" s="136"/>
      <c r="AC280" s="136"/>
      <c r="AD280" s="136"/>
      <c r="AG280" s="136"/>
      <c r="AH280" s="136"/>
      <c r="AI280" s="136"/>
      <c r="AJ280" s="131"/>
      <c r="AK280" s="131"/>
      <c r="AL280" s="131"/>
      <c r="AM280" s="131"/>
      <c r="AN280" s="131"/>
    </row>
    <row r="281" spans="26:40" x14ac:dyDescent="0.25">
      <c r="Z281" s="136"/>
      <c r="AA281" s="136"/>
      <c r="AB281" s="136"/>
      <c r="AC281" s="136"/>
      <c r="AD281" s="136"/>
      <c r="AG281" s="136"/>
      <c r="AH281" s="136"/>
      <c r="AI281" s="136"/>
      <c r="AJ281" s="131"/>
      <c r="AK281" s="131"/>
      <c r="AL281" s="131"/>
      <c r="AM281" s="131"/>
      <c r="AN281" s="131"/>
    </row>
    <row r="282" spans="26:40" x14ac:dyDescent="0.25">
      <c r="Z282" s="136"/>
      <c r="AA282" s="136"/>
      <c r="AB282" s="136"/>
      <c r="AC282" s="136"/>
      <c r="AD282" s="136"/>
      <c r="AG282" s="136"/>
      <c r="AH282" s="136"/>
      <c r="AI282" s="136"/>
      <c r="AJ282" s="131"/>
      <c r="AK282" s="131"/>
      <c r="AL282" s="131"/>
      <c r="AM282" s="131"/>
      <c r="AN282" s="131"/>
    </row>
    <row r="283" spans="26:40" x14ac:dyDescent="0.25">
      <c r="Z283" s="136"/>
      <c r="AA283" s="136"/>
      <c r="AB283" s="136"/>
      <c r="AC283" s="136"/>
      <c r="AD283" s="136"/>
      <c r="AG283" s="136"/>
      <c r="AH283" s="136"/>
      <c r="AI283" s="136"/>
      <c r="AJ283" s="131"/>
      <c r="AK283" s="131"/>
      <c r="AL283" s="131"/>
      <c r="AM283" s="131"/>
      <c r="AN283" s="131"/>
    </row>
    <row r="284" spans="26:40" x14ac:dyDescent="0.25">
      <c r="Z284" s="136"/>
      <c r="AA284" s="136"/>
      <c r="AB284" s="136"/>
      <c r="AC284" s="136"/>
      <c r="AD284" s="136"/>
      <c r="AG284" s="136"/>
      <c r="AH284" s="136"/>
      <c r="AI284" s="136"/>
      <c r="AJ284" s="131"/>
      <c r="AK284" s="131"/>
      <c r="AL284" s="131"/>
      <c r="AM284" s="131"/>
      <c r="AN284" s="131"/>
    </row>
    <row r="285" spans="26:40" x14ac:dyDescent="0.25">
      <c r="Z285" s="136"/>
      <c r="AA285" s="136"/>
      <c r="AB285" s="136"/>
      <c r="AC285" s="136"/>
      <c r="AD285" s="136"/>
      <c r="AG285" s="136"/>
      <c r="AH285" s="136"/>
      <c r="AI285" s="136"/>
      <c r="AJ285" s="131"/>
      <c r="AK285" s="131"/>
      <c r="AL285" s="131"/>
      <c r="AM285" s="131"/>
      <c r="AN285" s="131"/>
    </row>
    <row r="286" spans="26:40" x14ac:dyDescent="0.25">
      <c r="Z286" s="136"/>
      <c r="AA286" s="136"/>
      <c r="AB286" s="136"/>
      <c r="AC286" s="136"/>
      <c r="AD286" s="136"/>
      <c r="AG286" s="136"/>
      <c r="AH286" s="136"/>
      <c r="AI286" s="136"/>
      <c r="AJ286" s="131"/>
      <c r="AK286" s="131"/>
      <c r="AL286" s="131"/>
      <c r="AM286" s="131"/>
      <c r="AN286" s="131"/>
    </row>
    <row r="287" spans="26:40" x14ac:dyDescent="0.25">
      <c r="Z287" s="136"/>
      <c r="AA287" s="136"/>
      <c r="AB287" s="136"/>
      <c r="AC287" s="136"/>
      <c r="AD287" s="136"/>
      <c r="AG287" s="136"/>
      <c r="AH287" s="136"/>
      <c r="AI287" s="136"/>
      <c r="AJ287" s="131"/>
      <c r="AK287" s="131"/>
      <c r="AL287" s="131"/>
      <c r="AM287" s="131"/>
      <c r="AN287" s="131"/>
    </row>
    <row r="288" spans="26:40" x14ac:dyDescent="0.25">
      <c r="Z288" s="136"/>
      <c r="AA288" s="136"/>
      <c r="AB288" s="136"/>
      <c r="AC288" s="136"/>
      <c r="AD288" s="136"/>
      <c r="AG288" s="136"/>
      <c r="AH288" s="136"/>
      <c r="AI288" s="136"/>
      <c r="AJ288" s="131"/>
      <c r="AK288" s="131"/>
      <c r="AL288" s="131"/>
      <c r="AM288" s="131"/>
      <c r="AN288" s="131"/>
    </row>
    <row r="289" spans="26:40" x14ac:dyDescent="0.25">
      <c r="Z289" s="136"/>
      <c r="AA289" s="136"/>
      <c r="AB289" s="136"/>
      <c r="AC289" s="136"/>
      <c r="AD289" s="136"/>
      <c r="AG289" s="136"/>
      <c r="AH289" s="136"/>
      <c r="AI289" s="136"/>
      <c r="AJ289" s="131"/>
      <c r="AK289" s="131"/>
      <c r="AL289" s="131"/>
      <c r="AM289" s="131"/>
      <c r="AN289" s="131"/>
    </row>
    <row r="290" spans="26:40" x14ac:dyDescent="0.25">
      <c r="Z290" s="136"/>
      <c r="AA290" s="136"/>
      <c r="AB290" s="136"/>
      <c r="AC290" s="136"/>
      <c r="AD290" s="136"/>
      <c r="AG290" s="136"/>
      <c r="AH290" s="136"/>
      <c r="AI290" s="136"/>
      <c r="AJ290" s="131"/>
      <c r="AK290" s="131"/>
      <c r="AL290" s="131"/>
      <c r="AM290" s="131"/>
      <c r="AN290" s="131"/>
    </row>
    <row r="291" spans="26:40" x14ac:dyDescent="0.25">
      <c r="Z291" s="136"/>
      <c r="AA291" s="136"/>
      <c r="AB291" s="136"/>
      <c r="AC291" s="136"/>
      <c r="AD291" s="136"/>
      <c r="AG291" s="136"/>
      <c r="AH291" s="136"/>
      <c r="AI291" s="136"/>
      <c r="AJ291" s="131"/>
      <c r="AK291" s="131"/>
      <c r="AL291" s="131"/>
      <c r="AM291" s="131"/>
      <c r="AN291" s="131"/>
    </row>
    <row r="292" spans="26:40" x14ac:dyDescent="0.25">
      <c r="Z292" s="136"/>
      <c r="AA292" s="136"/>
      <c r="AB292" s="136"/>
      <c r="AC292" s="136"/>
      <c r="AD292" s="136"/>
      <c r="AG292" s="136"/>
      <c r="AH292" s="136"/>
      <c r="AI292" s="136"/>
      <c r="AJ292" s="131"/>
      <c r="AK292" s="131"/>
      <c r="AL292" s="131"/>
      <c r="AM292" s="131"/>
      <c r="AN292" s="131"/>
    </row>
    <row r="293" spans="26:40" x14ac:dyDescent="0.25">
      <c r="Z293" s="136"/>
      <c r="AA293" s="136"/>
      <c r="AB293" s="136"/>
      <c r="AC293" s="136"/>
      <c r="AD293" s="136"/>
      <c r="AG293" s="136"/>
      <c r="AH293" s="136"/>
      <c r="AI293" s="136"/>
      <c r="AJ293" s="131"/>
      <c r="AK293" s="131"/>
      <c r="AL293" s="131"/>
      <c r="AM293" s="131"/>
      <c r="AN293" s="131"/>
    </row>
    <row r="294" spans="26:40" x14ac:dyDescent="0.25">
      <c r="Z294" s="136"/>
      <c r="AA294" s="136"/>
      <c r="AB294" s="136"/>
      <c r="AC294" s="136"/>
      <c r="AD294" s="136"/>
      <c r="AG294" s="136"/>
      <c r="AH294" s="136"/>
      <c r="AI294" s="136"/>
      <c r="AJ294" s="131"/>
      <c r="AK294" s="131"/>
      <c r="AL294" s="131"/>
      <c r="AM294" s="131"/>
      <c r="AN294" s="131"/>
    </row>
    <row r="295" spans="26:40" x14ac:dyDescent="0.25">
      <c r="Z295" s="136"/>
      <c r="AA295" s="136"/>
      <c r="AB295" s="136"/>
      <c r="AC295" s="136"/>
      <c r="AD295" s="136"/>
      <c r="AG295" s="136"/>
      <c r="AH295" s="136"/>
      <c r="AI295" s="136"/>
      <c r="AJ295" s="131"/>
      <c r="AK295" s="131"/>
      <c r="AL295" s="131"/>
      <c r="AM295" s="131"/>
      <c r="AN295" s="131"/>
    </row>
    <row r="296" spans="26:40" x14ac:dyDescent="0.25">
      <c r="Z296" s="136"/>
      <c r="AA296" s="136"/>
      <c r="AB296" s="136"/>
      <c r="AC296" s="136"/>
      <c r="AD296" s="136"/>
      <c r="AG296" s="136"/>
      <c r="AH296" s="136"/>
      <c r="AI296" s="136"/>
      <c r="AJ296" s="131"/>
      <c r="AK296" s="131"/>
      <c r="AL296" s="131"/>
      <c r="AM296" s="131"/>
      <c r="AN296" s="131"/>
    </row>
    <row r="297" spans="26:40" x14ac:dyDescent="0.25">
      <c r="Z297" s="136"/>
      <c r="AA297" s="136"/>
      <c r="AB297" s="136"/>
      <c r="AC297" s="136"/>
      <c r="AD297" s="136"/>
      <c r="AG297" s="136"/>
      <c r="AH297" s="136"/>
      <c r="AI297" s="136"/>
      <c r="AJ297" s="131"/>
      <c r="AK297" s="131"/>
      <c r="AL297" s="131"/>
      <c r="AM297" s="131"/>
      <c r="AN297" s="131"/>
    </row>
    <row r="298" spans="26:40" x14ac:dyDescent="0.25">
      <c r="Z298" s="136"/>
      <c r="AA298" s="136"/>
      <c r="AB298" s="136"/>
      <c r="AC298" s="136"/>
      <c r="AD298" s="136"/>
      <c r="AG298" s="136"/>
      <c r="AH298" s="136"/>
      <c r="AI298" s="136"/>
      <c r="AJ298" s="131"/>
      <c r="AK298" s="131"/>
      <c r="AL298" s="131"/>
      <c r="AM298" s="131"/>
      <c r="AN298" s="131"/>
    </row>
    <row r="299" spans="26:40" x14ac:dyDescent="0.25">
      <c r="Z299" s="136"/>
      <c r="AA299" s="136"/>
      <c r="AB299" s="136"/>
      <c r="AC299" s="136"/>
      <c r="AD299" s="136"/>
      <c r="AG299" s="136"/>
      <c r="AH299" s="136"/>
      <c r="AI299" s="136"/>
      <c r="AJ299" s="131"/>
      <c r="AK299" s="131"/>
      <c r="AL299" s="131"/>
      <c r="AM299" s="131"/>
      <c r="AN299" s="131"/>
    </row>
    <row r="300" spans="26:40" x14ac:dyDescent="0.25">
      <c r="Z300" s="136"/>
      <c r="AA300" s="136"/>
      <c r="AB300" s="136"/>
      <c r="AC300" s="136"/>
      <c r="AD300" s="136"/>
      <c r="AG300" s="136"/>
      <c r="AH300" s="136"/>
      <c r="AI300" s="136"/>
      <c r="AJ300" s="131"/>
      <c r="AK300" s="131"/>
      <c r="AL300" s="131"/>
      <c r="AM300" s="131"/>
      <c r="AN300" s="131"/>
    </row>
    <row r="301" spans="26:40" x14ac:dyDescent="0.25">
      <c r="Z301" s="136"/>
      <c r="AA301" s="136"/>
      <c r="AB301" s="136"/>
      <c r="AC301" s="136"/>
      <c r="AD301" s="136"/>
      <c r="AG301" s="136"/>
      <c r="AH301" s="136"/>
      <c r="AI301" s="136"/>
      <c r="AJ301" s="131"/>
      <c r="AK301" s="131"/>
      <c r="AL301" s="131"/>
      <c r="AM301" s="131"/>
      <c r="AN301" s="131"/>
    </row>
    <row r="302" spans="26:40" x14ac:dyDescent="0.25">
      <c r="Z302" s="136"/>
      <c r="AA302" s="136"/>
      <c r="AB302" s="136"/>
      <c r="AC302" s="136"/>
      <c r="AD302" s="136"/>
      <c r="AG302" s="136"/>
      <c r="AH302" s="136"/>
      <c r="AI302" s="136"/>
      <c r="AJ302" s="131"/>
      <c r="AK302" s="131"/>
      <c r="AL302" s="131"/>
      <c r="AM302" s="131"/>
      <c r="AN302" s="131"/>
    </row>
    <row r="303" spans="26:40" x14ac:dyDescent="0.25">
      <c r="Z303" s="136"/>
      <c r="AA303" s="136"/>
      <c r="AB303" s="136"/>
      <c r="AC303" s="136"/>
      <c r="AD303" s="136"/>
      <c r="AG303" s="136"/>
      <c r="AH303" s="136"/>
      <c r="AI303" s="136"/>
      <c r="AJ303" s="131"/>
      <c r="AK303" s="131"/>
      <c r="AL303" s="131"/>
      <c r="AM303" s="131"/>
      <c r="AN303" s="131"/>
    </row>
    <row r="304" spans="26:40" x14ac:dyDescent="0.25">
      <c r="Z304" s="136"/>
      <c r="AA304" s="136"/>
      <c r="AB304" s="136"/>
      <c r="AC304" s="136"/>
      <c r="AD304" s="136"/>
      <c r="AG304" s="136"/>
      <c r="AH304" s="136"/>
      <c r="AI304" s="136"/>
      <c r="AJ304" s="131"/>
      <c r="AK304" s="131"/>
      <c r="AL304" s="131"/>
      <c r="AM304" s="131"/>
      <c r="AN304" s="131"/>
    </row>
    <row r="305" spans="26:40" x14ac:dyDescent="0.25">
      <c r="Z305" s="136"/>
      <c r="AA305" s="136"/>
      <c r="AB305" s="136"/>
      <c r="AC305" s="136"/>
      <c r="AD305" s="136"/>
      <c r="AG305" s="136"/>
      <c r="AH305" s="136"/>
      <c r="AI305" s="136"/>
      <c r="AJ305" s="131"/>
      <c r="AK305" s="131"/>
      <c r="AL305" s="131"/>
      <c r="AM305" s="131"/>
      <c r="AN305" s="131"/>
    </row>
    <row r="306" spans="26:40" x14ac:dyDescent="0.25">
      <c r="Z306" s="136"/>
      <c r="AA306" s="136"/>
      <c r="AB306" s="136"/>
      <c r="AC306" s="136"/>
      <c r="AD306" s="136"/>
      <c r="AG306" s="136"/>
      <c r="AH306" s="136"/>
      <c r="AI306" s="136"/>
      <c r="AJ306" s="131"/>
      <c r="AK306" s="131"/>
      <c r="AL306" s="131"/>
      <c r="AM306" s="131"/>
      <c r="AN306" s="131"/>
    </row>
    <row r="307" spans="26:40" x14ac:dyDescent="0.25">
      <c r="Z307" s="136"/>
      <c r="AA307" s="136"/>
      <c r="AB307" s="136"/>
      <c r="AC307" s="136"/>
      <c r="AD307" s="136"/>
      <c r="AG307" s="136"/>
      <c r="AH307" s="136"/>
      <c r="AI307" s="136"/>
      <c r="AJ307" s="131"/>
      <c r="AK307" s="131"/>
      <c r="AL307" s="131"/>
      <c r="AM307" s="131"/>
      <c r="AN307" s="131"/>
    </row>
    <row r="308" spans="26:40" x14ac:dyDescent="0.25">
      <c r="Z308" s="136"/>
      <c r="AA308" s="136"/>
      <c r="AB308" s="136"/>
      <c r="AC308" s="136"/>
      <c r="AD308" s="136"/>
      <c r="AG308" s="136"/>
      <c r="AH308" s="136"/>
      <c r="AI308" s="136"/>
      <c r="AJ308" s="131"/>
      <c r="AK308" s="131"/>
      <c r="AL308" s="131"/>
      <c r="AM308" s="131"/>
      <c r="AN308" s="131"/>
    </row>
    <row r="309" spans="26:40" x14ac:dyDescent="0.25">
      <c r="Z309" s="136"/>
      <c r="AA309" s="136"/>
      <c r="AB309" s="136"/>
      <c r="AC309" s="136"/>
      <c r="AD309" s="136"/>
      <c r="AG309" s="136"/>
      <c r="AH309" s="136"/>
      <c r="AI309" s="136"/>
      <c r="AJ309" s="131"/>
      <c r="AK309" s="131"/>
      <c r="AL309" s="131"/>
      <c r="AM309" s="131"/>
      <c r="AN309" s="131"/>
    </row>
    <row r="310" spans="26:40" x14ac:dyDescent="0.25">
      <c r="Z310" s="136"/>
      <c r="AA310" s="136"/>
      <c r="AB310" s="136"/>
      <c r="AC310" s="136"/>
      <c r="AD310" s="136"/>
      <c r="AG310" s="136"/>
      <c r="AH310" s="136"/>
      <c r="AI310" s="136"/>
      <c r="AJ310" s="131"/>
      <c r="AK310" s="131"/>
      <c r="AL310" s="131"/>
      <c r="AM310" s="131"/>
      <c r="AN310" s="131"/>
    </row>
    <row r="311" spans="26:40" x14ac:dyDescent="0.25">
      <c r="Z311" s="136"/>
      <c r="AA311" s="136"/>
      <c r="AB311" s="136"/>
      <c r="AC311" s="136"/>
      <c r="AD311" s="136"/>
      <c r="AG311" s="136"/>
      <c r="AH311" s="136"/>
      <c r="AI311" s="136"/>
      <c r="AJ311" s="131"/>
      <c r="AK311" s="131"/>
      <c r="AL311" s="131"/>
      <c r="AM311" s="131"/>
      <c r="AN311" s="131"/>
    </row>
    <row r="312" spans="26:40" x14ac:dyDescent="0.25">
      <c r="Z312" s="136"/>
      <c r="AA312" s="136"/>
      <c r="AB312" s="136"/>
      <c r="AC312" s="136"/>
      <c r="AD312" s="136"/>
      <c r="AG312" s="136"/>
      <c r="AH312" s="136"/>
      <c r="AI312" s="136"/>
      <c r="AJ312" s="131"/>
      <c r="AK312" s="131"/>
      <c r="AL312" s="131"/>
      <c r="AM312" s="131"/>
      <c r="AN312" s="131"/>
    </row>
    <row r="313" spans="26:40" x14ac:dyDescent="0.25">
      <c r="Z313" s="136"/>
      <c r="AA313" s="136"/>
      <c r="AB313" s="136"/>
      <c r="AC313" s="136"/>
      <c r="AD313" s="136"/>
      <c r="AG313" s="136"/>
      <c r="AH313" s="136"/>
      <c r="AI313" s="136"/>
      <c r="AJ313" s="131"/>
      <c r="AK313" s="131"/>
      <c r="AL313" s="131"/>
      <c r="AM313" s="131"/>
      <c r="AN313" s="131"/>
    </row>
    <row r="314" spans="26:40" x14ac:dyDescent="0.25">
      <c r="Z314" s="136"/>
      <c r="AA314" s="136"/>
      <c r="AB314" s="136"/>
      <c r="AC314" s="136"/>
      <c r="AD314" s="136"/>
      <c r="AG314" s="136"/>
      <c r="AH314" s="136"/>
      <c r="AI314" s="136"/>
      <c r="AJ314" s="131"/>
      <c r="AK314" s="131"/>
      <c r="AL314" s="131"/>
      <c r="AM314" s="131"/>
      <c r="AN314" s="131"/>
    </row>
    <row r="315" spans="26:40" x14ac:dyDescent="0.25">
      <c r="Z315" s="136"/>
      <c r="AA315" s="136"/>
      <c r="AB315" s="136"/>
      <c r="AC315" s="136"/>
      <c r="AD315" s="136"/>
      <c r="AG315" s="136"/>
      <c r="AH315" s="136"/>
      <c r="AI315" s="136"/>
      <c r="AJ315" s="131"/>
      <c r="AK315" s="131"/>
      <c r="AL315" s="131"/>
      <c r="AM315" s="131"/>
      <c r="AN315" s="131"/>
    </row>
    <row r="316" spans="26:40" x14ac:dyDescent="0.25">
      <c r="Z316" s="136"/>
      <c r="AA316" s="136"/>
      <c r="AB316" s="136"/>
      <c r="AC316" s="136"/>
      <c r="AD316" s="136"/>
      <c r="AG316" s="136"/>
      <c r="AH316" s="136"/>
      <c r="AI316" s="136"/>
      <c r="AJ316" s="131"/>
      <c r="AK316" s="131"/>
      <c r="AL316" s="131"/>
      <c r="AM316" s="131"/>
      <c r="AN316" s="131"/>
    </row>
    <row r="317" spans="26:40" x14ac:dyDescent="0.25">
      <c r="Z317" s="136"/>
      <c r="AA317" s="136"/>
      <c r="AB317" s="136"/>
      <c r="AC317" s="136"/>
      <c r="AD317" s="136"/>
      <c r="AG317" s="136"/>
      <c r="AH317" s="136"/>
      <c r="AI317" s="136"/>
      <c r="AJ317" s="131"/>
      <c r="AK317" s="131"/>
      <c r="AL317" s="131"/>
      <c r="AM317" s="131"/>
      <c r="AN317" s="131"/>
    </row>
    <row r="318" spans="26:40" x14ac:dyDescent="0.25">
      <c r="Z318" s="136"/>
      <c r="AA318" s="136"/>
      <c r="AB318" s="136"/>
      <c r="AC318" s="136"/>
      <c r="AD318" s="136"/>
      <c r="AG318" s="136"/>
      <c r="AH318" s="136"/>
      <c r="AI318" s="136"/>
      <c r="AJ318" s="131"/>
      <c r="AK318" s="131"/>
      <c r="AL318" s="131"/>
      <c r="AM318" s="131"/>
      <c r="AN318" s="131"/>
    </row>
    <row r="319" spans="26:40" x14ac:dyDescent="0.25">
      <c r="Z319" s="136"/>
      <c r="AA319" s="136"/>
      <c r="AB319" s="136"/>
      <c r="AC319" s="136"/>
      <c r="AD319" s="136"/>
      <c r="AG319" s="136"/>
      <c r="AH319" s="136"/>
      <c r="AI319" s="136"/>
      <c r="AJ319" s="131"/>
      <c r="AK319" s="131"/>
      <c r="AL319" s="131"/>
      <c r="AM319" s="131"/>
      <c r="AN319" s="131"/>
    </row>
    <row r="320" spans="26:40" x14ac:dyDescent="0.25">
      <c r="Z320" s="136"/>
      <c r="AA320" s="136"/>
      <c r="AB320" s="136"/>
      <c r="AC320" s="136"/>
      <c r="AD320" s="136"/>
      <c r="AG320" s="136"/>
      <c r="AH320" s="136"/>
      <c r="AI320" s="136"/>
      <c r="AJ320" s="131"/>
      <c r="AK320" s="131"/>
      <c r="AL320" s="131"/>
      <c r="AM320" s="131"/>
      <c r="AN320" s="131"/>
    </row>
    <row r="321" spans="26:40" x14ac:dyDescent="0.25">
      <c r="Z321" s="136"/>
      <c r="AA321" s="136"/>
      <c r="AB321" s="136"/>
      <c r="AC321" s="136"/>
      <c r="AD321" s="136"/>
      <c r="AG321" s="136"/>
      <c r="AH321" s="136"/>
      <c r="AI321" s="136"/>
      <c r="AJ321" s="131"/>
      <c r="AK321" s="131"/>
      <c r="AL321" s="131"/>
      <c r="AM321" s="131"/>
      <c r="AN321" s="131"/>
    </row>
    <row r="322" spans="26:40" x14ac:dyDescent="0.25">
      <c r="Z322" s="136"/>
      <c r="AA322" s="136"/>
      <c r="AB322" s="136"/>
      <c r="AC322" s="136"/>
      <c r="AD322" s="136"/>
      <c r="AG322" s="136"/>
      <c r="AH322" s="136"/>
      <c r="AI322" s="136"/>
      <c r="AJ322" s="131"/>
      <c r="AK322" s="131"/>
      <c r="AL322" s="131"/>
      <c r="AM322" s="131"/>
      <c r="AN322" s="131"/>
    </row>
    <row r="323" spans="26:40" x14ac:dyDescent="0.25">
      <c r="Z323" s="136"/>
      <c r="AA323" s="136"/>
      <c r="AB323" s="136"/>
      <c r="AC323" s="136"/>
      <c r="AD323" s="136"/>
      <c r="AG323" s="136"/>
      <c r="AH323" s="136"/>
      <c r="AI323" s="136"/>
      <c r="AJ323" s="131"/>
      <c r="AK323" s="131"/>
      <c r="AL323" s="131"/>
      <c r="AM323" s="131"/>
      <c r="AN323" s="131"/>
    </row>
    <row r="324" spans="26:40" x14ac:dyDescent="0.25">
      <c r="Z324" s="136"/>
      <c r="AA324" s="136"/>
      <c r="AB324" s="136"/>
      <c r="AC324" s="136"/>
      <c r="AD324" s="136"/>
      <c r="AG324" s="136"/>
      <c r="AH324" s="136"/>
      <c r="AI324" s="136"/>
      <c r="AJ324" s="131"/>
      <c r="AK324" s="131"/>
      <c r="AL324" s="131"/>
      <c r="AM324" s="131"/>
      <c r="AN324" s="131"/>
    </row>
    <row r="325" spans="26:40" x14ac:dyDescent="0.25">
      <c r="Z325" s="136"/>
      <c r="AA325" s="136"/>
      <c r="AB325" s="136"/>
      <c r="AC325" s="136"/>
      <c r="AD325" s="136"/>
      <c r="AG325" s="136"/>
      <c r="AH325" s="136"/>
      <c r="AI325" s="136"/>
      <c r="AJ325" s="131"/>
      <c r="AK325" s="131"/>
      <c r="AL325" s="131"/>
      <c r="AM325" s="131"/>
      <c r="AN325" s="131"/>
    </row>
    <row r="326" spans="26:40" x14ac:dyDescent="0.25">
      <c r="Z326" s="136"/>
      <c r="AA326" s="136"/>
      <c r="AB326" s="136"/>
      <c r="AC326" s="136"/>
      <c r="AD326" s="136"/>
      <c r="AG326" s="136"/>
      <c r="AH326" s="136"/>
      <c r="AI326" s="136"/>
      <c r="AJ326" s="131"/>
      <c r="AK326" s="131"/>
      <c r="AL326" s="131"/>
      <c r="AM326" s="131"/>
      <c r="AN326" s="131"/>
    </row>
    <row r="327" spans="26:40" x14ac:dyDescent="0.25">
      <c r="Z327" s="136"/>
      <c r="AA327" s="136"/>
      <c r="AB327" s="136"/>
      <c r="AC327" s="136"/>
      <c r="AD327" s="136"/>
      <c r="AG327" s="136"/>
      <c r="AH327" s="136"/>
      <c r="AI327" s="136"/>
      <c r="AJ327" s="131"/>
      <c r="AK327" s="131"/>
      <c r="AL327" s="131"/>
      <c r="AM327" s="131"/>
      <c r="AN327" s="131"/>
    </row>
    <row r="328" spans="26:40" x14ac:dyDescent="0.25">
      <c r="Z328" s="136"/>
      <c r="AA328" s="136"/>
      <c r="AB328" s="136"/>
      <c r="AC328" s="136"/>
      <c r="AD328" s="136"/>
      <c r="AG328" s="136"/>
      <c r="AH328" s="136"/>
      <c r="AI328" s="136"/>
      <c r="AJ328" s="131"/>
      <c r="AK328" s="131"/>
      <c r="AL328" s="131"/>
      <c r="AM328" s="131"/>
      <c r="AN328" s="131"/>
    </row>
    <row r="329" spans="26:40" x14ac:dyDescent="0.25">
      <c r="Z329" s="136"/>
      <c r="AA329" s="136"/>
      <c r="AB329" s="136"/>
      <c r="AC329" s="136"/>
      <c r="AD329" s="136"/>
      <c r="AG329" s="136"/>
      <c r="AH329" s="136"/>
      <c r="AI329" s="136"/>
      <c r="AJ329" s="131"/>
      <c r="AK329" s="131"/>
      <c r="AL329" s="131"/>
      <c r="AM329" s="131"/>
      <c r="AN329" s="131"/>
    </row>
    <row r="330" spans="26:40" x14ac:dyDescent="0.25">
      <c r="Z330" s="136"/>
      <c r="AA330" s="136"/>
      <c r="AB330" s="136"/>
      <c r="AC330" s="136"/>
      <c r="AD330" s="136"/>
      <c r="AG330" s="136"/>
      <c r="AH330" s="136"/>
      <c r="AI330" s="136"/>
      <c r="AJ330" s="131"/>
      <c r="AK330" s="131"/>
      <c r="AL330" s="131"/>
      <c r="AM330" s="131"/>
      <c r="AN330" s="131"/>
    </row>
    <row r="331" spans="26:40" x14ac:dyDescent="0.25">
      <c r="Z331" s="136"/>
      <c r="AA331" s="136"/>
      <c r="AB331" s="136"/>
      <c r="AC331" s="136"/>
      <c r="AD331" s="136"/>
      <c r="AG331" s="136"/>
      <c r="AH331" s="136"/>
      <c r="AI331" s="136"/>
      <c r="AJ331" s="131"/>
      <c r="AK331" s="131"/>
      <c r="AL331" s="131"/>
      <c r="AM331" s="131"/>
      <c r="AN331" s="131"/>
    </row>
    <row r="332" spans="26:40" x14ac:dyDescent="0.25">
      <c r="Z332" s="136"/>
      <c r="AA332" s="136"/>
      <c r="AB332" s="136"/>
      <c r="AC332" s="136"/>
      <c r="AD332" s="136"/>
      <c r="AG332" s="136"/>
      <c r="AH332" s="136"/>
      <c r="AI332" s="136"/>
      <c r="AJ332" s="131"/>
      <c r="AK332" s="131"/>
      <c r="AL332" s="131"/>
      <c r="AM332" s="131"/>
      <c r="AN332" s="131"/>
    </row>
    <row r="333" spans="26:40" x14ac:dyDescent="0.25">
      <c r="Z333" s="136"/>
      <c r="AA333" s="136"/>
      <c r="AB333" s="136"/>
      <c r="AC333" s="136"/>
      <c r="AD333" s="136"/>
      <c r="AG333" s="136"/>
      <c r="AH333" s="136"/>
      <c r="AI333" s="136"/>
      <c r="AJ333" s="131"/>
      <c r="AK333" s="131"/>
      <c r="AL333" s="131"/>
      <c r="AM333" s="131"/>
      <c r="AN333" s="131"/>
    </row>
    <row r="334" spans="26:40" x14ac:dyDescent="0.25">
      <c r="Z334" s="136"/>
      <c r="AA334" s="136"/>
      <c r="AB334" s="136"/>
      <c r="AC334" s="136"/>
      <c r="AD334" s="136"/>
      <c r="AG334" s="136"/>
      <c r="AH334" s="136"/>
      <c r="AI334" s="136"/>
      <c r="AJ334" s="131"/>
      <c r="AK334" s="131"/>
      <c r="AL334" s="131"/>
      <c r="AM334" s="131"/>
      <c r="AN334" s="131"/>
    </row>
    <row r="335" spans="26:40" x14ac:dyDescent="0.25">
      <c r="Z335" s="136"/>
      <c r="AA335" s="136"/>
      <c r="AB335" s="136"/>
      <c r="AC335" s="136"/>
      <c r="AD335" s="136"/>
      <c r="AG335" s="136"/>
      <c r="AH335" s="136"/>
      <c r="AI335" s="136"/>
      <c r="AJ335" s="131"/>
      <c r="AK335" s="131"/>
      <c r="AL335" s="131"/>
      <c r="AM335" s="131"/>
      <c r="AN335" s="131"/>
    </row>
    <row r="336" spans="26:40" x14ac:dyDescent="0.25">
      <c r="Z336" s="136"/>
      <c r="AA336" s="136"/>
      <c r="AB336" s="136"/>
      <c r="AC336" s="136"/>
      <c r="AD336" s="136"/>
      <c r="AG336" s="136"/>
      <c r="AH336" s="136"/>
      <c r="AI336" s="136"/>
      <c r="AJ336" s="131"/>
      <c r="AK336" s="131"/>
      <c r="AL336" s="131"/>
      <c r="AM336" s="131"/>
      <c r="AN336" s="131"/>
    </row>
    <row r="337" spans="26:40" x14ac:dyDescent="0.25">
      <c r="Z337" s="136"/>
      <c r="AA337" s="136"/>
      <c r="AB337" s="136"/>
      <c r="AC337" s="136"/>
      <c r="AD337" s="136"/>
      <c r="AG337" s="136"/>
      <c r="AH337" s="136"/>
      <c r="AI337" s="136"/>
      <c r="AJ337" s="131"/>
      <c r="AK337" s="131"/>
      <c r="AL337" s="131"/>
      <c r="AM337" s="131"/>
      <c r="AN337" s="131"/>
    </row>
    <row r="338" spans="26:40" x14ac:dyDescent="0.25">
      <c r="Z338" s="136"/>
      <c r="AA338" s="136"/>
      <c r="AB338" s="136"/>
      <c r="AC338" s="136"/>
      <c r="AD338" s="136"/>
      <c r="AG338" s="136"/>
      <c r="AH338" s="136"/>
      <c r="AI338" s="136"/>
      <c r="AJ338" s="131"/>
      <c r="AK338" s="131"/>
      <c r="AL338" s="131"/>
      <c r="AM338" s="131"/>
      <c r="AN338" s="131"/>
    </row>
    <row r="339" spans="26:40" x14ac:dyDescent="0.25">
      <c r="Z339" s="136"/>
      <c r="AA339" s="136"/>
      <c r="AB339" s="136"/>
      <c r="AC339" s="136"/>
      <c r="AD339" s="136"/>
      <c r="AG339" s="136"/>
      <c r="AH339" s="136"/>
      <c r="AI339" s="136"/>
      <c r="AJ339" s="131"/>
      <c r="AK339" s="131"/>
      <c r="AL339" s="131"/>
      <c r="AM339" s="131"/>
      <c r="AN339" s="131"/>
    </row>
    <row r="340" spans="26:40" x14ac:dyDescent="0.25">
      <c r="Z340" s="136"/>
      <c r="AA340" s="136"/>
      <c r="AB340" s="136"/>
      <c r="AC340" s="136"/>
      <c r="AD340" s="136"/>
      <c r="AG340" s="136"/>
      <c r="AH340" s="136"/>
      <c r="AI340" s="136"/>
      <c r="AJ340" s="131"/>
      <c r="AK340" s="131"/>
      <c r="AL340" s="131"/>
      <c r="AM340" s="131"/>
      <c r="AN340" s="131"/>
    </row>
    <row r="341" spans="26:40" x14ac:dyDescent="0.25">
      <c r="Z341" s="136"/>
      <c r="AA341" s="136"/>
      <c r="AB341" s="136"/>
      <c r="AC341" s="136"/>
      <c r="AD341" s="136"/>
      <c r="AG341" s="136"/>
      <c r="AH341" s="136"/>
      <c r="AI341" s="136"/>
      <c r="AJ341" s="131"/>
      <c r="AK341" s="131"/>
      <c r="AL341" s="131"/>
      <c r="AM341" s="131"/>
      <c r="AN341" s="131"/>
    </row>
    <row r="342" spans="26:40" x14ac:dyDescent="0.25">
      <c r="Z342" s="136"/>
      <c r="AA342" s="136"/>
      <c r="AB342" s="136"/>
      <c r="AC342" s="136"/>
      <c r="AD342" s="136"/>
      <c r="AG342" s="136"/>
      <c r="AH342" s="136"/>
      <c r="AI342" s="136"/>
      <c r="AJ342" s="131"/>
      <c r="AK342" s="131"/>
      <c r="AL342" s="131"/>
      <c r="AM342" s="131"/>
      <c r="AN342" s="131"/>
    </row>
    <row r="343" spans="26:40" x14ac:dyDescent="0.25">
      <c r="Z343" s="136"/>
      <c r="AA343" s="136"/>
      <c r="AB343" s="136"/>
      <c r="AC343" s="136"/>
      <c r="AD343" s="136"/>
      <c r="AG343" s="136"/>
      <c r="AH343" s="136"/>
      <c r="AI343" s="136"/>
      <c r="AJ343" s="131"/>
      <c r="AK343" s="131"/>
      <c r="AL343" s="131"/>
      <c r="AM343" s="131"/>
      <c r="AN343" s="131"/>
    </row>
    <row r="344" spans="26:40" x14ac:dyDescent="0.25">
      <c r="Z344" s="136"/>
      <c r="AA344" s="136"/>
      <c r="AB344" s="136"/>
      <c r="AC344" s="136"/>
      <c r="AD344" s="136"/>
      <c r="AG344" s="136"/>
      <c r="AH344" s="136"/>
      <c r="AI344" s="136"/>
      <c r="AJ344" s="131"/>
      <c r="AK344" s="131"/>
      <c r="AL344" s="131"/>
      <c r="AM344" s="131"/>
      <c r="AN344" s="131"/>
    </row>
    <row r="345" spans="26:40" x14ac:dyDescent="0.25">
      <c r="Z345" s="136"/>
      <c r="AA345" s="136"/>
      <c r="AB345" s="136"/>
      <c r="AC345" s="136"/>
      <c r="AD345" s="136"/>
      <c r="AG345" s="136"/>
      <c r="AH345" s="136"/>
      <c r="AI345" s="136"/>
      <c r="AJ345" s="131"/>
      <c r="AK345" s="131"/>
      <c r="AL345" s="131"/>
      <c r="AM345" s="131"/>
      <c r="AN345" s="131"/>
    </row>
    <row r="346" spans="26:40" x14ac:dyDescent="0.25">
      <c r="Z346" s="136"/>
      <c r="AA346" s="136"/>
      <c r="AB346" s="136"/>
      <c r="AC346" s="136"/>
      <c r="AD346" s="136"/>
      <c r="AG346" s="136"/>
      <c r="AH346" s="136"/>
      <c r="AI346" s="136"/>
      <c r="AJ346" s="131"/>
      <c r="AK346" s="131"/>
      <c r="AL346" s="131"/>
      <c r="AM346" s="131"/>
      <c r="AN346" s="131"/>
    </row>
    <row r="347" spans="26:40" x14ac:dyDescent="0.25">
      <c r="Z347" s="136"/>
      <c r="AA347" s="136"/>
      <c r="AB347" s="136"/>
      <c r="AC347" s="136"/>
      <c r="AD347" s="136"/>
      <c r="AG347" s="136"/>
      <c r="AH347" s="136"/>
      <c r="AI347" s="136"/>
      <c r="AJ347" s="131"/>
      <c r="AK347" s="131"/>
      <c r="AL347" s="131"/>
      <c r="AM347" s="131"/>
      <c r="AN347" s="131"/>
    </row>
    <row r="348" spans="26:40" x14ac:dyDescent="0.25">
      <c r="Z348" s="136"/>
      <c r="AA348" s="136"/>
      <c r="AB348" s="136"/>
      <c r="AC348" s="136"/>
      <c r="AD348" s="136"/>
      <c r="AG348" s="136"/>
      <c r="AH348" s="136"/>
      <c r="AI348" s="136"/>
      <c r="AJ348" s="131"/>
      <c r="AK348" s="131"/>
      <c r="AL348" s="131"/>
      <c r="AM348" s="131"/>
      <c r="AN348" s="131"/>
    </row>
    <row r="349" spans="26:40" x14ac:dyDescent="0.25">
      <c r="Z349" s="136"/>
      <c r="AA349" s="136"/>
      <c r="AB349" s="136"/>
      <c r="AC349" s="136"/>
      <c r="AD349" s="136"/>
      <c r="AG349" s="136"/>
      <c r="AH349" s="136"/>
      <c r="AI349" s="136"/>
      <c r="AJ349" s="131"/>
      <c r="AK349" s="131"/>
      <c r="AL349" s="131"/>
      <c r="AM349" s="131"/>
      <c r="AN349" s="131"/>
    </row>
    <row r="350" spans="26:40" x14ac:dyDescent="0.25">
      <c r="Z350" s="136"/>
      <c r="AA350" s="136"/>
      <c r="AB350" s="136"/>
      <c r="AC350" s="136"/>
      <c r="AD350" s="136"/>
      <c r="AG350" s="136"/>
      <c r="AH350" s="136"/>
      <c r="AI350" s="136"/>
      <c r="AJ350" s="131"/>
      <c r="AK350" s="131"/>
      <c r="AL350" s="131"/>
      <c r="AM350" s="131"/>
      <c r="AN350" s="131"/>
    </row>
    <row r="351" spans="26:40" x14ac:dyDescent="0.25">
      <c r="Z351" s="136"/>
      <c r="AA351" s="136"/>
      <c r="AB351" s="136"/>
      <c r="AC351" s="136"/>
      <c r="AD351" s="136"/>
      <c r="AG351" s="136"/>
      <c r="AH351" s="136"/>
      <c r="AI351" s="136"/>
      <c r="AJ351" s="131"/>
      <c r="AK351" s="131"/>
      <c r="AL351" s="131"/>
      <c r="AM351" s="131"/>
      <c r="AN351" s="131"/>
    </row>
    <row r="352" spans="26:40" x14ac:dyDescent="0.25">
      <c r="Z352" s="136"/>
      <c r="AA352" s="136"/>
      <c r="AB352" s="136"/>
      <c r="AC352" s="136"/>
      <c r="AD352" s="136"/>
      <c r="AG352" s="136"/>
      <c r="AH352" s="136"/>
      <c r="AI352" s="136"/>
      <c r="AJ352" s="131"/>
      <c r="AK352" s="131"/>
      <c r="AL352" s="131"/>
      <c r="AM352" s="131"/>
      <c r="AN352" s="131"/>
    </row>
    <row r="353" spans="26:40" x14ac:dyDescent="0.25">
      <c r="Z353" s="136"/>
      <c r="AA353" s="136"/>
      <c r="AB353" s="136"/>
      <c r="AC353" s="136"/>
      <c r="AD353" s="136"/>
      <c r="AG353" s="136"/>
      <c r="AH353" s="136"/>
      <c r="AI353" s="136"/>
      <c r="AJ353" s="131"/>
      <c r="AK353" s="131"/>
      <c r="AL353" s="131"/>
      <c r="AM353" s="131"/>
      <c r="AN353" s="131"/>
    </row>
    <row r="354" spans="26:40" x14ac:dyDescent="0.25">
      <c r="Z354" s="136"/>
      <c r="AA354" s="136"/>
      <c r="AB354" s="136"/>
      <c r="AC354" s="136"/>
      <c r="AD354" s="136"/>
      <c r="AG354" s="136"/>
      <c r="AH354" s="136"/>
      <c r="AI354" s="136"/>
      <c r="AJ354" s="131"/>
      <c r="AK354" s="131"/>
      <c r="AL354" s="131"/>
      <c r="AM354" s="131"/>
      <c r="AN354" s="131"/>
    </row>
    <row r="355" spans="26:40" x14ac:dyDescent="0.25">
      <c r="Z355" s="136"/>
      <c r="AA355" s="136"/>
      <c r="AB355" s="136"/>
      <c r="AC355" s="136"/>
      <c r="AD355" s="136"/>
      <c r="AG355" s="136"/>
      <c r="AH355" s="136"/>
      <c r="AI355" s="136"/>
      <c r="AJ355" s="131"/>
      <c r="AK355" s="131"/>
      <c r="AL355" s="131"/>
      <c r="AM355" s="131"/>
      <c r="AN355" s="131"/>
    </row>
    <row r="356" spans="26:40" x14ac:dyDescent="0.25">
      <c r="Z356" s="136"/>
      <c r="AA356" s="136"/>
      <c r="AB356" s="136"/>
      <c r="AC356" s="136"/>
      <c r="AD356" s="136"/>
      <c r="AG356" s="136"/>
      <c r="AH356" s="136"/>
      <c r="AI356" s="136"/>
      <c r="AJ356" s="131"/>
      <c r="AK356" s="131"/>
      <c r="AL356" s="131"/>
      <c r="AM356" s="131"/>
      <c r="AN356" s="131"/>
    </row>
    <row r="357" spans="26:40" x14ac:dyDescent="0.25">
      <c r="Z357" s="136"/>
      <c r="AA357" s="136"/>
      <c r="AB357" s="136"/>
      <c r="AC357" s="136"/>
      <c r="AD357" s="136"/>
      <c r="AG357" s="136"/>
      <c r="AH357" s="136"/>
      <c r="AI357" s="136"/>
      <c r="AJ357" s="131"/>
      <c r="AK357" s="131"/>
      <c r="AL357" s="131"/>
      <c r="AM357" s="131"/>
      <c r="AN357" s="131"/>
    </row>
    <row r="358" spans="26:40" x14ac:dyDescent="0.25">
      <c r="Z358" s="136"/>
      <c r="AA358" s="136"/>
      <c r="AB358" s="136"/>
      <c r="AC358" s="136"/>
      <c r="AD358" s="136"/>
      <c r="AG358" s="136"/>
      <c r="AH358" s="136"/>
      <c r="AI358" s="136"/>
      <c r="AJ358" s="131"/>
      <c r="AK358" s="131"/>
      <c r="AL358" s="131"/>
      <c r="AM358" s="131"/>
      <c r="AN358" s="131"/>
    </row>
    <row r="359" spans="26:40" x14ac:dyDescent="0.25">
      <c r="Z359" s="136"/>
      <c r="AA359" s="136"/>
      <c r="AB359" s="136"/>
      <c r="AC359" s="136"/>
      <c r="AD359" s="136"/>
      <c r="AG359" s="136"/>
      <c r="AH359" s="136"/>
      <c r="AI359" s="136"/>
      <c r="AJ359" s="131"/>
      <c r="AK359" s="131"/>
      <c r="AL359" s="131"/>
      <c r="AM359" s="131"/>
      <c r="AN359" s="131"/>
    </row>
    <row r="360" spans="26:40" x14ac:dyDescent="0.25">
      <c r="Z360" s="136"/>
      <c r="AA360" s="136"/>
      <c r="AB360" s="136"/>
      <c r="AC360" s="136"/>
      <c r="AD360" s="136"/>
      <c r="AG360" s="136"/>
      <c r="AH360" s="136"/>
      <c r="AI360" s="136"/>
      <c r="AJ360" s="131"/>
      <c r="AK360" s="131"/>
      <c r="AL360" s="131"/>
      <c r="AM360" s="131"/>
      <c r="AN360" s="131"/>
    </row>
    <row r="361" spans="26:40" x14ac:dyDescent="0.25">
      <c r="Z361" s="136"/>
      <c r="AA361" s="136"/>
      <c r="AB361" s="136"/>
      <c r="AC361" s="136"/>
      <c r="AD361" s="136"/>
      <c r="AG361" s="136"/>
      <c r="AH361" s="136"/>
      <c r="AI361" s="136"/>
      <c r="AJ361" s="131"/>
      <c r="AK361" s="131"/>
      <c r="AL361" s="131"/>
      <c r="AM361" s="131"/>
      <c r="AN361" s="131"/>
    </row>
    <row r="362" spans="26:40" x14ac:dyDescent="0.25">
      <c r="Z362" s="136"/>
      <c r="AA362" s="136"/>
      <c r="AB362" s="136"/>
      <c r="AC362" s="136"/>
      <c r="AD362" s="136"/>
      <c r="AG362" s="136"/>
      <c r="AH362" s="136"/>
      <c r="AI362" s="136"/>
      <c r="AJ362" s="131"/>
      <c r="AK362" s="131"/>
      <c r="AL362" s="131"/>
      <c r="AM362" s="131"/>
      <c r="AN362" s="131"/>
    </row>
    <row r="363" spans="26:40" x14ac:dyDescent="0.25">
      <c r="Z363" s="136"/>
      <c r="AA363" s="136"/>
      <c r="AB363" s="136"/>
      <c r="AC363" s="136"/>
      <c r="AD363" s="136"/>
      <c r="AG363" s="136"/>
      <c r="AH363" s="136"/>
      <c r="AI363" s="136"/>
      <c r="AJ363" s="131"/>
      <c r="AK363" s="131"/>
      <c r="AL363" s="131"/>
      <c r="AM363" s="131"/>
      <c r="AN363" s="131"/>
    </row>
    <row r="364" spans="26:40" x14ac:dyDescent="0.25">
      <c r="Z364" s="136"/>
      <c r="AA364" s="136"/>
      <c r="AB364" s="136"/>
      <c r="AC364" s="136"/>
      <c r="AD364" s="136"/>
      <c r="AG364" s="136"/>
      <c r="AH364" s="136"/>
      <c r="AI364" s="136"/>
      <c r="AJ364" s="131"/>
      <c r="AK364" s="131"/>
      <c r="AL364" s="131"/>
      <c r="AM364" s="131"/>
      <c r="AN364" s="131"/>
    </row>
    <row r="365" spans="26:40" x14ac:dyDescent="0.25">
      <c r="Z365" s="136"/>
      <c r="AA365" s="136"/>
      <c r="AB365" s="136"/>
      <c r="AC365" s="136"/>
      <c r="AD365" s="136"/>
      <c r="AG365" s="136"/>
      <c r="AH365" s="136"/>
      <c r="AI365" s="136"/>
      <c r="AJ365" s="131"/>
      <c r="AK365" s="131"/>
      <c r="AL365" s="131"/>
      <c r="AM365" s="131"/>
      <c r="AN365" s="131"/>
    </row>
    <row r="366" spans="26:40" x14ac:dyDescent="0.25">
      <c r="Z366" s="136"/>
      <c r="AA366" s="136"/>
      <c r="AB366" s="136"/>
      <c r="AC366" s="136"/>
      <c r="AD366" s="136"/>
      <c r="AG366" s="136"/>
      <c r="AH366" s="136"/>
      <c r="AI366" s="136"/>
      <c r="AJ366" s="131"/>
      <c r="AK366" s="131"/>
      <c r="AL366" s="131"/>
      <c r="AM366" s="131"/>
      <c r="AN366" s="131"/>
    </row>
    <row r="367" spans="26:40" x14ac:dyDescent="0.25">
      <c r="Z367" s="136"/>
      <c r="AA367" s="136"/>
      <c r="AB367" s="136"/>
      <c r="AC367" s="136"/>
      <c r="AD367" s="136"/>
      <c r="AG367" s="136"/>
      <c r="AH367" s="136"/>
      <c r="AI367" s="136"/>
      <c r="AJ367" s="131"/>
      <c r="AK367" s="131"/>
      <c r="AL367" s="131"/>
      <c r="AM367" s="131"/>
      <c r="AN367" s="131"/>
    </row>
    <row r="368" spans="26:40" x14ac:dyDescent="0.25">
      <c r="Z368" s="136"/>
      <c r="AA368" s="136"/>
      <c r="AB368" s="136"/>
      <c r="AC368" s="136"/>
      <c r="AD368" s="136"/>
      <c r="AG368" s="136"/>
      <c r="AH368" s="136"/>
      <c r="AI368" s="136"/>
      <c r="AJ368" s="131"/>
      <c r="AK368" s="131"/>
      <c r="AL368" s="131"/>
      <c r="AM368" s="131"/>
      <c r="AN368" s="131"/>
    </row>
    <row r="369" spans="26:40" x14ac:dyDescent="0.25">
      <c r="Z369" s="136"/>
      <c r="AA369" s="136"/>
      <c r="AB369" s="136"/>
      <c r="AC369" s="136"/>
      <c r="AD369" s="136"/>
      <c r="AG369" s="136"/>
      <c r="AH369" s="136"/>
      <c r="AI369" s="136"/>
      <c r="AJ369" s="131"/>
      <c r="AK369" s="131"/>
      <c r="AL369" s="131"/>
      <c r="AM369" s="131"/>
      <c r="AN369" s="131"/>
    </row>
    <row r="370" spans="26:40" x14ac:dyDescent="0.25">
      <c r="Z370" s="136"/>
      <c r="AA370" s="136"/>
      <c r="AB370" s="136"/>
      <c r="AC370" s="136"/>
      <c r="AD370" s="136"/>
      <c r="AG370" s="136"/>
      <c r="AH370" s="136"/>
      <c r="AI370" s="136"/>
      <c r="AJ370" s="131"/>
      <c r="AK370" s="131"/>
      <c r="AL370" s="131"/>
      <c r="AM370" s="131"/>
      <c r="AN370" s="131"/>
    </row>
    <row r="371" spans="26:40" x14ac:dyDescent="0.25">
      <c r="Z371" s="136"/>
      <c r="AA371" s="136"/>
      <c r="AB371" s="136"/>
      <c r="AC371" s="136"/>
      <c r="AD371" s="136"/>
      <c r="AG371" s="136"/>
      <c r="AH371" s="136"/>
      <c r="AI371" s="136"/>
      <c r="AJ371" s="131"/>
      <c r="AK371" s="131"/>
      <c r="AL371" s="131"/>
      <c r="AM371" s="131"/>
      <c r="AN371" s="131"/>
    </row>
    <row r="372" spans="26:40" x14ac:dyDescent="0.25">
      <c r="Z372" s="136"/>
      <c r="AA372" s="136"/>
      <c r="AB372" s="136"/>
      <c r="AC372" s="136"/>
      <c r="AD372" s="136"/>
      <c r="AG372" s="136"/>
      <c r="AH372" s="136"/>
      <c r="AI372" s="136"/>
      <c r="AJ372" s="131"/>
      <c r="AK372" s="131"/>
      <c r="AL372" s="131"/>
      <c r="AM372" s="131"/>
      <c r="AN372" s="131"/>
    </row>
    <row r="373" spans="26:40" x14ac:dyDescent="0.25">
      <c r="Z373" s="136"/>
      <c r="AA373" s="136"/>
      <c r="AB373" s="136"/>
      <c r="AC373" s="136"/>
      <c r="AD373" s="136"/>
      <c r="AG373" s="136"/>
      <c r="AH373" s="136"/>
      <c r="AI373" s="136"/>
      <c r="AJ373" s="131"/>
      <c r="AK373" s="131"/>
      <c r="AL373" s="131"/>
      <c r="AM373" s="131"/>
      <c r="AN373" s="131"/>
    </row>
    <row r="374" spans="26:40" x14ac:dyDescent="0.25">
      <c r="Z374" s="136"/>
      <c r="AA374" s="136"/>
      <c r="AB374" s="136"/>
      <c r="AC374" s="136"/>
      <c r="AD374" s="136"/>
      <c r="AG374" s="136"/>
      <c r="AH374" s="136"/>
      <c r="AI374" s="136"/>
      <c r="AJ374" s="131"/>
      <c r="AK374" s="131"/>
      <c r="AL374" s="131"/>
      <c r="AM374" s="131"/>
      <c r="AN374" s="131"/>
    </row>
    <row r="375" spans="26:40" x14ac:dyDescent="0.25">
      <c r="Z375" s="136"/>
      <c r="AA375" s="136"/>
      <c r="AB375" s="136"/>
      <c r="AC375" s="136"/>
      <c r="AD375" s="136"/>
      <c r="AG375" s="136"/>
      <c r="AH375" s="136"/>
      <c r="AI375" s="136"/>
      <c r="AJ375" s="131"/>
      <c r="AK375" s="131"/>
      <c r="AL375" s="131"/>
      <c r="AM375" s="131"/>
      <c r="AN375" s="131"/>
    </row>
    <row r="376" spans="26:40" x14ac:dyDescent="0.25">
      <c r="Z376" s="136"/>
      <c r="AA376" s="136"/>
      <c r="AB376" s="136"/>
      <c r="AC376" s="136"/>
      <c r="AD376" s="136"/>
      <c r="AG376" s="136"/>
      <c r="AH376" s="136"/>
      <c r="AI376" s="136"/>
      <c r="AJ376" s="131"/>
      <c r="AK376" s="131"/>
      <c r="AL376" s="131"/>
      <c r="AM376" s="131"/>
      <c r="AN376" s="131"/>
    </row>
    <row r="377" spans="26:40" x14ac:dyDescent="0.25">
      <c r="Z377" s="136"/>
      <c r="AA377" s="136"/>
      <c r="AB377" s="136"/>
      <c r="AC377" s="136"/>
      <c r="AD377" s="136"/>
      <c r="AG377" s="136"/>
      <c r="AH377" s="136"/>
      <c r="AI377" s="136"/>
      <c r="AJ377" s="131"/>
      <c r="AK377" s="131"/>
      <c r="AL377" s="131"/>
      <c r="AM377" s="131"/>
      <c r="AN377" s="131"/>
    </row>
    <row r="378" spans="26:40" x14ac:dyDescent="0.25">
      <c r="Z378" s="136"/>
      <c r="AA378" s="136"/>
      <c r="AB378" s="136"/>
      <c r="AC378" s="136"/>
      <c r="AD378" s="136"/>
      <c r="AG378" s="136"/>
      <c r="AH378" s="136"/>
      <c r="AI378" s="136"/>
      <c r="AJ378" s="131"/>
      <c r="AK378" s="131"/>
      <c r="AL378" s="131"/>
      <c r="AM378" s="131"/>
      <c r="AN378" s="131"/>
    </row>
    <row r="379" spans="26:40" x14ac:dyDescent="0.25">
      <c r="Z379" s="136"/>
      <c r="AA379" s="136"/>
      <c r="AB379" s="136"/>
      <c r="AC379" s="136"/>
      <c r="AD379" s="136"/>
      <c r="AG379" s="136"/>
      <c r="AH379" s="136"/>
      <c r="AI379" s="136"/>
      <c r="AJ379" s="131"/>
      <c r="AK379" s="131"/>
      <c r="AL379" s="131"/>
      <c r="AM379" s="131"/>
      <c r="AN379" s="131"/>
    </row>
    <row r="380" spans="26:40" x14ac:dyDescent="0.25">
      <c r="Z380" s="136"/>
      <c r="AA380" s="136"/>
      <c r="AB380" s="136"/>
      <c r="AC380" s="136"/>
      <c r="AD380" s="136"/>
      <c r="AG380" s="136"/>
      <c r="AH380" s="136"/>
      <c r="AI380" s="136"/>
      <c r="AJ380" s="131"/>
      <c r="AK380" s="131"/>
      <c r="AL380" s="131"/>
      <c r="AM380" s="131"/>
      <c r="AN380" s="131"/>
    </row>
    <row r="381" spans="26:40" x14ac:dyDescent="0.25">
      <c r="Z381" s="136"/>
      <c r="AA381" s="136"/>
      <c r="AB381" s="136"/>
      <c r="AC381" s="136"/>
      <c r="AD381" s="136"/>
      <c r="AG381" s="136"/>
      <c r="AH381" s="136"/>
      <c r="AI381" s="136"/>
      <c r="AJ381" s="131"/>
      <c r="AK381" s="131"/>
      <c r="AL381" s="131"/>
      <c r="AM381" s="131"/>
      <c r="AN381" s="131"/>
    </row>
    <row r="382" spans="26:40" x14ac:dyDescent="0.25">
      <c r="Z382" s="136"/>
      <c r="AA382" s="136"/>
      <c r="AB382" s="136"/>
      <c r="AC382" s="136"/>
      <c r="AD382" s="136"/>
      <c r="AG382" s="136"/>
      <c r="AH382" s="136"/>
      <c r="AI382" s="136"/>
      <c r="AJ382" s="131"/>
      <c r="AK382" s="131"/>
      <c r="AL382" s="131"/>
      <c r="AM382" s="131"/>
      <c r="AN382" s="131"/>
    </row>
    <row r="383" spans="26:40" x14ac:dyDescent="0.25">
      <c r="Z383" s="136"/>
      <c r="AA383" s="136"/>
      <c r="AB383" s="136"/>
      <c r="AC383" s="136"/>
      <c r="AD383" s="136"/>
      <c r="AG383" s="136"/>
      <c r="AH383" s="136"/>
      <c r="AI383" s="136"/>
      <c r="AJ383" s="131"/>
      <c r="AK383" s="131"/>
      <c r="AL383" s="131"/>
      <c r="AM383" s="131"/>
      <c r="AN383" s="131"/>
    </row>
    <row r="384" spans="26:40" x14ac:dyDescent="0.25">
      <c r="Z384" s="136"/>
      <c r="AA384" s="136"/>
      <c r="AB384" s="136"/>
      <c r="AC384" s="136"/>
      <c r="AD384" s="136"/>
      <c r="AG384" s="136"/>
      <c r="AH384" s="136"/>
      <c r="AI384" s="136"/>
      <c r="AJ384" s="131"/>
      <c r="AK384" s="131"/>
      <c r="AL384" s="131"/>
      <c r="AM384" s="131"/>
      <c r="AN384" s="131"/>
    </row>
    <row r="385" spans="26:40" x14ac:dyDescent="0.25">
      <c r="Z385" s="136"/>
      <c r="AA385" s="136"/>
      <c r="AB385" s="136"/>
      <c r="AC385" s="136"/>
      <c r="AD385" s="136"/>
      <c r="AG385" s="136"/>
      <c r="AH385" s="136"/>
      <c r="AI385" s="136"/>
      <c r="AJ385" s="131"/>
      <c r="AK385" s="131"/>
      <c r="AL385" s="131"/>
      <c r="AM385" s="131"/>
      <c r="AN385" s="131"/>
    </row>
    <row r="386" spans="26:40" x14ac:dyDescent="0.25">
      <c r="Z386" s="136"/>
      <c r="AA386" s="136"/>
      <c r="AB386" s="136"/>
      <c r="AC386" s="136"/>
      <c r="AD386" s="136"/>
      <c r="AG386" s="136"/>
      <c r="AH386" s="136"/>
      <c r="AI386" s="136"/>
      <c r="AJ386" s="131"/>
      <c r="AK386" s="131"/>
      <c r="AL386" s="131"/>
      <c r="AM386" s="131"/>
      <c r="AN386" s="131"/>
    </row>
    <row r="387" spans="26:40" x14ac:dyDescent="0.25">
      <c r="Z387" s="136"/>
      <c r="AA387" s="136"/>
      <c r="AB387" s="136"/>
      <c r="AC387" s="136"/>
      <c r="AD387" s="136"/>
      <c r="AG387" s="136"/>
      <c r="AH387" s="136"/>
      <c r="AI387" s="136"/>
      <c r="AJ387" s="131"/>
      <c r="AK387" s="131"/>
      <c r="AL387" s="131"/>
      <c r="AM387" s="131"/>
      <c r="AN387" s="131"/>
    </row>
    <row r="388" spans="26:40" x14ac:dyDescent="0.25">
      <c r="Z388" s="136"/>
      <c r="AA388" s="136"/>
      <c r="AB388" s="136"/>
      <c r="AC388" s="136"/>
      <c r="AD388" s="136"/>
      <c r="AG388" s="136"/>
      <c r="AH388" s="136"/>
      <c r="AI388" s="136"/>
      <c r="AJ388" s="131"/>
      <c r="AK388" s="131"/>
      <c r="AL388" s="131"/>
      <c r="AM388" s="131"/>
      <c r="AN388" s="131"/>
    </row>
    <row r="389" spans="26:40" x14ac:dyDescent="0.25">
      <c r="Z389" s="136"/>
      <c r="AA389" s="136"/>
      <c r="AB389" s="136"/>
      <c r="AC389" s="136"/>
      <c r="AD389" s="136"/>
      <c r="AG389" s="136"/>
      <c r="AH389" s="136"/>
      <c r="AI389" s="136"/>
      <c r="AJ389" s="131"/>
      <c r="AK389" s="131"/>
      <c r="AL389" s="131"/>
      <c r="AM389" s="131"/>
      <c r="AN389" s="131"/>
    </row>
    <row r="390" spans="26:40" x14ac:dyDescent="0.25">
      <c r="Z390" s="136"/>
      <c r="AA390" s="136"/>
      <c r="AB390" s="136"/>
      <c r="AC390" s="136"/>
      <c r="AD390" s="136"/>
      <c r="AG390" s="136"/>
      <c r="AH390" s="136"/>
      <c r="AI390" s="136"/>
      <c r="AJ390" s="131"/>
      <c r="AK390" s="131"/>
      <c r="AL390" s="131"/>
      <c r="AM390" s="131"/>
      <c r="AN390" s="131"/>
    </row>
    <row r="391" spans="26:40" x14ac:dyDescent="0.25">
      <c r="Z391" s="136"/>
      <c r="AA391" s="136"/>
      <c r="AB391" s="136"/>
      <c r="AC391" s="136"/>
      <c r="AD391" s="136"/>
      <c r="AG391" s="136"/>
      <c r="AH391" s="136"/>
      <c r="AI391" s="136"/>
      <c r="AJ391" s="131"/>
      <c r="AK391" s="131"/>
      <c r="AL391" s="131"/>
      <c r="AM391" s="131"/>
      <c r="AN391" s="131"/>
    </row>
    <row r="392" spans="26:40" x14ac:dyDescent="0.25">
      <c r="Z392" s="136"/>
      <c r="AA392" s="136"/>
      <c r="AB392" s="136"/>
      <c r="AC392" s="136"/>
      <c r="AD392" s="136"/>
      <c r="AG392" s="136"/>
      <c r="AH392" s="136"/>
      <c r="AI392" s="136"/>
      <c r="AJ392" s="131"/>
      <c r="AK392" s="131"/>
      <c r="AL392" s="131"/>
      <c r="AM392" s="131"/>
      <c r="AN392" s="131"/>
    </row>
    <row r="393" spans="26:40" x14ac:dyDescent="0.25">
      <c r="Z393" s="136"/>
      <c r="AA393" s="136"/>
      <c r="AB393" s="136"/>
      <c r="AC393" s="136"/>
      <c r="AD393" s="136"/>
      <c r="AG393" s="136"/>
      <c r="AH393" s="136"/>
      <c r="AI393" s="136"/>
      <c r="AJ393" s="131"/>
      <c r="AK393" s="131"/>
      <c r="AL393" s="131"/>
      <c r="AM393" s="131"/>
      <c r="AN393" s="131"/>
    </row>
    <row r="394" spans="26:40" x14ac:dyDescent="0.25">
      <c r="Z394" s="136"/>
      <c r="AA394" s="136"/>
      <c r="AB394" s="136"/>
      <c r="AC394" s="136"/>
      <c r="AD394" s="136"/>
      <c r="AG394" s="136"/>
      <c r="AH394" s="136"/>
      <c r="AI394" s="136"/>
      <c r="AJ394" s="131"/>
      <c r="AK394" s="131"/>
      <c r="AL394" s="131"/>
      <c r="AM394" s="131"/>
      <c r="AN394" s="131"/>
    </row>
    <row r="395" spans="26:40" x14ac:dyDescent="0.25">
      <c r="Z395" s="136"/>
      <c r="AA395" s="136"/>
      <c r="AB395" s="136"/>
      <c r="AC395" s="136"/>
      <c r="AD395" s="136"/>
      <c r="AG395" s="136"/>
      <c r="AH395" s="136"/>
      <c r="AI395" s="136"/>
      <c r="AJ395" s="131"/>
      <c r="AK395" s="131"/>
      <c r="AL395" s="131"/>
      <c r="AM395" s="131"/>
      <c r="AN395" s="131"/>
    </row>
    <row r="396" spans="26:40" x14ac:dyDescent="0.25">
      <c r="Z396" s="136"/>
      <c r="AA396" s="136"/>
      <c r="AB396" s="136"/>
      <c r="AC396" s="136"/>
      <c r="AD396" s="136"/>
      <c r="AG396" s="136"/>
      <c r="AH396" s="136"/>
      <c r="AI396" s="136"/>
      <c r="AJ396" s="131"/>
      <c r="AK396" s="131"/>
      <c r="AL396" s="131"/>
      <c r="AM396" s="131"/>
      <c r="AN396" s="131"/>
    </row>
    <row r="397" spans="26:40" x14ac:dyDescent="0.25">
      <c r="Z397" s="136"/>
      <c r="AA397" s="136"/>
      <c r="AB397" s="136"/>
      <c r="AC397" s="136"/>
      <c r="AD397" s="136"/>
      <c r="AG397" s="136"/>
      <c r="AH397" s="136"/>
      <c r="AI397" s="136"/>
      <c r="AJ397" s="131"/>
      <c r="AK397" s="131"/>
      <c r="AL397" s="131"/>
      <c r="AM397" s="131"/>
      <c r="AN397" s="131"/>
    </row>
    <row r="398" spans="26:40" x14ac:dyDescent="0.25">
      <c r="Z398" s="136"/>
      <c r="AA398" s="136"/>
      <c r="AB398" s="136"/>
      <c r="AC398" s="136"/>
      <c r="AD398" s="136"/>
      <c r="AG398" s="136"/>
      <c r="AH398" s="136"/>
      <c r="AI398" s="136"/>
      <c r="AJ398" s="131"/>
      <c r="AK398" s="131"/>
      <c r="AL398" s="131"/>
      <c r="AM398" s="131"/>
      <c r="AN398" s="131"/>
    </row>
    <row r="399" spans="26:40" x14ac:dyDescent="0.25">
      <c r="Z399" s="136"/>
      <c r="AA399" s="136"/>
      <c r="AB399" s="136"/>
      <c r="AC399" s="136"/>
      <c r="AD399" s="136"/>
      <c r="AG399" s="136"/>
      <c r="AH399" s="136"/>
      <c r="AI399" s="136"/>
      <c r="AJ399" s="131"/>
      <c r="AK399" s="131"/>
      <c r="AL399" s="131"/>
      <c r="AM399" s="131"/>
      <c r="AN399" s="131"/>
    </row>
    <row r="400" spans="26:40" x14ac:dyDescent="0.25">
      <c r="Z400" s="136"/>
      <c r="AA400" s="136"/>
      <c r="AB400" s="136"/>
      <c r="AC400" s="136"/>
      <c r="AD400" s="136"/>
      <c r="AG400" s="136"/>
      <c r="AH400" s="136"/>
      <c r="AI400" s="136"/>
      <c r="AJ400" s="131"/>
      <c r="AK400" s="131"/>
      <c r="AL400" s="131"/>
      <c r="AM400" s="131"/>
      <c r="AN400" s="131"/>
    </row>
    <row r="401" spans="26:40" x14ac:dyDescent="0.25">
      <c r="Z401" s="136"/>
      <c r="AA401" s="136"/>
      <c r="AB401" s="136"/>
      <c r="AC401" s="136"/>
      <c r="AD401" s="136"/>
      <c r="AG401" s="136"/>
      <c r="AH401" s="136"/>
      <c r="AI401" s="136"/>
      <c r="AJ401" s="131"/>
      <c r="AK401" s="131"/>
      <c r="AL401" s="131"/>
      <c r="AM401" s="131"/>
      <c r="AN401" s="131"/>
    </row>
    <row r="402" spans="26:40" x14ac:dyDescent="0.25">
      <c r="Z402" s="136"/>
      <c r="AA402" s="136"/>
      <c r="AB402" s="136"/>
      <c r="AC402" s="136"/>
      <c r="AD402" s="136"/>
      <c r="AG402" s="136"/>
      <c r="AH402" s="136"/>
      <c r="AI402" s="136"/>
      <c r="AJ402" s="131"/>
      <c r="AK402" s="131"/>
      <c r="AL402" s="131"/>
      <c r="AM402" s="131"/>
      <c r="AN402" s="131"/>
    </row>
    <row r="403" spans="26:40" x14ac:dyDescent="0.25">
      <c r="Z403" s="136"/>
      <c r="AA403" s="136"/>
      <c r="AB403" s="136"/>
      <c r="AC403" s="136"/>
      <c r="AD403" s="136"/>
      <c r="AG403" s="136"/>
      <c r="AH403" s="136"/>
      <c r="AI403" s="136"/>
      <c r="AJ403" s="131"/>
      <c r="AK403" s="131"/>
      <c r="AL403" s="131"/>
      <c r="AM403" s="131"/>
      <c r="AN403" s="131"/>
    </row>
    <row r="404" spans="26:40" x14ac:dyDescent="0.25">
      <c r="Z404" s="136"/>
      <c r="AA404" s="136"/>
      <c r="AB404" s="136"/>
      <c r="AC404" s="136"/>
      <c r="AD404" s="136"/>
      <c r="AG404" s="136"/>
      <c r="AH404" s="136"/>
      <c r="AI404" s="136"/>
      <c r="AJ404" s="131"/>
      <c r="AK404" s="131"/>
      <c r="AL404" s="131"/>
      <c r="AM404" s="131"/>
      <c r="AN404" s="131"/>
    </row>
    <row r="405" spans="26:40" x14ac:dyDescent="0.25">
      <c r="Z405" s="136"/>
      <c r="AA405" s="136"/>
      <c r="AB405" s="136"/>
      <c r="AC405" s="136"/>
      <c r="AD405" s="136"/>
      <c r="AG405" s="136"/>
      <c r="AH405" s="136"/>
      <c r="AI405" s="136"/>
      <c r="AJ405" s="131"/>
      <c r="AK405" s="131"/>
      <c r="AL405" s="131"/>
      <c r="AM405" s="131"/>
      <c r="AN405" s="131"/>
    </row>
    <row r="406" spans="26:40" x14ac:dyDescent="0.25">
      <c r="Z406" s="136"/>
      <c r="AA406" s="136"/>
      <c r="AB406" s="136"/>
      <c r="AC406" s="136"/>
      <c r="AD406" s="136"/>
      <c r="AG406" s="136"/>
      <c r="AH406" s="136"/>
      <c r="AI406" s="136"/>
      <c r="AJ406" s="131"/>
      <c r="AK406" s="131"/>
      <c r="AL406" s="131"/>
      <c r="AM406" s="131"/>
      <c r="AN406" s="131"/>
    </row>
    <row r="407" spans="26:40" x14ac:dyDescent="0.25">
      <c r="Z407" s="136"/>
      <c r="AA407" s="136"/>
      <c r="AB407" s="136"/>
      <c r="AC407" s="136"/>
      <c r="AD407" s="136"/>
      <c r="AG407" s="136"/>
      <c r="AH407" s="136"/>
      <c r="AI407" s="136"/>
      <c r="AJ407" s="131"/>
      <c r="AK407" s="131"/>
      <c r="AL407" s="131"/>
      <c r="AM407" s="131"/>
      <c r="AN407" s="131"/>
    </row>
    <row r="408" spans="26:40" x14ac:dyDescent="0.25">
      <c r="Z408" s="136"/>
      <c r="AA408" s="136"/>
      <c r="AB408" s="136"/>
      <c r="AC408" s="136"/>
      <c r="AD408" s="136"/>
      <c r="AG408" s="136"/>
      <c r="AH408" s="136"/>
      <c r="AI408" s="136"/>
      <c r="AJ408" s="131"/>
      <c r="AK408" s="131"/>
      <c r="AL408" s="131"/>
      <c r="AM408" s="131"/>
      <c r="AN408" s="131"/>
    </row>
    <row r="409" spans="26:40" x14ac:dyDescent="0.25">
      <c r="Z409" s="136"/>
      <c r="AA409" s="136"/>
      <c r="AB409" s="136"/>
      <c r="AC409" s="136"/>
      <c r="AD409" s="136"/>
      <c r="AG409" s="136"/>
      <c r="AH409" s="136"/>
      <c r="AI409" s="136"/>
      <c r="AJ409" s="131"/>
      <c r="AK409" s="131"/>
      <c r="AL409" s="131"/>
      <c r="AM409" s="131"/>
      <c r="AN409" s="131"/>
    </row>
    <row r="410" spans="26:40" x14ac:dyDescent="0.25">
      <c r="Z410" s="136"/>
      <c r="AA410" s="136"/>
      <c r="AB410" s="136"/>
      <c r="AC410" s="136"/>
      <c r="AD410" s="136"/>
      <c r="AG410" s="136"/>
      <c r="AH410" s="136"/>
      <c r="AI410" s="136"/>
      <c r="AJ410" s="131"/>
      <c r="AK410" s="131"/>
      <c r="AL410" s="131"/>
      <c r="AM410" s="131"/>
      <c r="AN410" s="131"/>
    </row>
    <row r="411" spans="26:40" x14ac:dyDescent="0.25">
      <c r="Z411" s="136"/>
      <c r="AA411" s="136"/>
      <c r="AB411" s="136"/>
      <c r="AC411" s="136"/>
      <c r="AD411" s="136"/>
      <c r="AG411" s="136"/>
      <c r="AH411" s="136"/>
      <c r="AI411" s="136"/>
      <c r="AJ411" s="131"/>
      <c r="AK411" s="131"/>
      <c r="AL411" s="131"/>
      <c r="AM411" s="131"/>
      <c r="AN411" s="131"/>
    </row>
    <row r="412" spans="26:40" x14ac:dyDescent="0.25">
      <c r="Z412" s="136"/>
      <c r="AA412" s="136"/>
      <c r="AB412" s="136"/>
      <c r="AC412" s="136"/>
      <c r="AD412" s="136"/>
      <c r="AG412" s="136"/>
      <c r="AH412" s="136"/>
      <c r="AI412" s="136"/>
      <c r="AJ412" s="131"/>
      <c r="AK412" s="131"/>
      <c r="AL412" s="131"/>
      <c r="AM412" s="131"/>
      <c r="AN412" s="131"/>
    </row>
    <row r="413" spans="26:40" x14ac:dyDescent="0.25">
      <c r="Z413" s="136"/>
      <c r="AA413" s="136"/>
      <c r="AB413" s="136"/>
      <c r="AC413" s="136"/>
      <c r="AD413" s="136"/>
      <c r="AG413" s="136"/>
      <c r="AH413" s="136"/>
      <c r="AI413" s="136"/>
      <c r="AJ413" s="131"/>
      <c r="AK413" s="131"/>
      <c r="AL413" s="131"/>
      <c r="AM413" s="131"/>
      <c r="AN413" s="131"/>
    </row>
    <row r="414" spans="26:40" x14ac:dyDescent="0.25">
      <c r="Z414" s="136"/>
      <c r="AA414" s="136"/>
      <c r="AB414" s="136"/>
      <c r="AC414" s="136"/>
      <c r="AD414" s="136"/>
      <c r="AG414" s="136"/>
      <c r="AH414" s="136"/>
      <c r="AI414" s="136"/>
      <c r="AJ414" s="131"/>
      <c r="AK414" s="131"/>
      <c r="AL414" s="131"/>
      <c r="AM414" s="131"/>
      <c r="AN414" s="131"/>
    </row>
    <row r="415" spans="26:40" x14ac:dyDescent="0.25">
      <c r="Z415" s="136"/>
      <c r="AA415" s="136"/>
      <c r="AB415" s="136"/>
      <c r="AC415" s="136"/>
      <c r="AD415" s="136"/>
      <c r="AG415" s="136"/>
      <c r="AH415" s="136"/>
      <c r="AI415" s="136"/>
      <c r="AJ415" s="131"/>
      <c r="AK415" s="131"/>
      <c r="AL415" s="131"/>
      <c r="AM415" s="131"/>
      <c r="AN415" s="131"/>
    </row>
    <row r="416" spans="26:40" x14ac:dyDescent="0.25">
      <c r="Z416" s="136"/>
      <c r="AA416" s="136"/>
      <c r="AB416" s="136"/>
      <c r="AC416" s="136"/>
      <c r="AD416" s="136"/>
      <c r="AG416" s="136"/>
      <c r="AH416" s="136"/>
      <c r="AI416" s="136"/>
      <c r="AJ416" s="131"/>
      <c r="AK416" s="131"/>
      <c r="AL416" s="131"/>
      <c r="AM416" s="131"/>
      <c r="AN416" s="131"/>
    </row>
    <row r="417" spans="26:40" x14ac:dyDescent="0.25">
      <c r="Z417" s="136"/>
      <c r="AA417" s="136"/>
      <c r="AB417" s="136"/>
      <c r="AC417" s="136"/>
      <c r="AD417" s="136"/>
      <c r="AG417" s="136"/>
      <c r="AH417" s="136"/>
      <c r="AI417" s="136"/>
      <c r="AJ417" s="131"/>
      <c r="AK417" s="131"/>
      <c r="AL417" s="131"/>
      <c r="AM417" s="131"/>
      <c r="AN417" s="131"/>
    </row>
    <row r="418" spans="26:40" x14ac:dyDescent="0.25">
      <c r="Z418" s="136"/>
      <c r="AA418" s="136"/>
      <c r="AB418" s="136"/>
      <c r="AC418" s="136"/>
      <c r="AD418" s="136"/>
      <c r="AG418" s="136"/>
      <c r="AH418" s="136"/>
      <c r="AI418" s="136"/>
      <c r="AJ418" s="131"/>
      <c r="AK418" s="131"/>
      <c r="AL418" s="131"/>
      <c r="AM418" s="131"/>
      <c r="AN418" s="131"/>
    </row>
    <row r="419" spans="26:40" x14ac:dyDescent="0.25">
      <c r="Z419" s="136"/>
      <c r="AA419" s="136"/>
      <c r="AB419" s="136"/>
      <c r="AC419" s="136"/>
      <c r="AD419" s="136"/>
      <c r="AG419" s="136"/>
      <c r="AH419" s="136"/>
      <c r="AI419" s="136"/>
      <c r="AJ419" s="131"/>
      <c r="AK419" s="131"/>
      <c r="AL419" s="131"/>
      <c r="AM419" s="131"/>
      <c r="AN419" s="131"/>
    </row>
    <row r="420" spans="26:40" x14ac:dyDescent="0.25">
      <c r="Z420" s="136"/>
      <c r="AA420" s="136"/>
      <c r="AB420" s="136"/>
      <c r="AC420" s="136"/>
      <c r="AD420" s="136"/>
      <c r="AG420" s="136"/>
      <c r="AH420" s="136"/>
      <c r="AI420" s="136"/>
      <c r="AJ420" s="131"/>
      <c r="AK420" s="131"/>
      <c r="AL420" s="131"/>
      <c r="AM420" s="131"/>
      <c r="AN420" s="131"/>
    </row>
    <row r="421" spans="26:40" x14ac:dyDescent="0.25">
      <c r="Z421" s="136"/>
      <c r="AA421" s="136"/>
      <c r="AB421" s="136"/>
      <c r="AC421" s="136"/>
      <c r="AD421" s="136"/>
      <c r="AG421" s="136"/>
      <c r="AH421" s="136"/>
      <c r="AI421" s="136"/>
      <c r="AJ421" s="131"/>
      <c r="AK421" s="131"/>
      <c r="AL421" s="131"/>
      <c r="AM421" s="131"/>
      <c r="AN421" s="131"/>
    </row>
    <row r="422" spans="26:40" x14ac:dyDescent="0.25">
      <c r="Z422" s="136"/>
      <c r="AA422" s="136"/>
      <c r="AB422" s="136"/>
      <c r="AC422" s="136"/>
      <c r="AD422" s="136"/>
      <c r="AG422" s="136"/>
      <c r="AH422" s="136"/>
      <c r="AI422" s="136"/>
      <c r="AJ422" s="131"/>
      <c r="AK422" s="131"/>
      <c r="AL422" s="131"/>
      <c r="AM422" s="131"/>
      <c r="AN422" s="131"/>
    </row>
    <row r="423" spans="26:40" x14ac:dyDescent="0.25">
      <c r="Z423" s="136"/>
      <c r="AA423" s="136"/>
      <c r="AB423" s="136"/>
      <c r="AC423" s="136"/>
      <c r="AD423" s="136"/>
      <c r="AG423" s="136"/>
      <c r="AH423" s="136"/>
      <c r="AI423" s="136"/>
      <c r="AJ423" s="131"/>
      <c r="AK423" s="131"/>
      <c r="AL423" s="131"/>
      <c r="AM423" s="131"/>
      <c r="AN423" s="131"/>
    </row>
    <row r="424" spans="26:40" x14ac:dyDescent="0.25">
      <c r="Z424" s="136"/>
      <c r="AA424" s="136"/>
      <c r="AB424" s="136"/>
      <c r="AC424" s="136"/>
      <c r="AD424" s="136"/>
      <c r="AG424" s="136"/>
      <c r="AH424" s="136"/>
      <c r="AI424" s="136"/>
      <c r="AJ424" s="131"/>
      <c r="AK424" s="131"/>
      <c r="AL424" s="131"/>
      <c r="AM424" s="131"/>
      <c r="AN424" s="131"/>
    </row>
    <row r="425" spans="26:40" x14ac:dyDescent="0.25">
      <c r="Z425" s="136"/>
      <c r="AA425" s="136"/>
      <c r="AB425" s="136"/>
      <c r="AC425" s="136"/>
      <c r="AD425" s="136"/>
      <c r="AG425" s="136"/>
      <c r="AH425" s="136"/>
      <c r="AI425" s="136"/>
      <c r="AJ425" s="131"/>
      <c r="AK425" s="131"/>
      <c r="AL425" s="131"/>
      <c r="AM425" s="131"/>
      <c r="AN425" s="131"/>
    </row>
    <row r="426" spans="26:40" x14ac:dyDescent="0.25">
      <c r="Z426" s="136"/>
      <c r="AA426" s="136"/>
      <c r="AB426" s="136"/>
      <c r="AC426" s="136"/>
      <c r="AD426" s="136"/>
      <c r="AG426" s="136"/>
      <c r="AH426" s="136"/>
      <c r="AI426" s="136"/>
      <c r="AJ426" s="131"/>
      <c r="AK426" s="131"/>
      <c r="AL426" s="131"/>
      <c r="AM426" s="131"/>
      <c r="AN426" s="131"/>
    </row>
    <row r="427" spans="26:40" x14ac:dyDescent="0.25">
      <c r="Z427" s="136"/>
      <c r="AA427" s="136"/>
      <c r="AB427" s="136"/>
      <c r="AC427" s="136"/>
      <c r="AD427" s="136"/>
      <c r="AG427" s="136"/>
      <c r="AH427" s="136"/>
      <c r="AI427" s="136"/>
      <c r="AJ427" s="131"/>
      <c r="AK427" s="131"/>
      <c r="AL427" s="131"/>
      <c r="AM427" s="131"/>
      <c r="AN427" s="131"/>
    </row>
    <row r="428" spans="26:40" x14ac:dyDescent="0.25">
      <c r="Z428" s="136"/>
      <c r="AA428" s="136"/>
      <c r="AB428" s="136"/>
      <c r="AC428" s="136"/>
      <c r="AD428" s="136"/>
      <c r="AG428" s="136"/>
      <c r="AH428" s="136"/>
      <c r="AI428" s="136"/>
      <c r="AJ428" s="131"/>
      <c r="AK428" s="131"/>
      <c r="AL428" s="131"/>
      <c r="AM428" s="131"/>
      <c r="AN428" s="131"/>
    </row>
    <row r="429" spans="26:40" x14ac:dyDescent="0.25">
      <c r="Z429" s="136"/>
      <c r="AA429" s="136"/>
      <c r="AB429" s="136"/>
      <c r="AC429" s="136"/>
      <c r="AD429" s="136"/>
      <c r="AG429" s="136"/>
      <c r="AH429" s="136"/>
      <c r="AI429" s="136"/>
      <c r="AJ429" s="131"/>
      <c r="AK429" s="131"/>
      <c r="AL429" s="131"/>
      <c r="AM429" s="131"/>
      <c r="AN429" s="131"/>
    </row>
    <row r="430" spans="26:40" x14ac:dyDescent="0.25">
      <c r="Z430" s="136"/>
      <c r="AA430" s="136"/>
      <c r="AB430" s="136"/>
      <c r="AC430" s="136"/>
      <c r="AD430" s="136"/>
      <c r="AG430" s="136"/>
      <c r="AH430" s="136"/>
      <c r="AI430" s="136"/>
      <c r="AJ430" s="131"/>
      <c r="AK430" s="131"/>
      <c r="AL430" s="131"/>
      <c r="AM430" s="131"/>
      <c r="AN430" s="131"/>
    </row>
    <row r="431" spans="26:40" x14ac:dyDescent="0.25">
      <c r="Z431" s="136"/>
      <c r="AA431" s="136"/>
      <c r="AB431" s="136"/>
      <c r="AC431" s="136"/>
      <c r="AD431" s="136"/>
      <c r="AG431" s="136"/>
      <c r="AH431" s="136"/>
      <c r="AI431" s="136"/>
      <c r="AJ431" s="131"/>
      <c r="AK431" s="131"/>
      <c r="AL431" s="131"/>
      <c r="AM431" s="131"/>
      <c r="AN431" s="131"/>
    </row>
    <row r="432" spans="26:40" x14ac:dyDescent="0.25">
      <c r="Z432" s="136"/>
      <c r="AA432" s="136"/>
      <c r="AB432" s="136"/>
      <c r="AC432" s="136"/>
      <c r="AD432" s="136"/>
      <c r="AG432" s="136"/>
      <c r="AH432" s="136"/>
      <c r="AI432" s="136"/>
      <c r="AJ432" s="131"/>
      <c r="AK432" s="131"/>
      <c r="AL432" s="131"/>
      <c r="AM432" s="131"/>
      <c r="AN432" s="131"/>
    </row>
    <row r="433" spans="26:40" x14ac:dyDescent="0.25">
      <c r="Z433" s="136"/>
      <c r="AA433" s="136"/>
      <c r="AB433" s="136"/>
      <c r="AC433" s="136"/>
      <c r="AD433" s="136"/>
      <c r="AG433" s="136"/>
      <c r="AH433" s="136"/>
      <c r="AI433" s="136"/>
      <c r="AJ433" s="131"/>
      <c r="AK433" s="131"/>
      <c r="AL433" s="131"/>
      <c r="AM433" s="131"/>
      <c r="AN433" s="131"/>
    </row>
    <row r="434" spans="26:40" x14ac:dyDescent="0.25">
      <c r="Z434" s="136"/>
      <c r="AA434" s="136"/>
      <c r="AB434" s="136"/>
      <c r="AC434" s="136"/>
      <c r="AD434" s="136"/>
      <c r="AG434" s="136"/>
      <c r="AH434" s="136"/>
      <c r="AI434" s="136"/>
      <c r="AJ434" s="131"/>
      <c r="AK434" s="131"/>
      <c r="AL434" s="131"/>
      <c r="AM434" s="131"/>
      <c r="AN434" s="131"/>
    </row>
    <row r="435" spans="26:40" x14ac:dyDescent="0.25">
      <c r="Z435" s="136"/>
      <c r="AA435" s="136"/>
      <c r="AB435" s="136"/>
      <c r="AC435" s="136"/>
      <c r="AD435" s="136"/>
      <c r="AG435" s="136"/>
      <c r="AH435" s="136"/>
      <c r="AI435" s="136"/>
      <c r="AJ435" s="131"/>
      <c r="AK435" s="131"/>
      <c r="AL435" s="131"/>
      <c r="AM435" s="131"/>
      <c r="AN435" s="131"/>
    </row>
    <row r="436" spans="26:40" x14ac:dyDescent="0.25">
      <c r="Z436" s="136"/>
      <c r="AA436" s="136"/>
      <c r="AB436" s="136"/>
      <c r="AC436" s="136"/>
      <c r="AD436" s="136"/>
      <c r="AG436" s="136"/>
      <c r="AH436" s="136"/>
      <c r="AI436" s="136"/>
      <c r="AJ436" s="131"/>
      <c r="AK436" s="131"/>
      <c r="AL436" s="131"/>
      <c r="AM436" s="131"/>
      <c r="AN436" s="131"/>
    </row>
    <row r="437" spans="26:40" x14ac:dyDescent="0.25">
      <c r="Z437" s="136"/>
      <c r="AA437" s="136"/>
      <c r="AB437" s="136"/>
      <c r="AC437" s="136"/>
      <c r="AD437" s="136"/>
      <c r="AG437" s="136"/>
      <c r="AH437" s="136"/>
      <c r="AI437" s="136"/>
      <c r="AJ437" s="131"/>
      <c r="AK437" s="131"/>
      <c r="AL437" s="131"/>
      <c r="AM437" s="131"/>
      <c r="AN437" s="131"/>
    </row>
    <row r="438" spans="26:40" x14ac:dyDescent="0.25">
      <c r="Z438" s="136"/>
      <c r="AA438" s="136"/>
      <c r="AB438" s="136"/>
      <c r="AC438" s="136"/>
      <c r="AD438" s="136"/>
      <c r="AG438" s="136"/>
      <c r="AH438" s="136"/>
      <c r="AI438" s="136"/>
      <c r="AJ438" s="131"/>
      <c r="AK438" s="131"/>
      <c r="AL438" s="131"/>
      <c r="AM438" s="131"/>
      <c r="AN438" s="131"/>
    </row>
    <row r="439" spans="26:40" x14ac:dyDescent="0.25">
      <c r="Z439" s="136"/>
      <c r="AA439" s="136"/>
      <c r="AB439" s="136"/>
      <c r="AC439" s="136"/>
      <c r="AD439" s="136"/>
      <c r="AG439" s="136"/>
      <c r="AH439" s="136"/>
      <c r="AI439" s="136"/>
      <c r="AJ439" s="131"/>
      <c r="AK439" s="131"/>
      <c r="AL439" s="131"/>
      <c r="AM439" s="131"/>
      <c r="AN439" s="131"/>
    </row>
    <row r="440" spans="26:40" x14ac:dyDescent="0.25">
      <c r="Z440" s="136"/>
      <c r="AA440" s="136"/>
      <c r="AB440" s="136"/>
      <c r="AC440" s="136"/>
      <c r="AD440" s="136"/>
      <c r="AG440" s="136"/>
      <c r="AH440" s="136"/>
      <c r="AI440" s="136"/>
      <c r="AJ440" s="131"/>
      <c r="AK440" s="131"/>
      <c r="AL440" s="131"/>
      <c r="AM440" s="131"/>
      <c r="AN440" s="131"/>
    </row>
    <row r="441" spans="26:40" x14ac:dyDescent="0.25">
      <c r="Z441" s="136"/>
      <c r="AA441" s="136"/>
      <c r="AB441" s="136"/>
      <c r="AC441" s="136"/>
      <c r="AD441" s="136"/>
      <c r="AG441" s="136"/>
      <c r="AH441" s="136"/>
      <c r="AI441" s="136"/>
      <c r="AJ441" s="131"/>
      <c r="AK441" s="131"/>
      <c r="AL441" s="131"/>
      <c r="AM441" s="131"/>
      <c r="AN441" s="131"/>
    </row>
    <row r="442" spans="26:40" x14ac:dyDescent="0.25">
      <c r="Z442" s="136"/>
      <c r="AA442" s="136"/>
      <c r="AB442" s="136"/>
      <c r="AC442" s="136"/>
      <c r="AD442" s="136"/>
      <c r="AG442" s="136"/>
      <c r="AH442" s="136"/>
      <c r="AI442" s="136"/>
      <c r="AJ442" s="131"/>
      <c r="AK442" s="131"/>
      <c r="AL442" s="131"/>
      <c r="AM442" s="131"/>
      <c r="AN442" s="131"/>
    </row>
    <row r="443" spans="26:40" x14ac:dyDescent="0.25">
      <c r="Z443" s="136"/>
      <c r="AA443" s="136"/>
      <c r="AB443" s="136"/>
      <c r="AC443" s="136"/>
      <c r="AD443" s="136"/>
      <c r="AG443" s="136"/>
      <c r="AH443" s="136"/>
      <c r="AI443" s="136"/>
      <c r="AJ443" s="131"/>
      <c r="AK443" s="131"/>
      <c r="AL443" s="131"/>
      <c r="AM443" s="131"/>
      <c r="AN443" s="131"/>
    </row>
    <row r="444" spans="26:40" x14ac:dyDescent="0.25">
      <c r="Z444" s="136"/>
      <c r="AA444" s="136"/>
      <c r="AB444" s="136"/>
      <c r="AC444" s="136"/>
      <c r="AD444" s="136"/>
      <c r="AG444" s="136"/>
      <c r="AH444" s="136"/>
      <c r="AI444" s="136"/>
      <c r="AJ444" s="131"/>
      <c r="AK444" s="131"/>
      <c r="AL444" s="131"/>
      <c r="AM444" s="131"/>
      <c r="AN444" s="131"/>
    </row>
    <row r="445" spans="26:40" x14ac:dyDescent="0.25">
      <c r="Z445" s="136"/>
      <c r="AA445" s="136"/>
      <c r="AB445" s="136"/>
      <c r="AC445" s="136"/>
      <c r="AD445" s="136"/>
      <c r="AG445" s="136"/>
      <c r="AH445" s="136"/>
      <c r="AI445" s="136"/>
      <c r="AJ445" s="131"/>
      <c r="AK445" s="131"/>
      <c r="AL445" s="131"/>
      <c r="AM445" s="131"/>
      <c r="AN445" s="131"/>
    </row>
    <row r="446" spans="26:40" x14ac:dyDescent="0.25">
      <c r="Z446" s="136"/>
      <c r="AA446" s="136"/>
      <c r="AB446" s="136"/>
      <c r="AC446" s="136"/>
      <c r="AD446" s="136"/>
      <c r="AG446" s="136"/>
      <c r="AH446" s="136"/>
      <c r="AI446" s="136"/>
      <c r="AJ446" s="131"/>
      <c r="AK446" s="131"/>
      <c r="AL446" s="131"/>
      <c r="AM446" s="131"/>
      <c r="AN446" s="131"/>
    </row>
    <row r="447" spans="26:40" x14ac:dyDescent="0.25">
      <c r="Z447" s="136"/>
      <c r="AA447" s="136"/>
      <c r="AB447" s="136"/>
      <c r="AC447" s="136"/>
      <c r="AD447" s="136"/>
      <c r="AG447" s="136"/>
      <c r="AH447" s="136"/>
      <c r="AI447" s="136"/>
      <c r="AJ447" s="131"/>
      <c r="AK447" s="131"/>
      <c r="AL447" s="131"/>
      <c r="AM447" s="131"/>
      <c r="AN447" s="131"/>
    </row>
    <row r="448" spans="26:40" x14ac:dyDescent="0.25">
      <c r="Z448" s="136"/>
      <c r="AA448" s="136"/>
      <c r="AB448" s="136"/>
      <c r="AC448" s="136"/>
      <c r="AD448" s="136"/>
      <c r="AG448" s="136"/>
      <c r="AH448" s="136"/>
      <c r="AI448" s="136"/>
      <c r="AJ448" s="131"/>
      <c r="AK448" s="131"/>
      <c r="AL448" s="131"/>
      <c r="AM448" s="131"/>
      <c r="AN448" s="131"/>
    </row>
    <row r="449" spans="26:40" x14ac:dyDescent="0.25">
      <c r="Z449" s="136"/>
      <c r="AA449" s="136"/>
      <c r="AB449" s="136"/>
      <c r="AC449" s="136"/>
      <c r="AD449" s="136"/>
      <c r="AG449" s="136"/>
      <c r="AH449" s="136"/>
      <c r="AI449" s="136"/>
      <c r="AJ449" s="131"/>
      <c r="AK449" s="131"/>
      <c r="AL449" s="131"/>
      <c r="AM449" s="131"/>
      <c r="AN449" s="131"/>
    </row>
    <row r="450" spans="26:40" x14ac:dyDescent="0.25">
      <c r="Z450" s="136"/>
      <c r="AA450" s="136"/>
      <c r="AB450" s="136"/>
      <c r="AC450" s="136"/>
      <c r="AD450" s="136"/>
      <c r="AG450" s="136"/>
      <c r="AH450" s="136"/>
      <c r="AI450" s="136"/>
      <c r="AJ450" s="131"/>
      <c r="AK450" s="131"/>
      <c r="AL450" s="131"/>
      <c r="AM450" s="131"/>
      <c r="AN450" s="131"/>
    </row>
    <row r="451" spans="26:40" x14ac:dyDescent="0.25">
      <c r="Z451" s="136"/>
      <c r="AA451" s="136"/>
      <c r="AB451" s="136"/>
      <c r="AC451" s="136"/>
      <c r="AD451" s="136"/>
      <c r="AG451" s="136"/>
      <c r="AH451" s="136"/>
      <c r="AI451" s="136"/>
      <c r="AJ451" s="131"/>
      <c r="AK451" s="131"/>
      <c r="AL451" s="131"/>
      <c r="AM451" s="131"/>
      <c r="AN451" s="131"/>
    </row>
    <row r="452" spans="26:40" x14ac:dyDescent="0.25">
      <c r="Z452" s="136"/>
      <c r="AA452" s="136"/>
      <c r="AB452" s="136"/>
      <c r="AC452" s="136"/>
      <c r="AD452" s="136"/>
      <c r="AG452" s="136"/>
      <c r="AH452" s="136"/>
      <c r="AI452" s="136"/>
      <c r="AJ452" s="131"/>
      <c r="AK452" s="131"/>
      <c r="AL452" s="131"/>
      <c r="AM452" s="131"/>
      <c r="AN452" s="131"/>
    </row>
    <row r="453" spans="26:40" x14ac:dyDescent="0.25">
      <c r="Z453" s="136"/>
      <c r="AA453" s="136"/>
      <c r="AB453" s="136"/>
      <c r="AC453" s="136"/>
      <c r="AD453" s="136"/>
      <c r="AG453" s="136"/>
      <c r="AH453" s="136"/>
      <c r="AI453" s="136"/>
      <c r="AJ453" s="131"/>
      <c r="AK453" s="131"/>
      <c r="AL453" s="131"/>
      <c r="AM453" s="131"/>
      <c r="AN453" s="131"/>
    </row>
    <row r="454" spans="26:40" x14ac:dyDescent="0.25">
      <c r="Z454" s="136"/>
      <c r="AA454" s="136"/>
      <c r="AB454" s="136"/>
      <c r="AC454" s="136"/>
      <c r="AD454" s="136"/>
      <c r="AG454" s="136"/>
      <c r="AH454" s="136"/>
      <c r="AI454" s="136"/>
      <c r="AJ454" s="131"/>
      <c r="AK454" s="131"/>
      <c r="AL454" s="131"/>
      <c r="AM454" s="131"/>
      <c r="AN454" s="131"/>
    </row>
    <row r="455" spans="26:40" x14ac:dyDescent="0.25">
      <c r="Z455" s="136"/>
      <c r="AA455" s="136"/>
      <c r="AB455" s="136"/>
      <c r="AC455" s="136"/>
      <c r="AD455" s="136"/>
      <c r="AG455" s="136"/>
      <c r="AH455" s="136"/>
      <c r="AI455" s="136"/>
      <c r="AJ455" s="131"/>
      <c r="AK455" s="131"/>
      <c r="AL455" s="131"/>
      <c r="AM455" s="131"/>
      <c r="AN455" s="131"/>
    </row>
    <row r="456" spans="26:40" x14ac:dyDescent="0.25">
      <c r="Z456" s="136"/>
      <c r="AA456" s="136"/>
      <c r="AB456" s="136"/>
      <c r="AC456" s="136"/>
      <c r="AD456" s="136"/>
      <c r="AG456" s="136"/>
      <c r="AH456" s="136"/>
      <c r="AI456" s="136"/>
      <c r="AJ456" s="131"/>
      <c r="AK456" s="131"/>
      <c r="AL456" s="131"/>
      <c r="AM456" s="131"/>
      <c r="AN456" s="131"/>
    </row>
    <row r="457" spans="26:40" x14ac:dyDescent="0.25">
      <c r="Z457" s="136"/>
      <c r="AA457" s="136"/>
      <c r="AB457" s="136"/>
      <c r="AC457" s="136"/>
      <c r="AD457" s="136"/>
      <c r="AG457" s="136"/>
      <c r="AH457" s="136"/>
      <c r="AI457" s="136"/>
      <c r="AJ457" s="131"/>
      <c r="AK457" s="131"/>
      <c r="AL457" s="131"/>
      <c r="AM457" s="131"/>
      <c r="AN457" s="131"/>
    </row>
    <row r="458" spans="26:40" x14ac:dyDescent="0.25">
      <c r="Z458" s="136"/>
      <c r="AA458" s="136"/>
      <c r="AB458" s="136"/>
      <c r="AC458" s="136"/>
      <c r="AD458" s="136"/>
      <c r="AG458" s="136"/>
      <c r="AH458" s="136"/>
      <c r="AI458" s="136"/>
      <c r="AJ458" s="131"/>
      <c r="AK458" s="131"/>
      <c r="AL458" s="131"/>
      <c r="AM458" s="131"/>
      <c r="AN458" s="131"/>
    </row>
    <row r="459" spans="26:40" x14ac:dyDescent="0.25">
      <c r="Z459" s="136"/>
      <c r="AA459" s="136"/>
      <c r="AB459" s="136"/>
      <c r="AC459" s="136"/>
      <c r="AD459" s="136"/>
      <c r="AG459" s="136"/>
      <c r="AH459" s="136"/>
      <c r="AI459" s="136"/>
      <c r="AJ459" s="131"/>
      <c r="AK459" s="131"/>
      <c r="AL459" s="131"/>
      <c r="AM459" s="131"/>
      <c r="AN459" s="131"/>
    </row>
    <row r="460" spans="26:40" x14ac:dyDescent="0.25">
      <c r="Z460" s="136"/>
      <c r="AA460" s="136"/>
      <c r="AB460" s="136"/>
      <c r="AC460" s="136"/>
      <c r="AD460" s="136"/>
      <c r="AG460" s="136"/>
      <c r="AH460" s="136"/>
      <c r="AI460" s="136"/>
      <c r="AJ460" s="131"/>
      <c r="AK460" s="131"/>
      <c r="AL460" s="131"/>
      <c r="AM460" s="131"/>
      <c r="AN460" s="131"/>
    </row>
    <row r="461" spans="26:40" x14ac:dyDescent="0.25">
      <c r="Z461" s="136"/>
      <c r="AA461" s="136"/>
      <c r="AB461" s="136"/>
      <c r="AC461" s="136"/>
      <c r="AD461" s="136"/>
      <c r="AG461" s="136"/>
      <c r="AH461" s="136"/>
      <c r="AI461" s="136"/>
      <c r="AJ461" s="131"/>
      <c r="AK461" s="131"/>
      <c r="AL461" s="131"/>
      <c r="AM461" s="131"/>
      <c r="AN461" s="131"/>
    </row>
    <row r="462" spans="26:40" x14ac:dyDescent="0.25">
      <c r="Z462" s="136"/>
      <c r="AA462" s="136"/>
      <c r="AB462" s="136"/>
      <c r="AC462" s="136"/>
      <c r="AD462" s="136"/>
      <c r="AG462" s="136"/>
      <c r="AH462" s="136"/>
      <c r="AI462" s="136"/>
      <c r="AJ462" s="131"/>
      <c r="AK462" s="131"/>
      <c r="AL462" s="131"/>
      <c r="AM462" s="131"/>
      <c r="AN462" s="131"/>
    </row>
    <row r="463" spans="26:40" x14ac:dyDescent="0.25">
      <c r="Z463" s="136"/>
      <c r="AA463" s="136"/>
      <c r="AB463" s="136"/>
      <c r="AC463" s="136"/>
      <c r="AD463" s="136"/>
      <c r="AG463" s="136"/>
      <c r="AH463" s="136"/>
      <c r="AI463" s="136"/>
      <c r="AJ463" s="131"/>
      <c r="AK463" s="131"/>
      <c r="AL463" s="131"/>
      <c r="AM463" s="131"/>
      <c r="AN463" s="131"/>
    </row>
    <row r="464" spans="26:40" x14ac:dyDescent="0.25">
      <c r="Z464" s="136"/>
      <c r="AA464" s="136"/>
      <c r="AB464" s="136"/>
      <c r="AC464" s="136"/>
      <c r="AD464" s="136"/>
      <c r="AG464" s="136"/>
      <c r="AH464" s="136"/>
      <c r="AI464" s="136"/>
      <c r="AJ464" s="131"/>
      <c r="AK464" s="131"/>
      <c r="AL464" s="131"/>
      <c r="AM464" s="131"/>
      <c r="AN464" s="131"/>
    </row>
    <row r="465" spans="26:40" x14ac:dyDescent="0.25">
      <c r="Z465" s="136"/>
      <c r="AA465" s="136"/>
      <c r="AB465" s="136"/>
      <c r="AC465" s="136"/>
      <c r="AD465" s="136"/>
      <c r="AG465" s="136"/>
      <c r="AH465" s="136"/>
      <c r="AI465" s="136"/>
      <c r="AJ465" s="131"/>
      <c r="AK465" s="131"/>
      <c r="AL465" s="131"/>
      <c r="AM465" s="131"/>
      <c r="AN465" s="131"/>
    </row>
    <row r="466" spans="26:40" x14ac:dyDescent="0.25">
      <c r="Z466" s="136"/>
      <c r="AA466" s="136"/>
      <c r="AB466" s="136"/>
      <c r="AC466" s="136"/>
      <c r="AD466" s="136"/>
      <c r="AG466" s="136"/>
      <c r="AH466" s="136"/>
      <c r="AI466" s="136"/>
      <c r="AJ466" s="131"/>
      <c r="AK466" s="131"/>
      <c r="AL466" s="131"/>
      <c r="AM466" s="131"/>
      <c r="AN466" s="131"/>
    </row>
    <row r="467" spans="26:40" x14ac:dyDescent="0.25">
      <c r="Z467" s="136"/>
      <c r="AA467" s="136"/>
      <c r="AB467" s="136"/>
      <c r="AC467" s="136"/>
      <c r="AD467" s="136"/>
      <c r="AG467" s="136"/>
      <c r="AH467" s="136"/>
      <c r="AI467" s="136"/>
      <c r="AJ467" s="131"/>
      <c r="AK467" s="131"/>
      <c r="AL467" s="131"/>
      <c r="AM467" s="131"/>
      <c r="AN467" s="131"/>
    </row>
    <row r="468" spans="26:40" x14ac:dyDescent="0.25">
      <c r="Z468" s="136"/>
      <c r="AA468" s="136"/>
      <c r="AB468" s="136"/>
      <c r="AC468" s="136"/>
      <c r="AD468" s="136"/>
      <c r="AG468" s="136"/>
      <c r="AH468" s="136"/>
      <c r="AI468" s="136"/>
      <c r="AJ468" s="131"/>
      <c r="AK468" s="131"/>
      <c r="AL468" s="131"/>
      <c r="AM468" s="131"/>
      <c r="AN468" s="131"/>
    </row>
    <row r="469" spans="26:40" x14ac:dyDescent="0.25">
      <c r="Z469" s="136"/>
      <c r="AA469" s="136"/>
      <c r="AB469" s="136"/>
      <c r="AC469" s="136"/>
      <c r="AD469" s="136"/>
      <c r="AG469" s="136"/>
      <c r="AH469" s="136"/>
      <c r="AI469" s="136"/>
      <c r="AJ469" s="131"/>
      <c r="AK469" s="131"/>
      <c r="AL469" s="131"/>
      <c r="AM469" s="131"/>
      <c r="AN469" s="131"/>
    </row>
    <row r="470" spans="26:40" x14ac:dyDescent="0.25">
      <c r="Z470" s="136"/>
      <c r="AA470" s="136"/>
      <c r="AB470" s="136"/>
      <c r="AC470" s="136"/>
      <c r="AD470" s="136"/>
      <c r="AG470" s="136"/>
      <c r="AH470" s="136"/>
      <c r="AI470" s="136"/>
      <c r="AJ470" s="131"/>
      <c r="AK470" s="131"/>
      <c r="AL470" s="131"/>
      <c r="AM470" s="131"/>
      <c r="AN470" s="131"/>
    </row>
    <row r="471" spans="26:40" x14ac:dyDescent="0.25">
      <c r="Z471" s="136"/>
      <c r="AA471" s="136"/>
      <c r="AB471" s="136"/>
      <c r="AC471" s="136"/>
      <c r="AD471" s="136"/>
      <c r="AG471" s="136"/>
      <c r="AH471" s="136"/>
      <c r="AI471" s="136"/>
      <c r="AJ471" s="131"/>
      <c r="AK471" s="131"/>
      <c r="AL471" s="131"/>
      <c r="AM471" s="131"/>
      <c r="AN471" s="131"/>
    </row>
    <row r="472" spans="26:40" x14ac:dyDescent="0.25">
      <c r="Z472" s="136"/>
      <c r="AA472" s="136"/>
      <c r="AB472" s="136"/>
      <c r="AC472" s="136"/>
      <c r="AD472" s="136"/>
      <c r="AG472" s="136"/>
      <c r="AH472" s="136"/>
      <c r="AI472" s="136"/>
      <c r="AJ472" s="131"/>
      <c r="AK472" s="131"/>
      <c r="AL472" s="131"/>
      <c r="AM472" s="131"/>
      <c r="AN472" s="131"/>
    </row>
    <row r="473" spans="26:40" x14ac:dyDescent="0.25">
      <c r="Z473" s="136"/>
      <c r="AA473" s="136"/>
      <c r="AB473" s="136"/>
      <c r="AC473" s="136"/>
      <c r="AD473" s="136"/>
      <c r="AG473" s="136"/>
      <c r="AH473" s="136"/>
      <c r="AI473" s="136"/>
      <c r="AJ473" s="131"/>
      <c r="AK473" s="131"/>
      <c r="AL473" s="131"/>
      <c r="AM473" s="131"/>
      <c r="AN473" s="131"/>
    </row>
    <row r="474" spans="26:40" x14ac:dyDescent="0.25">
      <c r="Z474" s="136"/>
      <c r="AA474" s="136"/>
      <c r="AB474" s="136"/>
      <c r="AC474" s="136"/>
      <c r="AD474" s="136"/>
      <c r="AG474" s="136"/>
      <c r="AH474" s="136"/>
      <c r="AI474" s="136"/>
      <c r="AJ474" s="131"/>
      <c r="AK474" s="131"/>
      <c r="AL474" s="131"/>
      <c r="AM474" s="131"/>
      <c r="AN474" s="131"/>
    </row>
    <row r="475" spans="26:40" x14ac:dyDescent="0.25">
      <c r="Z475" s="136"/>
      <c r="AA475" s="136"/>
      <c r="AB475" s="136"/>
      <c r="AC475" s="136"/>
      <c r="AD475" s="136"/>
      <c r="AG475" s="136"/>
      <c r="AH475" s="136"/>
      <c r="AI475" s="136"/>
      <c r="AJ475" s="131"/>
      <c r="AK475" s="131"/>
      <c r="AL475" s="131"/>
      <c r="AM475" s="131"/>
      <c r="AN475" s="131"/>
    </row>
    <row r="476" spans="26:40" x14ac:dyDescent="0.25">
      <c r="Z476" s="136"/>
      <c r="AA476" s="136"/>
      <c r="AB476" s="136"/>
      <c r="AC476" s="136"/>
      <c r="AD476" s="136"/>
      <c r="AG476" s="136"/>
      <c r="AH476" s="136"/>
      <c r="AI476" s="136"/>
      <c r="AJ476" s="131"/>
      <c r="AK476" s="131"/>
      <c r="AL476" s="131"/>
      <c r="AM476" s="131"/>
      <c r="AN476" s="131"/>
    </row>
    <row r="477" spans="26:40" x14ac:dyDescent="0.25">
      <c r="Z477" s="136"/>
      <c r="AA477" s="136"/>
      <c r="AB477" s="136"/>
      <c r="AC477" s="136"/>
      <c r="AD477" s="136"/>
      <c r="AG477" s="136"/>
      <c r="AH477" s="136"/>
      <c r="AI477" s="136"/>
      <c r="AJ477" s="131"/>
      <c r="AK477" s="131"/>
      <c r="AL477" s="131"/>
      <c r="AM477" s="131"/>
      <c r="AN477" s="131"/>
    </row>
    <row r="478" spans="26:40" x14ac:dyDescent="0.25">
      <c r="Z478" s="136"/>
      <c r="AA478" s="136"/>
      <c r="AB478" s="136"/>
      <c r="AC478" s="136"/>
      <c r="AD478" s="136"/>
      <c r="AG478" s="136"/>
      <c r="AH478" s="136"/>
      <c r="AI478" s="136"/>
      <c r="AJ478" s="131"/>
      <c r="AK478" s="131"/>
      <c r="AL478" s="131"/>
      <c r="AM478" s="131"/>
      <c r="AN478" s="131"/>
    </row>
    <row r="479" spans="26:40" x14ac:dyDescent="0.25">
      <c r="Z479" s="136"/>
      <c r="AA479" s="136"/>
      <c r="AB479" s="136"/>
      <c r="AC479" s="136"/>
      <c r="AD479" s="136"/>
      <c r="AG479" s="136"/>
      <c r="AH479" s="136"/>
      <c r="AI479" s="136"/>
      <c r="AJ479" s="131"/>
      <c r="AK479" s="131"/>
      <c r="AL479" s="131"/>
      <c r="AM479" s="131"/>
      <c r="AN479" s="131"/>
    </row>
    <row r="480" spans="26:40" x14ac:dyDescent="0.25">
      <c r="Z480" s="136"/>
      <c r="AA480" s="136"/>
      <c r="AB480" s="136"/>
      <c r="AC480" s="136"/>
      <c r="AD480" s="136"/>
      <c r="AG480" s="136"/>
      <c r="AH480" s="136"/>
      <c r="AI480" s="136"/>
      <c r="AJ480" s="131"/>
      <c r="AK480" s="131"/>
      <c r="AL480" s="131"/>
      <c r="AM480" s="131"/>
      <c r="AN480" s="131"/>
    </row>
    <row r="481" spans="26:40" x14ac:dyDescent="0.25">
      <c r="Z481" s="136"/>
      <c r="AA481" s="136"/>
      <c r="AB481" s="136"/>
      <c r="AC481" s="136"/>
      <c r="AD481" s="136"/>
      <c r="AG481" s="136"/>
      <c r="AH481" s="136"/>
      <c r="AI481" s="136"/>
      <c r="AJ481" s="131"/>
      <c r="AK481" s="131"/>
      <c r="AL481" s="131"/>
      <c r="AM481" s="131"/>
      <c r="AN481" s="131"/>
    </row>
    <row r="482" spans="26:40" x14ac:dyDescent="0.25">
      <c r="Z482" s="136"/>
      <c r="AA482" s="136"/>
      <c r="AB482" s="136"/>
      <c r="AC482" s="136"/>
      <c r="AD482" s="136"/>
      <c r="AG482" s="136"/>
      <c r="AH482" s="136"/>
      <c r="AI482" s="136"/>
      <c r="AJ482" s="131"/>
      <c r="AK482" s="131"/>
      <c r="AL482" s="131"/>
      <c r="AM482" s="131"/>
      <c r="AN482" s="131"/>
    </row>
    <row r="483" spans="26:40" x14ac:dyDescent="0.25">
      <c r="Z483" s="136"/>
      <c r="AA483" s="136"/>
      <c r="AB483" s="136"/>
      <c r="AC483" s="136"/>
      <c r="AD483" s="136"/>
      <c r="AG483" s="136"/>
      <c r="AH483" s="136"/>
      <c r="AI483" s="136"/>
      <c r="AJ483" s="131"/>
      <c r="AK483" s="131"/>
      <c r="AL483" s="131"/>
      <c r="AM483" s="131"/>
      <c r="AN483" s="131"/>
    </row>
    <row r="484" spans="26:40" x14ac:dyDescent="0.25">
      <c r="Z484" s="136"/>
      <c r="AA484" s="136"/>
      <c r="AB484" s="136"/>
      <c r="AC484" s="136"/>
      <c r="AD484" s="136"/>
      <c r="AG484" s="136"/>
      <c r="AH484" s="136"/>
      <c r="AI484" s="136"/>
      <c r="AJ484" s="131"/>
      <c r="AK484" s="131"/>
      <c r="AL484" s="131"/>
      <c r="AM484" s="131"/>
      <c r="AN484" s="131"/>
    </row>
    <row r="485" spans="26:40" x14ac:dyDescent="0.25">
      <c r="Z485" s="136"/>
      <c r="AA485" s="136"/>
      <c r="AB485" s="136"/>
      <c r="AC485" s="136"/>
      <c r="AD485" s="136"/>
      <c r="AG485" s="136"/>
      <c r="AH485" s="136"/>
      <c r="AI485" s="136"/>
      <c r="AJ485" s="131"/>
      <c r="AK485" s="131"/>
      <c r="AL485" s="131"/>
      <c r="AM485" s="131"/>
      <c r="AN485" s="131"/>
    </row>
    <row r="486" spans="26:40" x14ac:dyDescent="0.25">
      <c r="Z486" s="136"/>
      <c r="AA486" s="136"/>
      <c r="AB486" s="136"/>
      <c r="AC486" s="136"/>
      <c r="AD486" s="136"/>
      <c r="AG486" s="136"/>
      <c r="AH486" s="136"/>
      <c r="AI486" s="136"/>
      <c r="AJ486" s="131"/>
      <c r="AK486" s="131"/>
      <c r="AL486" s="131"/>
      <c r="AM486" s="131"/>
      <c r="AN486" s="131"/>
    </row>
    <row r="487" spans="26:40" x14ac:dyDescent="0.25">
      <c r="Z487" s="136"/>
      <c r="AA487" s="136"/>
      <c r="AB487" s="136"/>
      <c r="AC487" s="136"/>
      <c r="AD487" s="136"/>
      <c r="AG487" s="136"/>
      <c r="AH487" s="136"/>
      <c r="AI487" s="136"/>
      <c r="AJ487" s="131"/>
      <c r="AK487" s="131"/>
      <c r="AL487" s="131"/>
      <c r="AM487" s="131"/>
      <c r="AN487" s="131"/>
    </row>
    <row r="488" spans="26:40" x14ac:dyDescent="0.25">
      <c r="Z488" s="136"/>
      <c r="AA488" s="136"/>
      <c r="AB488" s="136"/>
      <c r="AC488" s="136"/>
      <c r="AD488" s="136"/>
      <c r="AG488" s="136"/>
      <c r="AH488" s="136"/>
      <c r="AI488" s="136"/>
      <c r="AJ488" s="131"/>
      <c r="AK488" s="131"/>
      <c r="AL488" s="131"/>
      <c r="AM488" s="131"/>
      <c r="AN488" s="131"/>
    </row>
    <row r="489" spans="26:40" x14ac:dyDescent="0.25">
      <c r="Z489" s="136"/>
      <c r="AA489" s="136"/>
      <c r="AB489" s="136"/>
      <c r="AC489" s="136"/>
      <c r="AD489" s="136"/>
      <c r="AG489" s="136"/>
      <c r="AH489" s="136"/>
      <c r="AI489" s="136"/>
      <c r="AJ489" s="131"/>
      <c r="AK489" s="131"/>
      <c r="AL489" s="131"/>
      <c r="AM489" s="131"/>
      <c r="AN489" s="131"/>
    </row>
    <row r="490" spans="26:40" x14ac:dyDescent="0.25">
      <c r="Z490" s="136"/>
      <c r="AA490" s="136"/>
      <c r="AB490" s="136"/>
      <c r="AC490" s="136"/>
      <c r="AD490" s="136"/>
      <c r="AG490" s="136"/>
      <c r="AH490" s="136"/>
      <c r="AI490" s="136"/>
      <c r="AJ490" s="131"/>
      <c r="AK490" s="131"/>
      <c r="AL490" s="131"/>
      <c r="AM490" s="131"/>
      <c r="AN490" s="131"/>
    </row>
    <row r="491" spans="26:40" x14ac:dyDescent="0.25">
      <c r="Z491" s="136"/>
      <c r="AA491" s="136"/>
      <c r="AB491" s="136"/>
      <c r="AC491" s="136"/>
      <c r="AD491" s="136"/>
      <c r="AG491" s="136"/>
      <c r="AH491" s="136"/>
      <c r="AI491" s="136"/>
      <c r="AJ491" s="131"/>
      <c r="AK491" s="131"/>
      <c r="AL491" s="131"/>
      <c r="AM491" s="131"/>
      <c r="AN491" s="131"/>
    </row>
    <row r="492" spans="26:40" x14ac:dyDescent="0.25">
      <c r="Z492" s="136"/>
      <c r="AA492" s="136"/>
      <c r="AB492" s="136"/>
      <c r="AC492" s="136"/>
      <c r="AD492" s="136"/>
      <c r="AG492" s="136"/>
      <c r="AH492" s="136"/>
      <c r="AI492" s="136"/>
      <c r="AJ492" s="131"/>
      <c r="AK492" s="131"/>
      <c r="AL492" s="131"/>
      <c r="AM492" s="131"/>
      <c r="AN492" s="131"/>
    </row>
    <row r="493" spans="26:40" x14ac:dyDescent="0.25">
      <c r="Z493" s="136"/>
      <c r="AA493" s="136"/>
      <c r="AB493" s="136"/>
      <c r="AC493" s="136"/>
      <c r="AD493" s="136"/>
      <c r="AG493" s="136"/>
      <c r="AH493" s="136"/>
      <c r="AI493" s="136"/>
      <c r="AJ493" s="131"/>
      <c r="AK493" s="131"/>
      <c r="AL493" s="131"/>
      <c r="AM493" s="131"/>
      <c r="AN493" s="131"/>
    </row>
    <row r="494" spans="26:40" x14ac:dyDescent="0.25">
      <c r="Z494" s="136"/>
      <c r="AA494" s="136"/>
      <c r="AB494" s="136"/>
      <c r="AC494" s="136"/>
      <c r="AD494" s="136"/>
      <c r="AG494" s="136"/>
      <c r="AH494" s="136"/>
      <c r="AI494" s="136"/>
      <c r="AJ494" s="131"/>
      <c r="AK494" s="131"/>
      <c r="AL494" s="131"/>
      <c r="AM494" s="131"/>
      <c r="AN494" s="131"/>
    </row>
    <row r="495" spans="26:40" x14ac:dyDescent="0.25">
      <c r="Z495" s="136"/>
      <c r="AA495" s="136"/>
      <c r="AB495" s="136"/>
      <c r="AC495" s="136"/>
      <c r="AD495" s="136"/>
      <c r="AG495" s="136"/>
      <c r="AH495" s="136"/>
      <c r="AI495" s="136"/>
      <c r="AJ495" s="131"/>
      <c r="AK495" s="131"/>
      <c r="AL495" s="131"/>
      <c r="AM495" s="131"/>
      <c r="AN495" s="131"/>
    </row>
    <row r="496" spans="26:40" x14ac:dyDescent="0.25">
      <c r="Z496" s="136"/>
      <c r="AA496" s="136"/>
      <c r="AB496" s="136"/>
      <c r="AC496" s="136"/>
      <c r="AD496" s="136"/>
      <c r="AG496" s="136"/>
      <c r="AH496" s="136"/>
      <c r="AI496" s="136"/>
      <c r="AJ496" s="131"/>
      <c r="AK496" s="131"/>
      <c r="AL496" s="131"/>
      <c r="AM496" s="131"/>
      <c r="AN496" s="131"/>
    </row>
    <row r="497" spans="26:40" x14ac:dyDescent="0.25">
      <c r="Z497" s="136"/>
      <c r="AA497" s="136"/>
      <c r="AB497" s="136"/>
      <c r="AC497" s="136"/>
      <c r="AD497" s="136"/>
      <c r="AG497" s="136"/>
      <c r="AH497" s="136"/>
      <c r="AI497" s="136"/>
      <c r="AJ497" s="131"/>
      <c r="AK497" s="131"/>
      <c r="AL497" s="131"/>
      <c r="AM497" s="131"/>
      <c r="AN497" s="131"/>
    </row>
    <row r="498" spans="26:40" x14ac:dyDescent="0.25">
      <c r="Z498" s="136"/>
      <c r="AA498" s="136"/>
      <c r="AB498" s="136"/>
      <c r="AC498" s="136"/>
      <c r="AD498" s="136"/>
      <c r="AG498" s="136"/>
      <c r="AH498" s="136"/>
      <c r="AI498" s="136"/>
      <c r="AJ498" s="131"/>
      <c r="AK498" s="131"/>
      <c r="AL498" s="131"/>
      <c r="AM498" s="131"/>
      <c r="AN498" s="131"/>
    </row>
    <row r="499" spans="26:40" x14ac:dyDescent="0.25">
      <c r="Z499" s="136"/>
      <c r="AA499" s="136"/>
      <c r="AB499" s="136"/>
      <c r="AC499" s="136"/>
      <c r="AD499" s="136"/>
      <c r="AG499" s="136"/>
      <c r="AH499" s="136"/>
      <c r="AI499" s="136"/>
      <c r="AJ499" s="131"/>
      <c r="AK499" s="131"/>
      <c r="AL499" s="131"/>
      <c r="AM499" s="131"/>
      <c r="AN499" s="131"/>
    </row>
    <row r="500" spans="26:40" x14ac:dyDescent="0.25">
      <c r="Z500" s="136"/>
      <c r="AA500" s="136"/>
      <c r="AB500" s="136"/>
      <c r="AC500" s="136"/>
      <c r="AD500" s="136"/>
      <c r="AG500" s="136"/>
      <c r="AH500" s="136"/>
      <c r="AI500" s="136"/>
      <c r="AJ500" s="131"/>
      <c r="AK500" s="131"/>
      <c r="AL500" s="131"/>
      <c r="AM500" s="131"/>
      <c r="AN500" s="131"/>
    </row>
    <row r="501" spans="26:40" x14ac:dyDescent="0.25">
      <c r="Z501" s="136"/>
      <c r="AA501" s="136"/>
      <c r="AB501" s="136"/>
      <c r="AC501" s="136"/>
      <c r="AD501" s="136"/>
      <c r="AG501" s="136"/>
      <c r="AH501" s="136"/>
      <c r="AI501" s="136"/>
      <c r="AJ501" s="131"/>
      <c r="AK501" s="131"/>
      <c r="AL501" s="131"/>
      <c r="AM501" s="131"/>
      <c r="AN501" s="131"/>
    </row>
    <row r="502" spans="26:40" x14ac:dyDescent="0.25">
      <c r="Z502" s="136"/>
      <c r="AA502" s="136"/>
      <c r="AB502" s="136"/>
      <c r="AC502" s="136"/>
      <c r="AD502" s="136"/>
      <c r="AG502" s="136"/>
      <c r="AH502" s="136"/>
      <c r="AI502" s="136"/>
      <c r="AJ502" s="131"/>
      <c r="AK502" s="131"/>
      <c r="AL502" s="131"/>
      <c r="AM502" s="131"/>
      <c r="AN502" s="131"/>
    </row>
    <row r="503" spans="26:40" x14ac:dyDescent="0.25">
      <c r="Z503" s="136"/>
      <c r="AA503" s="136"/>
      <c r="AB503" s="136"/>
      <c r="AC503" s="136"/>
      <c r="AD503" s="136"/>
      <c r="AG503" s="136"/>
      <c r="AH503" s="136"/>
      <c r="AI503" s="136"/>
      <c r="AJ503" s="131"/>
      <c r="AK503" s="131"/>
      <c r="AL503" s="131"/>
      <c r="AM503" s="131"/>
      <c r="AN503" s="131"/>
    </row>
    <row r="504" spans="26:40" x14ac:dyDescent="0.25">
      <c r="Z504" s="136"/>
      <c r="AA504" s="136"/>
      <c r="AB504" s="136"/>
      <c r="AC504" s="136"/>
      <c r="AD504" s="136"/>
      <c r="AG504" s="136"/>
      <c r="AH504" s="136"/>
      <c r="AI504" s="136"/>
      <c r="AJ504" s="131"/>
      <c r="AK504" s="131"/>
      <c r="AL504" s="131"/>
      <c r="AM504" s="131"/>
      <c r="AN504" s="131"/>
    </row>
    <row r="505" spans="26:40" x14ac:dyDescent="0.25">
      <c r="Z505" s="136"/>
      <c r="AA505" s="136"/>
      <c r="AB505" s="136"/>
      <c r="AC505" s="136"/>
      <c r="AD505" s="136"/>
      <c r="AG505" s="136"/>
      <c r="AH505" s="136"/>
      <c r="AI505" s="136"/>
      <c r="AJ505" s="131"/>
      <c r="AK505" s="131"/>
      <c r="AL505" s="131"/>
      <c r="AM505" s="131"/>
      <c r="AN505" s="131"/>
    </row>
    <row r="506" spans="26:40" x14ac:dyDescent="0.25">
      <c r="Z506" s="136"/>
      <c r="AA506" s="136"/>
      <c r="AB506" s="136"/>
      <c r="AC506" s="136"/>
      <c r="AD506" s="136"/>
      <c r="AG506" s="136"/>
      <c r="AH506" s="136"/>
      <c r="AI506" s="136"/>
      <c r="AJ506" s="131"/>
      <c r="AK506" s="131"/>
      <c r="AL506" s="131"/>
      <c r="AM506" s="131"/>
      <c r="AN506" s="131"/>
    </row>
    <row r="507" spans="26:40" x14ac:dyDescent="0.25">
      <c r="Z507" s="136"/>
      <c r="AA507" s="136"/>
      <c r="AB507" s="136"/>
      <c r="AC507" s="136"/>
      <c r="AD507" s="136"/>
      <c r="AG507" s="136"/>
      <c r="AH507" s="136"/>
      <c r="AI507" s="136"/>
      <c r="AJ507" s="131"/>
      <c r="AK507" s="131"/>
      <c r="AL507" s="131"/>
      <c r="AM507" s="131"/>
      <c r="AN507" s="131"/>
    </row>
    <row r="508" spans="26:40" x14ac:dyDescent="0.25">
      <c r="Z508" s="136"/>
      <c r="AA508" s="136"/>
      <c r="AB508" s="136"/>
      <c r="AC508" s="136"/>
      <c r="AD508" s="136"/>
      <c r="AG508" s="136"/>
      <c r="AH508" s="136"/>
      <c r="AI508" s="136"/>
      <c r="AJ508" s="131"/>
      <c r="AK508" s="131"/>
      <c r="AL508" s="131"/>
      <c r="AM508" s="131"/>
      <c r="AN508" s="131"/>
    </row>
    <row r="509" spans="26:40" x14ac:dyDescent="0.25">
      <c r="Z509" s="136"/>
      <c r="AA509" s="136"/>
      <c r="AB509" s="136"/>
      <c r="AC509" s="136"/>
      <c r="AD509" s="136"/>
      <c r="AG509" s="136"/>
      <c r="AH509" s="136"/>
      <c r="AI509" s="136"/>
      <c r="AJ509" s="131"/>
      <c r="AK509" s="131"/>
      <c r="AL509" s="131"/>
      <c r="AM509" s="131"/>
      <c r="AN509" s="131"/>
    </row>
    <row r="510" spans="26:40" x14ac:dyDescent="0.25">
      <c r="Z510" s="136"/>
      <c r="AA510" s="136"/>
      <c r="AB510" s="136"/>
      <c r="AC510" s="136"/>
      <c r="AD510" s="136"/>
      <c r="AG510" s="136"/>
      <c r="AH510" s="136"/>
      <c r="AI510" s="136"/>
      <c r="AJ510" s="131"/>
      <c r="AK510" s="131"/>
      <c r="AL510" s="131"/>
      <c r="AM510" s="131"/>
      <c r="AN510" s="131"/>
    </row>
    <row r="511" spans="26:40" x14ac:dyDescent="0.25">
      <c r="Z511" s="136"/>
      <c r="AA511" s="136"/>
      <c r="AB511" s="136"/>
      <c r="AC511" s="136"/>
      <c r="AD511" s="136"/>
      <c r="AG511" s="136"/>
      <c r="AH511" s="136"/>
      <c r="AI511" s="136"/>
      <c r="AJ511" s="131"/>
      <c r="AK511" s="131"/>
      <c r="AL511" s="131"/>
      <c r="AM511" s="131"/>
      <c r="AN511" s="131"/>
    </row>
    <row r="512" spans="26:40" x14ac:dyDescent="0.25">
      <c r="Z512" s="136"/>
      <c r="AA512" s="136"/>
      <c r="AB512" s="136"/>
      <c r="AC512" s="136"/>
      <c r="AD512" s="136"/>
      <c r="AG512" s="136"/>
      <c r="AH512" s="136"/>
      <c r="AI512" s="136"/>
      <c r="AJ512" s="131"/>
      <c r="AK512" s="131"/>
      <c r="AL512" s="131"/>
      <c r="AM512" s="131"/>
      <c r="AN512" s="131"/>
    </row>
    <row r="513" spans="26:40" x14ac:dyDescent="0.25">
      <c r="Z513" s="136"/>
      <c r="AA513" s="136"/>
      <c r="AB513" s="136"/>
      <c r="AC513" s="136"/>
      <c r="AD513" s="136"/>
      <c r="AG513" s="136"/>
      <c r="AH513" s="136"/>
      <c r="AI513" s="136"/>
      <c r="AJ513" s="131"/>
      <c r="AK513" s="131"/>
      <c r="AL513" s="131"/>
      <c r="AM513" s="131"/>
      <c r="AN513" s="131"/>
    </row>
    <row r="514" spans="26:40" x14ac:dyDescent="0.25">
      <c r="Z514" s="136"/>
      <c r="AA514" s="136"/>
      <c r="AB514" s="136"/>
      <c r="AC514" s="136"/>
      <c r="AD514" s="136"/>
      <c r="AG514" s="136"/>
      <c r="AH514" s="136"/>
      <c r="AI514" s="136"/>
      <c r="AJ514" s="131"/>
      <c r="AK514" s="131"/>
      <c r="AL514" s="131"/>
      <c r="AM514" s="131"/>
      <c r="AN514" s="131"/>
    </row>
    <row r="515" spans="26:40" x14ac:dyDescent="0.25">
      <c r="Z515" s="136"/>
      <c r="AA515" s="136"/>
      <c r="AB515" s="136"/>
      <c r="AC515" s="136"/>
      <c r="AD515" s="136"/>
      <c r="AG515" s="136"/>
      <c r="AH515" s="136"/>
      <c r="AI515" s="136"/>
      <c r="AJ515" s="131"/>
      <c r="AK515" s="131"/>
      <c r="AL515" s="131"/>
      <c r="AM515" s="131"/>
      <c r="AN515" s="131"/>
    </row>
    <row r="516" spans="26:40" x14ac:dyDescent="0.25">
      <c r="Z516" s="136"/>
      <c r="AA516" s="136"/>
      <c r="AB516" s="136"/>
      <c r="AC516" s="136"/>
      <c r="AD516" s="136"/>
      <c r="AG516" s="136"/>
      <c r="AH516" s="136"/>
      <c r="AI516" s="136"/>
      <c r="AJ516" s="131"/>
      <c r="AK516" s="131"/>
      <c r="AL516" s="131"/>
      <c r="AM516" s="131"/>
      <c r="AN516" s="131"/>
    </row>
    <row r="517" spans="26:40" x14ac:dyDescent="0.25">
      <c r="Z517" s="136"/>
      <c r="AA517" s="136"/>
      <c r="AB517" s="136"/>
      <c r="AC517" s="136"/>
      <c r="AD517" s="136"/>
      <c r="AG517" s="136"/>
      <c r="AH517" s="136"/>
      <c r="AI517" s="136"/>
      <c r="AJ517" s="131"/>
      <c r="AK517" s="131"/>
      <c r="AL517" s="131"/>
      <c r="AM517" s="131"/>
      <c r="AN517" s="131"/>
    </row>
    <row r="518" spans="26:40" x14ac:dyDescent="0.25">
      <c r="Z518" s="136"/>
      <c r="AA518" s="136"/>
      <c r="AB518" s="136"/>
      <c r="AC518" s="136"/>
      <c r="AD518" s="136"/>
      <c r="AG518" s="136"/>
      <c r="AH518" s="136"/>
      <c r="AI518" s="136"/>
      <c r="AJ518" s="131"/>
      <c r="AK518" s="131"/>
      <c r="AL518" s="131"/>
      <c r="AM518" s="131"/>
      <c r="AN518" s="131"/>
    </row>
    <row r="519" spans="26:40" x14ac:dyDescent="0.25">
      <c r="Z519" s="136"/>
      <c r="AA519" s="136"/>
      <c r="AB519" s="136"/>
      <c r="AC519" s="136"/>
      <c r="AD519" s="136"/>
      <c r="AG519" s="136"/>
      <c r="AH519" s="136"/>
      <c r="AI519" s="136"/>
      <c r="AJ519" s="131"/>
      <c r="AK519" s="131"/>
      <c r="AL519" s="131"/>
      <c r="AM519" s="131"/>
      <c r="AN519" s="131"/>
    </row>
    <row r="520" spans="26:40" x14ac:dyDescent="0.25">
      <c r="Z520" s="136"/>
      <c r="AA520" s="136"/>
      <c r="AB520" s="136"/>
      <c r="AC520" s="136"/>
      <c r="AD520" s="136"/>
      <c r="AG520" s="136"/>
      <c r="AH520" s="136"/>
      <c r="AI520" s="136"/>
      <c r="AJ520" s="131"/>
      <c r="AK520" s="131"/>
      <c r="AL520" s="131"/>
      <c r="AM520" s="131"/>
      <c r="AN520" s="131"/>
    </row>
    <row r="521" spans="26:40" x14ac:dyDescent="0.25">
      <c r="Z521" s="136"/>
      <c r="AA521" s="136"/>
      <c r="AB521" s="136"/>
      <c r="AC521" s="136"/>
      <c r="AD521" s="136"/>
      <c r="AG521" s="136"/>
      <c r="AH521" s="136"/>
      <c r="AI521" s="136"/>
      <c r="AJ521" s="131"/>
      <c r="AK521" s="131"/>
      <c r="AL521" s="131"/>
      <c r="AM521" s="131"/>
      <c r="AN521" s="131"/>
    </row>
    <row r="522" spans="26:40" x14ac:dyDescent="0.25">
      <c r="Z522" s="136"/>
      <c r="AA522" s="136"/>
      <c r="AB522" s="136"/>
      <c r="AC522" s="136"/>
      <c r="AD522" s="136"/>
      <c r="AG522" s="136"/>
      <c r="AH522" s="136"/>
      <c r="AI522" s="136"/>
      <c r="AJ522" s="131"/>
      <c r="AK522" s="131"/>
      <c r="AL522" s="131"/>
      <c r="AM522" s="131"/>
      <c r="AN522" s="131"/>
    </row>
    <row r="523" spans="26:40" x14ac:dyDescent="0.25">
      <c r="Z523" s="136"/>
      <c r="AA523" s="136"/>
      <c r="AB523" s="136"/>
      <c r="AC523" s="136"/>
      <c r="AD523" s="136"/>
      <c r="AG523" s="136"/>
      <c r="AH523" s="136"/>
      <c r="AI523" s="136"/>
      <c r="AJ523" s="131"/>
      <c r="AK523" s="131"/>
      <c r="AL523" s="131"/>
      <c r="AM523" s="131"/>
      <c r="AN523" s="131"/>
    </row>
    <row r="524" spans="26:40" x14ac:dyDescent="0.25">
      <c r="Z524" s="136"/>
      <c r="AA524" s="136"/>
      <c r="AB524" s="136"/>
      <c r="AC524" s="136"/>
      <c r="AD524" s="136"/>
      <c r="AG524" s="136"/>
      <c r="AH524" s="136"/>
      <c r="AI524" s="136"/>
      <c r="AJ524" s="131"/>
      <c r="AK524" s="131"/>
      <c r="AL524" s="131"/>
      <c r="AM524" s="131"/>
      <c r="AN524" s="131"/>
    </row>
    <row r="525" spans="26:40" x14ac:dyDescent="0.25">
      <c r="Z525" s="136"/>
      <c r="AA525" s="136"/>
      <c r="AB525" s="136"/>
      <c r="AC525" s="136"/>
      <c r="AD525" s="136"/>
      <c r="AG525" s="136"/>
      <c r="AH525" s="136"/>
      <c r="AI525" s="136"/>
      <c r="AJ525" s="131"/>
      <c r="AK525" s="131"/>
      <c r="AL525" s="131"/>
      <c r="AM525" s="131"/>
      <c r="AN525" s="131"/>
    </row>
    <row r="526" spans="26:40" x14ac:dyDescent="0.25">
      <c r="Z526" s="136"/>
      <c r="AA526" s="136"/>
      <c r="AB526" s="136"/>
      <c r="AC526" s="136"/>
      <c r="AD526" s="136"/>
      <c r="AG526" s="136"/>
      <c r="AH526" s="136"/>
      <c r="AI526" s="136"/>
      <c r="AJ526" s="131"/>
      <c r="AK526" s="131"/>
      <c r="AL526" s="131"/>
      <c r="AM526" s="131"/>
      <c r="AN526" s="131"/>
    </row>
    <row r="527" spans="26:40" x14ac:dyDescent="0.25">
      <c r="Z527" s="136"/>
      <c r="AA527" s="136"/>
      <c r="AB527" s="136"/>
      <c r="AC527" s="136"/>
      <c r="AD527" s="136"/>
      <c r="AG527" s="136"/>
      <c r="AH527" s="136"/>
      <c r="AI527" s="136"/>
      <c r="AJ527" s="131"/>
      <c r="AK527" s="131"/>
      <c r="AL527" s="131"/>
      <c r="AM527" s="131"/>
      <c r="AN527" s="131"/>
    </row>
    <row r="528" spans="26:40" x14ac:dyDescent="0.25">
      <c r="Z528" s="136"/>
      <c r="AA528" s="136"/>
      <c r="AB528" s="136"/>
      <c r="AC528" s="136"/>
      <c r="AD528" s="136"/>
      <c r="AG528" s="136"/>
      <c r="AH528" s="136"/>
      <c r="AI528" s="136"/>
      <c r="AJ528" s="131"/>
      <c r="AK528" s="131"/>
      <c r="AL528" s="131"/>
      <c r="AM528" s="131"/>
      <c r="AN528" s="131"/>
    </row>
    <row r="529" spans="26:40" x14ac:dyDescent="0.25">
      <c r="Z529" s="136"/>
      <c r="AA529" s="136"/>
      <c r="AB529" s="136"/>
      <c r="AC529" s="136"/>
      <c r="AD529" s="136"/>
      <c r="AG529" s="136"/>
      <c r="AH529" s="136"/>
      <c r="AI529" s="136"/>
      <c r="AJ529" s="131"/>
      <c r="AK529" s="131"/>
      <c r="AL529" s="131"/>
      <c r="AM529" s="131"/>
      <c r="AN529" s="131"/>
    </row>
    <row r="530" spans="26:40" x14ac:dyDescent="0.25">
      <c r="Z530" s="136"/>
      <c r="AA530" s="136"/>
      <c r="AB530" s="136"/>
      <c r="AC530" s="136"/>
      <c r="AD530" s="136"/>
      <c r="AG530" s="136"/>
      <c r="AH530" s="136"/>
      <c r="AI530" s="136"/>
      <c r="AJ530" s="131"/>
      <c r="AK530" s="131"/>
      <c r="AL530" s="131"/>
      <c r="AM530" s="131"/>
      <c r="AN530" s="131"/>
    </row>
    <row r="531" spans="26:40" x14ac:dyDescent="0.25">
      <c r="Z531" s="136"/>
      <c r="AA531" s="136"/>
      <c r="AB531" s="136"/>
      <c r="AC531" s="136"/>
      <c r="AD531" s="136"/>
      <c r="AG531" s="136"/>
      <c r="AH531" s="136"/>
      <c r="AI531" s="136"/>
      <c r="AJ531" s="131"/>
      <c r="AK531" s="131"/>
      <c r="AL531" s="131"/>
      <c r="AM531" s="131"/>
      <c r="AN531" s="131"/>
    </row>
    <row r="532" spans="26:40" x14ac:dyDescent="0.25">
      <c r="Z532" s="136"/>
      <c r="AA532" s="136"/>
      <c r="AB532" s="136"/>
      <c r="AC532" s="136"/>
      <c r="AD532" s="136"/>
      <c r="AG532" s="136"/>
      <c r="AH532" s="136"/>
      <c r="AI532" s="136"/>
      <c r="AJ532" s="131"/>
      <c r="AK532" s="131"/>
      <c r="AL532" s="131"/>
      <c r="AM532" s="131"/>
      <c r="AN532" s="131"/>
    </row>
    <row r="533" spans="26:40" x14ac:dyDescent="0.25">
      <c r="Z533" s="136"/>
      <c r="AA533" s="136"/>
      <c r="AB533" s="136"/>
      <c r="AC533" s="136"/>
      <c r="AD533" s="136"/>
      <c r="AG533" s="136"/>
      <c r="AH533" s="136"/>
      <c r="AI533" s="136"/>
      <c r="AJ533" s="131"/>
      <c r="AK533" s="131"/>
      <c r="AL533" s="131"/>
      <c r="AM533" s="131"/>
      <c r="AN533" s="131"/>
    </row>
    <row r="534" spans="26:40" x14ac:dyDescent="0.25">
      <c r="Z534" s="136"/>
      <c r="AA534" s="136"/>
      <c r="AB534" s="136"/>
      <c r="AC534" s="136"/>
      <c r="AD534" s="136"/>
      <c r="AG534" s="136"/>
      <c r="AH534" s="136"/>
      <c r="AI534" s="136"/>
      <c r="AJ534" s="131"/>
      <c r="AK534" s="131"/>
      <c r="AL534" s="131"/>
      <c r="AM534" s="131"/>
      <c r="AN534" s="131"/>
    </row>
    <row r="535" spans="26:40" x14ac:dyDescent="0.25">
      <c r="Z535" s="136"/>
      <c r="AA535" s="136"/>
      <c r="AB535" s="136"/>
      <c r="AC535" s="136"/>
      <c r="AD535" s="136"/>
      <c r="AG535" s="136"/>
      <c r="AH535" s="136"/>
      <c r="AI535" s="136"/>
      <c r="AJ535" s="131"/>
      <c r="AK535" s="131"/>
      <c r="AL535" s="131"/>
      <c r="AM535" s="131"/>
      <c r="AN535" s="131"/>
    </row>
    <row r="536" spans="26:40" x14ac:dyDescent="0.25">
      <c r="Z536" s="136"/>
      <c r="AA536" s="136"/>
      <c r="AB536" s="136"/>
      <c r="AC536" s="136"/>
      <c r="AD536" s="136"/>
      <c r="AG536" s="136"/>
      <c r="AH536" s="136"/>
      <c r="AI536" s="136"/>
      <c r="AJ536" s="131"/>
      <c r="AK536" s="131"/>
      <c r="AL536" s="131"/>
      <c r="AM536" s="131"/>
      <c r="AN536" s="131"/>
    </row>
    <row r="537" spans="26:40" x14ac:dyDescent="0.25">
      <c r="Z537" s="136"/>
      <c r="AA537" s="136"/>
      <c r="AB537" s="136"/>
      <c r="AC537" s="136"/>
      <c r="AD537" s="136"/>
      <c r="AG537" s="136"/>
      <c r="AH537" s="136"/>
      <c r="AI537" s="136"/>
      <c r="AJ537" s="131"/>
      <c r="AK537" s="131"/>
      <c r="AL537" s="131"/>
      <c r="AM537" s="131"/>
      <c r="AN537" s="131"/>
    </row>
    <row r="538" spans="26:40" x14ac:dyDescent="0.25">
      <c r="Z538" s="136"/>
      <c r="AA538" s="136"/>
      <c r="AB538" s="136"/>
      <c r="AC538" s="136"/>
      <c r="AD538" s="136"/>
      <c r="AG538" s="136"/>
      <c r="AH538" s="136"/>
      <c r="AI538" s="136"/>
      <c r="AJ538" s="131"/>
      <c r="AK538" s="131"/>
      <c r="AL538" s="131"/>
      <c r="AM538" s="131"/>
      <c r="AN538" s="131"/>
    </row>
    <row r="539" spans="26:40" x14ac:dyDescent="0.25">
      <c r="Z539" s="136"/>
      <c r="AA539" s="136"/>
      <c r="AB539" s="136"/>
      <c r="AC539" s="136"/>
      <c r="AD539" s="136"/>
      <c r="AG539" s="136"/>
      <c r="AH539" s="136"/>
      <c r="AI539" s="136"/>
      <c r="AJ539" s="131"/>
      <c r="AK539" s="131"/>
      <c r="AL539" s="131"/>
      <c r="AM539" s="131"/>
      <c r="AN539" s="131"/>
    </row>
    <row r="540" spans="26:40" x14ac:dyDescent="0.25">
      <c r="Z540" s="136"/>
      <c r="AA540" s="136"/>
      <c r="AB540" s="136"/>
      <c r="AC540" s="136"/>
      <c r="AD540" s="136"/>
      <c r="AG540" s="136"/>
      <c r="AH540" s="136"/>
      <c r="AI540" s="136"/>
      <c r="AJ540" s="131"/>
      <c r="AK540" s="131"/>
      <c r="AL540" s="131"/>
      <c r="AM540" s="131"/>
      <c r="AN540" s="131"/>
    </row>
    <row r="541" spans="26:40" x14ac:dyDescent="0.25">
      <c r="Z541" s="136"/>
      <c r="AA541" s="136"/>
      <c r="AB541" s="136"/>
      <c r="AC541" s="136"/>
      <c r="AD541" s="136"/>
      <c r="AG541" s="136"/>
      <c r="AH541" s="136"/>
      <c r="AI541" s="136"/>
      <c r="AJ541" s="131"/>
      <c r="AK541" s="131"/>
      <c r="AL541" s="131"/>
      <c r="AM541" s="131"/>
      <c r="AN541" s="131"/>
    </row>
    <row r="542" spans="26:40" x14ac:dyDescent="0.25">
      <c r="Z542" s="136"/>
      <c r="AA542" s="136"/>
      <c r="AB542" s="136"/>
      <c r="AC542" s="136"/>
      <c r="AD542" s="136"/>
      <c r="AG542" s="136"/>
      <c r="AH542" s="136"/>
      <c r="AI542" s="136"/>
      <c r="AJ542" s="131"/>
      <c r="AK542" s="131"/>
      <c r="AL542" s="131"/>
      <c r="AM542" s="131"/>
      <c r="AN542" s="131"/>
    </row>
    <row r="543" spans="26:40" x14ac:dyDescent="0.25">
      <c r="Z543" s="136"/>
      <c r="AA543" s="136"/>
      <c r="AB543" s="136"/>
      <c r="AC543" s="136"/>
      <c r="AD543" s="136"/>
      <c r="AG543" s="136"/>
      <c r="AH543" s="136"/>
      <c r="AI543" s="136"/>
      <c r="AJ543" s="131"/>
      <c r="AK543" s="131"/>
      <c r="AL543" s="131"/>
      <c r="AM543" s="131"/>
      <c r="AN543" s="131"/>
    </row>
    <row r="544" spans="26:40" x14ac:dyDescent="0.25">
      <c r="Z544" s="136"/>
      <c r="AA544" s="136"/>
      <c r="AB544" s="136"/>
      <c r="AC544" s="136"/>
      <c r="AD544" s="136"/>
      <c r="AG544" s="136"/>
      <c r="AH544" s="136"/>
      <c r="AI544" s="136"/>
      <c r="AJ544" s="131"/>
      <c r="AK544" s="131"/>
      <c r="AL544" s="131"/>
      <c r="AM544" s="131"/>
      <c r="AN544" s="131"/>
    </row>
    <row r="545" spans="26:40" x14ac:dyDescent="0.25">
      <c r="Z545" s="136"/>
      <c r="AA545" s="136"/>
      <c r="AB545" s="136"/>
      <c r="AC545" s="136"/>
      <c r="AD545" s="136"/>
      <c r="AG545" s="136"/>
      <c r="AH545" s="136"/>
      <c r="AI545" s="136"/>
      <c r="AJ545" s="131"/>
      <c r="AK545" s="131"/>
      <c r="AL545" s="131"/>
      <c r="AM545" s="131"/>
      <c r="AN545" s="131"/>
    </row>
    <row r="546" spans="26:40" x14ac:dyDescent="0.25">
      <c r="Z546" s="136"/>
      <c r="AA546" s="136"/>
      <c r="AB546" s="136"/>
      <c r="AC546" s="136"/>
      <c r="AD546" s="136"/>
      <c r="AG546" s="136"/>
      <c r="AH546" s="136"/>
      <c r="AI546" s="136"/>
      <c r="AJ546" s="131"/>
      <c r="AK546" s="131"/>
      <c r="AL546" s="131"/>
      <c r="AM546" s="131"/>
      <c r="AN546" s="131"/>
    </row>
    <row r="547" spans="26:40" x14ac:dyDescent="0.25">
      <c r="Z547" s="136"/>
      <c r="AA547" s="136"/>
      <c r="AB547" s="136"/>
      <c r="AC547" s="136"/>
      <c r="AD547" s="136"/>
      <c r="AG547" s="136"/>
      <c r="AH547" s="136"/>
      <c r="AI547" s="136"/>
      <c r="AJ547" s="131"/>
      <c r="AK547" s="131"/>
      <c r="AL547" s="131"/>
      <c r="AM547" s="131"/>
      <c r="AN547" s="131"/>
    </row>
    <row r="548" spans="26:40" x14ac:dyDescent="0.25">
      <c r="Z548" s="136"/>
      <c r="AA548" s="136"/>
      <c r="AB548" s="136"/>
      <c r="AC548" s="136"/>
      <c r="AD548" s="136"/>
      <c r="AG548" s="136"/>
      <c r="AH548" s="136"/>
      <c r="AI548" s="136"/>
      <c r="AJ548" s="131"/>
      <c r="AK548" s="131"/>
      <c r="AL548" s="131"/>
      <c r="AM548" s="131"/>
      <c r="AN548" s="131"/>
    </row>
    <row r="549" spans="26:40" x14ac:dyDescent="0.25">
      <c r="Z549" s="136"/>
      <c r="AA549" s="136"/>
      <c r="AB549" s="136"/>
      <c r="AC549" s="136"/>
      <c r="AD549" s="136"/>
      <c r="AG549" s="136"/>
      <c r="AH549" s="136"/>
      <c r="AI549" s="136"/>
      <c r="AJ549" s="131"/>
      <c r="AK549" s="131"/>
      <c r="AL549" s="131"/>
      <c r="AM549" s="131"/>
      <c r="AN549" s="131"/>
    </row>
    <row r="550" spans="26:40" x14ac:dyDescent="0.25">
      <c r="Z550" s="136"/>
      <c r="AA550" s="136"/>
      <c r="AB550" s="136"/>
      <c r="AC550" s="136"/>
      <c r="AD550" s="136"/>
      <c r="AG550" s="136"/>
      <c r="AH550" s="136"/>
      <c r="AI550" s="136"/>
      <c r="AJ550" s="131"/>
      <c r="AK550" s="131"/>
      <c r="AL550" s="131"/>
      <c r="AM550" s="131"/>
      <c r="AN550" s="131"/>
    </row>
    <row r="551" spans="26:40" x14ac:dyDescent="0.25">
      <c r="Z551" s="136"/>
      <c r="AA551" s="136"/>
      <c r="AB551" s="136"/>
      <c r="AC551" s="136"/>
      <c r="AD551" s="136"/>
      <c r="AG551" s="136"/>
      <c r="AH551" s="136"/>
      <c r="AI551" s="136"/>
      <c r="AJ551" s="131"/>
      <c r="AK551" s="131"/>
      <c r="AL551" s="131"/>
      <c r="AM551" s="131"/>
      <c r="AN551" s="131"/>
    </row>
    <row r="552" spans="26:40" x14ac:dyDescent="0.25">
      <c r="Z552" s="136"/>
      <c r="AA552" s="136"/>
      <c r="AB552" s="136"/>
      <c r="AC552" s="136"/>
      <c r="AD552" s="136"/>
      <c r="AG552" s="136"/>
      <c r="AH552" s="136"/>
      <c r="AI552" s="136"/>
      <c r="AJ552" s="131"/>
      <c r="AK552" s="131"/>
      <c r="AL552" s="131"/>
      <c r="AM552" s="131"/>
      <c r="AN552" s="131"/>
    </row>
    <row r="553" spans="26:40" x14ac:dyDescent="0.25">
      <c r="Z553" s="136"/>
      <c r="AA553" s="136"/>
      <c r="AB553" s="136"/>
      <c r="AC553" s="136"/>
      <c r="AD553" s="136"/>
      <c r="AG553" s="136"/>
      <c r="AH553" s="136"/>
      <c r="AI553" s="136"/>
      <c r="AJ553" s="131"/>
      <c r="AK553" s="131"/>
      <c r="AL553" s="131"/>
      <c r="AM553" s="131"/>
      <c r="AN553" s="131"/>
    </row>
    <row r="554" spans="26:40" x14ac:dyDescent="0.25">
      <c r="Z554" s="136"/>
      <c r="AA554" s="136"/>
      <c r="AB554" s="136"/>
      <c r="AC554" s="136"/>
      <c r="AD554" s="136"/>
      <c r="AG554" s="136"/>
      <c r="AH554" s="136"/>
      <c r="AI554" s="136"/>
      <c r="AJ554" s="131"/>
      <c r="AK554" s="131"/>
      <c r="AL554" s="131"/>
      <c r="AM554" s="131"/>
      <c r="AN554" s="131"/>
    </row>
    <row r="555" spans="26:40" x14ac:dyDescent="0.25">
      <c r="Z555" s="136"/>
      <c r="AA555" s="136"/>
      <c r="AB555" s="136"/>
      <c r="AC555" s="136"/>
      <c r="AD555" s="136"/>
      <c r="AG555" s="136"/>
      <c r="AH555" s="136"/>
      <c r="AI555" s="136"/>
      <c r="AJ555" s="131"/>
      <c r="AK555" s="131"/>
      <c r="AL555" s="131"/>
      <c r="AM555" s="131"/>
      <c r="AN555" s="131"/>
    </row>
    <row r="556" spans="26:40" x14ac:dyDescent="0.25">
      <c r="Z556" s="136"/>
      <c r="AA556" s="136"/>
      <c r="AB556" s="136"/>
      <c r="AC556" s="136"/>
      <c r="AD556" s="136"/>
      <c r="AG556" s="136"/>
      <c r="AH556" s="136"/>
      <c r="AI556" s="136"/>
      <c r="AJ556" s="131"/>
      <c r="AK556" s="131"/>
      <c r="AL556" s="131"/>
      <c r="AM556" s="131"/>
      <c r="AN556" s="131"/>
    </row>
    <row r="557" spans="26:40" x14ac:dyDescent="0.25">
      <c r="Z557" s="136"/>
      <c r="AA557" s="136"/>
      <c r="AB557" s="136"/>
      <c r="AC557" s="136"/>
      <c r="AD557" s="136"/>
      <c r="AG557" s="136"/>
      <c r="AH557" s="136"/>
      <c r="AI557" s="136"/>
      <c r="AJ557" s="131"/>
      <c r="AK557" s="131"/>
      <c r="AL557" s="131"/>
      <c r="AM557" s="131"/>
      <c r="AN557" s="131"/>
    </row>
    <row r="558" spans="26:40" x14ac:dyDescent="0.25">
      <c r="Z558" s="136"/>
      <c r="AA558" s="136"/>
      <c r="AB558" s="136"/>
      <c r="AC558" s="136"/>
      <c r="AD558" s="136"/>
      <c r="AG558" s="136"/>
      <c r="AH558" s="136"/>
      <c r="AI558" s="136"/>
      <c r="AJ558" s="131"/>
      <c r="AK558" s="131"/>
      <c r="AL558" s="131"/>
      <c r="AM558" s="131"/>
      <c r="AN558" s="131"/>
    </row>
    <row r="559" spans="26:40" x14ac:dyDescent="0.25">
      <c r="Z559" s="136"/>
      <c r="AA559" s="136"/>
      <c r="AB559" s="136"/>
      <c r="AC559" s="136"/>
      <c r="AD559" s="136"/>
      <c r="AG559" s="136"/>
      <c r="AH559" s="136"/>
      <c r="AI559" s="136"/>
      <c r="AJ559" s="131"/>
      <c r="AK559" s="131"/>
      <c r="AL559" s="131"/>
      <c r="AM559" s="131"/>
      <c r="AN559" s="131"/>
    </row>
    <row r="560" spans="26:40" x14ac:dyDescent="0.25">
      <c r="Z560" s="136"/>
      <c r="AA560" s="136"/>
      <c r="AB560" s="136"/>
      <c r="AC560" s="136"/>
      <c r="AD560" s="136"/>
      <c r="AG560" s="136"/>
      <c r="AH560" s="136"/>
      <c r="AI560" s="136"/>
      <c r="AJ560" s="131"/>
      <c r="AK560" s="131"/>
      <c r="AL560" s="131"/>
      <c r="AM560" s="131"/>
      <c r="AN560" s="131"/>
    </row>
    <row r="561" spans="26:40" x14ac:dyDescent="0.25">
      <c r="Z561" s="136"/>
      <c r="AA561" s="136"/>
      <c r="AB561" s="136"/>
      <c r="AC561" s="136"/>
      <c r="AD561" s="136"/>
      <c r="AG561" s="136"/>
      <c r="AH561" s="136"/>
      <c r="AI561" s="136"/>
      <c r="AJ561" s="131"/>
      <c r="AK561" s="131"/>
      <c r="AL561" s="131"/>
      <c r="AM561" s="131"/>
      <c r="AN561" s="131"/>
    </row>
    <row r="562" spans="26:40" x14ac:dyDescent="0.25">
      <c r="Z562" s="136"/>
      <c r="AA562" s="136"/>
      <c r="AB562" s="136"/>
      <c r="AC562" s="136"/>
      <c r="AD562" s="136"/>
      <c r="AG562" s="136"/>
      <c r="AH562" s="136"/>
      <c r="AI562" s="136"/>
      <c r="AJ562" s="131"/>
      <c r="AK562" s="131"/>
      <c r="AL562" s="131"/>
      <c r="AM562" s="131"/>
      <c r="AN562" s="131"/>
    </row>
    <row r="563" spans="26:40" x14ac:dyDescent="0.25">
      <c r="Z563" s="136"/>
      <c r="AA563" s="136"/>
      <c r="AB563" s="136"/>
      <c r="AC563" s="136"/>
      <c r="AD563" s="136"/>
      <c r="AG563" s="136"/>
      <c r="AH563" s="136"/>
      <c r="AI563" s="136"/>
      <c r="AJ563" s="131"/>
      <c r="AK563" s="131"/>
      <c r="AL563" s="131"/>
      <c r="AM563" s="131"/>
      <c r="AN563" s="131"/>
    </row>
    <row r="564" spans="26:40" x14ac:dyDescent="0.25">
      <c r="Z564" s="136"/>
      <c r="AA564" s="136"/>
      <c r="AB564" s="136"/>
      <c r="AC564" s="136"/>
      <c r="AD564" s="136"/>
      <c r="AG564" s="136"/>
      <c r="AH564" s="136"/>
      <c r="AI564" s="136"/>
      <c r="AJ564" s="131"/>
      <c r="AK564" s="131"/>
      <c r="AL564" s="131"/>
      <c r="AM564" s="131"/>
      <c r="AN564" s="131"/>
    </row>
    <row r="565" spans="26:40" x14ac:dyDescent="0.25">
      <c r="Z565" s="136"/>
      <c r="AA565" s="136"/>
      <c r="AB565" s="136"/>
      <c r="AC565" s="136"/>
      <c r="AD565" s="136"/>
      <c r="AG565" s="136"/>
      <c r="AH565" s="136"/>
      <c r="AI565" s="136"/>
      <c r="AJ565" s="131"/>
      <c r="AK565" s="131"/>
      <c r="AL565" s="131"/>
      <c r="AM565" s="131"/>
      <c r="AN565" s="131"/>
    </row>
    <row r="566" spans="26:40" x14ac:dyDescent="0.25">
      <c r="Z566" s="136"/>
      <c r="AA566" s="136"/>
      <c r="AB566" s="136"/>
      <c r="AC566" s="136"/>
      <c r="AD566" s="136"/>
      <c r="AG566" s="136"/>
      <c r="AH566" s="136"/>
      <c r="AI566" s="136"/>
      <c r="AJ566" s="131"/>
      <c r="AK566" s="131"/>
      <c r="AL566" s="131"/>
      <c r="AM566" s="131"/>
      <c r="AN566" s="131"/>
    </row>
    <row r="567" spans="26:40" x14ac:dyDescent="0.25">
      <c r="Z567" s="136"/>
      <c r="AA567" s="136"/>
      <c r="AB567" s="136"/>
      <c r="AC567" s="136"/>
      <c r="AD567" s="136"/>
      <c r="AG567" s="136"/>
      <c r="AH567" s="136"/>
      <c r="AI567" s="136"/>
      <c r="AJ567" s="131"/>
      <c r="AK567" s="131"/>
      <c r="AL567" s="131"/>
      <c r="AM567" s="131"/>
      <c r="AN567" s="131"/>
    </row>
    <row r="568" spans="26:40" x14ac:dyDescent="0.25">
      <c r="Z568" s="136"/>
      <c r="AA568" s="136"/>
      <c r="AB568" s="136"/>
      <c r="AC568" s="136"/>
      <c r="AD568" s="136"/>
      <c r="AG568" s="136"/>
      <c r="AH568" s="136"/>
      <c r="AI568" s="136"/>
      <c r="AJ568" s="131"/>
      <c r="AK568" s="131"/>
      <c r="AL568" s="131"/>
      <c r="AM568" s="131"/>
      <c r="AN568" s="131"/>
    </row>
    <row r="569" spans="26:40" x14ac:dyDescent="0.25">
      <c r="Z569" s="136"/>
      <c r="AA569" s="136"/>
      <c r="AB569" s="136"/>
      <c r="AC569" s="136"/>
      <c r="AD569" s="136"/>
      <c r="AG569" s="136"/>
      <c r="AH569" s="136"/>
      <c r="AI569" s="136"/>
      <c r="AJ569" s="131"/>
      <c r="AK569" s="131"/>
      <c r="AL569" s="131"/>
      <c r="AM569" s="131"/>
      <c r="AN569" s="131"/>
    </row>
    <row r="570" spans="26:40" x14ac:dyDescent="0.25">
      <c r="Z570" s="136"/>
      <c r="AA570" s="136"/>
      <c r="AB570" s="136"/>
      <c r="AC570" s="136"/>
      <c r="AD570" s="136"/>
      <c r="AG570" s="136"/>
      <c r="AH570" s="136"/>
      <c r="AI570" s="136"/>
      <c r="AJ570" s="131"/>
      <c r="AK570" s="131"/>
      <c r="AL570" s="131"/>
      <c r="AM570" s="131"/>
      <c r="AN570" s="131"/>
    </row>
    <row r="571" spans="26:40" x14ac:dyDescent="0.25">
      <c r="Z571" s="136"/>
      <c r="AA571" s="136"/>
      <c r="AB571" s="136"/>
      <c r="AC571" s="136"/>
      <c r="AD571" s="136"/>
      <c r="AG571" s="136"/>
      <c r="AH571" s="136"/>
      <c r="AI571" s="136"/>
      <c r="AJ571" s="131"/>
      <c r="AK571" s="131"/>
      <c r="AL571" s="131"/>
      <c r="AM571" s="131"/>
      <c r="AN571" s="131"/>
    </row>
    <row r="572" spans="26:40" x14ac:dyDescent="0.25">
      <c r="Z572" s="136"/>
      <c r="AA572" s="136"/>
      <c r="AB572" s="136"/>
      <c r="AC572" s="136"/>
      <c r="AD572" s="136"/>
      <c r="AG572" s="136"/>
      <c r="AH572" s="136"/>
      <c r="AI572" s="136"/>
      <c r="AJ572" s="131"/>
      <c r="AK572" s="131"/>
      <c r="AL572" s="131"/>
      <c r="AM572" s="131"/>
      <c r="AN572" s="131"/>
    </row>
    <row r="573" spans="26:40" x14ac:dyDescent="0.25">
      <c r="Z573" s="136"/>
      <c r="AA573" s="136"/>
      <c r="AB573" s="136"/>
      <c r="AC573" s="136"/>
      <c r="AD573" s="136"/>
      <c r="AG573" s="136"/>
      <c r="AH573" s="136"/>
      <c r="AI573" s="136"/>
      <c r="AJ573" s="131"/>
      <c r="AK573" s="131"/>
      <c r="AL573" s="131"/>
      <c r="AM573" s="131"/>
      <c r="AN573" s="131"/>
    </row>
    <row r="574" spans="26:40" x14ac:dyDescent="0.25">
      <c r="Z574" s="136"/>
      <c r="AA574" s="136"/>
      <c r="AB574" s="136"/>
      <c r="AC574" s="136"/>
      <c r="AD574" s="136"/>
      <c r="AG574" s="136"/>
      <c r="AH574" s="136"/>
      <c r="AI574" s="136"/>
      <c r="AJ574" s="131"/>
      <c r="AK574" s="131"/>
      <c r="AL574" s="131"/>
      <c r="AM574" s="131"/>
      <c r="AN574" s="131"/>
    </row>
    <row r="575" spans="26:40" x14ac:dyDescent="0.25">
      <c r="Z575" s="136"/>
      <c r="AA575" s="136"/>
      <c r="AB575" s="136"/>
      <c r="AC575" s="136"/>
      <c r="AD575" s="136"/>
      <c r="AG575" s="136"/>
      <c r="AH575" s="136"/>
      <c r="AI575" s="136"/>
      <c r="AJ575" s="131"/>
      <c r="AK575" s="131"/>
      <c r="AL575" s="131"/>
      <c r="AM575" s="131"/>
      <c r="AN575" s="131"/>
    </row>
    <row r="576" spans="26:40" x14ac:dyDescent="0.25">
      <c r="Z576" s="136"/>
      <c r="AA576" s="136"/>
      <c r="AB576" s="136"/>
      <c r="AC576" s="136"/>
      <c r="AD576" s="136"/>
      <c r="AG576" s="136"/>
      <c r="AH576" s="136"/>
      <c r="AI576" s="136"/>
      <c r="AJ576" s="131"/>
      <c r="AK576" s="131"/>
      <c r="AL576" s="131"/>
      <c r="AM576" s="131"/>
      <c r="AN576" s="131"/>
    </row>
    <row r="577" spans="26:40" x14ac:dyDescent="0.25">
      <c r="Z577" s="136"/>
      <c r="AA577" s="136"/>
      <c r="AB577" s="136"/>
      <c r="AC577" s="136"/>
      <c r="AD577" s="136"/>
      <c r="AG577" s="136"/>
      <c r="AH577" s="136"/>
      <c r="AI577" s="136"/>
      <c r="AJ577" s="131"/>
      <c r="AK577" s="131"/>
      <c r="AL577" s="131"/>
      <c r="AM577" s="131"/>
      <c r="AN577" s="131"/>
    </row>
    <row r="578" spans="26:40" x14ac:dyDescent="0.25">
      <c r="Z578" s="136"/>
      <c r="AA578" s="136"/>
      <c r="AB578" s="136"/>
      <c r="AC578" s="136"/>
      <c r="AD578" s="136"/>
      <c r="AG578" s="136"/>
      <c r="AH578" s="136"/>
      <c r="AI578" s="136"/>
      <c r="AJ578" s="131"/>
      <c r="AK578" s="131"/>
      <c r="AL578" s="131"/>
      <c r="AM578" s="131"/>
      <c r="AN578" s="131"/>
    </row>
    <row r="579" spans="26:40" x14ac:dyDescent="0.25">
      <c r="Z579" s="136"/>
      <c r="AA579" s="136"/>
      <c r="AB579" s="136"/>
      <c r="AC579" s="136"/>
      <c r="AD579" s="136"/>
      <c r="AG579" s="136"/>
      <c r="AH579" s="136"/>
      <c r="AI579" s="136"/>
      <c r="AJ579" s="131"/>
      <c r="AK579" s="131"/>
      <c r="AL579" s="131"/>
      <c r="AM579" s="131"/>
      <c r="AN579" s="131"/>
    </row>
    <row r="580" spans="26:40" x14ac:dyDescent="0.25">
      <c r="Z580" s="136"/>
      <c r="AA580" s="136"/>
      <c r="AB580" s="136"/>
      <c r="AC580" s="136"/>
      <c r="AD580" s="136"/>
      <c r="AG580" s="136"/>
      <c r="AH580" s="136"/>
      <c r="AI580" s="136"/>
      <c r="AJ580" s="131"/>
      <c r="AK580" s="131"/>
      <c r="AL580" s="131"/>
      <c r="AM580" s="131"/>
      <c r="AN580" s="131"/>
    </row>
    <row r="581" spans="26:40" x14ac:dyDescent="0.25">
      <c r="Z581" s="136"/>
      <c r="AA581" s="136"/>
      <c r="AB581" s="136"/>
      <c r="AC581" s="136"/>
      <c r="AD581" s="136"/>
      <c r="AG581" s="136"/>
      <c r="AH581" s="136"/>
      <c r="AI581" s="136"/>
      <c r="AJ581" s="131"/>
      <c r="AK581" s="131"/>
      <c r="AL581" s="131"/>
      <c r="AM581" s="131"/>
      <c r="AN581" s="131"/>
    </row>
    <row r="582" spans="26:40" x14ac:dyDescent="0.25">
      <c r="Z582" s="136"/>
      <c r="AA582" s="136"/>
      <c r="AB582" s="136"/>
      <c r="AC582" s="136"/>
      <c r="AD582" s="136"/>
      <c r="AG582" s="136"/>
      <c r="AH582" s="136"/>
      <c r="AI582" s="136"/>
      <c r="AJ582" s="131"/>
      <c r="AK582" s="131"/>
      <c r="AL582" s="131"/>
      <c r="AM582" s="131"/>
      <c r="AN582" s="131"/>
    </row>
    <row r="583" spans="26:40" x14ac:dyDescent="0.25">
      <c r="Z583" s="136"/>
      <c r="AA583" s="136"/>
      <c r="AB583" s="136"/>
      <c r="AC583" s="136"/>
      <c r="AD583" s="136"/>
      <c r="AG583" s="136"/>
      <c r="AH583" s="136"/>
      <c r="AI583" s="136"/>
      <c r="AJ583" s="131"/>
      <c r="AK583" s="131"/>
      <c r="AL583" s="131"/>
      <c r="AM583" s="131"/>
      <c r="AN583" s="131"/>
    </row>
    <row r="584" spans="26:40" x14ac:dyDescent="0.25">
      <c r="Z584" s="136"/>
      <c r="AA584" s="136"/>
      <c r="AB584" s="136"/>
      <c r="AC584" s="136"/>
      <c r="AD584" s="136"/>
      <c r="AG584" s="136"/>
      <c r="AH584" s="136"/>
      <c r="AI584" s="136"/>
      <c r="AJ584" s="131"/>
      <c r="AK584" s="131"/>
      <c r="AL584" s="131"/>
      <c r="AM584" s="131"/>
      <c r="AN584" s="131"/>
    </row>
    <row r="585" spans="26:40" x14ac:dyDescent="0.25">
      <c r="Z585" s="136"/>
      <c r="AA585" s="136"/>
      <c r="AB585" s="136"/>
      <c r="AC585" s="136"/>
      <c r="AD585" s="136"/>
      <c r="AG585" s="136"/>
      <c r="AH585" s="136"/>
      <c r="AI585" s="136"/>
      <c r="AJ585" s="131"/>
      <c r="AK585" s="131"/>
      <c r="AL585" s="131"/>
      <c r="AM585" s="131"/>
      <c r="AN585" s="131"/>
    </row>
    <row r="586" spans="26:40" x14ac:dyDescent="0.25">
      <c r="Z586" s="136"/>
      <c r="AA586" s="136"/>
      <c r="AB586" s="136"/>
      <c r="AC586" s="136"/>
      <c r="AD586" s="136"/>
      <c r="AG586" s="136"/>
      <c r="AH586" s="136"/>
      <c r="AI586" s="136"/>
      <c r="AJ586" s="131"/>
      <c r="AK586" s="131"/>
      <c r="AL586" s="131"/>
      <c r="AM586" s="131"/>
      <c r="AN586" s="131"/>
    </row>
    <row r="587" spans="26:40" x14ac:dyDescent="0.25">
      <c r="Z587" s="136"/>
      <c r="AA587" s="136"/>
      <c r="AB587" s="136"/>
      <c r="AC587" s="136"/>
      <c r="AD587" s="136"/>
      <c r="AG587" s="136"/>
      <c r="AH587" s="136"/>
      <c r="AI587" s="136"/>
      <c r="AJ587" s="131"/>
      <c r="AK587" s="131"/>
      <c r="AL587" s="131"/>
      <c r="AM587" s="131"/>
      <c r="AN587" s="131"/>
    </row>
    <row r="588" spans="26:40" x14ac:dyDescent="0.25">
      <c r="Z588" s="136"/>
      <c r="AA588" s="136"/>
      <c r="AB588" s="136"/>
      <c r="AC588" s="136"/>
      <c r="AD588" s="136"/>
      <c r="AG588" s="136"/>
      <c r="AH588" s="136"/>
      <c r="AI588" s="136"/>
      <c r="AJ588" s="131"/>
      <c r="AK588" s="131"/>
      <c r="AL588" s="131"/>
      <c r="AM588" s="131"/>
      <c r="AN588" s="131"/>
    </row>
    <row r="589" spans="26:40" x14ac:dyDescent="0.25">
      <c r="Z589" s="136"/>
      <c r="AA589" s="136"/>
      <c r="AB589" s="136"/>
      <c r="AC589" s="136"/>
      <c r="AD589" s="136"/>
      <c r="AG589" s="136"/>
      <c r="AH589" s="136"/>
      <c r="AI589" s="136"/>
      <c r="AJ589" s="131"/>
      <c r="AK589" s="131"/>
      <c r="AL589" s="131"/>
      <c r="AM589" s="131"/>
      <c r="AN589" s="131"/>
    </row>
    <row r="590" spans="26:40" x14ac:dyDescent="0.25">
      <c r="Z590" s="136"/>
      <c r="AA590" s="136"/>
      <c r="AB590" s="136"/>
      <c r="AC590" s="136"/>
      <c r="AD590" s="136"/>
      <c r="AG590" s="136"/>
      <c r="AH590" s="136"/>
      <c r="AI590" s="136"/>
      <c r="AJ590" s="131"/>
      <c r="AK590" s="131"/>
      <c r="AL590" s="131"/>
      <c r="AM590" s="131"/>
      <c r="AN590" s="131"/>
    </row>
    <row r="591" spans="26:40" x14ac:dyDescent="0.25">
      <c r="Z591" s="136"/>
      <c r="AA591" s="136"/>
      <c r="AB591" s="136"/>
      <c r="AC591" s="136"/>
      <c r="AD591" s="136"/>
      <c r="AG591" s="136"/>
      <c r="AH591" s="136"/>
      <c r="AI591" s="136"/>
      <c r="AJ591" s="131"/>
      <c r="AK591" s="131"/>
      <c r="AL591" s="131"/>
      <c r="AM591" s="131"/>
      <c r="AN591" s="131"/>
    </row>
    <row r="592" spans="26:40" x14ac:dyDescent="0.25">
      <c r="Z592" s="136"/>
      <c r="AA592" s="136"/>
      <c r="AB592" s="136"/>
      <c r="AC592" s="136"/>
      <c r="AD592" s="136"/>
      <c r="AG592" s="136"/>
      <c r="AH592" s="136"/>
      <c r="AI592" s="136"/>
      <c r="AJ592" s="131"/>
      <c r="AK592" s="131"/>
      <c r="AL592" s="131"/>
      <c r="AM592" s="131"/>
      <c r="AN592" s="131"/>
    </row>
    <row r="593" spans="26:40" x14ac:dyDescent="0.25">
      <c r="Z593" s="136"/>
      <c r="AA593" s="136"/>
      <c r="AB593" s="136"/>
      <c r="AC593" s="136"/>
      <c r="AD593" s="136"/>
      <c r="AG593" s="136"/>
      <c r="AH593" s="136"/>
      <c r="AI593" s="136"/>
      <c r="AJ593" s="131"/>
      <c r="AK593" s="131"/>
      <c r="AL593" s="131"/>
      <c r="AM593" s="131"/>
      <c r="AN593" s="131"/>
    </row>
    <row r="594" spans="26:40" x14ac:dyDescent="0.25">
      <c r="Z594" s="136"/>
      <c r="AA594" s="136"/>
      <c r="AB594" s="136"/>
      <c r="AC594" s="136"/>
      <c r="AD594" s="136"/>
      <c r="AG594" s="136"/>
      <c r="AH594" s="136"/>
      <c r="AI594" s="136"/>
      <c r="AJ594" s="131"/>
      <c r="AK594" s="131"/>
      <c r="AL594" s="131"/>
      <c r="AM594" s="131"/>
      <c r="AN594" s="131"/>
    </row>
    <row r="595" spans="26:40" x14ac:dyDescent="0.25">
      <c r="Z595" s="136"/>
      <c r="AA595" s="136"/>
      <c r="AB595" s="136"/>
      <c r="AC595" s="136"/>
      <c r="AD595" s="136"/>
      <c r="AG595" s="136"/>
      <c r="AH595" s="136"/>
      <c r="AI595" s="136"/>
      <c r="AJ595" s="131"/>
      <c r="AK595" s="131"/>
      <c r="AL595" s="131"/>
      <c r="AM595" s="131"/>
      <c r="AN595" s="131"/>
    </row>
    <row r="596" spans="26:40" x14ac:dyDescent="0.25">
      <c r="Z596" s="136"/>
      <c r="AA596" s="136"/>
      <c r="AB596" s="136"/>
      <c r="AC596" s="136"/>
      <c r="AD596" s="136"/>
      <c r="AG596" s="136"/>
      <c r="AH596" s="136"/>
      <c r="AI596" s="136"/>
      <c r="AJ596" s="131"/>
      <c r="AK596" s="131"/>
      <c r="AL596" s="131"/>
      <c r="AM596" s="131"/>
      <c r="AN596" s="131"/>
    </row>
    <row r="597" spans="26:40" x14ac:dyDescent="0.25">
      <c r="Z597" s="136"/>
      <c r="AA597" s="136"/>
      <c r="AB597" s="136"/>
      <c r="AC597" s="136"/>
      <c r="AD597" s="136"/>
      <c r="AG597" s="136"/>
      <c r="AH597" s="136"/>
      <c r="AI597" s="136"/>
      <c r="AJ597" s="131"/>
      <c r="AK597" s="131"/>
      <c r="AL597" s="131"/>
      <c r="AM597" s="131"/>
      <c r="AN597" s="131"/>
    </row>
    <row r="598" spans="26:40" x14ac:dyDescent="0.25">
      <c r="Z598" s="136"/>
      <c r="AA598" s="136"/>
      <c r="AB598" s="136"/>
      <c r="AC598" s="136"/>
      <c r="AD598" s="136"/>
      <c r="AG598" s="136"/>
      <c r="AH598" s="136"/>
      <c r="AI598" s="136"/>
      <c r="AJ598" s="131"/>
      <c r="AK598" s="131"/>
      <c r="AL598" s="131"/>
      <c r="AM598" s="131"/>
      <c r="AN598" s="131"/>
    </row>
    <row r="599" spans="26:40" x14ac:dyDescent="0.25">
      <c r="Z599" s="136"/>
      <c r="AA599" s="136"/>
      <c r="AB599" s="136"/>
      <c r="AC599" s="136"/>
      <c r="AD599" s="136"/>
      <c r="AG599" s="136"/>
      <c r="AH599" s="136"/>
      <c r="AI599" s="136"/>
      <c r="AJ599" s="131"/>
      <c r="AK599" s="131"/>
      <c r="AL599" s="131"/>
      <c r="AM599" s="131"/>
      <c r="AN599" s="131"/>
    </row>
    <row r="600" spans="26:40" x14ac:dyDescent="0.25">
      <c r="Z600" s="136"/>
      <c r="AA600" s="136"/>
      <c r="AB600" s="136"/>
      <c r="AC600" s="136"/>
      <c r="AD600" s="136"/>
      <c r="AG600" s="136"/>
      <c r="AH600" s="136"/>
      <c r="AI600" s="136"/>
      <c r="AJ600" s="131"/>
      <c r="AK600" s="131"/>
      <c r="AL600" s="131"/>
      <c r="AM600" s="131"/>
      <c r="AN600" s="131"/>
    </row>
    <row r="601" spans="26:40" x14ac:dyDescent="0.25">
      <c r="Z601" s="136"/>
      <c r="AA601" s="136"/>
      <c r="AB601" s="136"/>
      <c r="AC601" s="136"/>
      <c r="AD601" s="136"/>
      <c r="AG601" s="136"/>
      <c r="AH601" s="136"/>
      <c r="AI601" s="136"/>
      <c r="AJ601" s="131"/>
      <c r="AK601" s="131"/>
      <c r="AL601" s="131"/>
      <c r="AM601" s="131"/>
      <c r="AN601" s="131"/>
    </row>
    <row r="602" spans="26:40" x14ac:dyDescent="0.25">
      <c r="Z602" s="136"/>
      <c r="AA602" s="136"/>
      <c r="AB602" s="136"/>
      <c r="AC602" s="136"/>
      <c r="AD602" s="136"/>
      <c r="AG602" s="136"/>
      <c r="AH602" s="136"/>
      <c r="AI602" s="136"/>
      <c r="AJ602" s="131"/>
      <c r="AK602" s="131"/>
      <c r="AL602" s="131"/>
      <c r="AM602" s="131"/>
      <c r="AN602" s="131"/>
    </row>
    <row r="603" spans="26:40" x14ac:dyDescent="0.25">
      <c r="Z603" s="136"/>
      <c r="AA603" s="136"/>
      <c r="AB603" s="136"/>
      <c r="AC603" s="136"/>
      <c r="AD603" s="136"/>
      <c r="AG603" s="136"/>
      <c r="AH603" s="136"/>
      <c r="AI603" s="136"/>
      <c r="AJ603" s="131"/>
      <c r="AK603" s="131"/>
      <c r="AL603" s="131"/>
      <c r="AM603" s="131"/>
      <c r="AN603" s="131"/>
    </row>
    <row r="604" spans="26:40" x14ac:dyDescent="0.25">
      <c r="Z604" s="136"/>
      <c r="AA604" s="136"/>
      <c r="AB604" s="136"/>
      <c r="AC604" s="136"/>
      <c r="AD604" s="136"/>
      <c r="AG604" s="136"/>
      <c r="AH604" s="136"/>
      <c r="AI604" s="136"/>
      <c r="AJ604" s="131"/>
      <c r="AK604" s="131"/>
      <c r="AL604" s="131"/>
      <c r="AM604" s="131"/>
      <c r="AN604" s="131"/>
    </row>
    <row r="605" spans="26:40" x14ac:dyDescent="0.25">
      <c r="Z605" s="136"/>
      <c r="AA605" s="136"/>
      <c r="AB605" s="136"/>
      <c r="AC605" s="136"/>
      <c r="AD605" s="136"/>
      <c r="AG605" s="136"/>
      <c r="AH605" s="136"/>
      <c r="AI605" s="136"/>
      <c r="AJ605" s="131"/>
      <c r="AK605" s="131"/>
      <c r="AL605" s="131"/>
      <c r="AM605" s="131"/>
      <c r="AN605" s="131"/>
    </row>
    <row r="606" spans="26:40" x14ac:dyDescent="0.25">
      <c r="Z606" s="136"/>
      <c r="AA606" s="136"/>
      <c r="AB606" s="136"/>
      <c r="AC606" s="136"/>
      <c r="AD606" s="136"/>
      <c r="AG606" s="136"/>
      <c r="AH606" s="136"/>
      <c r="AI606" s="136"/>
      <c r="AJ606" s="131"/>
      <c r="AK606" s="131"/>
      <c r="AL606" s="131"/>
      <c r="AM606" s="131"/>
      <c r="AN606" s="131"/>
    </row>
    <row r="607" spans="26:40" x14ac:dyDescent="0.25">
      <c r="Z607" s="136"/>
      <c r="AA607" s="136"/>
      <c r="AB607" s="136"/>
      <c r="AC607" s="136"/>
      <c r="AD607" s="136"/>
      <c r="AG607" s="136"/>
      <c r="AH607" s="136"/>
      <c r="AI607" s="136"/>
      <c r="AJ607" s="131"/>
      <c r="AK607" s="131"/>
      <c r="AL607" s="131"/>
      <c r="AM607" s="131"/>
      <c r="AN607" s="131"/>
    </row>
    <row r="608" spans="26:40" x14ac:dyDescent="0.25">
      <c r="Z608" s="136"/>
      <c r="AA608" s="136"/>
      <c r="AB608" s="136"/>
      <c r="AC608" s="136"/>
      <c r="AD608" s="136"/>
      <c r="AG608" s="136"/>
      <c r="AH608" s="136"/>
      <c r="AI608" s="136"/>
      <c r="AJ608" s="131"/>
      <c r="AK608" s="131"/>
      <c r="AL608" s="131"/>
      <c r="AM608" s="131"/>
      <c r="AN608" s="131"/>
    </row>
    <row r="609" spans="26:40" x14ac:dyDescent="0.25">
      <c r="Z609" s="136"/>
      <c r="AA609" s="136"/>
      <c r="AB609" s="136"/>
      <c r="AC609" s="136"/>
      <c r="AD609" s="136"/>
      <c r="AG609" s="136"/>
      <c r="AH609" s="136"/>
      <c r="AI609" s="136"/>
      <c r="AJ609" s="131"/>
      <c r="AK609" s="131"/>
      <c r="AL609" s="131"/>
      <c r="AM609" s="131"/>
      <c r="AN609" s="131"/>
    </row>
    <row r="610" spans="26:40" x14ac:dyDescent="0.25">
      <c r="Z610" s="136"/>
      <c r="AA610" s="136"/>
      <c r="AB610" s="136"/>
      <c r="AC610" s="136"/>
      <c r="AD610" s="136"/>
      <c r="AG610" s="136"/>
      <c r="AH610" s="136"/>
      <c r="AI610" s="136"/>
      <c r="AJ610" s="131"/>
      <c r="AK610" s="131"/>
      <c r="AL610" s="131"/>
      <c r="AM610" s="131"/>
      <c r="AN610" s="131"/>
    </row>
    <row r="611" spans="26:40" x14ac:dyDescent="0.25">
      <c r="Z611" s="136"/>
      <c r="AA611" s="136"/>
      <c r="AB611" s="136"/>
      <c r="AC611" s="136"/>
      <c r="AD611" s="136"/>
      <c r="AG611" s="136"/>
      <c r="AH611" s="136"/>
      <c r="AI611" s="136"/>
      <c r="AJ611" s="131"/>
      <c r="AK611" s="131"/>
      <c r="AL611" s="131"/>
      <c r="AM611" s="131"/>
      <c r="AN611" s="131"/>
    </row>
    <row r="612" spans="26:40" x14ac:dyDescent="0.25">
      <c r="Z612" s="136"/>
      <c r="AA612" s="136"/>
      <c r="AB612" s="136"/>
      <c r="AC612" s="136"/>
      <c r="AD612" s="136"/>
      <c r="AG612" s="136"/>
      <c r="AH612" s="136"/>
      <c r="AI612" s="136"/>
      <c r="AJ612" s="131"/>
      <c r="AK612" s="131"/>
      <c r="AL612" s="131"/>
      <c r="AM612" s="131"/>
      <c r="AN612" s="131"/>
    </row>
    <row r="613" spans="26:40" x14ac:dyDescent="0.25">
      <c r="Z613" s="136"/>
      <c r="AA613" s="136"/>
      <c r="AB613" s="136"/>
      <c r="AC613" s="136"/>
      <c r="AD613" s="136"/>
      <c r="AG613" s="136"/>
      <c r="AH613" s="136"/>
      <c r="AI613" s="136"/>
      <c r="AJ613" s="131"/>
      <c r="AK613" s="131"/>
      <c r="AL613" s="131"/>
      <c r="AM613" s="131"/>
      <c r="AN613" s="131"/>
    </row>
    <row r="614" spans="26:40" x14ac:dyDescent="0.25">
      <c r="Z614" s="136"/>
      <c r="AA614" s="136"/>
      <c r="AB614" s="136"/>
      <c r="AC614" s="136"/>
      <c r="AD614" s="136"/>
      <c r="AG614" s="136"/>
      <c r="AH614" s="136"/>
      <c r="AI614" s="136"/>
      <c r="AJ614" s="131"/>
      <c r="AK614" s="131"/>
      <c r="AL614" s="131"/>
      <c r="AM614" s="131"/>
      <c r="AN614" s="131"/>
    </row>
    <row r="615" spans="26:40" x14ac:dyDescent="0.25">
      <c r="Z615" s="136"/>
      <c r="AA615" s="136"/>
      <c r="AB615" s="136"/>
      <c r="AC615" s="136"/>
      <c r="AD615" s="136"/>
      <c r="AG615" s="136"/>
      <c r="AH615" s="136"/>
      <c r="AI615" s="136"/>
      <c r="AJ615" s="131"/>
      <c r="AK615" s="131"/>
      <c r="AL615" s="131"/>
      <c r="AM615" s="131"/>
      <c r="AN615" s="131"/>
    </row>
    <row r="616" spans="26:40" x14ac:dyDescent="0.25">
      <c r="Z616" s="136"/>
      <c r="AA616" s="136"/>
      <c r="AB616" s="136"/>
      <c r="AC616" s="136"/>
      <c r="AD616" s="136"/>
      <c r="AG616" s="136"/>
      <c r="AH616" s="136"/>
      <c r="AI616" s="136"/>
      <c r="AJ616" s="131"/>
      <c r="AK616" s="131"/>
      <c r="AL616" s="131"/>
      <c r="AM616" s="131"/>
      <c r="AN616" s="131"/>
    </row>
    <row r="617" spans="26:40" x14ac:dyDescent="0.25">
      <c r="Z617" s="136"/>
      <c r="AA617" s="136"/>
      <c r="AB617" s="136"/>
      <c r="AC617" s="136"/>
      <c r="AD617" s="136"/>
      <c r="AG617" s="136"/>
      <c r="AH617" s="136"/>
      <c r="AI617" s="136"/>
      <c r="AJ617" s="131"/>
      <c r="AK617" s="131"/>
      <c r="AL617" s="131"/>
      <c r="AM617" s="131"/>
      <c r="AN617" s="131"/>
    </row>
    <row r="618" spans="26:40" x14ac:dyDescent="0.25">
      <c r="Z618" s="136"/>
      <c r="AA618" s="136"/>
      <c r="AB618" s="136"/>
      <c r="AC618" s="136"/>
      <c r="AD618" s="136"/>
      <c r="AG618" s="136"/>
      <c r="AH618" s="136"/>
      <c r="AI618" s="136"/>
      <c r="AJ618" s="131"/>
      <c r="AK618" s="131"/>
      <c r="AL618" s="131"/>
      <c r="AM618" s="131"/>
      <c r="AN618" s="131"/>
    </row>
    <row r="619" spans="26:40" x14ac:dyDescent="0.25">
      <c r="Z619" s="136"/>
      <c r="AA619" s="136"/>
      <c r="AB619" s="136"/>
      <c r="AC619" s="136"/>
      <c r="AD619" s="136"/>
      <c r="AG619" s="136"/>
      <c r="AH619" s="136"/>
      <c r="AI619" s="136"/>
      <c r="AJ619" s="131"/>
      <c r="AK619" s="131"/>
      <c r="AL619" s="131"/>
      <c r="AM619" s="131"/>
      <c r="AN619" s="131"/>
    </row>
    <row r="620" spans="26:40" x14ac:dyDescent="0.25">
      <c r="Z620" s="136"/>
      <c r="AA620" s="136"/>
      <c r="AB620" s="136"/>
      <c r="AC620" s="136"/>
      <c r="AD620" s="136"/>
      <c r="AG620" s="136"/>
      <c r="AH620" s="136"/>
      <c r="AI620" s="136"/>
      <c r="AJ620" s="131"/>
      <c r="AK620" s="131"/>
      <c r="AL620" s="131"/>
      <c r="AM620" s="131"/>
      <c r="AN620" s="131"/>
    </row>
    <row r="621" spans="26:40" x14ac:dyDescent="0.25">
      <c r="Z621" s="136"/>
      <c r="AA621" s="136"/>
      <c r="AB621" s="136"/>
      <c r="AC621" s="136"/>
      <c r="AD621" s="136"/>
      <c r="AG621" s="136"/>
      <c r="AH621" s="136"/>
      <c r="AI621" s="136"/>
      <c r="AJ621" s="131"/>
      <c r="AK621" s="131"/>
      <c r="AL621" s="131"/>
      <c r="AM621" s="131"/>
      <c r="AN621" s="131"/>
    </row>
    <row r="622" spans="26:40" x14ac:dyDescent="0.25">
      <c r="Z622" s="136"/>
      <c r="AA622" s="136"/>
      <c r="AB622" s="136"/>
      <c r="AC622" s="136"/>
      <c r="AD622" s="136"/>
      <c r="AG622" s="136"/>
      <c r="AH622" s="136"/>
      <c r="AI622" s="136"/>
      <c r="AJ622" s="131"/>
      <c r="AK622" s="131"/>
      <c r="AL622" s="131"/>
      <c r="AM622" s="131"/>
      <c r="AN622" s="131"/>
    </row>
    <row r="623" spans="26:40" x14ac:dyDescent="0.25">
      <c r="Z623" s="136"/>
      <c r="AA623" s="136"/>
      <c r="AB623" s="136"/>
      <c r="AC623" s="136"/>
      <c r="AD623" s="136"/>
      <c r="AG623" s="136"/>
      <c r="AH623" s="136"/>
      <c r="AI623" s="136"/>
      <c r="AJ623" s="131"/>
      <c r="AK623" s="131"/>
      <c r="AL623" s="131"/>
      <c r="AM623" s="131"/>
      <c r="AN623" s="131"/>
    </row>
    <row r="624" spans="26:40" x14ac:dyDescent="0.25">
      <c r="Z624" s="136"/>
      <c r="AA624" s="136"/>
      <c r="AB624" s="136"/>
      <c r="AC624" s="136"/>
      <c r="AD624" s="136"/>
      <c r="AG624" s="136"/>
      <c r="AH624" s="136"/>
      <c r="AI624" s="136"/>
      <c r="AJ624" s="131"/>
      <c r="AK624" s="131"/>
      <c r="AL624" s="131"/>
      <c r="AM624" s="131"/>
      <c r="AN624" s="131"/>
    </row>
    <row r="625" spans="26:40" x14ac:dyDescent="0.25">
      <c r="Z625" s="136"/>
      <c r="AA625" s="136"/>
      <c r="AB625" s="136"/>
      <c r="AC625" s="136"/>
      <c r="AD625" s="136"/>
      <c r="AG625" s="136"/>
      <c r="AH625" s="136"/>
      <c r="AI625" s="136"/>
      <c r="AJ625" s="131"/>
      <c r="AK625" s="131"/>
      <c r="AL625" s="131"/>
      <c r="AM625" s="131"/>
      <c r="AN625" s="131"/>
    </row>
    <row r="626" spans="26:40" x14ac:dyDescent="0.25">
      <c r="Z626" s="136"/>
      <c r="AA626" s="136"/>
      <c r="AB626" s="136"/>
      <c r="AC626" s="136"/>
      <c r="AD626" s="136"/>
      <c r="AG626" s="136"/>
      <c r="AH626" s="136"/>
      <c r="AI626" s="136"/>
      <c r="AJ626" s="131"/>
      <c r="AK626" s="131"/>
      <c r="AL626" s="131"/>
      <c r="AM626" s="131"/>
      <c r="AN626" s="131"/>
    </row>
    <row r="627" spans="26:40" x14ac:dyDescent="0.25">
      <c r="Z627" s="136"/>
      <c r="AA627" s="136"/>
      <c r="AB627" s="136"/>
      <c r="AC627" s="136"/>
      <c r="AD627" s="136"/>
      <c r="AG627" s="136"/>
      <c r="AH627" s="136"/>
      <c r="AI627" s="136"/>
      <c r="AJ627" s="131"/>
      <c r="AK627" s="131"/>
      <c r="AL627" s="131"/>
      <c r="AM627" s="131"/>
      <c r="AN627" s="131"/>
    </row>
    <row r="628" spans="26:40" x14ac:dyDescent="0.25">
      <c r="Z628" s="136"/>
      <c r="AA628" s="136"/>
      <c r="AB628" s="136"/>
      <c r="AC628" s="136"/>
      <c r="AD628" s="136"/>
      <c r="AG628" s="136"/>
      <c r="AH628" s="136"/>
      <c r="AI628" s="136"/>
      <c r="AJ628" s="131"/>
      <c r="AK628" s="131"/>
      <c r="AL628" s="131"/>
      <c r="AM628" s="131"/>
      <c r="AN628" s="131"/>
    </row>
    <row r="629" spans="26:40" x14ac:dyDescent="0.25">
      <c r="Z629" s="136"/>
      <c r="AA629" s="136"/>
      <c r="AB629" s="136"/>
      <c r="AC629" s="136"/>
      <c r="AD629" s="136"/>
      <c r="AG629" s="136"/>
      <c r="AH629" s="136"/>
      <c r="AI629" s="136"/>
      <c r="AJ629" s="131"/>
      <c r="AK629" s="131"/>
      <c r="AL629" s="131"/>
      <c r="AM629" s="131"/>
      <c r="AN629" s="131"/>
    </row>
    <row r="630" spans="26:40" x14ac:dyDescent="0.25">
      <c r="Z630" s="136"/>
      <c r="AA630" s="136"/>
      <c r="AB630" s="136"/>
      <c r="AC630" s="136"/>
      <c r="AD630" s="136"/>
      <c r="AG630" s="136"/>
      <c r="AH630" s="136"/>
      <c r="AI630" s="136"/>
      <c r="AJ630" s="131"/>
      <c r="AK630" s="131"/>
      <c r="AL630" s="131"/>
      <c r="AM630" s="131"/>
      <c r="AN630" s="131"/>
    </row>
    <row r="631" spans="26:40" x14ac:dyDescent="0.25">
      <c r="Z631" s="136"/>
      <c r="AA631" s="136"/>
      <c r="AB631" s="136"/>
      <c r="AC631" s="136"/>
      <c r="AD631" s="136"/>
      <c r="AG631" s="136"/>
      <c r="AH631" s="136"/>
      <c r="AI631" s="136"/>
      <c r="AJ631" s="131"/>
      <c r="AK631" s="131"/>
      <c r="AL631" s="131"/>
      <c r="AM631" s="131"/>
      <c r="AN631" s="131"/>
    </row>
    <row r="632" spans="26:40" x14ac:dyDescent="0.25">
      <c r="Z632" s="136"/>
      <c r="AA632" s="136"/>
      <c r="AB632" s="136"/>
      <c r="AC632" s="136"/>
      <c r="AD632" s="136"/>
      <c r="AG632" s="136"/>
      <c r="AH632" s="136"/>
      <c r="AI632" s="136"/>
      <c r="AJ632" s="131"/>
      <c r="AK632" s="131"/>
      <c r="AL632" s="131"/>
      <c r="AM632" s="131"/>
      <c r="AN632" s="131"/>
    </row>
    <row r="633" spans="26:40" x14ac:dyDescent="0.25">
      <c r="Z633" s="136"/>
      <c r="AA633" s="136"/>
      <c r="AB633" s="136"/>
      <c r="AC633" s="136"/>
      <c r="AD633" s="136"/>
      <c r="AG633" s="136"/>
      <c r="AH633" s="136"/>
      <c r="AI633" s="136"/>
      <c r="AJ633" s="131"/>
      <c r="AK633" s="131"/>
      <c r="AL633" s="131"/>
      <c r="AM633" s="131"/>
      <c r="AN633" s="131"/>
    </row>
    <row r="634" spans="26:40" x14ac:dyDescent="0.25">
      <c r="Z634" s="136"/>
      <c r="AA634" s="136"/>
      <c r="AB634" s="136"/>
      <c r="AC634" s="136"/>
      <c r="AD634" s="136"/>
      <c r="AG634" s="136"/>
      <c r="AH634" s="136"/>
      <c r="AI634" s="136"/>
      <c r="AJ634" s="131"/>
      <c r="AK634" s="131"/>
      <c r="AL634" s="131"/>
      <c r="AM634" s="131"/>
      <c r="AN634" s="131"/>
    </row>
    <row r="635" spans="26:40" x14ac:dyDescent="0.25">
      <c r="Z635" s="136"/>
      <c r="AA635" s="136"/>
      <c r="AB635" s="136"/>
      <c r="AC635" s="136"/>
      <c r="AD635" s="136"/>
      <c r="AG635" s="136"/>
      <c r="AH635" s="136"/>
      <c r="AI635" s="136"/>
      <c r="AJ635" s="131"/>
      <c r="AK635" s="131"/>
      <c r="AL635" s="131"/>
      <c r="AM635" s="131"/>
      <c r="AN635" s="131"/>
    </row>
    <row r="636" spans="26:40" x14ac:dyDescent="0.25">
      <c r="Z636" s="136"/>
      <c r="AA636" s="136"/>
      <c r="AB636" s="136"/>
      <c r="AC636" s="136"/>
      <c r="AD636" s="136"/>
      <c r="AG636" s="136"/>
      <c r="AH636" s="136"/>
      <c r="AI636" s="136"/>
      <c r="AJ636" s="131"/>
      <c r="AK636" s="131"/>
      <c r="AL636" s="131"/>
      <c r="AM636" s="131"/>
      <c r="AN636" s="131"/>
    </row>
    <row r="637" spans="26:40" x14ac:dyDescent="0.25">
      <c r="Z637" s="136"/>
      <c r="AA637" s="136"/>
      <c r="AB637" s="136"/>
      <c r="AC637" s="136"/>
      <c r="AD637" s="136"/>
      <c r="AG637" s="136"/>
      <c r="AH637" s="136"/>
      <c r="AI637" s="136"/>
      <c r="AJ637" s="131"/>
      <c r="AK637" s="131"/>
      <c r="AL637" s="131"/>
      <c r="AM637" s="131"/>
      <c r="AN637" s="131"/>
    </row>
    <row r="638" spans="26:40" x14ac:dyDescent="0.25">
      <c r="Z638" s="136"/>
      <c r="AA638" s="136"/>
      <c r="AB638" s="136"/>
      <c r="AC638" s="136"/>
      <c r="AD638" s="136"/>
      <c r="AG638" s="136"/>
      <c r="AH638" s="136"/>
      <c r="AI638" s="136"/>
      <c r="AJ638" s="131"/>
      <c r="AK638" s="131"/>
      <c r="AL638" s="131"/>
      <c r="AM638" s="131"/>
      <c r="AN638" s="131"/>
    </row>
    <row r="639" spans="26:40" x14ac:dyDescent="0.25">
      <c r="Z639" s="136"/>
      <c r="AA639" s="136"/>
      <c r="AB639" s="136"/>
      <c r="AC639" s="136"/>
      <c r="AD639" s="136"/>
      <c r="AG639" s="136"/>
      <c r="AH639" s="136"/>
      <c r="AI639" s="136"/>
      <c r="AJ639" s="131"/>
      <c r="AK639" s="131"/>
      <c r="AL639" s="131"/>
      <c r="AM639" s="131"/>
      <c r="AN639" s="131"/>
    </row>
    <row r="640" spans="26:40" x14ac:dyDescent="0.25">
      <c r="Z640" s="136"/>
      <c r="AA640" s="136"/>
      <c r="AB640" s="136"/>
      <c r="AC640" s="136"/>
      <c r="AD640" s="136"/>
      <c r="AG640" s="136"/>
      <c r="AH640" s="136"/>
      <c r="AI640" s="136"/>
      <c r="AJ640" s="131"/>
      <c r="AK640" s="131"/>
      <c r="AL640" s="131"/>
      <c r="AM640" s="131"/>
      <c r="AN640" s="131"/>
    </row>
    <row r="641" spans="26:40" x14ac:dyDescent="0.25">
      <c r="Z641" s="136"/>
      <c r="AA641" s="136"/>
      <c r="AB641" s="136"/>
      <c r="AC641" s="136"/>
      <c r="AD641" s="136"/>
      <c r="AG641" s="136"/>
      <c r="AH641" s="136"/>
      <c r="AI641" s="136"/>
      <c r="AJ641" s="131"/>
      <c r="AK641" s="131"/>
      <c r="AL641" s="131"/>
      <c r="AM641" s="131"/>
      <c r="AN641" s="131"/>
    </row>
    <row r="642" spans="26:40" x14ac:dyDescent="0.25">
      <c r="Z642" s="136"/>
      <c r="AA642" s="136"/>
      <c r="AB642" s="136"/>
      <c r="AC642" s="136"/>
      <c r="AD642" s="136"/>
      <c r="AG642" s="136"/>
      <c r="AH642" s="136"/>
      <c r="AI642" s="136"/>
      <c r="AJ642" s="131"/>
      <c r="AK642" s="131"/>
      <c r="AL642" s="131"/>
      <c r="AM642" s="131"/>
      <c r="AN642" s="131"/>
    </row>
    <row r="643" spans="26:40" x14ac:dyDescent="0.25">
      <c r="Z643" s="136"/>
      <c r="AA643" s="136"/>
      <c r="AB643" s="136"/>
      <c r="AC643" s="136"/>
      <c r="AD643" s="136"/>
      <c r="AG643" s="136"/>
      <c r="AH643" s="136"/>
      <c r="AI643" s="136"/>
      <c r="AJ643" s="131"/>
      <c r="AK643" s="131"/>
      <c r="AL643" s="131"/>
      <c r="AM643" s="131"/>
      <c r="AN643" s="131"/>
    </row>
    <row r="644" spans="26:40" x14ac:dyDescent="0.25">
      <c r="Z644" s="136"/>
      <c r="AA644" s="136"/>
      <c r="AB644" s="136"/>
      <c r="AC644" s="136"/>
      <c r="AD644" s="136"/>
      <c r="AG644" s="136"/>
      <c r="AH644" s="136"/>
      <c r="AI644" s="136"/>
      <c r="AJ644" s="131"/>
      <c r="AK644" s="131"/>
      <c r="AL644" s="131"/>
      <c r="AM644" s="131"/>
      <c r="AN644" s="131"/>
    </row>
    <row r="645" spans="26:40" x14ac:dyDescent="0.25">
      <c r="Z645" s="136"/>
      <c r="AA645" s="136"/>
      <c r="AB645" s="136"/>
      <c r="AC645" s="136"/>
      <c r="AD645" s="136"/>
      <c r="AG645" s="136"/>
      <c r="AH645" s="136"/>
      <c r="AI645" s="136"/>
      <c r="AJ645" s="131"/>
      <c r="AK645" s="131"/>
      <c r="AL645" s="131"/>
      <c r="AM645" s="131"/>
      <c r="AN645" s="131"/>
    </row>
    <row r="646" spans="26:40" x14ac:dyDescent="0.25">
      <c r="Z646" s="136"/>
      <c r="AA646" s="136"/>
      <c r="AB646" s="136"/>
      <c r="AC646" s="136"/>
      <c r="AD646" s="136"/>
      <c r="AG646" s="136"/>
      <c r="AH646" s="136"/>
      <c r="AI646" s="136"/>
      <c r="AJ646" s="131"/>
      <c r="AK646" s="131"/>
      <c r="AL646" s="131"/>
      <c r="AM646" s="131"/>
      <c r="AN646" s="131"/>
    </row>
    <row r="647" spans="26:40" x14ac:dyDescent="0.25">
      <c r="Z647" s="136"/>
      <c r="AA647" s="136"/>
      <c r="AB647" s="136"/>
      <c r="AC647" s="136"/>
      <c r="AD647" s="136"/>
      <c r="AG647" s="136"/>
      <c r="AH647" s="136"/>
      <c r="AI647" s="136"/>
      <c r="AJ647" s="131"/>
      <c r="AK647" s="131"/>
      <c r="AL647" s="131"/>
      <c r="AM647" s="131"/>
      <c r="AN647" s="131"/>
    </row>
    <row r="648" spans="26:40" x14ac:dyDescent="0.25">
      <c r="Z648" s="136"/>
      <c r="AA648" s="136"/>
      <c r="AB648" s="136"/>
      <c r="AC648" s="136"/>
      <c r="AD648" s="136"/>
      <c r="AG648" s="136"/>
      <c r="AH648" s="136"/>
      <c r="AI648" s="136"/>
      <c r="AJ648" s="131"/>
      <c r="AK648" s="131"/>
      <c r="AL648" s="131"/>
      <c r="AM648" s="131"/>
      <c r="AN648" s="131"/>
    </row>
    <row r="649" spans="26:40" x14ac:dyDescent="0.25">
      <c r="Z649" s="136"/>
      <c r="AA649" s="136"/>
      <c r="AB649" s="136"/>
      <c r="AC649" s="136"/>
      <c r="AD649" s="136"/>
      <c r="AG649" s="136"/>
      <c r="AH649" s="136"/>
      <c r="AI649" s="136"/>
      <c r="AJ649" s="131"/>
      <c r="AK649" s="131"/>
      <c r="AL649" s="131"/>
      <c r="AM649" s="131"/>
      <c r="AN649" s="131"/>
    </row>
    <row r="650" spans="26:40" x14ac:dyDescent="0.25">
      <c r="Z650" s="136"/>
      <c r="AA650" s="136"/>
      <c r="AB650" s="136"/>
      <c r="AC650" s="136"/>
      <c r="AD650" s="136"/>
      <c r="AG650" s="136"/>
      <c r="AH650" s="136"/>
      <c r="AI650" s="136"/>
      <c r="AJ650" s="131"/>
      <c r="AK650" s="131"/>
      <c r="AL650" s="131"/>
      <c r="AM650" s="131"/>
      <c r="AN650" s="131"/>
    </row>
    <row r="651" spans="26:40" x14ac:dyDescent="0.25">
      <c r="Z651" s="136"/>
      <c r="AA651" s="136"/>
      <c r="AB651" s="136"/>
      <c r="AC651" s="136"/>
      <c r="AD651" s="136"/>
      <c r="AG651" s="136"/>
      <c r="AH651" s="136"/>
      <c r="AI651" s="136"/>
      <c r="AJ651" s="131"/>
      <c r="AK651" s="131"/>
      <c r="AL651" s="131"/>
      <c r="AM651" s="131"/>
      <c r="AN651" s="131"/>
    </row>
    <row r="652" spans="26:40" x14ac:dyDescent="0.25">
      <c r="Z652" s="136"/>
      <c r="AA652" s="136"/>
      <c r="AB652" s="136"/>
      <c r="AC652" s="136"/>
      <c r="AD652" s="136"/>
      <c r="AG652" s="136"/>
      <c r="AH652" s="136"/>
      <c r="AI652" s="136"/>
      <c r="AJ652" s="131"/>
      <c r="AK652" s="131"/>
      <c r="AL652" s="131"/>
      <c r="AM652" s="131"/>
      <c r="AN652" s="131"/>
    </row>
    <row r="653" spans="26:40" x14ac:dyDescent="0.25">
      <c r="Z653" s="136"/>
      <c r="AA653" s="136"/>
      <c r="AB653" s="136"/>
      <c r="AC653" s="136"/>
      <c r="AD653" s="136"/>
      <c r="AG653" s="136"/>
      <c r="AH653" s="136"/>
      <c r="AI653" s="136"/>
      <c r="AJ653" s="131"/>
      <c r="AK653" s="131"/>
      <c r="AL653" s="131"/>
      <c r="AM653" s="131"/>
      <c r="AN653" s="131"/>
    </row>
    <row r="654" spans="26:40" x14ac:dyDescent="0.25">
      <c r="Z654" s="136"/>
      <c r="AA654" s="136"/>
      <c r="AB654" s="136"/>
      <c r="AC654" s="136"/>
      <c r="AD654" s="136"/>
      <c r="AG654" s="136"/>
      <c r="AH654" s="136"/>
      <c r="AI654" s="136"/>
      <c r="AJ654" s="131"/>
      <c r="AK654" s="131"/>
      <c r="AL654" s="131"/>
      <c r="AM654" s="131"/>
      <c r="AN654" s="131"/>
    </row>
    <row r="655" spans="26:40" x14ac:dyDescent="0.25">
      <c r="Z655" s="136"/>
      <c r="AA655" s="136"/>
      <c r="AB655" s="136"/>
      <c r="AC655" s="136"/>
      <c r="AD655" s="136"/>
      <c r="AG655" s="136"/>
      <c r="AH655" s="136"/>
      <c r="AI655" s="136"/>
      <c r="AJ655" s="131"/>
      <c r="AK655" s="131"/>
      <c r="AL655" s="131"/>
      <c r="AM655" s="131"/>
      <c r="AN655" s="131"/>
    </row>
    <row r="656" spans="26:40" x14ac:dyDescent="0.25">
      <c r="Z656" s="136"/>
      <c r="AA656" s="136"/>
      <c r="AB656" s="136"/>
      <c r="AC656" s="136"/>
      <c r="AD656" s="136"/>
      <c r="AG656" s="136"/>
      <c r="AH656" s="136"/>
      <c r="AI656" s="136"/>
      <c r="AJ656" s="131"/>
      <c r="AK656" s="131"/>
      <c r="AL656" s="131"/>
      <c r="AM656" s="131"/>
      <c r="AN656" s="131"/>
    </row>
    <row r="657" spans="26:40" x14ac:dyDescent="0.25">
      <c r="Z657" s="136"/>
      <c r="AA657" s="136"/>
      <c r="AB657" s="136"/>
      <c r="AC657" s="136"/>
      <c r="AD657" s="136"/>
      <c r="AG657" s="136"/>
      <c r="AH657" s="136"/>
      <c r="AI657" s="136"/>
      <c r="AJ657" s="131"/>
      <c r="AK657" s="131"/>
      <c r="AL657" s="131"/>
      <c r="AM657" s="131"/>
      <c r="AN657" s="131"/>
    </row>
    <row r="658" spans="26:40" x14ac:dyDescent="0.25">
      <c r="Z658" s="136"/>
      <c r="AA658" s="136"/>
      <c r="AB658" s="136"/>
      <c r="AC658" s="136"/>
      <c r="AD658" s="136"/>
      <c r="AG658" s="136"/>
      <c r="AH658" s="136"/>
      <c r="AI658" s="136"/>
      <c r="AJ658" s="131"/>
      <c r="AK658" s="131"/>
      <c r="AL658" s="131"/>
      <c r="AM658" s="131"/>
      <c r="AN658" s="131"/>
    </row>
    <row r="659" spans="26:40" x14ac:dyDescent="0.25">
      <c r="Z659" s="136"/>
      <c r="AA659" s="136"/>
      <c r="AB659" s="136"/>
      <c r="AC659" s="136"/>
      <c r="AD659" s="136"/>
      <c r="AG659" s="136"/>
      <c r="AH659" s="136"/>
      <c r="AI659" s="136"/>
      <c r="AJ659" s="131"/>
      <c r="AK659" s="131"/>
      <c r="AL659" s="131"/>
      <c r="AM659" s="131"/>
      <c r="AN659" s="131"/>
    </row>
    <row r="660" spans="26:40" x14ac:dyDescent="0.25">
      <c r="Z660" s="136"/>
      <c r="AA660" s="136"/>
      <c r="AB660" s="136"/>
      <c r="AC660" s="136"/>
      <c r="AD660" s="136"/>
      <c r="AG660" s="136"/>
      <c r="AH660" s="136"/>
      <c r="AI660" s="136"/>
      <c r="AJ660" s="131"/>
      <c r="AK660" s="131"/>
      <c r="AL660" s="131"/>
      <c r="AM660" s="131"/>
      <c r="AN660" s="131"/>
    </row>
    <row r="661" spans="26:40" x14ac:dyDescent="0.25">
      <c r="Z661" s="136"/>
      <c r="AA661" s="136"/>
      <c r="AB661" s="136"/>
      <c r="AC661" s="136"/>
      <c r="AD661" s="136"/>
      <c r="AG661" s="136"/>
      <c r="AH661" s="136"/>
      <c r="AI661" s="136"/>
      <c r="AJ661" s="131"/>
      <c r="AK661" s="131"/>
      <c r="AL661" s="131"/>
      <c r="AM661" s="131"/>
      <c r="AN661" s="131"/>
    </row>
    <row r="662" spans="26:40" x14ac:dyDescent="0.25">
      <c r="Z662" s="136"/>
      <c r="AA662" s="136"/>
      <c r="AB662" s="136"/>
      <c r="AC662" s="136"/>
      <c r="AD662" s="136"/>
      <c r="AG662" s="136"/>
      <c r="AH662" s="136"/>
      <c r="AI662" s="136"/>
      <c r="AJ662" s="131"/>
      <c r="AK662" s="131"/>
      <c r="AL662" s="131"/>
      <c r="AM662" s="131"/>
      <c r="AN662" s="131"/>
    </row>
    <row r="663" spans="26:40" x14ac:dyDescent="0.25">
      <c r="Z663" s="136"/>
      <c r="AA663" s="136"/>
      <c r="AB663" s="136"/>
      <c r="AC663" s="136"/>
      <c r="AD663" s="136"/>
      <c r="AG663" s="136"/>
      <c r="AH663" s="136"/>
      <c r="AI663" s="136"/>
      <c r="AJ663" s="131"/>
      <c r="AK663" s="131"/>
      <c r="AL663" s="131"/>
      <c r="AM663" s="131"/>
      <c r="AN663" s="131"/>
    </row>
    <row r="664" spans="26:40" x14ac:dyDescent="0.25">
      <c r="Z664" s="136"/>
      <c r="AA664" s="136"/>
      <c r="AB664" s="136"/>
      <c r="AC664" s="136"/>
      <c r="AD664" s="136"/>
      <c r="AG664" s="136"/>
      <c r="AH664" s="136"/>
      <c r="AI664" s="136"/>
      <c r="AJ664" s="131"/>
      <c r="AK664" s="131"/>
      <c r="AL664" s="131"/>
      <c r="AM664" s="131"/>
      <c r="AN664" s="131"/>
    </row>
    <row r="665" spans="26:40" x14ac:dyDescent="0.25">
      <c r="Z665" s="136"/>
      <c r="AA665" s="136"/>
      <c r="AB665" s="136"/>
      <c r="AC665" s="136"/>
      <c r="AD665" s="136"/>
      <c r="AG665" s="136"/>
      <c r="AH665" s="136"/>
      <c r="AI665" s="136"/>
      <c r="AJ665" s="131"/>
      <c r="AK665" s="131"/>
      <c r="AL665" s="131"/>
      <c r="AM665" s="131"/>
      <c r="AN665" s="131"/>
    </row>
    <row r="666" spans="26:40" x14ac:dyDescent="0.25">
      <c r="Z666" s="136"/>
      <c r="AA666" s="136"/>
      <c r="AB666" s="136"/>
      <c r="AC666" s="136"/>
      <c r="AD666" s="136"/>
      <c r="AG666" s="136"/>
      <c r="AH666" s="136"/>
      <c r="AI666" s="136"/>
      <c r="AJ666" s="131"/>
      <c r="AK666" s="131"/>
      <c r="AL666" s="131"/>
      <c r="AM666" s="131"/>
      <c r="AN666" s="131"/>
    </row>
    <row r="667" spans="26:40" x14ac:dyDescent="0.25">
      <c r="Z667" s="136"/>
      <c r="AA667" s="136"/>
      <c r="AB667" s="136"/>
      <c r="AC667" s="136"/>
      <c r="AD667" s="136"/>
      <c r="AG667" s="136"/>
      <c r="AH667" s="136"/>
      <c r="AI667" s="136"/>
      <c r="AJ667" s="131"/>
      <c r="AK667" s="131"/>
      <c r="AL667" s="131"/>
      <c r="AM667" s="131"/>
      <c r="AN667" s="131"/>
    </row>
    <row r="668" spans="26:40" x14ac:dyDescent="0.25">
      <c r="Z668" s="136"/>
      <c r="AA668" s="136"/>
      <c r="AB668" s="136"/>
      <c r="AC668" s="136"/>
      <c r="AD668" s="136"/>
      <c r="AG668" s="136"/>
      <c r="AH668" s="136"/>
      <c r="AI668" s="136"/>
      <c r="AJ668" s="131"/>
      <c r="AK668" s="131"/>
      <c r="AL668" s="131"/>
      <c r="AM668" s="131"/>
      <c r="AN668" s="131"/>
    </row>
    <row r="669" spans="26:40" x14ac:dyDescent="0.25">
      <c r="Z669" s="136"/>
      <c r="AA669" s="136"/>
      <c r="AB669" s="136"/>
      <c r="AC669" s="136"/>
      <c r="AD669" s="136"/>
      <c r="AG669" s="136"/>
      <c r="AH669" s="136"/>
      <c r="AI669" s="136"/>
      <c r="AJ669" s="131"/>
      <c r="AK669" s="131"/>
      <c r="AL669" s="131"/>
      <c r="AM669" s="131"/>
      <c r="AN669" s="131"/>
    </row>
    <row r="670" spans="26:40" x14ac:dyDescent="0.25">
      <c r="Z670" s="136"/>
      <c r="AA670" s="136"/>
      <c r="AB670" s="136"/>
      <c r="AC670" s="136"/>
      <c r="AD670" s="136"/>
      <c r="AG670" s="136"/>
      <c r="AH670" s="136"/>
      <c r="AI670" s="136"/>
      <c r="AJ670" s="131"/>
      <c r="AK670" s="131"/>
      <c r="AL670" s="131"/>
      <c r="AM670" s="131"/>
      <c r="AN670" s="131"/>
    </row>
    <row r="671" spans="26:40" x14ac:dyDescent="0.25">
      <c r="Z671" s="136"/>
      <c r="AA671" s="136"/>
      <c r="AB671" s="136"/>
      <c r="AC671" s="136"/>
      <c r="AD671" s="136"/>
      <c r="AG671" s="136"/>
      <c r="AH671" s="136"/>
      <c r="AI671" s="136"/>
      <c r="AJ671" s="131"/>
      <c r="AK671" s="131"/>
      <c r="AL671" s="131"/>
      <c r="AM671" s="131"/>
      <c r="AN671" s="131"/>
    </row>
    <row r="672" spans="26:40" x14ac:dyDescent="0.25">
      <c r="Z672" s="136"/>
      <c r="AA672" s="136"/>
      <c r="AB672" s="136"/>
      <c r="AC672" s="136"/>
      <c r="AD672" s="136"/>
      <c r="AG672" s="136"/>
      <c r="AH672" s="136"/>
      <c r="AI672" s="136"/>
      <c r="AJ672" s="131"/>
      <c r="AK672" s="131"/>
      <c r="AL672" s="131"/>
      <c r="AM672" s="131"/>
      <c r="AN672" s="131"/>
    </row>
    <row r="673" spans="26:40" x14ac:dyDescent="0.25">
      <c r="Z673" s="136"/>
      <c r="AA673" s="136"/>
      <c r="AB673" s="136"/>
      <c r="AC673" s="136"/>
      <c r="AD673" s="136"/>
      <c r="AG673" s="136"/>
      <c r="AH673" s="136"/>
      <c r="AI673" s="136"/>
      <c r="AJ673" s="131"/>
      <c r="AK673" s="131"/>
      <c r="AL673" s="131"/>
      <c r="AM673" s="131"/>
      <c r="AN673" s="131"/>
    </row>
    <row r="674" spans="26:40" x14ac:dyDescent="0.25">
      <c r="Z674" s="136"/>
      <c r="AA674" s="136"/>
      <c r="AB674" s="136"/>
      <c r="AC674" s="136"/>
      <c r="AD674" s="136"/>
      <c r="AG674" s="136"/>
      <c r="AH674" s="136"/>
      <c r="AI674" s="136"/>
      <c r="AJ674" s="131"/>
      <c r="AK674" s="131"/>
      <c r="AL674" s="131"/>
      <c r="AM674" s="131"/>
      <c r="AN674" s="131"/>
    </row>
    <row r="675" spans="26:40" x14ac:dyDescent="0.25">
      <c r="Z675" s="136"/>
      <c r="AA675" s="136"/>
      <c r="AB675" s="136"/>
      <c r="AC675" s="136"/>
      <c r="AD675" s="136"/>
      <c r="AG675" s="136"/>
      <c r="AH675" s="136"/>
      <c r="AI675" s="136"/>
      <c r="AJ675" s="131"/>
      <c r="AK675" s="131"/>
      <c r="AL675" s="131"/>
      <c r="AM675" s="131"/>
      <c r="AN675" s="131"/>
    </row>
    <row r="676" spans="26:40" x14ac:dyDescent="0.25">
      <c r="Z676" s="136"/>
      <c r="AA676" s="136"/>
      <c r="AB676" s="136"/>
      <c r="AC676" s="136"/>
      <c r="AD676" s="136"/>
      <c r="AG676" s="136"/>
      <c r="AH676" s="136"/>
      <c r="AI676" s="136"/>
      <c r="AJ676" s="131"/>
      <c r="AK676" s="131"/>
      <c r="AL676" s="131"/>
      <c r="AM676" s="131"/>
      <c r="AN676" s="131"/>
    </row>
    <row r="677" spans="26:40" x14ac:dyDescent="0.25">
      <c r="Z677" s="136"/>
      <c r="AA677" s="136"/>
      <c r="AB677" s="136"/>
      <c r="AC677" s="136"/>
      <c r="AD677" s="136"/>
      <c r="AG677" s="136"/>
      <c r="AH677" s="136"/>
      <c r="AI677" s="136"/>
      <c r="AJ677" s="131"/>
      <c r="AK677" s="131"/>
      <c r="AL677" s="131"/>
      <c r="AM677" s="131"/>
      <c r="AN677" s="131"/>
    </row>
    <row r="678" spans="26:40" x14ac:dyDescent="0.25">
      <c r="Z678" s="136"/>
      <c r="AA678" s="136"/>
      <c r="AB678" s="136"/>
      <c r="AC678" s="136"/>
      <c r="AD678" s="136"/>
      <c r="AG678" s="136"/>
      <c r="AH678" s="136"/>
      <c r="AI678" s="136"/>
      <c r="AJ678" s="131"/>
      <c r="AK678" s="131"/>
      <c r="AL678" s="131"/>
      <c r="AM678" s="131"/>
      <c r="AN678" s="131"/>
    </row>
    <row r="679" spans="26:40" x14ac:dyDescent="0.25">
      <c r="Z679" s="136"/>
      <c r="AA679" s="136"/>
      <c r="AB679" s="136"/>
      <c r="AC679" s="136"/>
      <c r="AD679" s="136"/>
      <c r="AG679" s="136"/>
      <c r="AH679" s="136"/>
      <c r="AI679" s="136"/>
      <c r="AJ679" s="131"/>
      <c r="AK679" s="131"/>
      <c r="AL679" s="131"/>
      <c r="AM679" s="131"/>
      <c r="AN679" s="131"/>
    </row>
    <row r="680" spans="26:40" x14ac:dyDescent="0.25">
      <c r="Z680" s="136"/>
      <c r="AA680" s="136"/>
      <c r="AB680" s="136"/>
      <c r="AC680" s="136"/>
      <c r="AD680" s="136"/>
      <c r="AG680" s="136"/>
      <c r="AH680" s="136"/>
      <c r="AI680" s="136"/>
      <c r="AJ680" s="131"/>
      <c r="AK680" s="131"/>
      <c r="AL680" s="131"/>
      <c r="AM680" s="131"/>
      <c r="AN680" s="131"/>
    </row>
    <row r="681" spans="26:40" x14ac:dyDescent="0.25">
      <c r="Z681" s="136"/>
      <c r="AA681" s="136"/>
      <c r="AB681" s="136"/>
      <c r="AC681" s="136"/>
      <c r="AD681" s="136"/>
      <c r="AG681" s="136"/>
      <c r="AH681" s="136"/>
      <c r="AI681" s="136"/>
      <c r="AJ681" s="131"/>
      <c r="AK681" s="131"/>
      <c r="AL681" s="131"/>
      <c r="AM681" s="131"/>
      <c r="AN681" s="131"/>
    </row>
    <row r="682" spans="26:40" x14ac:dyDescent="0.25">
      <c r="Z682" s="136"/>
      <c r="AA682" s="136"/>
      <c r="AB682" s="136"/>
      <c r="AC682" s="136"/>
      <c r="AD682" s="136"/>
      <c r="AG682" s="136"/>
      <c r="AH682" s="136"/>
      <c r="AI682" s="136"/>
      <c r="AJ682" s="131"/>
      <c r="AK682" s="131"/>
      <c r="AL682" s="131"/>
      <c r="AM682" s="131"/>
      <c r="AN682" s="131"/>
    </row>
    <row r="683" spans="26:40" x14ac:dyDescent="0.25">
      <c r="Z683" s="136"/>
      <c r="AA683" s="136"/>
      <c r="AB683" s="136"/>
      <c r="AC683" s="136"/>
      <c r="AD683" s="136"/>
      <c r="AG683" s="136"/>
      <c r="AH683" s="136"/>
      <c r="AI683" s="136"/>
      <c r="AJ683" s="131"/>
      <c r="AK683" s="131"/>
      <c r="AL683" s="131"/>
      <c r="AM683" s="131"/>
      <c r="AN683" s="131"/>
    </row>
    <row r="684" spans="26:40" x14ac:dyDescent="0.25">
      <c r="Z684" s="136"/>
      <c r="AA684" s="136"/>
      <c r="AB684" s="136"/>
      <c r="AC684" s="136"/>
      <c r="AD684" s="136"/>
      <c r="AG684" s="136"/>
      <c r="AH684" s="136"/>
      <c r="AI684" s="136"/>
      <c r="AJ684" s="131"/>
      <c r="AK684" s="131"/>
      <c r="AL684" s="131"/>
      <c r="AM684" s="131"/>
      <c r="AN684" s="131"/>
    </row>
    <row r="685" spans="26:40" x14ac:dyDescent="0.25">
      <c r="Z685" s="136"/>
      <c r="AA685" s="136"/>
      <c r="AB685" s="136"/>
      <c r="AC685" s="136"/>
      <c r="AD685" s="136"/>
      <c r="AG685" s="136"/>
      <c r="AH685" s="136"/>
      <c r="AI685" s="136"/>
      <c r="AJ685" s="131"/>
      <c r="AK685" s="131"/>
      <c r="AL685" s="131"/>
      <c r="AM685" s="131"/>
      <c r="AN685" s="131"/>
    </row>
    <row r="686" spans="26:40" x14ac:dyDescent="0.25">
      <c r="Z686" s="136"/>
      <c r="AA686" s="136"/>
      <c r="AB686" s="136"/>
      <c r="AC686" s="136"/>
      <c r="AD686" s="136"/>
      <c r="AG686" s="136"/>
      <c r="AH686" s="136"/>
      <c r="AI686" s="136"/>
      <c r="AJ686" s="131"/>
      <c r="AK686" s="131"/>
      <c r="AL686" s="131"/>
      <c r="AM686" s="131"/>
      <c r="AN686" s="131"/>
    </row>
    <row r="687" spans="26:40" x14ac:dyDescent="0.25">
      <c r="Z687" s="136"/>
      <c r="AA687" s="136"/>
      <c r="AB687" s="136"/>
      <c r="AC687" s="136"/>
      <c r="AD687" s="136"/>
      <c r="AG687" s="136"/>
      <c r="AH687" s="136"/>
      <c r="AI687" s="136"/>
      <c r="AJ687" s="131"/>
      <c r="AK687" s="131"/>
      <c r="AL687" s="131"/>
      <c r="AM687" s="131"/>
      <c r="AN687" s="131"/>
    </row>
    <row r="688" spans="26:40" x14ac:dyDescent="0.25">
      <c r="Z688" s="136"/>
      <c r="AA688" s="136"/>
      <c r="AB688" s="136"/>
      <c r="AC688" s="136"/>
      <c r="AD688" s="136"/>
      <c r="AG688" s="136"/>
      <c r="AH688" s="136"/>
      <c r="AI688" s="136"/>
      <c r="AJ688" s="131"/>
      <c r="AK688" s="131"/>
      <c r="AL688" s="131"/>
      <c r="AM688" s="131"/>
      <c r="AN688" s="131"/>
    </row>
    <row r="689" spans="26:40" x14ac:dyDescent="0.25">
      <c r="Z689" s="136"/>
      <c r="AA689" s="136"/>
      <c r="AB689" s="136"/>
      <c r="AC689" s="136"/>
      <c r="AD689" s="136"/>
      <c r="AG689" s="136"/>
      <c r="AH689" s="136"/>
      <c r="AI689" s="136"/>
      <c r="AJ689" s="131"/>
      <c r="AK689" s="131"/>
      <c r="AL689" s="131"/>
      <c r="AM689" s="131"/>
      <c r="AN689" s="131"/>
    </row>
    <row r="690" spans="26:40" x14ac:dyDescent="0.25">
      <c r="Z690" s="136"/>
      <c r="AA690" s="136"/>
      <c r="AB690" s="136"/>
      <c r="AC690" s="136"/>
      <c r="AD690" s="136"/>
      <c r="AG690" s="136"/>
      <c r="AH690" s="136"/>
      <c r="AI690" s="136"/>
      <c r="AJ690" s="131"/>
      <c r="AK690" s="131"/>
      <c r="AL690" s="131"/>
      <c r="AM690" s="131"/>
      <c r="AN690" s="131"/>
    </row>
    <row r="691" spans="26:40" x14ac:dyDescent="0.25">
      <c r="Z691" s="136"/>
      <c r="AA691" s="136"/>
      <c r="AB691" s="136"/>
      <c r="AC691" s="136"/>
      <c r="AD691" s="136"/>
      <c r="AG691" s="136"/>
      <c r="AH691" s="136"/>
      <c r="AI691" s="136"/>
      <c r="AJ691" s="131"/>
      <c r="AK691" s="131"/>
      <c r="AL691" s="131"/>
      <c r="AM691" s="131"/>
      <c r="AN691" s="131"/>
    </row>
    <row r="692" spans="26:40" x14ac:dyDescent="0.25">
      <c r="Z692" s="136"/>
      <c r="AA692" s="136"/>
      <c r="AB692" s="136"/>
      <c r="AC692" s="136"/>
      <c r="AD692" s="136"/>
      <c r="AG692" s="136"/>
      <c r="AH692" s="136"/>
      <c r="AI692" s="136"/>
      <c r="AJ692" s="131"/>
      <c r="AK692" s="131"/>
      <c r="AL692" s="131"/>
      <c r="AM692" s="131"/>
      <c r="AN692" s="131"/>
    </row>
    <row r="693" spans="26:40" x14ac:dyDescent="0.25">
      <c r="Z693" s="136"/>
      <c r="AA693" s="136"/>
      <c r="AB693" s="136"/>
      <c r="AC693" s="136"/>
      <c r="AD693" s="136"/>
      <c r="AG693" s="136"/>
      <c r="AH693" s="136"/>
      <c r="AI693" s="136"/>
      <c r="AJ693" s="131"/>
      <c r="AK693" s="131"/>
      <c r="AL693" s="131"/>
      <c r="AM693" s="131"/>
      <c r="AN693" s="131"/>
    </row>
    <row r="694" spans="26:40" x14ac:dyDescent="0.25">
      <c r="Z694" s="136"/>
      <c r="AA694" s="136"/>
      <c r="AB694" s="136"/>
      <c r="AC694" s="136"/>
      <c r="AD694" s="136"/>
      <c r="AG694" s="136"/>
      <c r="AH694" s="136"/>
      <c r="AI694" s="136"/>
      <c r="AJ694" s="131"/>
      <c r="AK694" s="131"/>
      <c r="AL694" s="131"/>
      <c r="AM694" s="131"/>
      <c r="AN694" s="131"/>
    </row>
    <row r="695" spans="26:40" x14ac:dyDescent="0.25">
      <c r="Z695" s="136"/>
      <c r="AA695" s="136"/>
      <c r="AB695" s="136"/>
      <c r="AC695" s="136"/>
      <c r="AD695" s="136"/>
      <c r="AG695" s="136"/>
      <c r="AH695" s="136"/>
      <c r="AI695" s="136"/>
      <c r="AJ695" s="131"/>
      <c r="AK695" s="131"/>
      <c r="AL695" s="131"/>
      <c r="AM695" s="131"/>
      <c r="AN695" s="131"/>
    </row>
    <row r="696" spans="26:40" x14ac:dyDescent="0.25">
      <c r="Z696" s="136"/>
      <c r="AA696" s="136"/>
      <c r="AB696" s="136"/>
      <c r="AC696" s="136"/>
      <c r="AD696" s="136"/>
      <c r="AG696" s="136"/>
      <c r="AH696" s="136"/>
      <c r="AI696" s="136"/>
      <c r="AJ696" s="131"/>
      <c r="AK696" s="131"/>
      <c r="AL696" s="131"/>
      <c r="AM696" s="131"/>
      <c r="AN696" s="131"/>
    </row>
    <row r="697" spans="26:40" x14ac:dyDescent="0.25">
      <c r="Z697" s="136"/>
      <c r="AA697" s="136"/>
      <c r="AB697" s="136"/>
      <c r="AC697" s="136"/>
      <c r="AD697" s="136"/>
      <c r="AG697" s="136"/>
      <c r="AH697" s="136"/>
      <c r="AI697" s="136"/>
      <c r="AJ697" s="131"/>
      <c r="AK697" s="131"/>
      <c r="AL697" s="131"/>
      <c r="AM697" s="131"/>
      <c r="AN697" s="131"/>
    </row>
    <row r="698" spans="26:40" x14ac:dyDescent="0.25">
      <c r="Z698" s="136"/>
      <c r="AA698" s="136"/>
      <c r="AB698" s="136"/>
      <c r="AC698" s="136"/>
      <c r="AD698" s="136"/>
      <c r="AG698" s="136"/>
      <c r="AH698" s="136"/>
      <c r="AI698" s="136"/>
      <c r="AJ698" s="131"/>
      <c r="AK698" s="131"/>
      <c r="AL698" s="131"/>
      <c r="AM698" s="131"/>
      <c r="AN698" s="131"/>
    </row>
    <row r="699" spans="26:40" x14ac:dyDescent="0.25">
      <c r="Z699" s="136"/>
      <c r="AA699" s="136"/>
      <c r="AB699" s="136"/>
      <c r="AC699" s="136"/>
      <c r="AD699" s="136"/>
      <c r="AG699" s="136"/>
      <c r="AH699" s="136"/>
      <c r="AI699" s="136"/>
      <c r="AJ699" s="131"/>
      <c r="AK699" s="131"/>
      <c r="AL699" s="131"/>
      <c r="AM699" s="131"/>
      <c r="AN699" s="131"/>
    </row>
    <row r="700" spans="26:40" x14ac:dyDescent="0.25">
      <c r="Z700" s="136"/>
      <c r="AA700" s="136"/>
      <c r="AB700" s="136"/>
      <c r="AC700" s="136"/>
      <c r="AD700" s="136"/>
      <c r="AG700" s="136"/>
      <c r="AH700" s="136"/>
      <c r="AI700" s="136"/>
      <c r="AJ700" s="131"/>
      <c r="AK700" s="131"/>
      <c r="AL700" s="131"/>
      <c r="AM700" s="131"/>
      <c r="AN700" s="131"/>
    </row>
    <row r="701" spans="26:40" x14ac:dyDescent="0.25">
      <c r="Z701" s="136"/>
      <c r="AA701" s="136"/>
      <c r="AB701" s="136"/>
      <c r="AC701" s="136"/>
      <c r="AD701" s="136"/>
      <c r="AG701" s="136"/>
      <c r="AH701" s="136"/>
      <c r="AI701" s="136"/>
      <c r="AJ701" s="131"/>
      <c r="AK701" s="131"/>
      <c r="AL701" s="131"/>
      <c r="AM701" s="131"/>
      <c r="AN701" s="131"/>
    </row>
    <row r="702" spans="26:40" x14ac:dyDescent="0.25">
      <c r="Z702" s="136"/>
      <c r="AA702" s="136"/>
      <c r="AB702" s="136"/>
      <c r="AC702" s="136"/>
      <c r="AD702" s="136"/>
      <c r="AG702" s="136"/>
      <c r="AH702" s="136"/>
      <c r="AI702" s="136"/>
      <c r="AJ702" s="131"/>
      <c r="AK702" s="131"/>
      <c r="AL702" s="131"/>
      <c r="AM702" s="131"/>
      <c r="AN702" s="131"/>
    </row>
    <row r="703" spans="26:40" x14ac:dyDescent="0.25">
      <c r="Z703" s="136"/>
      <c r="AA703" s="136"/>
      <c r="AB703" s="136"/>
      <c r="AC703" s="136"/>
      <c r="AD703" s="136"/>
      <c r="AG703" s="136"/>
      <c r="AH703" s="136"/>
      <c r="AI703" s="136"/>
      <c r="AJ703" s="131"/>
      <c r="AK703" s="131"/>
      <c r="AL703" s="131"/>
      <c r="AM703" s="131"/>
      <c r="AN703" s="131"/>
    </row>
    <row r="704" spans="26:40" x14ac:dyDescent="0.25">
      <c r="Z704" s="136"/>
      <c r="AA704" s="136"/>
      <c r="AB704" s="136"/>
      <c r="AC704" s="136"/>
      <c r="AD704" s="136"/>
      <c r="AG704" s="136"/>
      <c r="AH704" s="136"/>
      <c r="AI704" s="136"/>
      <c r="AJ704" s="131"/>
      <c r="AK704" s="131"/>
      <c r="AL704" s="131"/>
      <c r="AM704" s="131"/>
      <c r="AN704" s="131"/>
    </row>
    <row r="705" spans="26:40" x14ac:dyDescent="0.25">
      <c r="Z705" s="136"/>
      <c r="AA705" s="136"/>
      <c r="AB705" s="136"/>
      <c r="AC705" s="136"/>
      <c r="AD705" s="136"/>
      <c r="AG705" s="136"/>
      <c r="AH705" s="136"/>
      <c r="AI705" s="136"/>
      <c r="AJ705" s="131"/>
      <c r="AK705" s="131"/>
      <c r="AL705" s="131"/>
      <c r="AM705" s="131"/>
      <c r="AN705" s="131"/>
    </row>
    <row r="706" spans="26:40" x14ac:dyDescent="0.25">
      <c r="Z706" s="136"/>
      <c r="AA706" s="136"/>
      <c r="AB706" s="136"/>
      <c r="AC706" s="136"/>
      <c r="AD706" s="136"/>
      <c r="AG706" s="136"/>
      <c r="AH706" s="136"/>
      <c r="AI706" s="136"/>
      <c r="AJ706" s="131"/>
      <c r="AK706" s="131"/>
      <c r="AL706" s="131"/>
      <c r="AM706" s="131"/>
      <c r="AN706" s="131"/>
    </row>
    <row r="707" spans="26:40" x14ac:dyDescent="0.25">
      <c r="Z707" s="136"/>
      <c r="AA707" s="136"/>
      <c r="AB707" s="136"/>
      <c r="AC707" s="136"/>
      <c r="AD707" s="136"/>
      <c r="AG707" s="136"/>
      <c r="AH707" s="136"/>
      <c r="AI707" s="136"/>
      <c r="AJ707" s="131"/>
      <c r="AK707" s="131"/>
      <c r="AL707" s="131"/>
      <c r="AM707" s="131"/>
      <c r="AN707" s="131"/>
    </row>
    <row r="708" spans="26:40" x14ac:dyDescent="0.25">
      <c r="Z708" s="136"/>
      <c r="AA708" s="136"/>
      <c r="AB708" s="136"/>
      <c r="AC708" s="136"/>
      <c r="AD708" s="136"/>
      <c r="AG708" s="136"/>
      <c r="AH708" s="136"/>
      <c r="AI708" s="136"/>
      <c r="AJ708" s="131"/>
      <c r="AK708" s="131"/>
      <c r="AL708" s="131"/>
      <c r="AM708" s="131"/>
      <c r="AN708" s="131"/>
    </row>
    <row r="709" spans="26:40" x14ac:dyDescent="0.25">
      <c r="Z709" s="136"/>
      <c r="AA709" s="136"/>
      <c r="AB709" s="136"/>
      <c r="AC709" s="136"/>
      <c r="AD709" s="136"/>
      <c r="AG709" s="136"/>
      <c r="AH709" s="136"/>
      <c r="AI709" s="136"/>
      <c r="AJ709" s="131"/>
      <c r="AK709" s="131"/>
      <c r="AL709" s="131"/>
      <c r="AM709" s="131"/>
      <c r="AN709" s="131"/>
    </row>
    <row r="710" spans="26:40" x14ac:dyDescent="0.25">
      <c r="Z710" s="136"/>
      <c r="AA710" s="136"/>
      <c r="AB710" s="136"/>
      <c r="AC710" s="136"/>
      <c r="AD710" s="136"/>
      <c r="AG710" s="136"/>
      <c r="AH710" s="136"/>
      <c r="AI710" s="136"/>
      <c r="AJ710" s="131"/>
      <c r="AK710" s="131"/>
      <c r="AL710" s="131"/>
      <c r="AM710" s="131"/>
      <c r="AN710" s="131"/>
    </row>
    <row r="711" spans="26:40" x14ac:dyDescent="0.25">
      <c r="Z711" s="136"/>
      <c r="AA711" s="136"/>
      <c r="AB711" s="136"/>
      <c r="AC711" s="136"/>
      <c r="AD711" s="136"/>
      <c r="AG711" s="136"/>
      <c r="AH711" s="136"/>
      <c r="AI711" s="136"/>
      <c r="AJ711" s="131"/>
      <c r="AK711" s="131"/>
      <c r="AL711" s="131"/>
      <c r="AM711" s="131"/>
      <c r="AN711" s="131"/>
    </row>
    <row r="712" spans="26:40" x14ac:dyDescent="0.25">
      <c r="Z712" s="136"/>
      <c r="AA712" s="136"/>
      <c r="AB712" s="136"/>
      <c r="AC712" s="136"/>
      <c r="AD712" s="136"/>
      <c r="AG712" s="136"/>
      <c r="AH712" s="136"/>
      <c r="AI712" s="136"/>
      <c r="AJ712" s="131"/>
      <c r="AK712" s="131"/>
      <c r="AL712" s="131"/>
      <c r="AM712" s="131"/>
      <c r="AN712" s="131"/>
    </row>
    <row r="713" spans="26:40" x14ac:dyDescent="0.25">
      <c r="Z713" s="136"/>
      <c r="AA713" s="136"/>
      <c r="AB713" s="136"/>
      <c r="AC713" s="136"/>
      <c r="AD713" s="136"/>
      <c r="AG713" s="136"/>
      <c r="AH713" s="136"/>
      <c r="AI713" s="136"/>
      <c r="AJ713" s="131"/>
      <c r="AK713" s="131"/>
      <c r="AL713" s="131"/>
      <c r="AM713" s="131"/>
      <c r="AN713" s="131"/>
    </row>
    <row r="714" spans="26:40" x14ac:dyDescent="0.25">
      <c r="Z714" s="136"/>
      <c r="AA714" s="136"/>
      <c r="AB714" s="136"/>
      <c r="AC714" s="136"/>
      <c r="AD714" s="136"/>
      <c r="AG714" s="136"/>
      <c r="AH714" s="136"/>
      <c r="AI714" s="136"/>
      <c r="AJ714" s="131"/>
      <c r="AK714" s="131"/>
      <c r="AL714" s="131"/>
      <c r="AM714" s="131"/>
      <c r="AN714" s="131"/>
    </row>
    <row r="715" spans="26:40" x14ac:dyDescent="0.25">
      <c r="Z715" s="136"/>
      <c r="AA715" s="136"/>
      <c r="AB715" s="136"/>
      <c r="AC715" s="136"/>
      <c r="AD715" s="136"/>
      <c r="AG715" s="136"/>
      <c r="AH715" s="136"/>
      <c r="AI715" s="136"/>
      <c r="AJ715" s="131"/>
      <c r="AK715" s="131"/>
      <c r="AL715" s="131"/>
      <c r="AM715" s="131"/>
      <c r="AN715" s="131"/>
    </row>
    <row r="716" spans="26:40" x14ac:dyDescent="0.25">
      <c r="Z716" s="136"/>
      <c r="AA716" s="136"/>
      <c r="AB716" s="136"/>
      <c r="AC716" s="136"/>
      <c r="AD716" s="136"/>
      <c r="AG716" s="136"/>
      <c r="AH716" s="136"/>
      <c r="AI716" s="136"/>
      <c r="AJ716" s="131"/>
      <c r="AK716" s="131"/>
      <c r="AL716" s="131"/>
      <c r="AM716" s="131"/>
      <c r="AN716" s="131"/>
    </row>
    <row r="717" spans="26:40" x14ac:dyDescent="0.25">
      <c r="Z717" s="136"/>
      <c r="AA717" s="136"/>
      <c r="AB717" s="136"/>
      <c r="AC717" s="136"/>
      <c r="AD717" s="136"/>
      <c r="AG717" s="136"/>
      <c r="AH717" s="136"/>
      <c r="AI717" s="136"/>
      <c r="AJ717" s="131"/>
      <c r="AK717" s="131"/>
      <c r="AL717" s="131"/>
      <c r="AM717" s="131"/>
      <c r="AN717" s="131"/>
    </row>
    <row r="718" spans="26:40" x14ac:dyDescent="0.25">
      <c r="Z718" s="136"/>
      <c r="AA718" s="136"/>
      <c r="AB718" s="136"/>
      <c r="AC718" s="136"/>
      <c r="AD718" s="136"/>
      <c r="AG718" s="136"/>
      <c r="AH718" s="136"/>
      <c r="AI718" s="136"/>
      <c r="AJ718" s="131"/>
      <c r="AK718" s="131"/>
      <c r="AL718" s="131"/>
      <c r="AM718" s="131"/>
      <c r="AN718" s="131"/>
    </row>
    <row r="719" spans="26:40" x14ac:dyDescent="0.25">
      <c r="Z719" s="136"/>
      <c r="AA719" s="136"/>
      <c r="AB719" s="136"/>
      <c r="AC719" s="136"/>
      <c r="AD719" s="136"/>
      <c r="AG719" s="136"/>
      <c r="AH719" s="136"/>
      <c r="AI719" s="136"/>
      <c r="AJ719" s="131"/>
      <c r="AK719" s="131"/>
      <c r="AL719" s="131"/>
      <c r="AM719" s="131"/>
      <c r="AN719" s="131"/>
    </row>
    <row r="720" spans="26:40" x14ac:dyDescent="0.25">
      <c r="Z720" s="136"/>
      <c r="AA720" s="136"/>
      <c r="AB720" s="136"/>
      <c r="AC720" s="136"/>
      <c r="AD720" s="136"/>
      <c r="AG720" s="136"/>
      <c r="AH720" s="136"/>
      <c r="AI720" s="136"/>
      <c r="AJ720" s="131"/>
      <c r="AK720" s="131"/>
      <c r="AL720" s="131"/>
      <c r="AM720" s="131"/>
      <c r="AN720" s="131"/>
    </row>
    <row r="721" spans="26:40" x14ac:dyDescent="0.25">
      <c r="Z721" s="136"/>
      <c r="AA721" s="136"/>
      <c r="AB721" s="136"/>
      <c r="AC721" s="136"/>
      <c r="AD721" s="136"/>
      <c r="AG721" s="136"/>
      <c r="AH721" s="136"/>
      <c r="AI721" s="136"/>
      <c r="AJ721" s="131"/>
      <c r="AK721" s="131"/>
      <c r="AL721" s="131"/>
      <c r="AM721" s="131"/>
      <c r="AN721" s="131"/>
    </row>
    <row r="722" spans="26:40" x14ac:dyDescent="0.25">
      <c r="Z722" s="136"/>
      <c r="AA722" s="136"/>
      <c r="AB722" s="136"/>
      <c r="AC722" s="136"/>
      <c r="AD722" s="136"/>
      <c r="AG722" s="136"/>
      <c r="AH722" s="136"/>
      <c r="AI722" s="136"/>
      <c r="AJ722" s="131"/>
      <c r="AK722" s="131"/>
      <c r="AL722" s="131"/>
      <c r="AM722" s="131"/>
      <c r="AN722" s="131"/>
    </row>
    <row r="723" spans="26:40" x14ac:dyDescent="0.25">
      <c r="Z723" s="136"/>
      <c r="AA723" s="136"/>
      <c r="AB723" s="136"/>
      <c r="AC723" s="136"/>
      <c r="AD723" s="136"/>
      <c r="AG723" s="136"/>
      <c r="AH723" s="136"/>
      <c r="AI723" s="136"/>
      <c r="AJ723" s="131"/>
      <c r="AK723" s="131"/>
      <c r="AL723" s="131"/>
      <c r="AM723" s="131"/>
      <c r="AN723" s="131"/>
    </row>
    <row r="724" spans="26:40" x14ac:dyDescent="0.25">
      <c r="Z724" s="136"/>
      <c r="AA724" s="136"/>
      <c r="AB724" s="136"/>
      <c r="AC724" s="136"/>
      <c r="AD724" s="136"/>
      <c r="AG724" s="136"/>
      <c r="AH724" s="136"/>
      <c r="AI724" s="136"/>
      <c r="AJ724" s="131"/>
      <c r="AK724" s="131"/>
      <c r="AL724" s="131"/>
      <c r="AM724" s="131"/>
      <c r="AN724" s="131"/>
    </row>
    <row r="725" spans="26:40" x14ac:dyDescent="0.25">
      <c r="Z725" s="136"/>
      <c r="AA725" s="136"/>
      <c r="AB725" s="136"/>
      <c r="AC725" s="136"/>
      <c r="AD725" s="136"/>
      <c r="AG725" s="136"/>
      <c r="AH725" s="136"/>
      <c r="AI725" s="136"/>
      <c r="AJ725" s="131"/>
      <c r="AK725" s="131"/>
      <c r="AL725" s="131"/>
      <c r="AM725" s="131"/>
      <c r="AN725" s="131"/>
    </row>
    <row r="726" spans="26:40" x14ac:dyDescent="0.25">
      <c r="Z726" s="136"/>
      <c r="AA726" s="136"/>
      <c r="AB726" s="136"/>
      <c r="AC726" s="136"/>
      <c r="AD726" s="136"/>
      <c r="AG726" s="136"/>
      <c r="AH726" s="136"/>
      <c r="AI726" s="136"/>
      <c r="AJ726" s="131"/>
      <c r="AK726" s="131"/>
      <c r="AL726" s="131"/>
      <c r="AM726" s="131"/>
      <c r="AN726" s="131"/>
    </row>
    <row r="727" spans="26:40" x14ac:dyDescent="0.25">
      <c r="Z727" s="136"/>
      <c r="AA727" s="136"/>
      <c r="AB727" s="136"/>
      <c r="AC727" s="136"/>
      <c r="AD727" s="136"/>
      <c r="AG727" s="136"/>
      <c r="AH727" s="136"/>
      <c r="AI727" s="136"/>
      <c r="AJ727" s="131"/>
      <c r="AK727" s="131"/>
      <c r="AL727" s="131"/>
      <c r="AM727" s="131"/>
      <c r="AN727" s="131"/>
    </row>
    <row r="728" spans="26:40" x14ac:dyDescent="0.25">
      <c r="Z728" s="136"/>
      <c r="AA728" s="136"/>
      <c r="AB728" s="136"/>
      <c r="AC728" s="136"/>
      <c r="AD728" s="136"/>
      <c r="AG728" s="136"/>
      <c r="AH728" s="136"/>
      <c r="AI728" s="136"/>
      <c r="AJ728" s="131"/>
      <c r="AK728" s="131"/>
      <c r="AL728" s="131"/>
      <c r="AM728" s="131"/>
      <c r="AN728" s="131"/>
    </row>
    <row r="729" spans="26:40" x14ac:dyDescent="0.25">
      <c r="Z729" s="136"/>
      <c r="AA729" s="136"/>
      <c r="AB729" s="136"/>
      <c r="AC729" s="136"/>
      <c r="AD729" s="136"/>
      <c r="AG729" s="136"/>
      <c r="AH729" s="136"/>
      <c r="AI729" s="136"/>
      <c r="AJ729" s="131"/>
      <c r="AK729" s="131"/>
      <c r="AL729" s="131"/>
      <c r="AM729" s="131"/>
      <c r="AN729" s="131"/>
    </row>
    <row r="730" spans="26:40" x14ac:dyDescent="0.25">
      <c r="Z730" s="136"/>
      <c r="AA730" s="136"/>
      <c r="AB730" s="136"/>
      <c r="AC730" s="136"/>
      <c r="AD730" s="136"/>
      <c r="AG730" s="136"/>
      <c r="AH730" s="136"/>
      <c r="AI730" s="136"/>
      <c r="AJ730" s="131"/>
      <c r="AK730" s="131"/>
      <c r="AL730" s="131"/>
      <c r="AM730" s="131"/>
      <c r="AN730" s="131"/>
    </row>
    <row r="731" spans="26:40" x14ac:dyDescent="0.25">
      <c r="Z731" s="136"/>
      <c r="AA731" s="136"/>
      <c r="AB731" s="136"/>
      <c r="AC731" s="136"/>
      <c r="AD731" s="136"/>
      <c r="AG731" s="136"/>
      <c r="AH731" s="136"/>
      <c r="AI731" s="136"/>
      <c r="AJ731" s="131"/>
      <c r="AK731" s="131"/>
      <c r="AL731" s="131"/>
      <c r="AM731" s="131"/>
      <c r="AN731" s="131"/>
    </row>
    <row r="732" spans="26:40" x14ac:dyDescent="0.25">
      <c r="Z732" s="136"/>
      <c r="AA732" s="136"/>
      <c r="AB732" s="136"/>
      <c r="AC732" s="136"/>
      <c r="AD732" s="136"/>
      <c r="AG732" s="136"/>
      <c r="AH732" s="136"/>
      <c r="AI732" s="136"/>
      <c r="AJ732" s="131"/>
      <c r="AK732" s="131"/>
      <c r="AL732" s="131"/>
      <c r="AM732" s="131"/>
      <c r="AN732" s="131"/>
    </row>
    <row r="733" spans="26:40" x14ac:dyDescent="0.25">
      <c r="Z733" s="136"/>
      <c r="AA733" s="136"/>
      <c r="AB733" s="136"/>
      <c r="AC733" s="136"/>
      <c r="AD733" s="136"/>
      <c r="AG733" s="136"/>
      <c r="AH733" s="136"/>
      <c r="AI733" s="136"/>
      <c r="AJ733" s="131"/>
      <c r="AK733" s="131"/>
      <c r="AL733" s="131"/>
      <c r="AM733" s="131"/>
      <c r="AN733" s="131"/>
    </row>
    <row r="734" spans="26:40" x14ac:dyDescent="0.25">
      <c r="Z734" s="136"/>
      <c r="AA734" s="136"/>
      <c r="AB734" s="136"/>
      <c r="AC734" s="136"/>
      <c r="AD734" s="136"/>
      <c r="AG734" s="136"/>
      <c r="AH734" s="136"/>
      <c r="AI734" s="136"/>
      <c r="AJ734" s="131"/>
      <c r="AK734" s="131"/>
      <c r="AL734" s="131"/>
      <c r="AM734" s="131"/>
      <c r="AN734" s="131"/>
    </row>
    <row r="735" spans="26:40" x14ac:dyDescent="0.25">
      <c r="Z735" s="136"/>
      <c r="AA735" s="136"/>
      <c r="AB735" s="136"/>
      <c r="AC735" s="136"/>
      <c r="AD735" s="136"/>
      <c r="AG735" s="136"/>
      <c r="AH735" s="136"/>
      <c r="AI735" s="136"/>
      <c r="AJ735" s="131"/>
      <c r="AK735" s="131"/>
      <c r="AL735" s="131"/>
      <c r="AM735" s="131"/>
      <c r="AN735" s="131"/>
    </row>
    <row r="736" spans="26:40" x14ac:dyDescent="0.25">
      <c r="Z736" s="136"/>
      <c r="AA736" s="136"/>
      <c r="AB736" s="136"/>
      <c r="AC736" s="136"/>
      <c r="AD736" s="136"/>
      <c r="AG736" s="136"/>
      <c r="AH736" s="136"/>
      <c r="AI736" s="136"/>
      <c r="AJ736" s="131"/>
      <c r="AK736" s="131"/>
      <c r="AL736" s="131"/>
      <c r="AM736" s="131"/>
      <c r="AN736" s="131"/>
    </row>
    <row r="737" spans="26:40" x14ac:dyDescent="0.25">
      <c r="Z737" s="136"/>
      <c r="AA737" s="136"/>
      <c r="AB737" s="136"/>
      <c r="AC737" s="136"/>
      <c r="AD737" s="136"/>
      <c r="AG737" s="136"/>
      <c r="AH737" s="136"/>
      <c r="AI737" s="136"/>
      <c r="AJ737" s="131"/>
      <c r="AK737" s="131"/>
      <c r="AL737" s="131"/>
      <c r="AM737" s="131"/>
      <c r="AN737" s="131"/>
    </row>
    <row r="738" spans="26:40" x14ac:dyDescent="0.25">
      <c r="Z738" s="136"/>
      <c r="AA738" s="136"/>
      <c r="AB738" s="136"/>
      <c r="AC738" s="136"/>
      <c r="AD738" s="136"/>
      <c r="AG738" s="136"/>
      <c r="AH738" s="136"/>
      <c r="AI738" s="136"/>
      <c r="AJ738" s="131"/>
      <c r="AK738" s="131"/>
      <c r="AL738" s="131"/>
      <c r="AM738" s="131"/>
      <c r="AN738" s="131"/>
    </row>
    <row r="739" spans="26:40" x14ac:dyDescent="0.25">
      <c r="Z739" s="136"/>
      <c r="AA739" s="136"/>
      <c r="AB739" s="136"/>
      <c r="AC739" s="136"/>
      <c r="AD739" s="136"/>
      <c r="AG739" s="136"/>
      <c r="AH739" s="136"/>
      <c r="AI739" s="136"/>
      <c r="AJ739" s="131"/>
      <c r="AK739" s="131"/>
      <c r="AL739" s="131"/>
      <c r="AM739" s="131"/>
      <c r="AN739" s="131"/>
    </row>
    <row r="740" spans="26:40" x14ac:dyDescent="0.25">
      <c r="Z740" s="136"/>
      <c r="AA740" s="136"/>
      <c r="AB740" s="136"/>
      <c r="AC740" s="136"/>
      <c r="AD740" s="136"/>
      <c r="AG740" s="136"/>
      <c r="AH740" s="136"/>
      <c r="AI740" s="136"/>
      <c r="AJ740" s="131"/>
      <c r="AK740" s="131"/>
      <c r="AL740" s="131"/>
      <c r="AM740" s="131"/>
      <c r="AN740" s="131"/>
    </row>
    <row r="741" spans="26:40" x14ac:dyDescent="0.25">
      <c r="Z741" s="136"/>
      <c r="AA741" s="136"/>
      <c r="AB741" s="136"/>
      <c r="AC741" s="136"/>
      <c r="AD741" s="136"/>
      <c r="AG741" s="136"/>
      <c r="AH741" s="136"/>
      <c r="AI741" s="136"/>
      <c r="AJ741" s="131"/>
      <c r="AK741" s="131"/>
      <c r="AL741" s="131"/>
      <c r="AM741" s="131"/>
      <c r="AN741" s="131"/>
    </row>
    <row r="742" spans="26:40" x14ac:dyDescent="0.25">
      <c r="Z742" s="136"/>
      <c r="AA742" s="136"/>
      <c r="AB742" s="136"/>
      <c r="AC742" s="136"/>
      <c r="AD742" s="136"/>
      <c r="AG742" s="136"/>
      <c r="AH742" s="136"/>
      <c r="AI742" s="136"/>
      <c r="AJ742" s="131"/>
      <c r="AK742" s="131"/>
      <c r="AL742" s="131"/>
      <c r="AM742" s="131"/>
      <c r="AN742" s="131"/>
    </row>
    <row r="743" spans="26:40" x14ac:dyDescent="0.25">
      <c r="Z743" s="136"/>
      <c r="AA743" s="136"/>
      <c r="AB743" s="136"/>
      <c r="AC743" s="136"/>
      <c r="AD743" s="136"/>
      <c r="AG743" s="136"/>
      <c r="AH743" s="136"/>
      <c r="AI743" s="136"/>
      <c r="AJ743" s="131"/>
      <c r="AK743" s="131"/>
      <c r="AL743" s="131"/>
      <c r="AM743" s="131"/>
      <c r="AN743" s="131"/>
    </row>
    <row r="744" spans="26:40" x14ac:dyDescent="0.25">
      <c r="Z744" s="136"/>
      <c r="AA744" s="136"/>
      <c r="AB744" s="136"/>
      <c r="AC744" s="136"/>
      <c r="AD744" s="136"/>
      <c r="AG744" s="136"/>
      <c r="AH744" s="136"/>
      <c r="AI744" s="136"/>
      <c r="AJ744" s="131"/>
      <c r="AK744" s="131"/>
      <c r="AL744" s="131"/>
      <c r="AM744" s="131"/>
      <c r="AN744" s="131"/>
    </row>
    <row r="745" spans="26:40" x14ac:dyDescent="0.25">
      <c r="Z745" s="136"/>
      <c r="AA745" s="136"/>
      <c r="AB745" s="136"/>
      <c r="AC745" s="136"/>
      <c r="AD745" s="136"/>
      <c r="AG745" s="136"/>
      <c r="AH745" s="136"/>
      <c r="AI745" s="136"/>
      <c r="AJ745" s="131"/>
      <c r="AK745" s="131"/>
      <c r="AL745" s="131"/>
      <c r="AM745" s="131"/>
      <c r="AN745" s="131"/>
    </row>
    <row r="746" spans="26:40" x14ac:dyDescent="0.25">
      <c r="Z746" s="136"/>
      <c r="AA746" s="136"/>
      <c r="AB746" s="136"/>
      <c r="AC746" s="136"/>
      <c r="AD746" s="136"/>
      <c r="AG746" s="136"/>
      <c r="AH746" s="136"/>
      <c r="AI746" s="136"/>
      <c r="AJ746" s="131"/>
      <c r="AK746" s="131"/>
      <c r="AL746" s="131"/>
      <c r="AM746" s="131"/>
      <c r="AN746" s="131"/>
    </row>
    <row r="747" spans="26:40" x14ac:dyDescent="0.25">
      <c r="Z747" s="136"/>
      <c r="AA747" s="136"/>
      <c r="AB747" s="136"/>
      <c r="AC747" s="136"/>
      <c r="AD747" s="136"/>
      <c r="AG747" s="136"/>
      <c r="AH747" s="136"/>
      <c r="AI747" s="136"/>
      <c r="AJ747" s="131"/>
      <c r="AK747" s="131"/>
      <c r="AL747" s="131"/>
      <c r="AM747" s="131"/>
      <c r="AN747" s="131"/>
    </row>
    <row r="748" spans="26:40" x14ac:dyDescent="0.25">
      <c r="Z748" s="136"/>
      <c r="AA748" s="136"/>
      <c r="AB748" s="136"/>
      <c r="AC748" s="136"/>
      <c r="AD748" s="136"/>
      <c r="AG748" s="136"/>
      <c r="AH748" s="136"/>
      <c r="AI748" s="136"/>
      <c r="AJ748" s="131"/>
      <c r="AK748" s="131"/>
      <c r="AL748" s="131"/>
      <c r="AM748" s="131"/>
      <c r="AN748" s="131"/>
    </row>
    <row r="749" spans="26:40" x14ac:dyDescent="0.25">
      <c r="Z749" s="136"/>
      <c r="AA749" s="136"/>
      <c r="AB749" s="136"/>
      <c r="AC749" s="136"/>
      <c r="AD749" s="136"/>
      <c r="AG749" s="136"/>
      <c r="AH749" s="136"/>
      <c r="AI749" s="136"/>
      <c r="AJ749" s="131"/>
      <c r="AK749" s="131"/>
      <c r="AL749" s="131"/>
      <c r="AM749" s="131"/>
      <c r="AN749" s="131"/>
    </row>
    <row r="750" spans="26:40" x14ac:dyDescent="0.25">
      <c r="Z750" s="136"/>
      <c r="AA750" s="136"/>
      <c r="AB750" s="136"/>
      <c r="AC750" s="136"/>
      <c r="AD750" s="136"/>
      <c r="AG750" s="136"/>
      <c r="AH750" s="136"/>
      <c r="AI750" s="136"/>
      <c r="AJ750" s="131"/>
      <c r="AK750" s="131"/>
      <c r="AL750" s="131"/>
      <c r="AM750" s="131"/>
      <c r="AN750" s="131"/>
    </row>
    <row r="751" spans="26:40" x14ac:dyDescent="0.25">
      <c r="Z751" s="136"/>
      <c r="AA751" s="136"/>
      <c r="AB751" s="136"/>
      <c r="AC751" s="136"/>
      <c r="AD751" s="136"/>
      <c r="AG751" s="136"/>
      <c r="AH751" s="136"/>
      <c r="AI751" s="136"/>
      <c r="AJ751" s="131"/>
      <c r="AK751" s="131"/>
      <c r="AL751" s="131"/>
      <c r="AM751" s="131"/>
      <c r="AN751" s="131"/>
    </row>
    <row r="752" spans="26:40" x14ac:dyDescent="0.25">
      <c r="Z752" s="136"/>
      <c r="AA752" s="136"/>
      <c r="AB752" s="136"/>
      <c r="AC752" s="136"/>
      <c r="AD752" s="136"/>
      <c r="AG752" s="136"/>
      <c r="AH752" s="136"/>
      <c r="AI752" s="136"/>
      <c r="AJ752" s="131"/>
      <c r="AK752" s="131"/>
      <c r="AL752" s="131"/>
      <c r="AM752" s="131"/>
      <c r="AN752" s="131"/>
    </row>
    <row r="753" spans="26:40" x14ac:dyDescent="0.25">
      <c r="Z753" s="136"/>
      <c r="AA753" s="136"/>
      <c r="AB753" s="136"/>
      <c r="AC753" s="136"/>
      <c r="AD753" s="136"/>
      <c r="AG753" s="136"/>
      <c r="AH753" s="136"/>
      <c r="AI753" s="136"/>
      <c r="AJ753" s="131"/>
      <c r="AK753" s="131"/>
      <c r="AL753" s="131"/>
      <c r="AM753" s="131"/>
      <c r="AN753" s="131"/>
    </row>
    <row r="754" spans="26:40" x14ac:dyDescent="0.25">
      <c r="Z754" s="136"/>
      <c r="AA754" s="136"/>
      <c r="AB754" s="136"/>
      <c r="AC754" s="136"/>
      <c r="AD754" s="136"/>
      <c r="AG754" s="136"/>
      <c r="AH754" s="136"/>
      <c r="AI754" s="136"/>
      <c r="AJ754" s="131"/>
      <c r="AK754" s="131"/>
      <c r="AL754" s="131"/>
      <c r="AM754" s="131"/>
      <c r="AN754" s="131"/>
    </row>
    <row r="755" spans="26:40" x14ac:dyDescent="0.25">
      <c r="Z755" s="136"/>
      <c r="AA755" s="136"/>
      <c r="AB755" s="136"/>
      <c r="AC755" s="136"/>
      <c r="AD755" s="136"/>
      <c r="AG755" s="136"/>
      <c r="AH755" s="136"/>
      <c r="AI755" s="136"/>
      <c r="AJ755" s="131"/>
      <c r="AK755" s="131"/>
      <c r="AL755" s="131"/>
      <c r="AM755" s="131"/>
      <c r="AN755" s="131"/>
    </row>
    <row r="756" spans="26:40" x14ac:dyDescent="0.25">
      <c r="Z756" s="136"/>
      <c r="AA756" s="136"/>
      <c r="AB756" s="136"/>
      <c r="AC756" s="136"/>
      <c r="AD756" s="136"/>
      <c r="AG756" s="136"/>
      <c r="AH756" s="136"/>
      <c r="AI756" s="136"/>
      <c r="AJ756" s="131"/>
      <c r="AK756" s="131"/>
      <c r="AL756" s="131"/>
      <c r="AM756" s="131"/>
      <c r="AN756" s="131"/>
    </row>
    <row r="757" spans="26:40" x14ac:dyDescent="0.25">
      <c r="Z757" s="136"/>
      <c r="AA757" s="136"/>
      <c r="AB757" s="136"/>
      <c r="AC757" s="136"/>
      <c r="AD757" s="136"/>
      <c r="AG757" s="136"/>
      <c r="AH757" s="136"/>
      <c r="AI757" s="136"/>
      <c r="AJ757" s="131"/>
      <c r="AK757" s="131"/>
      <c r="AL757" s="131"/>
      <c r="AM757" s="131"/>
      <c r="AN757" s="131"/>
    </row>
    <row r="758" spans="26:40" x14ac:dyDescent="0.25">
      <c r="Z758" s="136"/>
      <c r="AA758" s="136"/>
      <c r="AB758" s="136"/>
      <c r="AC758" s="136"/>
      <c r="AD758" s="136"/>
      <c r="AG758" s="136"/>
      <c r="AH758" s="136"/>
      <c r="AI758" s="136"/>
      <c r="AJ758" s="131"/>
      <c r="AK758" s="131"/>
      <c r="AL758" s="131"/>
      <c r="AM758" s="131"/>
      <c r="AN758" s="131"/>
    </row>
    <row r="759" spans="26:40" x14ac:dyDescent="0.25">
      <c r="Z759" s="136"/>
      <c r="AA759" s="136"/>
      <c r="AB759" s="136"/>
      <c r="AC759" s="136"/>
      <c r="AD759" s="136"/>
      <c r="AG759" s="136"/>
      <c r="AH759" s="136"/>
      <c r="AI759" s="136"/>
      <c r="AJ759" s="131"/>
      <c r="AK759" s="131"/>
      <c r="AL759" s="131"/>
      <c r="AM759" s="131"/>
      <c r="AN759" s="131"/>
    </row>
    <row r="760" spans="26:40" x14ac:dyDescent="0.25">
      <c r="Z760" s="136"/>
      <c r="AA760" s="136"/>
      <c r="AB760" s="136"/>
      <c r="AC760" s="136"/>
      <c r="AD760" s="136"/>
      <c r="AG760" s="136"/>
      <c r="AH760" s="136"/>
      <c r="AI760" s="136"/>
      <c r="AJ760" s="131"/>
      <c r="AK760" s="131"/>
      <c r="AL760" s="131"/>
      <c r="AM760" s="131"/>
      <c r="AN760" s="131"/>
    </row>
    <row r="761" spans="26:40" x14ac:dyDescent="0.25">
      <c r="Z761" s="136"/>
      <c r="AA761" s="136"/>
      <c r="AB761" s="136"/>
      <c r="AC761" s="136"/>
      <c r="AD761" s="136"/>
      <c r="AG761" s="136"/>
      <c r="AH761" s="136"/>
      <c r="AI761" s="136"/>
      <c r="AJ761" s="131"/>
      <c r="AK761" s="131"/>
      <c r="AL761" s="131"/>
      <c r="AM761" s="131"/>
      <c r="AN761" s="131"/>
    </row>
    <row r="762" spans="26:40" x14ac:dyDescent="0.25">
      <c r="Z762" s="136"/>
      <c r="AA762" s="136"/>
      <c r="AB762" s="136"/>
      <c r="AC762" s="136"/>
      <c r="AD762" s="136"/>
      <c r="AG762" s="136"/>
      <c r="AH762" s="136"/>
      <c r="AI762" s="136"/>
      <c r="AJ762" s="131"/>
      <c r="AK762" s="131"/>
      <c r="AL762" s="131"/>
      <c r="AM762" s="131"/>
      <c r="AN762" s="131"/>
    </row>
    <row r="763" spans="26:40" x14ac:dyDescent="0.25">
      <c r="Z763" s="136"/>
      <c r="AA763" s="136"/>
      <c r="AB763" s="136"/>
      <c r="AC763" s="136"/>
      <c r="AD763" s="136"/>
      <c r="AG763" s="136"/>
      <c r="AH763" s="136"/>
      <c r="AI763" s="136"/>
      <c r="AJ763" s="131"/>
      <c r="AK763" s="131"/>
      <c r="AL763" s="131"/>
      <c r="AM763" s="131"/>
      <c r="AN763" s="131"/>
    </row>
    <row r="764" spans="26:40" x14ac:dyDescent="0.25">
      <c r="Z764" s="136"/>
      <c r="AA764" s="136"/>
      <c r="AB764" s="136"/>
      <c r="AC764" s="136"/>
      <c r="AD764" s="136"/>
      <c r="AG764" s="136"/>
      <c r="AH764" s="136"/>
      <c r="AI764" s="136"/>
      <c r="AJ764" s="131"/>
      <c r="AK764" s="131"/>
      <c r="AL764" s="131"/>
      <c r="AM764" s="131"/>
      <c r="AN764" s="131"/>
    </row>
    <row r="765" spans="26:40" x14ac:dyDescent="0.25">
      <c r="Z765" s="136"/>
      <c r="AA765" s="136"/>
      <c r="AB765" s="136"/>
      <c r="AC765" s="136"/>
      <c r="AD765" s="136"/>
      <c r="AG765" s="136"/>
      <c r="AH765" s="136"/>
      <c r="AI765" s="136"/>
      <c r="AJ765" s="131"/>
      <c r="AK765" s="131"/>
      <c r="AL765" s="131"/>
      <c r="AM765" s="131"/>
      <c r="AN765" s="131"/>
    </row>
    <row r="766" spans="26:40" x14ac:dyDescent="0.25">
      <c r="Z766" s="136"/>
      <c r="AA766" s="136"/>
      <c r="AB766" s="136"/>
      <c r="AC766" s="136"/>
      <c r="AD766" s="136"/>
      <c r="AG766" s="136"/>
      <c r="AH766" s="136"/>
      <c r="AI766" s="136"/>
      <c r="AJ766" s="131"/>
      <c r="AK766" s="131"/>
      <c r="AL766" s="131"/>
      <c r="AM766" s="131"/>
      <c r="AN766" s="131"/>
    </row>
    <row r="767" spans="26:40" x14ac:dyDescent="0.25">
      <c r="Z767" s="136"/>
      <c r="AA767" s="136"/>
      <c r="AB767" s="136"/>
      <c r="AC767" s="136"/>
      <c r="AD767" s="136"/>
      <c r="AG767" s="136"/>
      <c r="AH767" s="136"/>
      <c r="AI767" s="136"/>
      <c r="AJ767" s="131"/>
      <c r="AK767" s="131"/>
      <c r="AL767" s="131"/>
      <c r="AM767" s="131"/>
      <c r="AN767" s="131"/>
    </row>
    <row r="768" spans="26:40" x14ac:dyDescent="0.25">
      <c r="Z768" s="136"/>
      <c r="AA768" s="136"/>
      <c r="AB768" s="136"/>
      <c r="AC768" s="136"/>
      <c r="AD768" s="136"/>
      <c r="AG768" s="136"/>
      <c r="AH768" s="136"/>
      <c r="AI768" s="136"/>
      <c r="AJ768" s="131"/>
      <c r="AK768" s="131"/>
      <c r="AL768" s="131"/>
      <c r="AM768" s="131"/>
      <c r="AN768" s="131"/>
    </row>
    <row r="769" spans="26:40" x14ac:dyDescent="0.25">
      <c r="Z769" s="136"/>
      <c r="AA769" s="136"/>
      <c r="AB769" s="136"/>
      <c r="AC769" s="136"/>
      <c r="AD769" s="136"/>
      <c r="AG769" s="136"/>
      <c r="AH769" s="136"/>
      <c r="AI769" s="136"/>
      <c r="AJ769" s="131"/>
      <c r="AK769" s="131"/>
      <c r="AL769" s="131"/>
      <c r="AM769" s="131"/>
      <c r="AN769" s="131"/>
    </row>
    <row r="770" spans="26:40" x14ac:dyDescent="0.25">
      <c r="Z770" s="136"/>
      <c r="AA770" s="136"/>
      <c r="AB770" s="136"/>
      <c r="AC770" s="136"/>
      <c r="AD770" s="136"/>
      <c r="AG770" s="136"/>
      <c r="AH770" s="136"/>
      <c r="AI770" s="136"/>
      <c r="AJ770" s="131"/>
      <c r="AK770" s="131"/>
      <c r="AL770" s="131"/>
      <c r="AM770" s="131"/>
      <c r="AN770" s="131"/>
    </row>
    <row r="771" spans="26:40" x14ac:dyDescent="0.25">
      <c r="Z771" s="136"/>
      <c r="AA771" s="136"/>
      <c r="AB771" s="136"/>
      <c r="AC771" s="136"/>
      <c r="AD771" s="136"/>
      <c r="AG771" s="136"/>
      <c r="AH771" s="136"/>
      <c r="AI771" s="136"/>
      <c r="AJ771" s="131"/>
      <c r="AK771" s="131"/>
      <c r="AL771" s="131"/>
      <c r="AM771" s="131"/>
      <c r="AN771" s="131"/>
    </row>
    <row r="772" spans="26:40" x14ac:dyDescent="0.25">
      <c r="Z772" s="136"/>
      <c r="AA772" s="136"/>
      <c r="AB772" s="136"/>
      <c r="AC772" s="136"/>
      <c r="AD772" s="136"/>
      <c r="AG772" s="136"/>
      <c r="AH772" s="136"/>
      <c r="AI772" s="136"/>
      <c r="AJ772" s="131"/>
      <c r="AK772" s="131"/>
      <c r="AL772" s="131"/>
      <c r="AM772" s="131"/>
      <c r="AN772" s="131"/>
    </row>
    <row r="773" spans="26:40" x14ac:dyDescent="0.25">
      <c r="Z773" s="136"/>
      <c r="AA773" s="136"/>
      <c r="AB773" s="136"/>
      <c r="AC773" s="136"/>
      <c r="AD773" s="136"/>
      <c r="AG773" s="136"/>
      <c r="AH773" s="136"/>
      <c r="AI773" s="136"/>
      <c r="AJ773" s="131"/>
      <c r="AK773" s="131"/>
      <c r="AL773" s="131"/>
      <c r="AM773" s="131"/>
      <c r="AN773" s="131"/>
    </row>
    <row r="774" spans="26:40" x14ac:dyDescent="0.25">
      <c r="Z774" s="136"/>
      <c r="AA774" s="136"/>
      <c r="AB774" s="136"/>
      <c r="AC774" s="136"/>
      <c r="AD774" s="136"/>
      <c r="AG774" s="136"/>
      <c r="AH774" s="136"/>
      <c r="AI774" s="136"/>
      <c r="AJ774" s="131"/>
      <c r="AK774" s="131"/>
      <c r="AL774" s="131"/>
      <c r="AM774" s="131"/>
      <c r="AN774" s="131"/>
    </row>
    <row r="775" spans="26:40" x14ac:dyDescent="0.25">
      <c r="Z775" s="136"/>
      <c r="AA775" s="136"/>
      <c r="AB775" s="136"/>
      <c r="AC775" s="136"/>
      <c r="AD775" s="136"/>
      <c r="AG775" s="136"/>
      <c r="AH775" s="136"/>
      <c r="AI775" s="136"/>
      <c r="AJ775" s="131"/>
      <c r="AK775" s="131"/>
      <c r="AL775" s="131"/>
      <c r="AM775" s="131"/>
      <c r="AN775" s="131"/>
    </row>
    <row r="776" spans="26:40" x14ac:dyDescent="0.25">
      <c r="Z776" s="136"/>
      <c r="AA776" s="136"/>
      <c r="AB776" s="136"/>
      <c r="AC776" s="136"/>
      <c r="AD776" s="136"/>
      <c r="AG776" s="136"/>
      <c r="AH776" s="136"/>
      <c r="AI776" s="136"/>
      <c r="AJ776" s="131"/>
      <c r="AK776" s="131"/>
      <c r="AL776" s="131"/>
      <c r="AM776" s="131"/>
      <c r="AN776" s="131"/>
    </row>
    <row r="777" spans="26:40" x14ac:dyDescent="0.25">
      <c r="Z777" s="136"/>
      <c r="AA777" s="136"/>
      <c r="AB777" s="136"/>
      <c r="AC777" s="136"/>
      <c r="AD777" s="136"/>
      <c r="AG777" s="136"/>
      <c r="AH777" s="136"/>
      <c r="AI777" s="136"/>
      <c r="AJ777" s="131"/>
      <c r="AK777" s="131"/>
      <c r="AL777" s="131"/>
      <c r="AM777" s="131"/>
      <c r="AN777" s="131"/>
    </row>
    <row r="778" spans="26:40" x14ac:dyDescent="0.25">
      <c r="Z778" s="136"/>
      <c r="AA778" s="136"/>
      <c r="AB778" s="136"/>
      <c r="AC778" s="136"/>
      <c r="AD778" s="136"/>
      <c r="AG778" s="136"/>
      <c r="AH778" s="136"/>
      <c r="AI778" s="136"/>
      <c r="AJ778" s="131"/>
      <c r="AK778" s="131"/>
      <c r="AL778" s="131"/>
      <c r="AM778" s="131"/>
      <c r="AN778" s="131"/>
    </row>
    <row r="779" spans="26:40" x14ac:dyDescent="0.25">
      <c r="Z779" s="136"/>
      <c r="AA779" s="136"/>
      <c r="AB779" s="136"/>
      <c r="AC779" s="136"/>
      <c r="AD779" s="136"/>
      <c r="AG779" s="136"/>
      <c r="AH779" s="136"/>
      <c r="AI779" s="136"/>
      <c r="AJ779" s="131"/>
      <c r="AK779" s="131"/>
      <c r="AL779" s="131"/>
      <c r="AM779" s="131"/>
      <c r="AN779" s="131"/>
    </row>
    <row r="780" spans="26:40" x14ac:dyDescent="0.25">
      <c r="Z780" s="136"/>
      <c r="AA780" s="136"/>
      <c r="AB780" s="136"/>
      <c r="AC780" s="136"/>
      <c r="AD780" s="136"/>
      <c r="AG780" s="136"/>
      <c r="AH780" s="136"/>
      <c r="AI780" s="136"/>
      <c r="AJ780" s="131"/>
      <c r="AK780" s="131"/>
      <c r="AL780" s="131"/>
      <c r="AM780" s="131"/>
      <c r="AN780" s="131"/>
    </row>
    <row r="781" spans="26:40" x14ac:dyDescent="0.25">
      <c r="Z781" s="136"/>
      <c r="AA781" s="136"/>
      <c r="AB781" s="136"/>
      <c r="AC781" s="136"/>
      <c r="AD781" s="136"/>
      <c r="AG781" s="136"/>
      <c r="AH781" s="136"/>
      <c r="AI781" s="136"/>
      <c r="AJ781" s="131"/>
      <c r="AK781" s="131"/>
      <c r="AL781" s="131"/>
      <c r="AM781" s="131"/>
      <c r="AN781" s="131"/>
    </row>
    <row r="782" spans="26:40" x14ac:dyDescent="0.25">
      <c r="Z782" s="136"/>
      <c r="AA782" s="136"/>
      <c r="AB782" s="136"/>
      <c r="AC782" s="136"/>
      <c r="AD782" s="136"/>
      <c r="AG782" s="136"/>
      <c r="AH782" s="136"/>
      <c r="AI782" s="136"/>
      <c r="AJ782" s="131"/>
      <c r="AK782" s="131"/>
      <c r="AL782" s="131"/>
      <c r="AM782" s="131"/>
      <c r="AN782" s="131"/>
    </row>
    <row r="783" spans="26:40" x14ac:dyDescent="0.25">
      <c r="Z783" s="136"/>
      <c r="AA783" s="136"/>
      <c r="AB783" s="136"/>
      <c r="AC783" s="136"/>
      <c r="AD783" s="136"/>
      <c r="AG783" s="136"/>
      <c r="AH783" s="136"/>
      <c r="AI783" s="136"/>
      <c r="AJ783" s="131"/>
      <c r="AK783" s="131"/>
      <c r="AL783" s="131"/>
      <c r="AM783" s="131"/>
      <c r="AN783" s="131"/>
    </row>
    <row r="784" spans="26:40" x14ac:dyDescent="0.25">
      <c r="Z784" s="136"/>
      <c r="AA784" s="136"/>
      <c r="AB784" s="136"/>
      <c r="AC784" s="136"/>
      <c r="AD784" s="136"/>
      <c r="AG784" s="136"/>
      <c r="AH784" s="136"/>
      <c r="AI784" s="136"/>
      <c r="AJ784" s="131"/>
      <c r="AK784" s="131"/>
      <c r="AL784" s="131"/>
      <c r="AM784" s="131"/>
      <c r="AN784" s="131"/>
    </row>
    <row r="785" spans="26:40" x14ac:dyDescent="0.25">
      <c r="Z785" s="136"/>
      <c r="AA785" s="136"/>
      <c r="AB785" s="136"/>
      <c r="AC785" s="136"/>
      <c r="AD785" s="136"/>
      <c r="AG785" s="136"/>
      <c r="AH785" s="136"/>
      <c r="AI785" s="136"/>
      <c r="AJ785" s="131"/>
      <c r="AK785" s="131"/>
      <c r="AL785" s="131"/>
      <c r="AM785" s="131"/>
      <c r="AN785" s="131"/>
    </row>
    <row r="786" spans="26:40" x14ac:dyDescent="0.25">
      <c r="Z786" s="136"/>
      <c r="AA786" s="136"/>
      <c r="AB786" s="136"/>
      <c r="AC786" s="136"/>
      <c r="AD786" s="136"/>
      <c r="AG786" s="136"/>
      <c r="AH786" s="136"/>
      <c r="AI786" s="136"/>
      <c r="AJ786" s="131"/>
      <c r="AK786" s="131"/>
      <c r="AL786" s="131"/>
      <c r="AM786" s="131"/>
      <c r="AN786" s="131"/>
    </row>
    <row r="787" spans="26:40" x14ac:dyDescent="0.25">
      <c r="Z787" s="136"/>
      <c r="AA787" s="136"/>
      <c r="AB787" s="136"/>
      <c r="AC787" s="136"/>
      <c r="AD787" s="136"/>
      <c r="AG787" s="136"/>
      <c r="AH787" s="136"/>
      <c r="AI787" s="136"/>
      <c r="AJ787" s="131"/>
      <c r="AK787" s="131"/>
      <c r="AL787" s="131"/>
      <c r="AM787" s="131"/>
      <c r="AN787" s="131"/>
    </row>
    <row r="788" spans="26:40" x14ac:dyDescent="0.25">
      <c r="Z788" s="136"/>
      <c r="AA788" s="136"/>
      <c r="AB788" s="136"/>
      <c r="AC788" s="136"/>
      <c r="AD788" s="136"/>
      <c r="AG788" s="136"/>
      <c r="AH788" s="136"/>
      <c r="AI788" s="136"/>
      <c r="AJ788" s="131"/>
      <c r="AK788" s="131"/>
      <c r="AL788" s="131"/>
      <c r="AM788" s="131"/>
      <c r="AN788" s="131"/>
    </row>
    <row r="789" spans="26:40" x14ac:dyDescent="0.25">
      <c r="Z789" s="136"/>
      <c r="AA789" s="136"/>
      <c r="AB789" s="136"/>
      <c r="AC789" s="136"/>
      <c r="AD789" s="136"/>
      <c r="AG789" s="136"/>
      <c r="AH789" s="136"/>
      <c r="AI789" s="136"/>
      <c r="AJ789" s="131"/>
      <c r="AK789" s="131"/>
      <c r="AL789" s="131"/>
      <c r="AM789" s="131"/>
      <c r="AN789" s="131"/>
    </row>
    <row r="790" spans="26:40" x14ac:dyDescent="0.25">
      <c r="Z790" s="136"/>
      <c r="AA790" s="136"/>
      <c r="AB790" s="136"/>
      <c r="AC790" s="136"/>
      <c r="AD790" s="136"/>
      <c r="AG790" s="136"/>
      <c r="AH790" s="136"/>
      <c r="AI790" s="136"/>
      <c r="AJ790" s="131"/>
      <c r="AK790" s="131"/>
      <c r="AL790" s="131"/>
      <c r="AM790" s="131"/>
      <c r="AN790" s="131"/>
    </row>
    <row r="791" spans="26:40" x14ac:dyDescent="0.25">
      <c r="Z791" s="136"/>
      <c r="AA791" s="136"/>
      <c r="AB791" s="136"/>
      <c r="AC791" s="136"/>
      <c r="AD791" s="136"/>
      <c r="AG791" s="136"/>
      <c r="AH791" s="136"/>
      <c r="AI791" s="136"/>
      <c r="AJ791" s="131"/>
      <c r="AK791" s="131"/>
      <c r="AL791" s="131"/>
      <c r="AM791" s="131"/>
      <c r="AN791" s="131"/>
    </row>
    <row r="792" spans="26:40" x14ac:dyDescent="0.25">
      <c r="Z792" s="136"/>
      <c r="AA792" s="136"/>
      <c r="AB792" s="136"/>
      <c r="AC792" s="136"/>
      <c r="AD792" s="136"/>
      <c r="AG792" s="136"/>
      <c r="AH792" s="136"/>
      <c r="AI792" s="136"/>
      <c r="AJ792" s="131"/>
      <c r="AK792" s="131"/>
      <c r="AL792" s="131"/>
      <c r="AM792" s="131"/>
      <c r="AN792" s="131"/>
    </row>
    <row r="793" spans="26:40" x14ac:dyDescent="0.25">
      <c r="Z793" s="136"/>
      <c r="AA793" s="136"/>
      <c r="AB793" s="136"/>
      <c r="AC793" s="136"/>
      <c r="AD793" s="136"/>
      <c r="AG793" s="136"/>
      <c r="AH793" s="136"/>
      <c r="AI793" s="136"/>
      <c r="AJ793" s="131"/>
      <c r="AK793" s="131"/>
      <c r="AL793" s="131"/>
      <c r="AM793" s="131"/>
      <c r="AN793" s="131"/>
    </row>
    <row r="794" spans="26:40" x14ac:dyDescent="0.25">
      <c r="Z794" s="136"/>
      <c r="AA794" s="136"/>
      <c r="AB794" s="136"/>
      <c r="AC794" s="136"/>
      <c r="AD794" s="136"/>
      <c r="AG794" s="136"/>
      <c r="AH794" s="136"/>
      <c r="AI794" s="136"/>
      <c r="AJ794" s="131"/>
      <c r="AK794" s="131"/>
      <c r="AL794" s="131"/>
      <c r="AM794" s="131"/>
      <c r="AN794" s="131"/>
    </row>
    <row r="795" spans="26:40" x14ac:dyDescent="0.25">
      <c r="Z795" s="136"/>
      <c r="AA795" s="136"/>
      <c r="AB795" s="136"/>
      <c r="AC795" s="136"/>
      <c r="AD795" s="136"/>
      <c r="AG795" s="136"/>
      <c r="AH795" s="136"/>
      <c r="AI795" s="136"/>
      <c r="AJ795" s="131"/>
      <c r="AK795" s="131"/>
      <c r="AL795" s="131"/>
      <c r="AM795" s="131"/>
      <c r="AN795" s="131"/>
    </row>
    <row r="796" spans="26:40" x14ac:dyDescent="0.25">
      <c r="Z796" s="136"/>
      <c r="AA796" s="136"/>
      <c r="AB796" s="136"/>
      <c r="AC796" s="136"/>
      <c r="AD796" s="136"/>
      <c r="AG796" s="136"/>
      <c r="AH796" s="136"/>
      <c r="AI796" s="136"/>
      <c r="AJ796" s="131"/>
      <c r="AK796" s="131"/>
      <c r="AL796" s="131"/>
      <c r="AM796" s="131"/>
      <c r="AN796" s="131"/>
    </row>
    <row r="797" spans="26:40" x14ac:dyDescent="0.25">
      <c r="Z797" s="136"/>
      <c r="AA797" s="136"/>
      <c r="AB797" s="136"/>
      <c r="AC797" s="136"/>
      <c r="AD797" s="136"/>
      <c r="AG797" s="136"/>
      <c r="AH797" s="136"/>
      <c r="AI797" s="136"/>
      <c r="AJ797" s="131"/>
      <c r="AK797" s="131"/>
      <c r="AL797" s="131"/>
      <c r="AM797" s="131"/>
      <c r="AN797" s="131"/>
    </row>
    <row r="798" spans="26:40" x14ac:dyDescent="0.25">
      <c r="Z798" s="136"/>
      <c r="AA798" s="136"/>
      <c r="AB798" s="136"/>
      <c r="AC798" s="136"/>
      <c r="AD798" s="136"/>
      <c r="AG798" s="136"/>
      <c r="AH798" s="136"/>
      <c r="AI798" s="136"/>
      <c r="AJ798" s="131"/>
      <c r="AK798" s="131"/>
      <c r="AL798" s="131"/>
      <c r="AM798" s="131"/>
      <c r="AN798" s="131"/>
    </row>
    <row r="799" spans="26:40" x14ac:dyDescent="0.25">
      <c r="Z799" s="136"/>
      <c r="AA799" s="136"/>
      <c r="AB799" s="136"/>
      <c r="AC799" s="136"/>
      <c r="AD799" s="136"/>
      <c r="AG799" s="136"/>
      <c r="AH799" s="136"/>
      <c r="AI799" s="136"/>
      <c r="AJ799" s="131"/>
      <c r="AK799" s="131"/>
      <c r="AL799" s="131"/>
      <c r="AM799" s="131"/>
      <c r="AN799" s="131"/>
    </row>
    <row r="800" spans="26:40" x14ac:dyDescent="0.25">
      <c r="Z800" s="136"/>
      <c r="AA800" s="136"/>
      <c r="AB800" s="136"/>
      <c r="AC800" s="136"/>
      <c r="AD800" s="136"/>
      <c r="AG800" s="136"/>
      <c r="AH800" s="136"/>
      <c r="AI800" s="136"/>
      <c r="AJ800" s="131"/>
      <c r="AK800" s="131"/>
      <c r="AL800" s="131"/>
      <c r="AM800" s="131"/>
      <c r="AN800" s="131"/>
    </row>
    <row r="801" spans="26:40" x14ac:dyDescent="0.25">
      <c r="Z801" s="136"/>
      <c r="AA801" s="136"/>
      <c r="AB801" s="136"/>
      <c r="AC801" s="136"/>
      <c r="AD801" s="136"/>
      <c r="AG801" s="136"/>
      <c r="AH801" s="136"/>
      <c r="AI801" s="136"/>
      <c r="AJ801" s="131"/>
      <c r="AK801" s="131"/>
      <c r="AL801" s="131"/>
      <c r="AM801" s="131"/>
      <c r="AN801" s="131"/>
    </row>
    <row r="802" spans="26:40" x14ac:dyDescent="0.25">
      <c r="Z802" s="136"/>
      <c r="AA802" s="136"/>
      <c r="AB802" s="136"/>
      <c r="AC802" s="136"/>
      <c r="AD802" s="136"/>
      <c r="AG802" s="136"/>
      <c r="AH802" s="136"/>
      <c r="AI802" s="136"/>
      <c r="AJ802" s="131"/>
      <c r="AK802" s="131"/>
      <c r="AL802" s="131"/>
      <c r="AM802" s="131"/>
      <c r="AN802" s="131"/>
    </row>
    <row r="803" spans="26:40" x14ac:dyDescent="0.25">
      <c r="Z803" s="136"/>
      <c r="AA803" s="136"/>
      <c r="AB803" s="136"/>
      <c r="AC803" s="136"/>
      <c r="AD803" s="136"/>
      <c r="AG803" s="136"/>
      <c r="AH803" s="136"/>
      <c r="AI803" s="136"/>
      <c r="AJ803" s="131"/>
      <c r="AK803" s="131"/>
      <c r="AL803" s="131"/>
      <c r="AM803" s="131"/>
      <c r="AN803" s="131"/>
    </row>
    <row r="804" spans="26:40" x14ac:dyDescent="0.25">
      <c r="Z804" s="136"/>
      <c r="AA804" s="136"/>
      <c r="AB804" s="136"/>
      <c r="AC804" s="136"/>
      <c r="AD804" s="136"/>
      <c r="AG804" s="136"/>
      <c r="AH804" s="136"/>
      <c r="AI804" s="136"/>
      <c r="AJ804" s="131"/>
      <c r="AK804" s="131"/>
      <c r="AL804" s="131"/>
      <c r="AM804" s="131"/>
      <c r="AN804" s="131"/>
    </row>
    <row r="805" spans="26:40" x14ac:dyDescent="0.25">
      <c r="Z805" s="136"/>
      <c r="AA805" s="136"/>
      <c r="AB805" s="136"/>
      <c r="AC805" s="136"/>
      <c r="AD805" s="136"/>
      <c r="AG805" s="136"/>
      <c r="AH805" s="136"/>
      <c r="AI805" s="136"/>
      <c r="AJ805" s="131"/>
      <c r="AK805" s="131"/>
      <c r="AL805" s="131"/>
      <c r="AM805" s="131"/>
      <c r="AN805" s="131"/>
    </row>
    <row r="806" spans="26:40" x14ac:dyDescent="0.25">
      <c r="Z806" s="136"/>
      <c r="AA806" s="136"/>
      <c r="AB806" s="136"/>
      <c r="AC806" s="136"/>
      <c r="AD806" s="136"/>
      <c r="AG806" s="136"/>
      <c r="AH806" s="136"/>
      <c r="AI806" s="136"/>
      <c r="AJ806" s="131"/>
      <c r="AK806" s="131"/>
      <c r="AL806" s="131"/>
      <c r="AM806" s="131"/>
      <c r="AN806" s="131"/>
    </row>
    <row r="807" spans="26:40" x14ac:dyDescent="0.25">
      <c r="Z807" s="136"/>
      <c r="AA807" s="136"/>
      <c r="AB807" s="136"/>
      <c r="AC807" s="136"/>
      <c r="AD807" s="136"/>
      <c r="AG807" s="136"/>
      <c r="AH807" s="136"/>
      <c r="AI807" s="136"/>
      <c r="AJ807" s="131"/>
      <c r="AK807" s="131"/>
      <c r="AL807" s="131"/>
      <c r="AM807" s="131"/>
      <c r="AN807" s="131"/>
    </row>
    <row r="808" spans="26:40" x14ac:dyDescent="0.25">
      <c r="Z808" s="136"/>
      <c r="AA808" s="136"/>
      <c r="AB808" s="136"/>
      <c r="AC808" s="136"/>
      <c r="AD808" s="136"/>
      <c r="AG808" s="136"/>
      <c r="AH808" s="136"/>
      <c r="AI808" s="136"/>
      <c r="AJ808" s="131"/>
      <c r="AK808" s="131"/>
      <c r="AL808" s="131"/>
      <c r="AM808" s="131"/>
      <c r="AN808" s="131"/>
    </row>
    <row r="809" spans="26:40" x14ac:dyDescent="0.25">
      <c r="Z809" s="136"/>
      <c r="AA809" s="136"/>
      <c r="AB809" s="136"/>
      <c r="AC809" s="136"/>
      <c r="AD809" s="136"/>
      <c r="AG809" s="136"/>
      <c r="AH809" s="136"/>
      <c r="AI809" s="136"/>
      <c r="AJ809" s="131"/>
      <c r="AK809" s="131"/>
      <c r="AL809" s="131"/>
      <c r="AM809" s="131"/>
      <c r="AN809" s="131"/>
    </row>
    <row r="810" spans="26:40" x14ac:dyDescent="0.25">
      <c r="Z810" s="136"/>
      <c r="AA810" s="136"/>
      <c r="AB810" s="136"/>
      <c r="AC810" s="136"/>
      <c r="AD810" s="136"/>
      <c r="AG810" s="136"/>
      <c r="AH810" s="136"/>
      <c r="AI810" s="136"/>
      <c r="AJ810" s="131"/>
      <c r="AK810" s="131"/>
      <c r="AL810" s="131"/>
      <c r="AM810" s="131"/>
      <c r="AN810" s="131"/>
    </row>
    <row r="811" spans="26:40" x14ac:dyDescent="0.25">
      <c r="Z811" s="136"/>
      <c r="AA811" s="136"/>
      <c r="AB811" s="136"/>
      <c r="AC811" s="136"/>
      <c r="AD811" s="136"/>
      <c r="AG811" s="136"/>
      <c r="AH811" s="136"/>
      <c r="AI811" s="136"/>
      <c r="AJ811" s="131"/>
      <c r="AK811" s="131"/>
      <c r="AL811" s="131"/>
      <c r="AM811" s="131"/>
      <c r="AN811" s="131"/>
    </row>
    <row r="812" spans="26:40" x14ac:dyDescent="0.25">
      <c r="Z812" s="136"/>
      <c r="AA812" s="136"/>
      <c r="AB812" s="136"/>
      <c r="AC812" s="136"/>
      <c r="AD812" s="136"/>
      <c r="AG812" s="136"/>
      <c r="AH812" s="136"/>
      <c r="AI812" s="136"/>
      <c r="AJ812" s="131"/>
      <c r="AK812" s="131"/>
      <c r="AL812" s="131"/>
      <c r="AM812" s="131"/>
      <c r="AN812" s="131"/>
    </row>
    <row r="813" spans="26:40" x14ac:dyDescent="0.25">
      <c r="Z813" s="136"/>
      <c r="AA813" s="136"/>
      <c r="AB813" s="136"/>
      <c r="AC813" s="136"/>
      <c r="AD813" s="136"/>
      <c r="AG813" s="136"/>
      <c r="AH813" s="136"/>
      <c r="AI813" s="136"/>
      <c r="AJ813" s="131"/>
      <c r="AK813" s="131"/>
      <c r="AL813" s="131"/>
      <c r="AM813" s="131"/>
      <c r="AN813" s="131"/>
    </row>
    <row r="814" spans="26:40" x14ac:dyDescent="0.25">
      <c r="Z814" s="136"/>
      <c r="AA814" s="136"/>
      <c r="AB814" s="136"/>
      <c r="AC814" s="136"/>
      <c r="AD814" s="136"/>
      <c r="AG814" s="136"/>
      <c r="AH814" s="136"/>
      <c r="AI814" s="136"/>
      <c r="AJ814" s="131"/>
      <c r="AK814" s="131"/>
      <c r="AL814" s="131"/>
      <c r="AM814" s="131"/>
      <c r="AN814" s="131"/>
    </row>
    <row r="815" spans="26:40" x14ac:dyDescent="0.25">
      <c r="Z815" s="136"/>
      <c r="AA815" s="136"/>
      <c r="AB815" s="136"/>
      <c r="AC815" s="136"/>
      <c r="AD815" s="136"/>
      <c r="AG815" s="136"/>
      <c r="AH815" s="136"/>
      <c r="AI815" s="136"/>
      <c r="AJ815" s="131"/>
      <c r="AK815" s="131"/>
      <c r="AL815" s="131"/>
      <c r="AM815" s="131"/>
      <c r="AN815" s="131"/>
    </row>
    <row r="816" spans="26:40" x14ac:dyDescent="0.25">
      <c r="Z816" s="136"/>
      <c r="AA816" s="136"/>
      <c r="AB816" s="136"/>
      <c r="AC816" s="136"/>
      <c r="AD816" s="136"/>
      <c r="AG816" s="136"/>
      <c r="AH816" s="136"/>
      <c r="AI816" s="136"/>
      <c r="AJ816" s="131"/>
      <c r="AK816" s="131"/>
      <c r="AL816" s="131"/>
      <c r="AM816" s="131"/>
      <c r="AN816" s="131"/>
    </row>
    <row r="817" spans="26:40" x14ac:dyDescent="0.25">
      <c r="Z817" s="136"/>
      <c r="AA817" s="136"/>
      <c r="AB817" s="136"/>
      <c r="AC817" s="136"/>
      <c r="AD817" s="136"/>
      <c r="AG817" s="136"/>
      <c r="AH817" s="136"/>
      <c r="AI817" s="136"/>
      <c r="AJ817" s="131"/>
      <c r="AK817" s="131"/>
      <c r="AL817" s="131"/>
      <c r="AM817" s="131"/>
      <c r="AN817" s="131"/>
    </row>
    <row r="818" spans="26:40" x14ac:dyDescent="0.25">
      <c r="Z818" s="136"/>
      <c r="AA818" s="136"/>
      <c r="AB818" s="136"/>
      <c r="AC818" s="136"/>
      <c r="AD818" s="136"/>
      <c r="AG818" s="136"/>
      <c r="AH818" s="136"/>
      <c r="AI818" s="136"/>
      <c r="AJ818" s="131"/>
      <c r="AK818" s="131"/>
      <c r="AL818" s="131"/>
      <c r="AM818" s="131"/>
      <c r="AN818" s="131"/>
    </row>
    <row r="819" spans="26:40" x14ac:dyDescent="0.25">
      <c r="Z819" s="136"/>
      <c r="AA819" s="136"/>
      <c r="AB819" s="136"/>
      <c r="AC819" s="136"/>
      <c r="AD819" s="136"/>
      <c r="AG819" s="136"/>
      <c r="AH819" s="136"/>
      <c r="AI819" s="136"/>
      <c r="AJ819" s="131"/>
      <c r="AK819" s="131"/>
      <c r="AL819" s="131"/>
      <c r="AM819" s="131"/>
      <c r="AN819" s="131"/>
    </row>
    <row r="820" spans="26:40" x14ac:dyDescent="0.25">
      <c r="Z820" s="136"/>
      <c r="AA820" s="136"/>
      <c r="AB820" s="136"/>
      <c r="AC820" s="136"/>
      <c r="AD820" s="136"/>
      <c r="AG820" s="136"/>
      <c r="AH820" s="136"/>
      <c r="AI820" s="136"/>
      <c r="AJ820" s="131"/>
      <c r="AK820" s="131"/>
      <c r="AL820" s="131"/>
      <c r="AM820" s="131"/>
      <c r="AN820" s="131"/>
    </row>
    <row r="821" spans="26:40" x14ac:dyDescent="0.25">
      <c r="Z821" s="136"/>
      <c r="AA821" s="136"/>
      <c r="AB821" s="136"/>
      <c r="AC821" s="136"/>
      <c r="AD821" s="136"/>
      <c r="AG821" s="136"/>
      <c r="AH821" s="136"/>
      <c r="AI821" s="136"/>
      <c r="AJ821" s="131"/>
      <c r="AK821" s="131"/>
      <c r="AL821" s="131"/>
      <c r="AM821" s="131"/>
      <c r="AN821" s="131"/>
    </row>
    <row r="822" spans="26:40" x14ac:dyDescent="0.25">
      <c r="Z822" s="136"/>
      <c r="AA822" s="136"/>
      <c r="AB822" s="136"/>
      <c r="AC822" s="136"/>
      <c r="AD822" s="136"/>
      <c r="AG822" s="136"/>
      <c r="AH822" s="136"/>
      <c r="AI822" s="136"/>
      <c r="AJ822" s="131"/>
      <c r="AK822" s="131"/>
      <c r="AL822" s="131"/>
      <c r="AM822" s="131"/>
      <c r="AN822" s="131"/>
    </row>
    <row r="823" spans="26:40" x14ac:dyDescent="0.25">
      <c r="Z823" s="136"/>
      <c r="AA823" s="136"/>
      <c r="AB823" s="136"/>
      <c r="AC823" s="136"/>
      <c r="AD823" s="136"/>
      <c r="AG823" s="136"/>
      <c r="AH823" s="136"/>
      <c r="AI823" s="136"/>
      <c r="AJ823" s="131"/>
      <c r="AK823" s="131"/>
      <c r="AL823" s="131"/>
      <c r="AM823" s="131"/>
      <c r="AN823" s="131"/>
    </row>
    <row r="824" spans="26:40" x14ac:dyDescent="0.25">
      <c r="Z824" s="136"/>
      <c r="AA824" s="136"/>
      <c r="AB824" s="136"/>
      <c r="AC824" s="136"/>
      <c r="AD824" s="136"/>
      <c r="AG824" s="136"/>
      <c r="AH824" s="136"/>
      <c r="AI824" s="136"/>
      <c r="AJ824" s="131"/>
      <c r="AK824" s="131"/>
      <c r="AL824" s="131"/>
      <c r="AM824" s="131"/>
      <c r="AN824" s="131"/>
    </row>
    <row r="825" spans="26:40" x14ac:dyDescent="0.25">
      <c r="Z825" s="136"/>
      <c r="AA825" s="136"/>
      <c r="AB825" s="136"/>
      <c r="AC825" s="136"/>
      <c r="AD825" s="136"/>
      <c r="AG825" s="136"/>
      <c r="AH825" s="136"/>
      <c r="AI825" s="136"/>
      <c r="AJ825" s="131"/>
      <c r="AK825" s="131"/>
      <c r="AL825" s="131"/>
      <c r="AM825" s="131"/>
      <c r="AN825" s="131"/>
    </row>
    <row r="826" spans="26:40" x14ac:dyDescent="0.25">
      <c r="Z826" s="136"/>
      <c r="AA826" s="136"/>
      <c r="AB826" s="136"/>
      <c r="AC826" s="136"/>
      <c r="AD826" s="136"/>
      <c r="AG826" s="136"/>
      <c r="AH826" s="136"/>
      <c r="AI826" s="136"/>
      <c r="AJ826" s="131"/>
      <c r="AK826" s="131"/>
      <c r="AL826" s="131"/>
      <c r="AM826" s="131"/>
      <c r="AN826" s="131"/>
    </row>
    <row r="827" spans="26:40" x14ac:dyDescent="0.25">
      <c r="Z827" s="136"/>
      <c r="AA827" s="136"/>
      <c r="AB827" s="136"/>
      <c r="AC827" s="136"/>
      <c r="AD827" s="136"/>
      <c r="AG827" s="136"/>
      <c r="AH827" s="136"/>
      <c r="AI827" s="136"/>
      <c r="AJ827" s="131"/>
      <c r="AK827" s="131"/>
      <c r="AL827" s="131"/>
      <c r="AM827" s="131"/>
      <c r="AN827" s="131"/>
    </row>
    <row r="828" spans="26:40" x14ac:dyDescent="0.25">
      <c r="Z828" s="136"/>
      <c r="AA828" s="136"/>
      <c r="AB828" s="136"/>
      <c r="AC828" s="136"/>
      <c r="AD828" s="136"/>
      <c r="AG828" s="136"/>
      <c r="AH828" s="136"/>
      <c r="AI828" s="136"/>
      <c r="AJ828" s="131"/>
      <c r="AK828" s="131"/>
      <c r="AL828" s="131"/>
      <c r="AM828" s="131"/>
      <c r="AN828" s="131"/>
    </row>
    <row r="829" spans="26:40" x14ac:dyDescent="0.25">
      <c r="Z829" s="136"/>
      <c r="AA829" s="136"/>
      <c r="AB829" s="136"/>
      <c r="AC829" s="136"/>
      <c r="AD829" s="136"/>
      <c r="AG829" s="136"/>
      <c r="AH829" s="136"/>
      <c r="AI829" s="136"/>
      <c r="AJ829" s="131"/>
      <c r="AK829" s="131"/>
      <c r="AL829" s="131"/>
      <c r="AM829" s="131"/>
      <c r="AN829" s="131"/>
    </row>
    <row r="830" spans="26:40" x14ac:dyDescent="0.25">
      <c r="Z830" s="136"/>
      <c r="AA830" s="136"/>
      <c r="AB830" s="136"/>
      <c r="AC830" s="136"/>
      <c r="AD830" s="136"/>
      <c r="AG830" s="136"/>
      <c r="AH830" s="136"/>
      <c r="AI830" s="136"/>
      <c r="AJ830" s="131"/>
      <c r="AK830" s="131"/>
      <c r="AL830" s="131"/>
      <c r="AM830" s="131"/>
      <c r="AN830" s="131"/>
    </row>
    <row r="831" spans="26:40" x14ac:dyDescent="0.25">
      <c r="Z831" s="136"/>
      <c r="AA831" s="136"/>
      <c r="AB831" s="136"/>
      <c r="AC831" s="136"/>
      <c r="AD831" s="136"/>
      <c r="AG831" s="136"/>
      <c r="AH831" s="136"/>
      <c r="AI831" s="136"/>
      <c r="AJ831" s="131"/>
      <c r="AK831" s="131"/>
      <c r="AL831" s="131"/>
      <c r="AM831" s="131"/>
      <c r="AN831" s="131"/>
    </row>
    <row r="832" spans="26:40" x14ac:dyDescent="0.25">
      <c r="Z832" s="136"/>
      <c r="AA832" s="136"/>
      <c r="AB832" s="136"/>
      <c r="AC832" s="136"/>
      <c r="AD832" s="136"/>
      <c r="AG832" s="136"/>
      <c r="AH832" s="136"/>
      <c r="AI832" s="136"/>
      <c r="AJ832" s="131"/>
      <c r="AK832" s="131"/>
      <c r="AL832" s="131"/>
      <c r="AM832" s="131"/>
      <c r="AN832" s="131"/>
    </row>
    <row r="833" spans="26:40" x14ac:dyDescent="0.25">
      <c r="Z833" s="136"/>
      <c r="AA833" s="136"/>
      <c r="AB833" s="136"/>
      <c r="AC833" s="136"/>
      <c r="AD833" s="136"/>
      <c r="AG833" s="136"/>
      <c r="AH833" s="136"/>
      <c r="AI833" s="136"/>
      <c r="AJ833" s="131"/>
      <c r="AK833" s="131"/>
      <c r="AL833" s="131"/>
      <c r="AM833" s="131"/>
      <c r="AN833" s="131"/>
    </row>
    <row r="834" spans="26:40" x14ac:dyDescent="0.25">
      <c r="Z834" s="136"/>
      <c r="AA834" s="136"/>
      <c r="AB834" s="136"/>
      <c r="AC834" s="136"/>
      <c r="AD834" s="136"/>
      <c r="AG834" s="136"/>
      <c r="AH834" s="136"/>
      <c r="AI834" s="136"/>
      <c r="AJ834" s="131"/>
      <c r="AK834" s="131"/>
      <c r="AL834" s="131"/>
      <c r="AM834" s="131"/>
      <c r="AN834" s="131"/>
    </row>
    <row r="835" spans="26:40" x14ac:dyDescent="0.25">
      <c r="Z835" s="136"/>
      <c r="AA835" s="136"/>
      <c r="AB835" s="136"/>
      <c r="AC835" s="136"/>
      <c r="AD835" s="136"/>
      <c r="AG835" s="136"/>
      <c r="AH835" s="136"/>
      <c r="AI835" s="136"/>
      <c r="AJ835" s="131"/>
      <c r="AK835" s="131"/>
      <c r="AL835" s="131"/>
      <c r="AM835" s="131"/>
      <c r="AN835" s="131"/>
    </row>
    <row r="836" spans="26:40" x14ac:dyDescent="0.25">
      <c r="Z836" s="136"/>
      <c r="AA836" s="136"/>
      <c r="AB836" s="136"/>
      <c r="AC836" s="136"/>
      <c r="AD836" s="136"/>
      <c r="AG836" s="136"/>
      <c r="AH836" s="136"/>
      <c r="AI836" s="136"/>
      <c r="AJ836" s="131"/>
      <c r="AK836" s="131"/>
      <c r="AL836" s="131"/>
      <c r="AM836" s="131"/>
      <c r="AN836" s="131"/>
    </row>
    <row r="837" spans="26:40" x14ac:dyDescent="0.25">
      <c r="Z837" s="136"/>
      <c r="AA837" s="136"/>
      <c r="AB837" s="136"/>
      <c r="AC837" s="136"/>
      <c r="AD837" s="136"/>
      <c r="AG837" s="136"/>
      <c r="AH837" s="136"/>
      <c r="AI837" s="136"/>
      <c r="AJ837" s="131"/>
      <c r="AK837" s="131"/>
      <c r="AL837" s="131"/>
      <c r="AM837" s="131"/>
      <c r="AN837" s="131"/>
    </row>
    <row r="838" spans="26:40" x14ac:dyDescent="0.25">
      <c r="Z838" s="136"/>
      <c r="AA838" s="136"/>
      <c r="AB838" s="136"/>
      <c r="AC838" s="136"/>
      <c r="AD838" s="136"/>
      <c r="AG838" s="136"/>
      <c r="AH838" s="136"/>
      <c r="AI838" s="136"/>
      <c r="AJ838" s="131"/>
      <c r="AK838" s="131"/>
      <c r="AL838" s="131"/>
      <c r="AM838" s="131"/>
      <c r="AN838" s="131"/>
    </row>
    <row r="839" spans="26:40" x14ac:dyDescent="0.25">
      <c r="Z839" s="136"/>
      <c r="AA839" s="136"/>
      <c r="AB839" s="136"/>
      <c r="AC839" s="136"/>
      <c r="AD839" s="136"/>
      <c r="AG839" s="136"/>
      <c r="AH839" s="136"/>
      <c r="AI839" s="136"/>
      <c r="AJ839" s="131"/>
      <c r="AK839" s="131"/>
      <c r="AL839" s="131"/>
      <c r="AM839" s="131"/>
      <c r="AN839" s="131"/>
    </row>
    <row r="840" spans="26:40" x14ac:dyDescent="0.25">
      <c r="Z840" s="136"/>
      <c r="AA840" s="136"/>
      <c r="AB840" s="136"/>
      <c r="AC840" s="136"/>
      <c r="AD840" s="136"/>
      <c r="AG840" s="136"/>
      <c r="AH840" s="136"/>
      <c r="AI840" s="136"/>
      <c r="AJ840" s="131"/>
      <c r="AK840" s="131"/>
      <c r="AL840" s="131"/>
      <c r="AM840" s="131"/>
      <c r="AN840" s="131"/>
    </row>
    <row r="841" spans="26:40" x14ac:dyDescent="0.25">
      <c r="Z841" s="136"/>
      <c r="AA841" s="136"/>
      <c r="AB841" s="136"/>
      <c r="AC841" s="136"/>
      <c r="AD841" s="136"/>
      <c r="AG841" s="136"/>
      <c r="AH841" s="136"/>
      <c r="AI841" s="136"/>
      <c r="AJ841" s="131"/>
      <c r="AK841" s="131"/>
      <c r="AL841" s="131"/>
      <c r="AM841" s="131"/>
      <c r="AN841" s="131"/>
    </row>
    <row r="842" spans="26:40" x14ac:dyDescent="0.25">
      <c r="Z842" s="136"/>
      <c r="AA842" s="136"/>
      <c r="AB842" s="136"/>
      <c r="AC842" s="136"/>
      <c r="AD842" s="136"/>
      <c r="AG842" s="136"/>
      <c r="AH842" s="136"/>
      <c r="AI842" s="136"/>
      <c r="AJ842" s="131"/>
      <c r="AK842" s="131"/>
      <c r="AL842" s="131"/>
      <c r="AM842" s="131"/>
      <c r="AN842" s="131"/>
    </row>
    <row r="843" spans="26:40" x14ac:dyDescent="0.25">
      <c r="Z843" s="136"/>
      <c r="AA843" s="136"/>
      <c r="AB843" s="136"/>
      <c r="AC843" s="136"/>
      <c r="AD843" s="136"/>
      <c r="AG843" s="136"/>
      <c r="AH843" s="136"/>
      <c r="AI843" s="136"/>
      <c r="AJ843" s="131"/>
      <c r="AK843" s="131"/>
      <c r="AL843" s="131"/>
      <c r="AM843" s="131"/>
      <c r="AN843" s="131"/>
    </row>
    <row r="844" spans="26:40" x14ac:dyDescent="0.25">
      <c r="Z844" s="136"/>
      <c r="AA844" s="136"/>
      <c r="AB844" s="136"/>
      <c r="AC844" s="136"/>
      <c r="AD844" s="136"/>
      <c r="AG844" s="136"/>
      <c r="AH844" s="136"/>
      <c r="AI844" s="136"/>
      <c r="AJ844" s="131"/>
      <c r="AK844" s="131"/>
      <c r="AL844" s="131"/>
      <c r="AM844" s="131"/>
      <c r="AN844" s="131"/>
    </row>
    <row r="845" spans="26:40" x14ac:dyDescent="0.25">
      <c r="Z845" s="136"/>
      <c r="AA845" s="136"/>
      <c r="AB845" s="136"/>
      <c r="AC845" s="136"/>
      <c r="AD845" s="136"/>
      <c r="AG845" s="136"/>
      <c r="AH845" s="136"/>
      <c r="AI845" s="136"/>
      <c r="AJ845" s="131"/>
      <c r="AK845" s="131"/>
      <c r="AL845" s="131"/>
      <c r="AM845" s="131"/>
      <c r="AN845" s="131"/>
    </row>
    <row r="846" spans="26:40" x14ac:dyDescent="0.25">
      <c r="Z846" s="136"/>
      <c r="AA846" s="136"/>
      <c r="AB846" s="136"/>
      <c r="AC846" s="136"/>
      <c r="AD846" s="136"/>
      <c r="AG846" s="136"/>
      <c r="AH846" s="136"/>
      <c r="AI846" s="136"/>
      <c r="AJ846" s="131"/>
      <c r="AK846" s="131"/>
      <c r="AL846" s="131"/>
      <c r="AM846" s="131"/>
      <c r="AN846" s="131"/>
    </row>
    <row r="847" spans="26:40" x14ac:dyDescent="0.25">
      <c r="Z847" s="136"/>
      <c r="AA847" s="136"/>
      <c r="AB847" s="136"/>
      <c r="AC847" s="136"/>
      <c r="AD847" s="136"/>
      <c r="AG847" s="136"/>
      <c r="AH847" s="136"/>
      <c r="AI847" s="136"/>
      <c r="AJ847" s="131"/>
      <c r="AK847" s="131"/>
      <c r="AL847" s="131"/>
      <c r="AM847" s="131"/>
      <c r="AN847" s="131"/>
    </row>
    <row r="848" spans="26:40" x14ac:dyDescent="0.25">
      <c r="Z848" s="136"/>
      <c r="AA848" s="136"/>
      <c r="AB848" s="136"/>
      <c r="AC848" s="136"/>
      <c r="AD848" s="136"/>
      <c r="AG848" s="136"/>
      <c r="AH848" s="136"/>
      <c r="AI848" s="136"/>
      <c r="AJ848" s="131"/>
      <c r="AK848" s="131"/>
      <c r="AL848" s="131"/>
      <c r="AM848" s="131"/>
      <c r="AN848" s="131"/>
    </row>
    <row r="849" spans="26:40" x14ac:dyDescent="0.25">
      <c r="Z849" s="136"/>
      <c r="AA849" s="136"/>
      <c r="AB849" s="136"/>
      <c r="AC849" s="136"/>
      <c r="AD849" s="136"/>
      <c r="AG849" s="136"/>
      <c r="AH849" s="136"/>
      <c r="AI849" s="136"/>
      <c r="AJ849" s="131"/>
      <c r="AK849" s="131"/>
      <c r="AL849" s="131"/>
      <c r="AM849" s="131"/>
      <c r="AN849" s="131"/>
    </row>
    <row r="850" spans="26:40" x14ac:dyDescent="0.25">
      <c r="Z850" s="136"/>
      <c r="AA850" s="136"/>
      <c r="AB850" s="136"/>
      <c r="AC850" s="136"/>
      <c r="AD850" s="136"/>
      <c r="AG850" s="136"/>
      <c r="AH850" s="136"/>
      <c r="AI850" s="136"/>
      <c r="AJ850" s="131"/>
      <c r="AK850" s="131"/>
      <c r="AL850" s="131"/>
      <c r="AM850" s="131"/>
      <c r="AN850" s="131"/>
    </row>
    <row r="851" spans="26:40" x14ac:dyDescent="0.25">
      <c r="Z851" s="136"/>
      <c r="AA851" s="136"/>
      <c r="AB851" s="136"/>
      <c r="AC851" s="136"/>
      <c r="AD851" s="136"/>
      <c r="AG851" s="136"/>
      <c r="AH851" s="136"/>
      <c r="AI851" s="136"/>
      <c r="AJ851" s="131"/>
      <c r="AK851" s="131"/>
      <c r="AL851" s="131"/>
      <c r="AM851" s="131"/>
      <c r="AN851" s="131"/>
    </row>
    <row r="852" spans="26:40" x14ac:dyDescent="0.25">
      <c r="Z852" s="136"/>
      <c r="AA852" s="136"/>
      <c r="AB852" s="136"/>
      <c r="AC852" s="136"/>
      <c r="AD852" s="136"/>
      <c r="AG852" s="136"/>
      <c r="AH852" s="136"/>
      <c r="AI852" s="136"/>
      <c r="AJ852" s="131"/>
      <c r="AK852" s="131"/>
      <c r="AL852" s="131"/>
      <c r="AM852" s="131"/>
      <c r="AN852" s="131"/>
    </row>
    <row r="853" spans="26:40" x14ac:dyDescent="0.25">
      <c r="Z853" s="136"/>
      <c r="AA853" s="136"/>
      <c r="AB853" s="136"/>
      <c r="AC853" s="136"/>
      <c r="AD853" s="136"/>
      <c r="AG853" s="136"/>
      <c r="AH853" s="136"/>
      <c r="AI853" s="136"/>
      <c r="AJ853" s="131"/>
      <c r="AK853" s="131"/>
      <c r="AL853" s="131"/>
      <c r="AM853" s="131"/>
      <c r="AN853" s="131"/>
    </row>
    <row r="854" spans="26:40" x14ac:dyDescent="0.25">
      <c r="Z854" s="136"/>
      <c r="AA854" s="136"/>
      <c r="AB854" s="136"/>
      <c r="AC854" s="136"/>
      <c r="AD854" s="136"/>
      <c r="AG854" s="136"/>
      <c r="AH854" s="136"/>
      <c r="AI854" s="136"/>
      <c r="AJ854" s="131"/>
      <c r="AK854" s="131"/>
      <c r="AL854" s="131"/>
      <c r="AM854" s="131"/>
      <c r="AN854" s="131"/>
    </row>
    <row r="855" spans="26:40" x14ac:dyDescent="0.25">
      <c r="Z855" s="136"/>
      <c r="AA855" s="136"/>
      <c r="AB855" s="136"/>
      <c r="AC855" s="136"/>
      <c r="AD855" s="136"/>
      <c r="AG855" s="136"/>
      <c r="AH855" s="136"/>
      <c r="AI855" s="136"/>
      <c r="AJ855" s="131"/>
      <c r="AK855" s="131"/>
      <c r="AL855" s="131"/>
      <c r="AM855" s="131"/>
      <c r="AN855" s="131"/>
    </row>
    <row r="856" spans="26:40" x14ac:dyDescent="0.25">
      <c r="Z856" s="136"/>
      <c r="AA856" s="136"/>
      <c r="AB856" s="136"/>
      <c r="AC856" s="136"/>
      <c r="AD856" s="136"/>
      <c r="AG856" s="136"/>
      <c r="AH856" s="136"/>
      <c r="AI856" s="136"/>
      <c r="AJ856" s="131"/>
      <c r="AK856" s="131"/>
      <c r="AL856" s="131"/>
      <c r="AM856" s="131"/>
      <c r="AN856" s="131"/>
    </row>
    <row r="857" spans="26:40" x14ac:dyDescent="0.25">
      <c r="Z857" s="136"/>
      <c r="AA857" s="136"/>
      <c r="AB857" s="136"/>
      <c r="AC857" s="136"/>
      <c r="AD857" s="136"/>
      <c r="AG857" s="136"/>
      <c r="AH857" s="136"/>
      <c r="AI857" s="136"/>
      <c r="AJ857" s="131"/>
      <c r="AK857" s="131"/>
      <c r="AL857" s="131"/>
      <c r="AM857" s="131"/>
      <c r="AN857" s="131"/>
    </row>
    <row r="858" spans="26:40" x14ac:dyDescent="0.25">
      <c r="Z858" s="136"/>
      <c r="AA858" s="136"/>
      <c r="AB858" s="136"/>
      <c r="AC858" s="136"/>
      <c r="AD858" s="136"/>
      <c r="AG858" s="136"/>
      <c r="AH858" s="136"/>
      <c r="AI858" s="136"/>
      <c r="AJ858" s="131"/>
      <c r="AK858" s="131"/>
      <c r="AL858" s="131"/>
      <c r="AM858" s="131"/>
      <c r="AN858" s="131"/>
    </row>
    <row r="859" spans="26:40" x14ac:dyDescent="0.25">
      <c r="Z859" s="136"/>
      <c r="AA859" s="136"/>
      <c r="AB859" s="136"/>
      <c r="AC859" s="136"/>
      <c r="AD859" s="136"/>
      <c r="AG859" s="136"/>
      <c r="AH859" s="136"/>
      <c r="AI859" s="136"/>
      <c r="AJ859" s="131"/>
      <c r="AK859" s="131"/>
      <c r="AL859" s="131"/>
      <c r="AM859" s="131"/>
      <c r="AN859" s="131"/>
    </row>
    <row r="860" spans="26:40" x14ac:dyDescent="0.25">
      <c r="Z860" s="136"/>
      <c r="AA860" s="136"/>
      <c r="AB860" s="136"/>
      <c r="AC860" s="136"/>
      <c r="AD860" s="136"/>
      <c r="AG860" s="136"/>
      <c r="AH860" s="136"/>
      <c r="AI860" s="136"/>
      <c r="AJ860" s="131"/>
      <c r="AK860" s="131"/>
      <c r="AL860" s="131"/>
      <c r="AM860" s="131"/>
      <c r="AN860" s="131"/>
    </row>
    <row r="861" spans="26:40" x14ac:dyDescent="0.25">
      <c r="Z861" s="136"/>
      <c r="AA861" s="136"/>
      <c r="AB861" s="136"/>
      <c r="AC861" s="136"/>
      <c r="AD861" s="136"/>
      <c r="AG861" s="136"/>
      <c r="AH861" s="136"/>
      <c r="AI861" s="136"/>
      <c r="AJ861" s="131"/>
      <c r="AK861" s="131"/>
      <c r="AL861" s="131"/>
      <c r="AM861" s="131"/>
      <c r="AN861" s="131"/>
    </row>
    <row r="862" spans="26:40" x14ac:dyDescent="0.25">
      <c r="Z862" s="136"/>
      <c r="AA862" s="136"/>
      <c r="AB862" s="136"/>
      <c r="AC862" s="136"/>
      <c r="AD862" s="136"/>
      <c r="AG862" s="136"/>
      <c r="AH862" s="136"/>
      <c r="AI862" s="136"/>
      <c r="AJ862" s="131"/>
      <c r="AK862" s="131"/>
      <c r="AL862" s="131"/>
      <c r="AM862" s="131"/>
      <c r="AN862" s="131"/>
    </row>
    <row r="863" spans="26:40" x14ac:dyDescent="0.25">
      <c r="Z863" s="136"/>
      <c r="AA863" s="136"/>
      <c r="AB863" s="136"/>
      <c r="AC863" s="136"/>
      <c r="AD863" s="136"/>
      <c r="AG863" s="136"/>
      <c r="AH863" s="136"/>
      <c r="AI863" s="136"/>
      <c r="AJ863" s="131"/>
      <c r="AK863" s="131"/>
      <c r="AL863" s="131"/>
      <c r="AM863" s="131"/>
      <c r="AN863" s="131"/>
    </row>
    <row r="864" spans="26:40" x14ac:dyDescent="0.25">
      <c r="Z864" s="136"/>
      <c r="AA864" s="136"/>
      <c r="AB864" s="136"/>
      <c r="AC864" s="136"/>
      <c r="AD864" s="136"/>
      <c r="AG864" s="136"/>
      <c r="AH864" s="136"/>
      <c r="AI864" s="136"/>
      <c r="AJ864" s="131"/>
      <c r="AK864" s="131"/>
      <c r="AL864" s="131"/>
      <c r="AM864" s="131"/>
      <c r="AN864" s="131"/>
    </row>
    <row r="865" spans="26:40" x14ac:dyDescent="0.25">
      <c r="Z865" s="136"/>
      <c r="AA865" s="136"/>
      <c r="AB865" s="136"/>
      <c r="AC865" s="136"/>
      <c r="AD865" s="136"/>
      <c r="AG865" s="136"/>
      <c r="AH865" s="136"/>
      <c r="AI865" s="136"/>
      <c r="AJ865" s="131"/>
      <c r="AK865" s="131"/>
      <c r="AL865" s="131"/>
      <c r="AM865" s="131"/>
      <c r="AN865" s="131"/>
    </row>
    <row r="866" spans="26:40" x14ac:dyDescent="0.25">
      <c r="Z866" s="136"/>
      <c r="AA866" s="136"/>
      <c r="AB866" s="136"/>
      <c r="AC866" s="136"/>
      <c r="AD866" s="136"/>
      <c r="AG866" s="136"/>
      <c r="AH866" s="136"/>
      <c r="AI866" s="136"/>
      <c r="AJ866" s="131"/>
      <c r="AK866" s="131"/>
      <c r="AL866" s="131"/>
      <c r="AM866" s="131"/>
      <c r="AN866" s="131"/>
    </row>
    <row r="867" spans="26:40" x14ac:dyDescent="0.25">
      <c r="Z867" s="136"/>
      <c r="AA867" s="136"/>
      <c r="AB867" s="136"/>
      <c r="AC867" s="136"/>
      <c r="AD867" s="136"/>
      <c r="AG867" s="136"/>
      <c r="AH867" s="136"/>
      <c r="AI867" s="136"/>
      <c r="AJ867" s="131"/>
      <c r="AK867" s="131"/>
      <c r="AL867" s="131"/>
      <c r="AM867" s="131"/>
      <c r="AN867" s="131"/>
    </row>
    <row r="868" spans="26:40" x14ac:dyDescent="0.25">
      <c r="Z868" s="136"/>
      <c r="AA868" s="136"/>
      <c r="AB868" s="136"/>
      <c r="AC868" s="136"/>
      <c r="AD868" s="136"/>
      <c r="AG868" s="136"/>
      <c r="AH868" s="136"/>
      <c r="AI868" s="136"/>
      <c r="AJ868" s="131"/>
      <c r="AK868" s="131"/>
      <c r="AL868" s="131"/>
      <c r="AM868" s="131"/>
      <c r="AN868" s="131"/>
    </row>
    <row r="869" spans="26:40" x14ac:dyDescent="0.25">
      <c r="Z869" s="136"/>
      <c r="AA869" s="136"/>
      <c r="AB869" s="136"/>
      <c r="AC869" s="136"/>
      <c r="AD869" s="136"/>
      <c r="AG869" s="136"/>
      <c r="AH869" s="136"/>
      <c r="AI869" s="136"/>
      <c r="AJ869" s="131"/>
      <c r="AK869" s="131"/>
      <c r="AL869" s="131"/>
      <c r="AM869" s="131"/>
      <c r="AN869" s="131"/>
    </row>
    <row r="870" spans="26:40" x14ac:dyDescent="0.25">
      <c r="Z870" s="136"/>
      <c r="AA870" s="136"/>
      <c r="AB870" s="136"/>
      <c r="AC870" s="136"/>
      <c r="AD870" s="136"/>
      <c r="AG870" s="136"/>
      <c r="AH870" s="136"/>
      <c r="AI870" s="136"/>
      <c r="AJ870" s="131"/>
      <c r="AK870" s="131"/>
      <c r="AL870" s="131"/>
      <c r="AM870" s="131"/>
      <c r="AN870" s="131"/>
    </row>
    <row r="871" spans="26:40" x14ac:dyDescent="0.25">
      <c r="Z871" s="136"/>
      <c r="AA871" s="136"/>
      <c r="AB871" s="136"/>
      <c r="AC871" s="136"/>
      <c r="AD871" s="136"/>
      <c r="AG871" s="136"/>
      <c r="AH871" s="136"/>
      <c r="AI871" s="136"/>
      <c r="AJ871" s="131"/>
      <c r="AK871" s="131"/>
      <c r="AL871" s="131"/>
      <c r="AM871" s="131"/>
      <c r="AN871" s="131"/>
    </row>
    <row r="872" spans="26:40" x14ac:dyDescent="0.25">
      <c r="Z872" s="136"/>
      <c r="AA872" s="136"/>
      <c r="AB872" s="136"/>
      <c r="AC872" s="136"/>
      <c r="AD872" s="136"/>
      <c r="AG872" s="136"/>
      <c r="AH872" s="136"/>
      <c r="AI872" s="136"/>
      <c r="AJ872" s="131"/>
      <c r="AK872" s="131"/>
      <c r="AL872" s="131"/>
      <c r="AM872" s="131"/>
      <c r="AN872" s="131"/>
    </row>
    <row r="873" spans="26:40" x14ac:dyDescent="0.25">
      <c r="Z873" s="136"/>
      <c r="AA873" s="136"/>
      <c r="AB873" s="136"/>
      <c r="AC873" s="136"/>
      <c r="AD873" s="136"/>
      <c r="AG873" s="136"/>
      <c r="AH873" s="136"/>
      <c r="AI873" s="136"/>
      <c r="AJ873" s="131"/>
      <c r="AK873" s="131"/>
      <c r="AL873" s="131"/>
      <c r="AM873" s="131"/>
      <c r="AN873" s="131"/>
    </row>
    <row r="874" spans="26:40" x14ac:dyDescent="0.25">
      <c r="Z874" s="136"/>
      <c r="AA874" s="136"/>
      <c r="AB874" s="136"/>
      <c r="AC874" s="136"/>
      <c r="AD874" s="136"/>
      <c r="AG874" s="136"/>
      <c r="AH874" s="136"/>
      <c r="AI874" s="136"/>
      <c r="AJ874" s="131"/>
      <c r="AK874" s="131"/>
      <c r="AL874" s="131"/>
      <c r="AM874" s="131"/>
      <c r="AN874" s="131"/>
    </row>
    <row r="875" spans="26:40" x14ac:dyDescent="0.25">
      <c r="Z875" s="136"/>
      <c r="AA875" s="136"/>
      <c r="AB875" s="136"/>
      <c r="AC875" s="136"/>
      <c r="AD875" s="136"/>
      <c r="AG875" s="136"/>
      <c r="AH875" s="136"/>
      <c r="AI875" s="136"/>
      <c r="AJ875" s="131"/>
      <c r="AK875" s="131"/>
      <c r="AL875" s="131"/>
      <c r="AM875" s="131"/>
      <c r="AN875" s="131"/>
    </row>
    <row r="876" spans="26:40" x14ac:dyDescent="0.25">
      <c r="Z876" s="136"/>
      <c r="AA876" s="136"/>
      <c r="AB876" s="136"/>
      <c r="AC876" s="136"/>
      <c r="AD876" s="136"/>
      <c r="AG876" s="136"/>
      <c r="AH876" s="136"/>
      <c r="AI876" s="136"/>
      <c r="AJ876" s="131"/>
      <c r="AK876" s="131"/>
      <c r="AL876" s="131"/>
      <c r="AM876" s="131"/>
      <c r="AN876" s="131"/>
    </row>
    <row r="877" spans="26:40" x14ac:dyDescent="0.25">
      <c r="Z877" s="136"/>
      <c r="AA877" s="136"/>
      <c r="AB877" s="136"/>
      <c r="AC877" s="136"/>
      <c r="AD877" s="136"/>
      <c r="AG877" s="136"/>
      <c r="AH877" s="136"/>
      <c r="AI877" s="136"/>
      <c r="AJ877" s="131"/>
      <c r="AK877" s="131"/>
      <c r="AL877" s="131"/>
      <c r="AM877" s="131"/>
      <c r="AN877" s="131"/>
    </row>
    <row r="878" spans="26:40" x14ac:dyDescent="0.25">
      <c r="Z878" s="136"/>
      <c r="AA878" s="136"/>
      <c r="AB878" s="136"/>
      <c r="AC878" s="136"/>
      <c r="AD878" s="136"/>
      <c r="AG878" s="136"/>
      <c r="AH878" s="136"/>
      <c r="AI878" s="136"/>
      <c r="AJ878" s="131"/>
      <c r="AK878" s="131"/>
      <c r="AL878" s="131"/>
      <c r="AM878" s="131"/>
      <c r="AN878" s="131"/>
    </row>
    <row r="879" spans="26:40" x14ac:dyDescent="0.25">
      <c r="Z879" s="136"/>
      <c r="AA879" s="136"/>
      <c r="AB879" s="136"/>
      <c r="AC879" s="136"/>
      <c r="AD879" s="136"/>
      <c r="AG879" s="136"/>
      <c r="AH879" s="136"/>
      <c r="AI879" s="136"/>
      <c r="AJ879" s="131"/>
      <c r="AK879" s="131"/>
      <c r="AL879" s="131"/>
      <c r="AM879" s="131"/>
      <c r="AN879" s="131"/>
    </row>
    <row r="880" spans="26:40" x14ac:dyDescent="0.25">
      <c r="Z880" s="136"/>
      <c r="AA880" s="136"/>
      <c r="AB880" s="136"/>
      <c r="AC880" s="136"/>
      <c r="AD880" s="136"/>
      <c r="AG880" s="136"/>
      <c r="AH880" s="136"/>
      <c r="AI880" s="136"/>
      <c r="AJ880" s="131"/>
      <c r="AK880" s="131"/>
      <c r="AL880" s="131"/>
      <c r="AM880" s="131"/>
      <c r="AN880" s="131"/>
    </row>
    <row r="881" spans="26:40" x14ac:dyDescent="0.25">
      <c r="Z881" s="136"/>
      <c r="AA881" s="136"/>
      <c r="AB881" s="136"/>
      <c r="AC881" s="136"/>
      <c r="AD881" s="136"/>
      <c r="AG881" s="136"/>
      <c r="AH881" s="136"/>
      <c r="AI881" s="136"/>
      <c r="AJ881" s="131"/>
      <c r="AK881" s="131"/>
      <c r="AL881" s="131"/>
      <c r="AM881" s="131"/>
      <c r="AN881" s="131"/>
    </row>
    <row r="882" spans="26:40" x14ac:dyDescent="0.25">
      <c r="Z882" s="136"/>
      <c r="AA882" s="136"/>
      <c r="AB882" s="136"/>
      <c r="AC882" s="136"/>
      <c r="AD882" s="136"/>
      <c r="AG882" s="136"/>
      <c r="AH882" s="136"/>
      <c r="AI882" s="136"/>
      <c r="AJ882" s="131"/>
      <c r="AK882" s="131"/>
      <c r="AL882" s="131"/>
      <c r="AM882" s="131"/>
      <c r="AN882" s="131"/>
    </row>
    <row r="883" spans="26:40" x14ac:dyDescent="0.25">
      <c r="Z883" s="136"/>
      <c r="AA883" s="136"/>
      <c r="AB883" s="136"/>
      <c r="AC883" s="136"/>
      <c r="AD883" s="136"/>
      <c r="AG883" s="136"/>
      <c r="AH883" s="136"/>
      <c r="AI883" s="136"/>
      <c r="AJ883" s="131"/>
      <c r="AK883" s="131"/>
      <c r="AL883" s="131"/>
      <c r="AM883" s="131"/>
      <c r="AN883" s="131"/>
    </row>
    <row r="884" spans="26:40" x14ac:dyDescent="0.25">
      <c r="Z884" s="136"/>
      <c r="AA884" s="136"/>
      <c r="AB884" s="136"/>
      <c r="AC884" s="136"/>
      <c r="AD884" s="136"/>
      <c r="AG884" s="136"/>
      <c r="AH884" s="136"/>
      <c r="AI884" s="136"/>
      <c r="AJ884" s="131"/>
      <c r="AK884" s="131"/>
      <c r="AL884" s="131"/>
      <c r="AM884" s="131"/>
      <c r="AN884" s="131"/>
    </row>
    <row r="885" spans="26:40" x14ac:dyDescent="0.25">
      <c r="Z885" s="136"/>
      <c r="AA885" s="136"/>
      <c r="AB885" s="136"/>
      <c r="AC885" s="136"/>
      <c r="AD885" s="136"/>
      <c r="AG885" s="136"/>
      <c r="AH885" s="136"/>
      <c r="AI885" s="136"/>
      <c r="AJ885" s="131"/>
      <c r="AK885" s="131"/>
      <c r="AL885" s="131"/>
      <c r="AM885" s="131"/>
      <c r="AN885" s="131"/>
    </row>
    <row r="886" spans="26:40" x14ac:dyDescent="0.25">
      <c r="Z886" s="136"/>
      <c r="AA886" s="136"/>
      <c r="AB886" s="136"/>
      <c r="AC886" s="136"/>
      <c r="AD886" s="136"/>
      <c r="AG886" s="136"/>
      <c r="AH886" s="136"/>
      <c r="AI886" s="136"/>
      <c r="AJ886" s="131"/>
      <c r="AK886" s="131"/>
      <c r="AL886" s="131"/>
      <c r="AM886" s="131"/>
      <c r="AN886" s="131"/>
    </row>
    <row r="887" spans="26:40" x14ac:dyDescent="0.25">
      <c r="Z887" s="136"/>
      <c r="AA887" s="136"/>
      <c r="AB887" s="136"/>
      <c r="AC887" s="136"/>
      <c r="AD887" s="136"/>
      <c r="AG887" s="136"/>
      <c r="AH887" s="136"/>
      <c r="AI887" s="136"/>
      <c r="AJ887" s="131"/>
      <c r="AK887" s="131"/>
      <c r="AL887" s="131"/>
      <c r="AM887" s="131"/>
      <c r="AN887" s="131"/>
    </row>
    <row r="888" spans="26:40" x14ac:dyDescent="0.25">
      <c r="Z888" s="136"/>
      <c r="AA888" s="136"/>
      <c r="AB888" s="136"/>
      <c r="AC888" s="136"/>
      <c r="AD888" s="136"/>
      <c r="AG888" s="136"/>
      <c r="AH888" s="136"/>
      <c r="AI888" s="136"/>
      <c r="AJ888" s="131"/>
      <c r="AK888" s="131"/>
      <c r="AL888" s="131"/>
      <c r="AM888" s="131"/>
      <c r="AN888" s="131"/>
    </row>
    <row r="889" spans="26:40" x14ac:dyDescent="0.25">
      <c r="Z889" s="136"/>
      <c r="AA889" s="136"/>
      <c r="AB889" s="136"/>
      <c r="AC889" s="136"/>
      <c r="AD889" s="136"/>
      <c r="AG889" s="136"/>
      <c r="AH889" s="136"/>
      <c r="AI889" s="136"/>
      <c r="AJ889" s="131"/>
      <c r="AK889" s="131"/>
      <c r="AL889" s="131"/>
      <c r="AM889" s="131"/>
      <c r="AN889" s="131"/>
    </row>
    <row r="890" spans="26:40" x14ac:dyDescent="0.25">
      <c r="Z890" s="136"/>
      <c r="AA890" s="136"/>
      <c r="AB890" s="136"/>
      <c r="AC890" s="136"/>
      <c r="AD890" s="136"/>
      <c r="AG890" s="136"/>
      <c r="AH890" s="136"/>
      <c r="AI890" s="136"/>
      <c r="AJ890" s="131"/>
      <c r="AK890" s="131"/>
      <c r="AL890" s="131"/>
      <c r="AM890" s="131"/>
      <c r="AN890" s="131"/>
    </row>
    <row r="891" spans="26:40" x14ac:dyDescent="0.25">
      <c r="Z891" s="136"/>
      <c r="AA891" s="136"/>
      <c r="AB891" s="136"/>
      <c r="AC891" s="136"/>
      <c r="AD891" s="136"/>
      <c r="AG891" s="136"/>
      <c r="AH891" s="136"/>
      <c r="AI891" s="136"/>
      <c r="AJ891" s="131"/>
      <c r="AK891" s="131"/>
      <c r="AL891" s="131"/>
      <c r="AM891" s="131"/>
      <c r="AN891" s="131"/>
    </row>
    <row r="892" spans="26:40" x14ac:dyDescent="0.25">
      <c r="Z892" s="136"/>
      <c r="AA892" s="136"/>
      <c r="AB892" s="136"/>
      <c r="AC892" s="136"/>
      <c r="AD892" s="136"/>
      <c r="AG892" s="136"/>
      <c r="AH892" s="136"/>
      <c r="AI892" s="136"/>
      <c r="AJ892" s="131"/>
      <c r="AK892" s="131"/>
      <c r="AL892" s="131"/>
      <c r="AM892" s="131"/>
      <c r="AN892" s="131"/>
    </row>
    <row r="893" spans="26:40" x14ac:dyDescent="0.25">
      <c r="Z893" s="136"/>
      <c r="AA893" s="136"/>
      <c r="AB893" s="136"/>
      <c r="AC893" s="136"/>
      <c r="AD893" s="136"/>
      <c r="AG893" s="136"/>
      <c r="AH893" s="136"/>
      <c r="AI893" s="136"/>
      <c r="AJ893" s="131"/>
      <c r="AK893" s="131"/>
      <c r="AL893" s="131"/>
      <c r="AM893" s="131"/>
      <c r="AN893" s="131"/>
    </row>
    <row r="894" spans="26:40" x14ac:dyDescent="0.25">
      <c r="Z894" s="136"/>
      <c r="AA894" s="136"/>
      <c r="AB894" s="136"/>
      <c r="AC894" s="136"/>
      <c r="AD894" s="136"/>
      <c r="AG894" s="136"/>
      <c r="AH894" s="136"/>
      <c r="AI894" s="136"/>
      <c r="AJ894" s="131"/>
      <c r="AK894" s="131"/>
      <c r="AL894" s="131"/>
      <c r="AM894" s="131"/>
      <c r="AN894" s="131"/>
    </row>
    <row r="895" spans="26:40" x14ac:dyDescent="0.25">
      <c r="Z895" s="136"/>
      <c r="AA895" s="136"/>
      <c r="AB895" s="136"/>
      <c r="AC895" s="136"/>
      <c r="AD895" s="136"/>
      <c r="AG895" s="136"/>
      <c r="AH895" s="136"/>
      <c r="AI895" s="136"/>
      <c r="AJ895" s="131"/>
      <c r="AK895" s="131"/>
      <c r="AL895" s="131"/>
      <c r="AM895" s="131"/>
      <c r="AN895" s="131"/>
    </row>
    <row r="896" spans="26:40" x14ac:dyDescent="0.25">
      <c r="Z896" s="136"/>
      <c r="AA896" s="136"/>
      <c r="AB896" s="136"/>
      <c r="AC896" s="136"/>
      <c r="AD896" s="136"/>
      <c r="AG896" s="136"/>
      <c r="AH896" s="136"/>
      <c r="AI896" s="136"/>
      <c r="AJ896" s="131"/>
      <c r="AK896" s="131"/>
      <c r="AL896" s="131"/>
      <c r="AM896" s="131"/>
      <c r="AN896" s="131"/>
    </row>
    <row r="897" spans="26:40" x14ac:dyDescent="0.25">
      <c r="Z897" s="136"/>
      <c r="AA897" s="136"/>
      <c r="AB897" s="136"/>
      <c r="AC897" s="136"/>
      <c r="AD897" s="136"/>
      <c r="AG897" s="136"/>
      <c r="AH897" s="136"/>
      <c r="AI897" s="136"/>
      <c r="AJ897" s="131"/>
      <c r="AK897" s="131"/>
      <c r="AL897" s="131"/>
      <c r="AM897" s="131"/>
      <c r="AN897" s="131"/>
    </row>
    <row r="898" spans="26:40" x14ac:dyDescent="0.25">
      <c r="Z898" s="136"/>
      <c r="AA898" s="136"/>
      <c r="AB898" s="136"/>
      <c r="AC898" s="136"/>
      <c r="AD898" s="136"/>
      <c r="AG898" s="136"/>
      <c r="AH898" s="136"/>
      <c r="AI898" s="136"/>
      <c r="AJ898" s="131"/>
      <c r="AK898" s="131"/>
      <c r="AL898" s="131"/>
      <c r="AM898" s="131"/>
      <c r="AN898" s="131"/>
    </row>
    <row r="899" spans="26:40" x14ac:dyDescent="0.25">
      <c r="Z899" s="136"/>
      <c r="AA899" s="136"/>
      <c r="AB899" s="136"/>
      <c r="AC899" s="136"/>
      <c r="AD899" s="136"/>
      <c r="AG899" s="136"/>
      <c r="AH899" s="136"/>
      <c r="AI899" s="136"/>
      <c r="AJ899" s="131"/>
      <c r="AK899" s="131"/>
      <c r="AL899" s="131"/>
      <c r="AM899" s="131"/>
      <c r="AN899" s="131"/>
    </row>
    <row r="900" spans="26:40" x14ac:dyDescent="0.25">
      <c r="Z900" s="136"/>
      <c r="AA900" s="136"/>
      <c r="AB900" s="136"/>
      <c r="AC900" s="136"/>
      <c r="AD900" s="136"/>
      <c r="AG900" s="136"/>
      <c r="AH900" s="136"/>
      <c r="AI900" s="136"/>
      <c r="AJ900" s="131"/>
      <c r="AK900" s="131"/>
      <c r="AL900" s="131"/>
      <c r="AM900" s="131"/>
      <c r="AN900" s="131"/>
    </row>
    <row r="901" spans="26:40" x14ac:dyDescent="0.25">
      <c r="Z901" s="136"/>
      <c r="AA901" s="136"/>
      <c r="AB901" s="136"/>
      <c r="AC901" s="136"/>
      <c r="AD901" s="136"/>
      <c r="AG901" s="136"/>
      <c r="AH901" s="136"/>
      <c r="AI901" s="136"/>
      <c r="AJ901" s="131"/>
      <c r="AK901" s="131"/>
      <c r="AL901" s="131"/>
      <c r="AM901" s="131"/>
      <c r="AN901" s="131"/>
    </row>
    <row r="902" spans="26:40" x14ac:dyDescent="0.25">
      <c r="Z902" s="136"/>
      <c r="AA902" s="136"/>
      <c r="AB902" s="136"/>
      <c r="AC902" s="136"/>
      <c r="AD902" s="136"/>
      <c r="AG902" s="136"/>
      <c r="AH902" s="136"/>
      <c r="AI902" s="136"/>
      <c r="AJ902" s="131"/>
      <c r="AK902" s="131"/>
      <c r="AL902" s="131"/>
      <c r="AM902" s="131"/>
      <c r="AN902" s="131"/>
    </row>
    <row r="903" spans="26:40" x14ac:dyDescent="0.25">
      <c r="Z903" s="136"/>
      <c r="AA903" s="136"/>
      <c r="AB903" s="136"/>
      <c r="AC903" s="136"/>
      <c r="AD903" s="136"/>
      <c r="AG903" s="136"/>
      <c r="AH903" s="136"/>
      <c r="AI903" s="136"/>
      <c r="AJ903" s="131"/>
      <c r="AK903" s="131"/>
      <c r="AL903" s="131"/>
      <c r="AM903" s="131"/>
      <c r="AN903" s="131"/>
    </row>
    <row r="904" spans="26:40" x14ac:dyDescent="0.25">
      <c r="Z904" s="136"/>
      <c r="AA904" s="136"/>
      <c r="AB904" s="136"/>
      <c r="AC904" s="136"/>
      <c r="AD904" s="136"/>
      <c r="AG904" s="136"/>
      <c r="AH904" s="136"/>
      <c r="AI904" s="136"/>
      <c r="AJ904" s="131"/>
      <c r="AK904" s="131"/>
      <c r="AL904" s="131"/>
      <c r="AM904" s="131"/>
      <c r="AN904" s="131"/>
    </row>
    <row r="905" spans="26:40" x14ac:dyDescent="0.25">
      <c r="Z905" s="136"/>
      <c r="AA905" s="136"/>
      <c r="AB905" s="136"/>
      <c r="AC905" s="136"/>
      <c r="AD905" s="136"/>
      <c r="AG905" s="136"/>
      <c r="AH905" s="136"/>
      <c r="AI905" s="136"/>
      <c r="AJ905" s="131"/>
      <c r="AK905" s="131"/>
      <c r="AL905" s="131"/>
      <c r="AM905" s="131"/>
      <c r="AN905" s="131"/>
    </row>
    <row r="906" spans="26:40" x14ac:dyDescent="0.25">
      <c r="Z906" s="136"/>
      <c r="AA906" s="136"/>
      <c r="AB906" s="136"/>
      <c r="AC906" s="136"/>
      <c r="AD906" s="136"/>
      <c r="AG906" s="136"/>
      <c r="AH906" s="136"/>
      <c r="AI906" s="136"/>
      <c r="AJ906" s="131"/>
      <c r="AK906" s="131"/>
      <c r="AL906" s="131"/>
      <c r="AM906" s="131"/>
      <c r="AN906" s="131"/>
    </row>
    <row r="907" spans="26:40" x14ac:dyDescent="0.25">
      <c r="Z907" s="136"/>
      <c r="AA907" s="136"/>
      <c r="AB907" s="136"/>
      <c r="AC907" s="136"/>
      <c r="AD907" s="136"/>
      <c r="AG907" s="136"/>
      <c r="AH907" s="136"/>
      <c r="AI907" s="136"/>
      <c r="AJ907" s="131"/>
      <c r="AK907" s="131"/>
      <c r="AL907" s="131"/>
      <c r="AM907" s="131"/>
      <c r="AN907" s="131"/>
    </row>
    <row r="908" spans="26:40" x14ac:dyDescent="0.25">
      <c r="Z908" s="136"/>
      <c r="AA908" s="136"/>
      <c r="AB908" s="136"/>
      <c r="AC908" s="136"/>
      <c r="AD908" s="136"/>
      <c r="AG908" s="136"/>
      <c r="AH908" s="136"/>
      <c r="AI908" s="136"/>
      <c r="AJ908" s="131"/>
      <c r="AK908" s="131"/>
      <c r="AL908" s="131"/>
      <c r="AM908" s="131"/>
      <c r="AN908" s="131"/>
    </row>
    <row r="909" spans="26:40" x14ac:dyDescent="0.25">
      <c r="Z909" s="136"/>
      <c r="AA909" s="136"/>
      <c r="AB909" s="136"/>
      <c r="AC909" s="136"/>
      <c r="AD909" s="136"/>
      <c r="AG909" s="136"/>
      <c r="AH909" s="136"/>
      <c r="AI909" s="136"/>
      <c r="AJ909" s="131"/>
      <c r="AK909" s="131"/>
      <c r="AL909" s="131"/>
      <c r="AM909" s="131"/>
      <c r="AN909" s="131"/>
    </row>
    <row r="910" spans="26:40" x14ac:dyDescent="0.25">
      <c r="Z910" s="136"/>
      <c r="AA910" s="136"/>
      <c r="AB910" s="136"/>
      <c r="AC910" s="136"/>
      <c r="AD910" s="136"/>
      <c r="AG910" s="136"/>
      <c r="AH910" s="136"/>
      <c r="AI910" s="136"/>
      <c r="AJ910" s="131"/>
      <c r="AK910" s="131"/>
      <c r="AL910" s="131"/>
      <c r="AM910" s="131"/>
      <c r="AN910" s="131"/>
    </row>
    <row r="911" spans="26:40" x14ac:dyDescent="0.25">
      <c r="Z911" s="136"/>
      <c r="AA911" s="136"/>
      <c r="AB911" s="136"/>
      <c r="AC911" s="136"/>
      <c r="AD911" s="136"/>
      <c r="AG911" s="136"/>
      <c r="AH911" s="136"/>
      <c r="AI911" s="136"/>
      <c r="AJ911" s="131"/>
      <c r="AK911" s="131"/>
      <c r="AL911" s="131"/>
      <c r="AM911" s="131"/>
      <c r="AN911" s="131"/>
    </row>
    <row r="912" spans="26:40" x14ac:dyDescent="0.25">
      <c r="Z912" s="136"/>
      <c r="AA912" s="136"/>
      <c r="AB912" s="136"/>
      <c r="AC912" s="136"/>
      <c r="AD912" s="136"/>
      <c r="AG912" s="136"/>
      <c r="AH912" s="136"/>
      <c r="AI912" s="136"/>
      <c r="AJ912" s="131"/>
      <c r="AK912" s="131"/>
      <c r="AL912" s="131"/>
      <c r="AM912" s="131"/>
      <c r="AN912" s="131"/>
    </row>
    <row r="913" spans="26:40" x14ac:dyDescent="0.25">
      <c r="Z913" s="136"/>
      <c r="AA913" s="136"/>
      <c r="AB913" s="136"/>
      <c r="AC913" s="136"/>
      <c r="AD913" s="136"/>
      <c r="AG913" s="136"/>
      <c r="AH913" s="136"/>
      <c r="AI913" s="136"/>
      <c r="AJ913" s="131"/>
      <c r="AK913" s="131"/>
      <c r="AL913" s="131"/>
      <c r="AM913" s="131"/>
      <c r="AN913" s="131"/>
    </row>
    <row r="914" spans="26:40" x14ac:dyDescent="0.25">
      <c r="Z914" s="136"/>
      <c r="AA914" s="136"/>
      <c r="AB914" s="136"/>
      <c r="AC914" s="136"/>
      <c r="AD914" s="136"/>
      <c r="AG914" s="136"/>
      <c r="AH914" s="136"/>
      <c r="AI914" s="136"/>
      <c r="AJ914" s="131"/>
      <c r="AK914" s="131"/>
      <c r="AL914" s="131"/>
      <c r="AM914" s="131"/>
      <c r="AN914" s="131"/>
    </row>
    <row r="915" spans="26:40" x14ac:dyDescent="0.25">
      <c r="Z915" s="136"/>
      <c r="AA915" s="136"/>
      <c r="AB915" s="136"/>
      <c r="AC915" s="136"/>
      <c r="AD915" s="136"/>
      <c r="AG915" s="136"/>
      <c r="AH915" s="136"/>
      <c r="AI915" s="136"/>
      <c r="AJ915" s="131"/>
      <c r="AK915" s="131"/>
      <c r="AL915" s="131"/>
      <c r="AM915" s="131"/>
      <c r="AN915" s="131"/>
    </row>
    <row r="916" spans="26:40" x14ac:dyDescent="0.25">
      <c r="Z916" s="136"/>
      <c r="AA916" s="136"/>
      <c r="AB916" s="136"/>
      <c r="AC916" s="136"/>
      <c r="AD916" s="136"/>
      <c r="AG916" s="136"/>
      <c r="AH916" s="136"/>
      <c r="AI916" s="136"/>
      <c r="AJ916" s="131"/>
      <c r="AK916" s="131"/>
      <c r="AL916" s="131"/>
      <c r="AM916" s="131"/>
      <c r="AN916" s="131"/>
    </row>
    <row r="917" spans="26:40" x14ac:dyDescent="0.25">
      <c r="Z917" s="136"/>
      <c r="AA917" s="136"/>
      <c r="AB917" s="136"/>
      <c r="AC917" s="136"/>
      <c r="AD917" s="136"/>
      <c r="AG917" s="136"/>
      <c r="AH917" s="136"/>
      <c r="AI917" s="136"/>
      <c r="AJ917" s="131"/>
      <c r="AK917" s="131"/>
      <c r="AL917" s="131"/>
      <c r="AM917" s="131"/>
      <c r="AN917" s="131"/>
    </row>
    <row r="918" spans="26:40" x14ac:dyDescent="0.25">
      <c r="Z918" s="136"/>
      <c r="AA918" s="136"/>
      <c r="AB918" s="136"/>
      <c r="AC918" s="136"/>
      <c r="AD918" s="136"/>
      <c r="AG918" s="136"/>
      <c r="AH918" s="136"/>
      <c r="AI918" s="136"/>
      <c r="AJ918" s="131"/>
      <c r="AK918" s="131"/>
      <c r="AL918" s="131"/>
      <c r="AM918" s="131"/>
      <c r="AN918" s="131"/>
    </row>
    <row r="919" spans="26:40" x14ac:dyDescent="0.25">
      <c r="Z919" s="136"/>
      <c r="AA919" s="136"/>
      <c r="AB919" s="136"/>
      <c r="AC919" s="136"/>
      <c r="AD919" s="136"/>
      <c r="AG919" s="136"/>
      <c r="AH919" s="136"/>
      <c r="AI919" s="136"/>
      <c r="AJ919" s="131"/>
      <c r="AK919" s="131"/>
      <c r="AL919" s="131"/>
      <c r="AM919" s="131"/>
      <c r="AN919" s="131"/>
    </row>
    <row r="920" spans="26:40" x14ac:dyDescent="0.25">
      <c r="Z920" s="136"/>
      <c r="AA920" s="136"/>
      <c r="AB920" s="136"/>
      <c r="AC920" s="136"/>
      <c r="AD920" s="136"/>
      <c r="AG920" s="136"/>
      <c r="AH920" s="136"/>
      <c r="AI920" s="136"/>
      <c r="AJ920" s="131"/>
      <c r="AK920" s="131"/>
      <c r="AL920" s="131"/>
      <c r="AM920" s="131"/>
      <c r="AN920" s="131"/>
    </row>
    <row r="921" spans="26:40" x14ac:dyDescent="0.25">
      <c r="Z921" s="136"/>
      <c r="AA921" s="136"/>
      <c r="AB921" s="136"/>
      <c r="AC921" s="136"/>
      <c r="AD921" s="136"/>
      <c r="AG921" s="136"/>
      <c r="AH921" s="136"/>
      <c r="AI921" s="136"/>
      <c r="AJ921" s="131"/>
      <c r="AK921" s="131"/>
      <c r="AL921" s="131"/>
      <c r="AM921" s="131"/>
      <c r="AN921" s="131"/>
    </row>
    <row r="922" spans="26:40" x14ac:dyDescent="0.25">
      <c r="Z922" s="136"/>
      <c r="AA922" s="136"/>
      <c r="AB922" s="136"/>
      <c r="AC922" s="136"/>
      <c r="AD922" s="136"/>
      <c r="AG922" s="136"/>
      <c r="AH922" s="136"/>
      <c r="AI922" s="136"/>
      <c r="AJ922" s="131"/>
      <c r="AK922" s="131"/>
      <c r="AL922" s="131"/>
      <c r="AM922" s="131"/>
      <c r="AN922" s="131"/>
    </row>
    <row r="923" spans="26:40" x14ac:dyDescent="0.25">
      <c r="Z923" s="136"/>
      <c r="AA923" s="136"/>
      <c r="AB923" s="136"/>
      <c r="AC923" s="136"/>
      <c r="AD923" s="136"/>
      <c r="AG923" s="136"/>
      <c r="AH923" s="136"/>
      <c r="AI923" s="136"/>
      <c r="AJ923" s="131"/>
      <c r="AK923" s="131"/>
      <c r="AL923" s="131"/>
      <c r="AM923" s="131"/>
      <c r="AN923" s="131"/>
    </row>
    <row r="924" spans="26:40" x14ac:dyDescent="0.25">
      <c r="Z924" s="136"/>
      <c r="AA924" s="136"/>
      <c r="AB924" s="136"/>
      <c r="AC924" s="136"/>
      <c r="AD924" s="136"/>
      <c r="AG924" s="136"/>
      <c r="AH924" s="136"/>
      <c r="AI924" s="136"/>
      <c r="AJ924" s="131"/>
      <c r="AK924" s="131"/>
      <c r="AL924" s="131"/>
      <c r="AM924" s="131"/>
      <c r="AN924" s="131"/>
    </row>
    <row r="925" spans="26:40" x14ac:dyDescent="0.25">
      <c r="Z925" s="136"/>
      <c r="AA925" s="136"/>
      <c r="AB925" s="136"/>
      <c r="AC925" s="136"/>
      <c r="AD925" s="136"/>
      <c r="AG925" s="136"/>
      <c r="AH925" s="136"/>
      <c r="AI925" s="136"/>
      <c r="AJ925" s="131"/>
      <c r="AK925" s="131"/>
      <c r="AL925" s="131"/>
      <c r="AM925" s="131"/>
      <c r="AN925" s="131"/>
    </row>
    <row r="926" spans="26:40" x14ac:dyDescent="0.25">
      <c r="Z926" s="136"/>
      <c r="AA926" s="136"/>
      <c r="AB926" s="136"/>
      <c r="AC926" s="136"/>
      <c r="AD926" s="136"/>
      <c r="AG926" s="136"/>
      <c r="AH926" s="136"/>
      <c r="AI926" s="136"/>
      <c r="AJ926" s="131"/>
      <c r="AK926" s="131"/>
      <c r="AL926" s="131"/>
      <c r="AM926" s="131"/>
      <c r="AN926" s="131"/>
    </row>
    <row r="927" spans="26:40" x14ac:dyDescent="0.25">
      <c r="Z927" s="136"/>
      <c r="AA927" s="136"/>
      <c r="AB927" s="136"/>
      <c r="AC927" s="136"/>
      <c r="AD927" s="136"/>
      <c r="AG927" s="136"/>
      <c r="AH927" s="136"/>
      <c r="AI927" s="136"/>
      <c r="AJ927" s="131"/>
      <c r="AK927" s="131"/>
      <c r="AL927" s="131"/>
      <c r="AM927" s="131"/>
      <c r="AN927" s="131"/>
    </row>
    <row r="928" spans="26:40" x14ac:dyDescent="0.25">
      <c r="Z928" s="136"/>
      <c r="AA928" s="136"/>
      <c r="AB928" s="136"/>
      <c r="AC928" s="136"/>
      <c r="AD928" s="136"/>
      <c r="AG928" s="136"/>
      <c r="AH928" s="136"/>
      <c r="AI928" s="136"/>
      <c r="AJ928" s="131"/>
      <c r="AK928" s="131"/>
      <c r="AL928" s="131"/>
      <c r="AM928" s="131"/>
      <c r="AN928" s="131"/>
    </row>
    <row r="929" spans="26:40" x14ac:dyDescent="0.25">
      <c r="Z929" s="136"/>
      <c r="AA929" s="136"/>
      <c r="AB929" s="136"/>
      <c r="AC929" s="136"/>
      <c r="AD929" s="136"/>
      <c r="AG929" s="136"/>
      <c r="AH929" s="136"/>
      <c r="AI929" s="136"/>
      <c r="AJ929" s="131"/>
      <c r="AK929" s="131"/>
      <c r="AL929" s="131"/>
      <c r="AM929" s="131"/>
      <c r="AN929" s="131"/>
    </row>
    <row r="930" spans="26:40" x14ac:dyDescent="0.25">
      <c r="Z930" s="136"/>
      <c r="AA930" s="136"/>
      <c r="AB930" s="136"/>
      <c r="AC930" s="136"/>
      <c r="AD930" s="136"/>
      <c r="AG930" s="136"/>
      <c r="AH930" s="136"/>
      <c r="AI930" s="136"/>
      <c r="AJ930" s="131"/>
      <c r="AK930" s="131"/>
      <c r="AL930" s="131"/>
      <c r="AM930" s="131"/>
      <c r="AN930" s="131"/>
    </row>
    <row r="931" spans="26:40" x14ac:dyDescent="0.25">
      <c r="Z931" s="136"/>
      <c r="AA931" s="136"/>
      <c r="AB931" s="136"/>
      <c r="AC931" s="136"/>
      <c r="AD931" s="136"/>
      <c r="AG931" s="136"/>
      <c r="AH931" s="136"/>
      <c r="AI931" s="136"/>
      <c r="AJ931" s="131"/>
      <c r="AK931" s="131"/>
      <c r="AL931" s="131"/>
      <c r="AM931" s="131"/>
      <c r="AN931" s="131"/>
    </row>
    <row r="932" spans="26:40" x14ac:dyDescent="0.25">
      <c r="Z932" s="136"/>
      <c r="AA932" s="136"/>
      <c r="AB932" s="136"/>
      <c r="AC932" s="136"/>
      <c r="AD932" s="136"/>
      <c r="AG932" s="136"/>
      <c r="AH932" s="136"/>
      <c r="AI932" s="136"/>
      <c r="AJ932" s="131"/>
      <c r="AK932" s="131"/>
      <c r="AL932" s="131"/>
      <c r="AM932" s="131"/>
      <c r="AN932" s="131"/>
    </row>
    <row r="933" spans="26:40" x14ac:dyDescent="0.25">
      <c r="Z933" s="136"/>
      <c r="AA933" s="136"/>
      <c r="AB933" s="136"/>
      <c r="AC933" s="136"/>
      <c r="AD933" s="136"/>
      <c r="AG933" s="136"/>
      <c r="AH933" s="136"/>
      <c r="AI933" s="136"/>
      <c r="AJ933" s="131"/>
      <c r="AK933" s="131"/>
      <c r="AL933" s="131"/>
      <c r="AM933" s="131"/>
      <c r="AN933" s="131"/>
    </row>
    <row r="934" spans="26:40" x14ac:dyDescent="0.25">
      <c r="Z934" s="136"/>
      <c r="AA934" s="136"/>
      <c r="AB934" s="136"/>
      <c r="AC934" s="136"/>
      <c r="AD934" s="136"/>
      <c r="AG934" s="136"/>
      <c r="AH934" s="136"/>
      <c r="AI934" s="136"/>
      <c r="AJ934" s="131"/>
      <c r="AK934" s="131"/>
      <c r="AL934" s="131"/>
      <c r="AM934" s="131"/>
      <c r="AN934" s="131"/>
    </row>
    <row r="935" spans="26:40" x14ac:dyDescent="0.25">
      <c r="Z935" s="136"/>
      <c r="AA935" s="136"/>
      <c r="AB935" s="136"/>
      <c r="AC935" s="136"/>
      <c r="AD935" s="136"/>
      <c r="AG935" s="136"/>
      <c r="AH935" s="136"/>
      <c r="AI935" s="136"/>
      <c r="AJ935" s="131"/>
      <c r="AK935" s="131"/>
      <c r="AL935" s="131"/>
      <c r="AM935" s="131"/>
      <c r="AN935" s="131"/>
    </row>
    <row r="936" spans="26:40" x14ac:dyDescent="0.25">
      <c r="Z936" s="136"/>
      <c r="AA936" s="136"/>
      <c r="AB936" s="136"/>
      <c r="AC936" s="136"/>
      <c r="AD936" s="136"/>
      <c r="AG936" s="136"/>
      <c r="AH936" s="136"/>
      <c r="AI936" s="136"/>
      <c r="AJ936" s="131"/>
      <c r="AK936" s="131"/>
      <c r="AL936" s="131"/>
      <c r="AM936" s="131"/>
      <c r="AN936" s="131"/>
    </row>
    <row r="937" spans="26:40" x14ac:dyDescent="0.25">
      <c r="Z937" s="136"/>
      <c r="AA937" s="136"/>
      <c r="AB937" s="136"/>
      <c r="AC937" s="136"/>
      <c r="AD937" s="136"/>
      <c r="AG937" s="136"/>
      <c r="AH937" s="136"/>
      <c r="AI937" s="136"/>
      <c r="AJ937" s="131"/>
      <c r="AK937" s="131"/>
      <c r="AL937" s="131"/>
      <c r="AM937" s="131"/>
      <c r="AN937" s="131"/>
    </row>
    <row r="938" spans="26:40" x14ac:dyDescent="0.25">
      <c r="Z938" s="136"/>
      <c r="AA938" s="136"/>
      <c r="AB938" s="136"/>
      <c r="AC938" s="136"/>
      <c r="AD938" s="136"/>
      <c r="AG938" s="136"/>
      <c r="AH938" s="136"/>
      <c r="AI938" s="136"/>
      <c r="AJ938" s="131"/>
      <c r="AK938" s="131"/>
      <c r="AL938" s="131"/>
      <c r="AM938" s="131"/>
      <c r="AN938" s="131"/>
    </row>
    <row r="939" spans="26:40" x14ac:dyDescent="0.25">
      <c r="Z939" s="136"/>
      <c r="AA939" s="136"/>
      <c r="AB939" s="136"/>
      <c r="AC939" s="136"/>
      <c r="AD939" s="136"/>
      <c r="AG939" s="136"/>
      <c r="AH939" s="136"/>
      <c r="AI939" s="136"/>
      <c r="AJ939" s="131"/>
      <c r="AK939" s="131"/>
      <c r="AL939" s="131"/>
      <c r="AM939" s="131"/>
      <c r="AN939" s="131"/>
    </row>
    <row r="940" spans="26:40" x14ac:dyDescent="0.25">
      <c r="Z940" s="136"/>
      <c r="AA940" s="136"/>
      <c r="AB940" s="136"/>
      <c r="AC940" s="136"/>
      <c r="AD940" s="136"/>
      <c r="AG940" s="136"/>
      <c r="AH940" s="136"/>
      <c r="AI940" s="136"/>
      <c r="AJ940" s="131"/>
      <c r="AK940" s="131"/>
      <c r="AL940" s="131"/>
      <c r="AM940" s="131"/>
      <c r="AN940" s="131"/>
    </row>
    <row r="941" spans="26:40" x14ac:dyDescent="0.25">
      <c r="Z941" s="136"/>
      <c r="AA941" s="136"/>
      <c r="AB941" s="136"/>
      <c r="AC941" s="136"/>
      <c r="AD941" s="136"/>
      <c r="AG941" s="136"/>
      <c r="AH941" s="136"/>
      <c r="AI941" s="136"/>
      <c r="AJ941" s="131"/>
      <c r="AK941" s="131"/>
      <c r="AL941" s="131"/>
      <c r="AM941" s="131"/>
      <c r="AN941" s="131"/>
    </row>
    <row r="942" spans="26:40" x14ac:dyDescent="0.25">
      <c r="Z942" s="136"/>
      <c r="AA942" s="136"/>
      <c r="AB942" s="136"/>
      <c r="AC942" s="136"/>
      <c r="AD942" s="136"/>
      <c r="AG942" s="136"/>
      <c r="AH942" s="136"/>
      <c r="AI942" s="136"/>
      <c r="AJ942" s="131"/>
      <c r="AK942" s="131"/>
      <c r="AL942" s="131"/>
      <c r="AM942" s="131"/>
      <c r="AN942" s="131"/>
    </row>
    <row r="943" spans="26:40" x14ac:dyDescent="0.25">
      <c r="Z943" s="136"/>
      <c r="AA943" s="136"/>
      <c r="AB943" s="136"/>
      <c r="AC943" s="136"/>
      <c r="AD943" s="136"/>
      <c r="AG943" s="136"/>
      <c r="AH943" s="136"/>
      <c r="AI943" s="136"/>
      <c r="AJ943" s="131"/>
      <c r="AK943" s="131"/>
      <c r="AL943" s="131"/>
      <c r="AM943" s="131"/>
      <c r="AN943" s="131"/>
    </row>
    <row r="944" spans="26:40" x14ac:dyDescent="0.25">
      <c r="Z944" s="136"/>
      <c r="AA944" s="136"/>
      <c r="AB944" s="136"/>
      <c r="AC944" s="136"/>
      <c r="AD944" s="136"/>
      <c r="AG944" s="136"/>
      <c r="AH944" s="136"/>
      <c r="AI944" s="136"/>
      <c r="AJ944" s="131"/>
      <c r="AK944" s="131"/>
      <c r="AL944" s="131"/>
      <c r="AM944" s="131"/>
      <c r="AN944" s="131"/>
    </row>
    <row r="945" spans="26:40" x14ac:dyDescent="0.25">
      <c r="Z945" s="136"/>
      <c r="AA945" s="136"/>
      <c r="AB945" s="136"/>
      <c r="AC945" s="136"/>
      <c r="AD945" s="136"/>
      <c r="AG945" s="136"/>
      <c r="AH945" s="136"/>
      <c r="AI945" s="136"/>
      <c r="AJ945" s="131"/>
      <c r="AK945" s="131"/>
      <c r="AL945" s="131"/>
      <c r="AM945" s="131"/>
      <c r="AN945" s="131"/>
    </row>
    <row r="946" spans="26:40" x14ac:dyDescent="0.25">
      <c r="Z946" s="136"/>
      <c r="AA946" s="136"/>
      <c r="AB946" s="136"/>
      <c r="AC946" s="136"/>
      <c r="AD946" s="136"/>
      <c r="AG946" s="136"/>
      <c r="AH946" s="136"/>
      <c r="AI946" s="136"/>
      <c r="AJ946" s="131"/>
      <c r="AK946" s="131"/>
      <c r="AL946" s="131"/>
      <c r="AM946" s="131"/>
      <c r="AN946" s="131"/>
    </row>
    <row r="947" spans="26:40" x14ac:dyDescent="0.25">
      <c r="Z947" s="136"/>
      <c r="AA947" s="136"/>
      <c r="AB947" s="136"/>
      <c r="AC947" s="136"/>
      <c r="AD947" s="136"/>
      <c r="AG947" s="136"/>
      <c r="AH947" s="136"/>
      <c r="AI947" s="136"/>
      <c r="AJ947" s="131"/>
      <c r="AK947" s="131"/>
      <c r="AL947" s="131"/>
      <c r="AM947" s="131"/>
      <c r="AN947" s="131"/>
    </row>
    <row r="948" spans="26:40" x14ac:dyDescent="0.25">
      <c r="Z948" s="136"/>
      <c r="AA948" s="136"/>
      <c r="AB948" s="136"/>
      <c r="AC948" s="136"/>
      <c r="AD948" s="136"/>
      <c r="AG948" s="136"/>
      <c r="AH948" s="136"/>
      <c r="AI948" s="136"/>
      <c r="AJ948" s="131"/>
      <c r="AK948" s="131"/>
      <c r="AL948" s="131"/>
      <c r="AM948" s="131"/>
      <c r="AN948" s="131"/>
    </row>
    <row r="949" spans="26:40" x14ac:dyDescent="0.25">
      <c r="Z949" s="136"/>
      <c r="AA949" s="136"/>
      <c r="AB949" s="136"/>
      <c r="AC949" s="136"/>
      <c r="AD949" s="136"/>
      <c r="AG949" s="136"/>
      <c r="AH949" s="136"/>
      <c r="AI949" s="136"/>
      <c r="AJ949" s="131"/>
      <c r="AK949" s="131"/>
      <c r="AL949" s="131"/>
      <c r="AM949" s="131"/>
      <c r="AN949" s="131"/>
    </row>
    <row r="950" spans="26:40" x14ac:dyDescent="0.25">
      <c r="Z950" s="136"/>
      <c r="AA950" s="136"/>
      <c r="AB950" s="136"/>
      <c r="AC950" s="136"/>
      <c r="AD950" s="136"/>
      <c r="AG950" s="136"/>
      <c r="AH950" s="136"/>
      <c r="AI950" s="136"/>
      <c r="AJ950" s="131"/>
      <c r="AK950" s="131"/>
      <c r="AL950" s="131"/>
      <c r="AM950" s="131"/>
      <c r="AN950" s="131"/>
    </row>
    <row r="951" spans="26:40" x14ac:dyDescent="0.25">
      <c r="Z951" s="136"/>
      <c r="AA951" s="136"/>
      <c r="AB951" s="136"/>
      <c r="AC951" s="136"/>
      <c r="AD951" s="136"/>
      <c r="AG951" s="136"/>
      <c r="AH951" s="136"/>
      <c r="AI951" s="136"/>
      <c r="AJ951" s="131"/>
      <c r="AK951" s="131"/>
      <c r="AL951" s="131"/>
      <c r="AM951" s="131"/>
      <c r="AN951" s="131"/>
    </row>
    <row r="952" spans="26:40" x14ac:dyDescent="0.25">
      <c r="Z952" s="136"/>
      <c r="AA952" s="136"/>
      <c r="AB952" s="136"/>
      <c r="AC952" s="136"/>
      <c r="AD952" s="136"/>
      <c r="AG952" s="136"/>
      <c r="AH952" s="136"/>
      <c r="AI952" s="136"/>
      <c r="AJ952" s="131"/>
      <c r="AK952" s="131"/>
      <c r="AL952" s="131"/>
      <c r="AM952" s="131"/>
      <c r="AN952" s="131"/>
    </row>
    <row r="953" spans="26:40" x14ac:dyDescent="0.25">
      <c r="Z953" s="136"/>
      <c r="AA953" s="136"/>
      <c r="AB953" s="136"/>
      <c r="AC953" s="136"/>
      <c r="AD953" s="136"/>
      <c r="AG953" s="136"/>
      <c r="AH953" s="136"/>
      <c r="AI953" s="136"/>
      <c r="AJ953" s="131"/>
      <c r="AK953" s="131"/>
      <c r="AL953" s="131"/>
      <c r="AM953" s="131"/>
      <c r="AN953" s="131"/>
    </row>
    <row r="954" spans="26:40" x14ac:dyDescent="0.25">
      <c r="Z954" s="136"/>
      <c r="AA954" s="136"/>
      <c r="AB954" s="136"/>
      <c r="AC954" s="136"/>
      <c r="AD954" s="136"/>
      <c r="AG954" s="136"/>
      <c r="AH954" s="136"/>
      <c r="AI954" s="136"/>
      <c r="AJ954" s="131"/>
      <c r="AK954" s="131"/>
      <c r="AL954" s="131"/>
      <c r="AM954" s="131"/>
      <c r="AN954" s="131"/>
    </row>
    <row r="955" spans="26:40" x14ac:dyDescent="0.25">
      <c r="Z955" s="136"/>
      <c r="AA955" s="136"/>
      <c r="AB955" s="136"/>
      <c r="AC955" s="136"/>
      <c r="AD955" s="136"/>
      <c r="AG955" s="136"/>
      <c r="AH955" s="136"/>
      <c r="AI955" s="136"/>
      <c r="AJ955" s="131"/>
      <c r="AK955" s="131"/>
      <c r="AL955" s="131"/>
      <c r="AM955" s="131"/>
      <c r="AN955" s="131"/>
    </row>
    <row r="956" spans="26:40" x14ac:dyDescent="0.25">
      <c r="Z956" s="136"/>
      <c r="AA956" s="136"/>
      <c r="AB956" s="136"/>
      <c r="AC956" s="136"/>
      <c r="AD956" s="136"/>
      <c r="AG956" s="136"/>
      <c r="AH956" s="136"/>
      <c r="AI956" s="136"/>
      <c r="AJ956" s="131"/>
      <c r="AK956" s="131"/>
      <c r="AL956" s="131"/>
      <c r="AM956" s="131"/>
      <c r="AN956" s="131"/>
    </row>
    <row r="957" spans="26:40" x14ac:dyDescent="0.25">
      <c r="Z957" s="136"/>
      <c r="AA957" s="136"/>
      <c r="AB957" s="136"/>
      <c r="AC957" s="136"/>
      <c r="AD957" s="136"/>
      <c r="AG957" s="136"/>
      <c r="AH957" s="136"/>
      <c r="AI957" s="136"/>
      <c r="AJ957" s="131"/>
      <c r="AK957" s="131"/>
      <c r="AL957" s="131"/>
      <c r="AM957" s="131"/>
      <c r="AN957" s="131"/>
    </row>
    <row r="958" spans="26:40" x14ac:dyDescent="0.25">
      <c r="Z958" s="136"/>
      <c r="AA958" s="136"/>
      <c r="AB958" s="136"/>
      <c r="AC958" s="136"/>
      <c r="AD958" s="136"/>
      <c r="AG958" s="136"/>
      <c r="AH958" s="136"/>
      <c r="AI958" s="136"/>
      <c r="AJ958" s="131"/>
      <c r="AK958" s="131"/>
      <c r="AL958" s="131"/>
      <c r="AM958" s="131"/>
      <c r="AN958" s="131"/>
    </row>
    <row r="959" spans="26:40" x14ac:dyDescent="0.25">
      <c r="Z959" s="136"/>
      <c r="AA959" s="136"/>
      <c r="AB959" s="136"/>
      <c r="AC959" s="136"/>
      <c r="AD959" s="136"/>
      <c r="AG959" s="136"/>
      <c r="AH959" s="136"/>
      <c r="AI959" s="136"/>
      <c r="AJ959" s="131"/>
      <c r="AK959" s="131"/>
      <c r="AL959" s="131"/>
      <c r="AM959" s="131"/>
      <c r="AN959" s="131"/>
    </row>
    <row r="960" spans="26:40" x14ac:dyDescent="0.25">
      <c r="Z960" s="136"/>
      <c r="AA960" s="136"/>
      <c r="AB960" s="136"/>
      <c r="AC960" s="136"/>
      <c r="AD960" s="136"/>
      <c r="AG960" s="136"/>
      <c r="AH960" s="136"/>
      <c r="AI960" s="136"/>
      <c r="AJ960" s="131"/>
      <c r="AK960" s="131"/>
      <c r="AL960" s="131"/>
      <c r="AM960" s="131"/>
      <c r="AN960" s="131"/>
    </row>
    <row r="961" spans="26:40" x14ac:dyDescent="0.25">
      <c r="Z961" s="136"/>
      <c r="AA961" s="136"/>
      <c r="AB961" s="136"/>
      <c r="AC961" s="136"/>
      <c r="AD961" s="136"/>
      <c r="AG961" s="136"/>
      <c r="AH961" s="136"/>
      <c r="AI961" s="136"/>
      <c r="AJ961" s="131"/>
      <c r="AK961" s="131"/>
      <c r="AL961" s="131"/>
      <c r="AM961" s="131"/>
      <c r="AN961" s="131"/>
    </row>
    <row r="962" spans="26:40" x14ac:dyDescent="0.25">
      <c r="Z962" s="136"/>
      <c r="AA962" s="136"/>
      <c r="AB962" s="136"/>
      <c r="AC962" s="136"/>
      <c r="AD962" s="136"/>
      <c r="AG962" s="136"/>
      <c r="AH962" s="136"/>
      <c r="AI962" s="136"/>
      <c r="AJ962" s="131"/>
      <c r="AK962" s="131"/>
      <c r="AL962" s="131"/>
      <c r="AM962" s="131"/>
      <c r="AN962" s="131"/>
    </row>
    <row r="963" spans="26:40" x14ac:dyDescent="0.25">
      <c r="Z963" s="136"/>
      <c r="AA963" s="136"/>
      <c r="AB963" s="136"/>
      <c r="AC963" s="136"/>
      <c r="AD963" s="136"/>
      <c r="AG963" s="136"/>
      <c r="AH963" s="136"/>
      <c r="AI963" s="136"/>
      <c r="AJ963" s="131"/>
      <c r="AK963" s="131"/>
      <c r="AL963" s="131"/>
      <c r="AM963" s="131"/>
      <c r="AN963" s="131"/>
    </row>
    <row r="964" spans="26:40" x14ac:dyDescent="0.25">
      <c r="Z964" s="136"/>
      <c r="AA964" s="136"/>
      <c r="AB964" s="136"/>
      <c r="AC964" s="136"/>
      <c r="AD964" s="136"/>
      <c r="AG964" s="136"/>
      <c r="AH964" s="136"/>
      <c r="AI964" s="136"/>
      <c r="AJ964" s="131"/>
      <c r="AK964" s="131"/>
      <c r="AL964" s="131"/>
      <c r="AM964" s="131"/>
      <c r="AN964" s="131"/>
    </row>
    <row r="965" spans="26:40" x14ac:dyDescent="0.25">
      <c r="Z965" s="136"/>
      <c r="AA965" s="136"/>
      <c r="AB965" s="136"/>
      <c r="AC965" s="136"/>
      <c r="AD965" s="136"/>
      <c r="AG965" s="136"/>
      <c r="AH965" s="136"/>
      <c r="AI965" s="136"/>
      <c r="AJ965" s="131"/>
      <c r="AK965" s="131"/>
      <c r="AL965" s="131"/>
      <c r="AM965" s="131"/>
      <c r="AN965" s="131"/>
    </row>
    <row r="966" spans="26:40" x14ac:dyDescent="0.25">
      <c r="Z966" s="136"/>
      <c r="AA966" s="136"/>
      <c r="AB966" s="136"/>
      <c r="AC966" s="136"/>
      <c r="AD966" s="136"/>
      <c r="AG966" s="136"/>
      <c r="AH966" s="136"/>
      <c r="AI966" s="136"/>
      <c r="AJ966" s="131"/>
      <c r="AK966" s="131"/>
      <c r="AL966" s="131"/>
      <c r="AM966" s="131"/>
      <c r="AN966" s="131"/>
    </row>
    <row r="967" spans="26:40" x14ac:dyDescent="0.25">
      <c r="Z967" s="136"/>
      <c r="AA967" s="136"/>
      <c r="AB967" s="136"/>
      <c r="AC967" s="136"/>
      <c r="AD967" s="136"/>
      <c r="AG967" s="136"/>
      <c r="AH967" s="136"/>
      <c r="AI967" s="136"/>
      <c r="AJ967" s="131"/>
      <c r="AK967" s="131"/>
      <c r="AL967" s="131"/>
      <c r="AM967" s="131"/>
      <c r="AN967" s="131"/>
    </row>
    <row r="968" spans="26:40" x14ac:dyDescent="0.25">
      <c r="Z968" s="136"/>
      <c r="AA968" s="136"/>
      <c r="AB968" s="136"/>
      <c r="AC968" s="136"/>
      <c r="AD968" s="136"/>
      <c r="AG968" s="136"/>
      <c r="AH968" s="136"/>
      <c r="AI968" s="136"/>
      <c r="AJ968" s="131"/>
      <c r="AK968" s="131"/>
      <c r="AL968" s="131"/>
      <c r="AM968" s="131"/>
      <c r="AN968" s="131"/>
    </row>
    <row r="969" spans="26:40" x14ac:dyDescent="0.25">
      <c r="Z969" s="136"/>
      <c r="AA969" s="136"/>
      <c r="AB969" s="136"/>
      <c r="AC969" s="136"/>
      <c r="AD969" s="136"/>
      <c r="AG969" s="136"/>
      <c r="AH969" s="136"/>
      <c r="AI969" s="136"/>
      <c r="AJ969" s="131"/>
      <c r="AK969" s="131"/>
      <c r="AL969" s="131"/>
      <c r="AM969" s="131"/>
      <c r="AN969" s="131"/>
    </row>
    <row r="970" spans="26:40" x14ac:dyDescent="0.25">
      <c r="Z970" s="136"/>
      <c r="AA970" s="136"/>
      <c r="AB970" s="136"/>
      <c r="AC970" s="136"/>
      <c r="AD970" s="136"/>
      <c r="AG970" s="136"/>
      <c r="AH970" s="136"/>
      <c r="AI970" s="136"/>
      <c r="AJ970" s="131"/>
      <c r="AK970" s="131"/>
      <c r="AL970" s="131"/>
      <c r="AM970" s="131"/>
      <c r="AN970" s="131"/>
    </row>
    <row r="971" spans="26:40" x14ac:dyDescent="0.25">
      <c r="Z971" s="136"/>
      <c r="AA971" s="136"/>
      <c r="AB971" s="136"/>
      <c r="AC971" s="136"/>
      <c r="AD971" s="136"/>
      <c r="AG971" s="136"/>
      <c r="AH971" s="136"/>
      <c r="AI971" s="136"/>
      <c r="AJ971" s="131"/>
      <c r="AK971" s="131"/>
      <c r="AL971" s="131"/>
      <c r="AM971" s="131"/>
      <c r="AN971" s="131"/>
    </row>
    <row r="972" spans="26:40" x14ac:dyDescent="0.25">
      <c r="Z972" s="136"/>
      <c r="AA972" s="136"/>
      <c r="AB972" s="136"/>
      <c r="AC972" s="136"/>
      <c r="AD972" s="136"/>
      <c r="AG972" s="136"/>
      <c r="AH972" s="136"/>
      <c r="AI972" s="136"/>
      <c r="AJ972" s="131"/>
      <c r="AK972" s="131"/>
      <c r="AL972" s="131"/>
      <c r="AM972" s="131"/>
      <c r="AN972" s="131"/>
    </row>
    <row r="973" spans="26:40" x14ac:dyDescent="0.25">
      <c r="Z973" s="136"/>
      <c r="AA973" s="136"/>
      <c r="AB973" s="136"/>
      <c r="AC973" s="136"/>
      <c r="AD973" s="136"/>
      <c r="AG973" s="136"/>
      <c r="AH973" s="136"/>
      <c r="AI973" s="136"/>
      <c r="AJ973" s="131"/>
      <c r="AK973" s="131"/>
      <c r="AL973" s="131"/>
      <c r="AM973" s="131"/>
      <c r="AN973" s="131"/>
    </row>
    <row r="974" spans="26:40" x14ac:dyDescent="0.25">
      <c r="Z974" s="136"/>
      <c r="AA974" s="136"/>
      <c r="AB974" s="136"/>
      <c r="AC974" s="136"/>
      <c r="AD974" s="136"/>
      <c r="AG974" s="136"/>
      <c r="AH974" s="136"/>
      <c r="AI974" s="136"/>
      <c r="AJ974" s="131"/>
      <c r="AK974" s="131"/>
      <c r="AL974" s="131"/>
      <c r="AM974" s="131"/>
      <c r="AN974" s="131"/>
    </row>
    <row r="975" spans="26:40" x14ac:dyDescent="0.25">
      <c r="Z975" s="136"/>
      <c r="AA975" s="136"/>
      <c r="AB975" s="136"/>
      <c r="AC975" s="136"/>
      <c r="AD975" s="136"/>
      <c r="AG975" s="136"/>
      <c r="AH975" s="136"/>
      <c r="AI975" s="136"/>
      <c r="AJ975" s="131"/>
      <c r="AK975" s="131"/>
      <c r="AL975" s="131"/>
      <c r="AM975" s="131"/>
      <c r="AN975" s="131"/>
    </row>
    <row r="976" spans="26:40" x14ac:dyDescent="0.25">
      <c r="Z976" s="136"/>
      <c r="AA976" s="136"/>
      <c r="AB976" s="136"/>
      <c r="AC976" s="136"/>
      <c r="AD976" s="136"/>
      <c r="AG976" s="136"/>
      <c r="AH976" s="136"/>
      <c r="AI976" s="136"/>
      <c r="AJ976" s="131"/>
      <c r="AK976" s="131"/>
      <c r="AL976" s="131"/>
      <c r="AM976" s="131"/>
      <c r="AN976" s="131"/>
    </row>
    <row r="977" spans="26:40" x14ac:dyDescent="0.25">
      <c r="Z977" s="136"/>
      <c r="AA977" s="136"/>
      <c r="AB977" s="136"/>
      <c r="AC977" s="136"/>
      <c r="AD977" s="136"/>
      <c r="AG977" s="136"/>
      <c r="AH977" s="136"/>
      <c r="AI977" s="136"/>
      <c r="AJ977" s="131"/>
      <c r="AK977" s="131"/>
      <c r="AL977" s="131"/>
      <c r="AM977" s="131"/>
      <c r="AN977" s="131"/>
    </row>
    <row r="978" spans="26:40" x14ac:dyDescent="0.25">
      <c r="Z978" s="136"/>
      <c r="AA978" s="136"/>
      <c r="AB978" s="136"/>
      <c r="AC978" s="136"/>
      <c r="AD978" s="136"/>
      <c r="AG978" s="136"/>
      <c r="AH978" s="136"/>
      <c r="AI978" s="136"/>
      <c r="AJ978" s="131"/>
      <c r="AK978" s="131"/>
      <c r="AL978" s="131"/>
      <c r="AM978" s="131"/>
      <c r="AN978" s="131"/>
    </row>
    <row r="979" spans="26:40" x14ac:dyDescent="0.25">
      <c r="Z979" s="136"/>
      <c r="AA979" s="136"/>
      <c r="AB979" s="136"/>
      <c r="AC979" s="136"/>
      <c r="AD979" s="136"/>
      <c r="AG979" s="136"/>
      <c r="AH979" s="136"/>
      <c r="AI979" s="136"/>
      <c r="AJ979" s="131"/>
      <c r="AK979" s="131"/>
      <c r="AL979" s="131"/>
      <c r="AM979" s="131"/>
      <c r="AN979" s="131"/>
    </row>
    <row r="980" spans="26:40" x14ac:dyDescent="0.25">
      <c r="Z980" s="136"/>
      <c r="AA980" s="136"/>
      <c r="AB980" s="136"/>
      <c r="AC980" s="136"/>
      <c r="AD980" s="136"/>
      <c r="AG980" s="136"/>
      <c r="AH980" s="136"/>
      <c r="AI980" s="136"/>
      <c r="AJ980" s="131"/>
      <c r="AK980" s="131"/>
      <c r="AL980" s="131"/>
      <c r="AM980" s="131"/>
      <c r="AN980" s="131"/>
    </row>
    <row r="981" spans="26:40" x14ac:dyDescent="0.25">
      <c r="Z981" s="136"/>
      <c r="AA981" s="136"/>
      <c r="AB981" s="136"/>
      <c r="AC981" s="136"/>
      <c r="AD981" s="136"/>
      <c r="AG981" s="136"/>
      <c r="AH981" s="136"/>
      <c r="AI981" s="136"/>
      <c r="AJ981" s="131"/>
      <c r="AK981" s="131"/>
      <c r="AL981" s="131"/>
      <c r="AM981" s="131"/>
      <c r="AN981" s="131"/>
    </row>
    <row r="982" spans="26:40" x14ac:dyDescent="0.25">
      <c r="Z982" s="136"/>
      <c r="AA982" s="136"/>
      <c r="AB982" s="136"/>
      <c r="AC982" s="136"/>
      <c r="AD982" s="136"/>
      <c r="AG982" s="136"/>
      <c r="AH982" s="136"/>
      <c r="AI982" s="136"/>
      <c r="AJ982" s="131"/>
      <c r="AK982" s="131"/>
      <c r="AL982" s="131"/>
      <c r="AM982" s="131"/>
      <c r="AN982" s="131"/>
    </row>
    <row r="983" spans="26:40" x14ac:dyDescent="0.25">
      <c r="Z983" s="136"/>
      <c r="AA983" s="136"/>
      <c r="AB983" s="136"/>
      <c r="AC983" s="136"/>
      <c r="AD983" s="136"/>
      <c r="AG983" s="136"/>
      <c r="AH983" s="136"/>
      <c r="AI983" s="136"/>
      <c r="AJ983" s="131"/>
      <c r="AK983" s="131"/>
      <c r="AL983" s="131"/>
      <c r="AM983" s="131"/>
      <c r="AN983" s="131"/>
    </row>
    <row r="984" spans="26:40" x14ac:dyDescent="0.25">
      <c r="Z984" s="136"/>
      <c r="AA984" s="136"/>
      <c r="AB984" s="136"/>
      <c r="AC984" s="136"/>
      <c r="AD984" s="136"/>
      <c r="AG984" s="136"/>
      <c r="AH984" s="136"/>
      <c r="AI984" s="136"/>
      <c r="AJ984" s="131"/>
      <c r="AK984" s="131"/>
      <c r="AL984" s="131"/>
      <c r="AM984" s="131"/>
      <c r="AN984" s="131"/>
    </row>
    <row r="985" spans="26:40" x14ac:dyDescent="0.25">
      <c r="Z985" s="136"/>
      <c r="AA985" s="136"/>
      <c r="AB985" s="136"/>
      <c r="AC985" s="136"/>
      <c r="AD985" s="136"/>
      <c r="AG985" s="136"/>
      <c r="AH985" s="136"/>
      <c r="AI985" s="136"/>
      <c r="AJ985" s="131"/>
      <c r="AK985" s="131"/>
      <c r="AL985" s="131"/>
      <c r="AM985" s="131"/>
      <c r="AN985" s="131"/>
    </row>
    <row r="986" spans="26:40" x14ac:dyDescent="0.25">
      <c r="Z986" s="136"/>
      <c r="AA986" s="136"/>
      <c r="AB986" s="136"/>
      <c r="AC986" s="136"/>
      <c r="AD986" s="136"/>
      <c r="AG986" s="136"/>
      <c r="AH986" s="136"/>
      <c r="AI986" s="136"/>
      <c r="AJ986" s="131"/>
      <c r="AK986" s="131"/>
      <c r="AL986" s="131"/>
      <c r="AM986" s="131"/>
      <c r="AN986" s="131"/>
    </row>
    <row r="987" spans="26:40" x14ac:dyDescent="0.25">
      <c r="Z987" s="136"/>
      <c r="AA987" s="136"/>
      <c r="AB987" s="136"/>
      <c r="AC987" s="136"/>
      <c r="AD987" s="136"/>
      <c r="AG987" s="136"/>
      <c r="AH987" s="136"/>
      <c r="AI987" s="136"/>
      <c r="AJ987" s="131"/>
      <c r="AK987" s="131"/>
      <c r="AL987" s="131"/>
      <c r="AM987" s="131"/>
      <c r="AN987" s="131"/>
    </row>
    <row r="988" spans="26:40" x14ac:dyDescent="0.25">
      <c r="Z988" s="136"/>
      <c r="AA988" s="136"/>
      <c r="AB988" s="136"/>
      <c r="AC988" s="136"/>
      <c r="AD988" s="136"/>
      <c r="AG988" s="136"/>
      <c r="AH988" s="136"/>
      <c r="AI988" s="136"/>
      <c r="AJ988" s="131"/>
      <c r="AK988" s="131"/>
      <c r="AL988" s="131"/>
      <c r="AM988" s="131"/>
      <c r="AN988" s="131"/>
    </row>
    <row r="989" spans="26:40" x14ac:dyDescent="0.25">
      <c r="Z989" s="136"/>
      <c r="AA989" s="136"/>
      <c r="AB989" s="136"/>
      <c r="AC989" s="136"/>
      <c r="AD989" s="136"/>
      <c r="AG989" s="136"/>
      <c r="AH989" s="136"/>
      <c r="AI989" s="136"/>
      <c r="AJ989" s="131"/>
      <c r="AK989" s="131"/>
      <c r="AL989" s="131"/>
      <c r="AM989" s="131"/>
      <c r="AN989" s="131"/>
    </row>
    <row r="990" spans="26:40" x14ac:dyDescent="0.25">
      <c r="Z990" s="136"/>
      <c r="AA990" s="136"/>
      <c r="AB990" s="136"/>
      <c r="AC990" s="136"/>
      <c r="AD990" s="136"/>
      <c r="AG990" s="136"/>
      <c r="AH990" s="136"/>
      <c r="AI990" s="136"/>
      <c r="AJ990" s="131"/>
      <c r="AK990" s="131"/>
      <c r="AL990" s="131"/>
      <c r="AM990" s="131"/>
      <c r="AN990" s="131"/>
    </row>
    <row r="991" spans="26:40" x14ac:dyDescent="0.25">
      <c r="Z991" s="136"/>
      <c r="AA991" s="136"/>
      <c r="AB991" s="136"/>
      <c r="AC991" s="136"/>
      <c r="AD991" s="136"/>
      <c r="AG991" s="136"/>
      <c r="AH991" s="136"/>
      <c r="AI991" s="136"/>
      <c r="AJ991" s="131"/>
      <c r="AK991" s="131"/>
      <c r="AL991" s="131"/>
      <c r="AM991" s="131"/>
      <c r="AN991" s="131"/>
    </row>
    <row r="992" spans="26:40" x14ac:dyDescent="0.25">
      <c r="Z992" s="136"/>
      <c r="AA992" s="136"/>
      <c r="AB992" s="136"/>
      <c r="AC992" s="136"/>
      <c r="AD992" s="136"/>
      <c r="AG992" s="136"/>
      <c r="AH992" s="136"/>
      <c r="AI992" s="136"/>
      <c r="AJ992" s="131"/>
      <c r="AK992" s="131"/>
      <c r="AL992" s="131"/>
      <c r="AM992" s="131"/>
      <c r="AN992" s="131"/>
    </row>
    <row r="993" spans="26:40" x14ac:dyDescent="0.25">
      <c r="Z993" s="136"/>
      <c r="AA993" s="136"/>
      <c r="AB993" s="136"/>
      <c r="AC993" s="136"/>
      <c r="AD993" s="136"/>
      <c r="AG993" s="136"/>
      <c r="AH993" s="136"/>
      <c r="AI993" s="136"/>
      <c r="AJ993" s="131"/>
      <c r="AK993" s="131"/>
      <c r="AL993" s="131"/>
      <c r="AM993" s="131"/>
      <c r="AN993" s="131"/>
    </row>
    <row r="994" spans="26:40" x14ac:dyDescent="0.25">
      <c r="Z994" s="136"/>
      <c r="AA994" s="136"/>
      <c r="AB994" s="136"/>
      <c r="AC994" s="136"/>
      <c r="AD994" s="136"/>
      <c r="AG994" s="136"/>
      <c r="AH994" s="136"/>
      <c r="AI994" s="136"/>
      <c r="AJ994" s="131"/>
      <c r="AK994" s="131"/>
      <c r="AL994" s="131"/>
      <c r="AM994" s="131"/>
      <c r="AN994" s="131"/>
    </row>
    <row r="995" spans="26:40" x14ac:dyDescent="0.25">
      <c r="Z995" s="136"/>
      <c r="AA995" s="136"/>
      <c r="AB995" s="136"/>
      <c r="AC995" s="136"/>
      <c r="AD995" s="136"/>
      <c r="AG995" s="136"/>
      <c r="AH995" s="136"/>
      <c r="AI995" s="136"/>
      <c r="AJ995" s="131"/>
      <c r="AK995" s="131"/>
      <c r="AL995" s="131"/>
      <c r="AM995" s="131"/>
      <c r="AN995" s="131"/>
    </row>
    <row r="996" spans="26:40" x14ac:dyDescent="0.25">
      <c r="Z996" s="136"/>
      <c r="AA996" s="136"/>
      <c r="AB996" s="136"/>
      <c r="AC996" s="136"/>
      <c r="AD996" s="136"/>
      <c r="AG996" s="136"/>
      <c r="AH996" s="136"/>
      <c r="AI996" s="136"/>
      <c r="AJ996" s="131"/>
      <c r="AK996" s="131"/>
      <c r="AL996" s="131"/>
      <c r="AM996" s="131"/>
      <c r="AN996" s="131"/>
    </row>
    <row r="997" spans="26:40" x14ac:dyDescent="0.25">
      <c r="Z997" s="136"/>
      <c r="AA997" s="136"/>
      <c r="AB997" s="136"/>
      <c r="AC997" s="136"/>
      <c r="AD997" s="136"/>
      <c r="AG997" s="136"/>
      <c r="AH997" s="136"/>
      <c r="AI997" s="136"/>
      <c r="AJ997" s="131"/>
      <c r="AK997" s="131"/>
      <c r="AL997" s="131"/>
      <c r="AM997" s="131"/>
      <c r="AN997" s="131"/>
    </row>
    <row r="998" spans="26:40" x14ac:dyDescent="0.25">
      <c r="Z998" s="136"/>
      <c r="AA998" s="136"/>
      <c r="AB998" s="136"/>
      <c r="AC998" s="136"/>
      <c r="AD998" s="136"/>
      <c r="AG998" s="136"/>
      <c r="AH998" s="136"/>
      <c r="AI998" s="136"/>
      <c r="AJ998" s="131"/>
      <c r="AK998" s="131"/>
      <c r="AL998" s="131"/>
      <c r="AM998" s="131"/>
      <c r="AN998" s="131"/>
    </row>
    <row r="999" spans="26:40" x14ac:dyDescent="0.25">
      <c r="Z999" s="136"/>
      <c r="AA999" s="136"/>
      <c r="AB999" s="136"/>
      <c r="AC999" s="136"/>
      <c r="AD999" s="136"/>
      <c r="AG999" s="136"/>
      <c r="AH999" s="136"/>
      <c r="AI999" s="136"/>
      <c r="AJ999" s="131"/>
      <c r="AK999" s="131"/>
      <c r="AL999" s="131"/>
      <c r="AM999" s="131"/>
      <c r="AN999" s="131"/>
    </row>
    <row r="1000" spans="26:40" x14ac:dyDescent="0.25">
      <c r="Z1000" s="136"/>
      <c r="AA1000" s="136"/>
      <c r="AB1000" s="136"/>
      <c r="AC1000" s="136"/>
      <c r="AD1000" s="136"/>
      <c r="AG1000" s="136"/>
      <c r="AH1000" s="136"/>
      <c r="AI1000" s="136"/>
      <c r="AJ1000" s="131"/>
      <c r="AK1000" s="131"/>
      <c r="AL1000" s="131"/>
      <c r="AM1000" s="131"/>
      <c r="AN1000" s="131"/>
    </row>
  </sheetData>
  <mergeCells count="26">
    <mergeCell ref="BO2:BP2"/>
    <mergeCell ref="AZ28:BD28"/>
    <mergeCell ref="BC30:BD30"/>
    <mergeCell ref="AZ34:BA34"/>
    <mergeCell ref="BC37:BE37"/>
    <mergeCell ref="BC38:BE38"/>
    <mergeCell ref="BM2:BN2"/>
    <mergeCell ref="AG54:AM54"/>
    <mergeCell ref="AG55:AM55"/>
    <mergeCell ref="AG56:AM56"/>
    <mergeCell ref="BG2:BH2"/>
    <mergeCell ref="BI2:BJ2"/>
    <mergeCell ref="BK2:BL2"/>
    <mergeCell ref="BC41:BE41"/>
    <mergeCell ref="BC39:BE39"/>
    <mergeCell ref="BC40:BE40"/>
    <mergeCell ref="AG57:AM57"/>
    <mergeCell ref="AG58:AM58"/>
    <mergeCell ref="AG52:AM52"/>
    <mergeCell ref="AB24:AE24"/>
    <mergeCell ref="AZ1:BA1"/>
    <mergeCell ref="AZ2:BA2"/>
    <mergeCell ref="AX30:AX34"/>
    <mergeCell ref="AX37:AX41"/>
    <mergeCell ref="AG1:AQ1"/>
    <mergeCell ref="AG53:AM53"/>
  </mergeCells>
  <hyperlinks>
    <hyperlink ref="AL46" r:id="rId1" location="Goles_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9"/>
  <sheetViews>
    <sheetView workbookViewId="0">
      <selection activeCell="N5" sqref="N5"/>
    </sheetView>
  </sheetViews>
  <sheetFormatPr baseColWidth="10" defaultRowHeight="15" x14ac:dyDescent="0.25"/>
  <cols>
    <col min="1" max="1" width="8.7109375" customWidth="1"/>
    <col min="2" max="2" width="4.42578125" customWidth="1"/>
    <col min="3" max="3" width="1.42578125" customWidth="1"/>
    <col min="4" max="4" width="16" customWidth="1"/>
    <col min="5" max="5" width="6.28515625" customWidth="1"/>
    <col min="6" max="13" width="4.5703125" customWidth="1"/>
  </cols>
  <sheetData>
    <row r="2" spans="2:13" ht="18.75" x14ac:dyDescent="0.25">
      <c r="B2" s="588" t="s">
        <v>863</v>
      </c>
      <c r="C2" s="587"/>
      <c r="D2" s="587"/>
      <c r="E2" s="587"/>
      <c r="F2" s="587"/>
      <c r="G2" s="587"/>
      <c r="H2" s="587"/>
      <c r="I2" s="587"/>
      <c r="J2" s="587"/>
      <c r="K2" s="587"/>
      <c r="L2" s="587"/>
      <c r="M2" s="587"/>
    </row>
    <row r="3" spans="2:13" ht="18.75" x14ac:dyDescent="0.25">
      <c r="B3" s="45" t="s">
        <v>101</v>
      </c>
      <c r="C3" s="45"/>
      <c r="D3" s="45" t="s">
        <v>100</v>
      </c>
      <c r="E3" s="106" t="s">
        <v>99</v>
      </c>
      <c r="F3" s="32">
        <v>15</v>
      </c>
      <c r="G3" s="32">
        <v>16</v>
      </c>
      <c r="H3" s="33">
        <v>17</v>
      </c>
      <c r="I3" s="586">
        <v>18</v>
      </c>
      <c r="J3" s="33">
        <v>19</v>
      </c>
      <c r="K3" s="32">
        <v>20</v>
      </c>
      <c r="L3" s="32"/>
      <c r="M3" s="32"/>
    </row>
    <row r="4" spans="2:13" ht="18.75" x14ac:dyDescent="0.25">
      <c r="B4" s="585">
        <v>1</v>
      </c>
      <c r="C4" s="584"/>
      <c r="D4" s="578" t="s">
        <v>97</v>
      </c>
      <c r="E4" s="581">
        <f>SUM(F4:Q4)</f>
        <v>0</v>
      </c>
      <c r="F4" s="582"/>
      <c r="G4" s="582"/>
      <c r="H4" s="583"/>
      <c r="I4" s="582"/>
      <c r="J4" s="583"/>
      <c r="K4" s="582"/>
      <c r="L4" s="582"/>
      <c r="M4" s="582"/>
    </row>
    <row r="5" spans="2:13" ht="18.75" x14ac:dyDescent="0.25">
      <c r="B5" s="45">
        <v>2</v>
      </c>
      <c r="C5" s="45"/>
      <c r="D5" s="577" t="s">
        <v>48</v>
      </c>
      <c r="E5" s="581">
        <f>SUM(F5:Q5)</f>
        <v>0</v>
      </c>
      <c r="F5" s="580"/>
      <c r="G5" s="579"/>
      <c r="H5" s="579"/>
      <c r="I5" s="579"/>
      <c r="J5" s="580"/>
      <c r="K5" s="579"/>
      <c r="L5" s="579"/>
      <c r="M5" s="579"/>
    </row>
    <row r="6" spans="2:13" ht="18.75" x14ac:dyDescent="0.25">
      <c r="B6" s="45">
        <v>3</v>
      </c>
      <c r="C6" s="45"/>
      <c r="D6" s="577" t="s">
        <v>79</v>
      </c>
      <c r="E6" s="581">
        <f>SUM(F6:Q6)</f>
        <v>0</v>
      </c>
      <c r="F6" s="580"/>
      <c r="G6" s="579"/>
      <c r="H6" s="579"/>
      <c r="I6" s="579"/>
      <c r="J6" s="580"/>
      <c r="K6" s="579"/>
      <c r="L6" s="579"/>
      <c r="M6" s="579"/>
    </row>
    <row r="7" spans="2:13" ht="18.75" x14ac:dyDescent="0.25">
      <c r="B7" s="45">
        <v>4</v>
      </c>
      <c r="C7" s="45"/>
      <c r="D7" s="577" t="s">
        <v>95</v>
      </c>
      <c r="E7" s="581">
        <f>SUM(F7:Q7)</f>
        <v>0</v>
      </c>
      <c r="F7" s="580"/>
      <c r="G7" s="579"/>
      <c r="H7" s="579"/>
      <c r="I7" s="579"/>
      <c r="J7" s="580"/>
      <c r="K7" s="579"/>
      <c r="L7" s="579"/>
      <c r="M7" s="579"/>
    </row>
    <row r="8" spans="2:13" ht="18.75" x14ac:dyDescent="0.25">
      <c r="B8" s="45">
        <v>5</v>
      </c>
      <c r="C8" s="45"/>
      <c r="D8" s="576" t="s">
        <v>859</v>
      </c>
      <c r="E8" s="581">
        <f>SUM(F8:Q8)</f>
        <v>0</v>
      </c>
      <c r="F8" s="580"/>
      <c r="G8" s="579"/>
      <c r="H8" s="579"/>
      <c r="I8" s="579"/>
      <c r="J8" s="580"/>
      <c r="K8" s="579"/>
      <c r="L8" s="579"/>
      <c r="M8" s="579"/>
    </row>
    <row r="9" spans="2:13" ht="18.75" x14ac:dyDescent="0.25">
      <c r="B9" s="45">
        <v>6</v>
      </c>
      <c r="C9" s="45"/>
      <c r="D9" s="576" t="s">
        <v>74</v>
      </c>
      <c r="E9" s="581">
        <f>SUM(F9:Q9)</f>
        <v>0</v>
      </c>
      <c r="F9" s="580"/>
      <c r="G9" s="579"/>
      <c r="H9" s="579"/>
      <c r="I9" s="579"/>
      <c r="J9" s="580"/>
      <c r="K9" s="579"/>
      <c r="L9" s="579"/>
      <c r="M9" s="579"/>
    </row>
    <row r="10" spans="2:13" ht="18.75" x14ac:dyDescent="0.25">
      <c r="B10" s="45">
        <v>7</v>
      </c>
      <c r="C10" s="45"/>
      <c r="D10" s="576" t="s">
        <v>82</v>
      </c>
      <c r="E10" s="581">
        <f>SUM(F10:Q10)</f>
        <v>0</v>
      </c>
      <c r="F10" s="580"/>
      <c r="G10" s="579"/>
      <c r="H10" s="579"/>
      <c r="I10" s="579"/>
      <c r="J10" s="580"/>
      <c r="K10" s="579"/>
      <c r="L10" s="579"/>
      <c r="M10" s="579"/>
    </row>
    <row r="11" spans="2:13" ht="18.75" x14ac:dyDescent="0.25">
      <c r="B11" s="45">
        <v>8</v>
      </c>
      <c r="C11" s="45"/>
      <c r="D11" s="576" t="s">
        <v>861</v>
      </c>
      <c r="E11" s="581">
        <f>SUM(F11:Q11)</f>
        <v>0</v>
      </c>
      <c r="F11" s="580"/>
      <c r="G11" s="579"/>
      <c r="H11" s="579"/>
      <c r="I11" s="579"/>
      <c r="J11" s="580"/>
      <c r="K11" s="579"/>
      <c r="L11" s="579"/>
      <c r="M11" s="579"/>
    </row>
    <row r="12" spans="2:13" ht="18.75" x14ac:dyDescent="0.25">
      <c r="B12" s="45">
        <v>9</v>
      </c>
      <c r="C12" s="45"/>
      <c r="D12" s="576" t="s">
        <v>860</v>
      </c>
      <c r="E12" s="581">
        <f>SUM(F12:Q12)</f>
        <v>0</v>
      </c>
      <c r="F12" s="580"/>
      <c r="G12" s="579"/>
      <c r="H12" s="579"/>
      <c r="I12" s="579"/>
      <c r="J12" s="580"/>
      <c r="K12" s="579"/>
      <c r="L12" s="579"/>
      <c r="M12" s="579"/>
    </row>
    <row r="13" spans="2:13" ht="18.75" x14ac:dyDescent="0.25">
      <c r="B13" s="45">
        <v>10</v>
      </c>
      <c r="C13" s="45"/>
      <c r="D13" s="577" t="s">
        <v>862</v>
      </c>
      <c r="E13" s="581">
        <f>SUM(F13:Q13)</f>
        <v>0</v>
      </c>
      <c r="F13" s="580"/>
      <c r="G13" s="579"/>
      <c r="H13" s="579"/>
      <c r="I13" s="579"/>
      <c r="J13" s="580"/>
      <c r="K13" s="579"/>
      <c r="L13" s="579"/>
      <c r="M13" s="579"/>
    </row>
    <row r="14" spans="2:13" ht="18.75" x14ac:dyDescent="0.25">
      <c r="B14" s="45">
        <v>11</v>
      </c>
      <c r="C14" s="45"/>
      <c r="D14" s="576" t="s">
        <v>64</v>
      </c>
      <c r="E14" s="581">
        <f>SUM(F14:Q14)</f>
        <v>0</v>
      </c>
      <c r="F14" s="580"/>
      <c r="G14" s="579"/>
      <c r="H14" s="579"/>
      <c r="I14" s="579"/>
      <c r="J14" s="580"/>
      <c r="K14" s="579"/>
      <c r="L14" s="579"/>
      <c r="M14" s="579"/>
    </row>
    <row r="15" spans="2:13" ht="18.75" x14ac:dyDescent="0.25">
      <c r="B15" s="45">
        <v>12</v>
      </c>
      <c r="C15" s="45"/>
      <c r="D15" s="575" t="s">
        <v>50</v>
      </c>
      <c r="E15" s="581">
        <f>SUM(F15:Q15)</f>
        <v>0</v>
      </c>
      <c r="F15" s="580"/>
      <c r="G15" s="579"/>
      <c r="H15" s="579"/>
      <c r="I15" s="579"/>
      <c r="J15" s="580"/>
      <c r="K15" s="579"/>
      <c r="L15" s="579"/>
      <c r="M15" s="579"/>
    </row>
    <row r="16" spans="2:13" ht="18.75" x14ac:dyDescent="0.25">
      <c r="B16" s="45">
        <v>13</v>
      </c>
      <c r="C16" s="45"/>
      <c r="D16" s="574" t="s">
        <v>70</v>
      </c>
      <c r="E16" s="581">
        <f>SUM(F16:Q16)</f>
        <v>0</v>
      </c>
      <c r="F16" s="580"/>
      <c r="G16" s="579"/>
      <c r="H16" s="579"/>
      <c r="I16" s="579"/>
      <c r="J16" s="580"/>
      <c r="K16" s="579"/>
      <c r="L16" s="579"/>
      <c r="M16" s="579"/>
    </row>
    <row r="17" spans="2:13" ht="18.75" x14ac:dyDescent="0.25">
      <c r="B17" s="45">
        <v>14</v>
      </c>
      <c r="C17" s="45"/>
      <c r="D17" s="575" t="s">
        <v>58</v>
      </c>
      <c r="E17" s="581">
        <f>SUM(F17:Q17)</f>
        <v>0</v>
      </c>
      <c r="F17" s="580"/>
      <c r="G17" s="579"/>
      <c r="H17" s="579"/>
      <c r="I17" s="579"/>
      <c r="J17" s="580"/>
      <c r="K17" s="579"/>
      <c r="L17" s="579"/>
      <c r="M17" s="579"/>
    </row>
    <row r="18" spans="2:13" ht="18.75" x14ac:dyDescent="0.25">
      <c r="B18" s="45">
        <v>15</v>
      </c>
      <c r="C18" s="45"/>
      <c r="D18" s="576" t="s">
        <v>858</v>
      </c>
      <c r="E18" s="581">
        <f>SUM(F18:Q18)</f>
        <v>0</v>
      </c>
      <c r="F18" s="580"/>
      <c r="G18" s="579"/>
      <c r="H18" s="579"/>
      <c r="I18" s="579"/>
      <c r="J18" s="580"/>
      <c r="K18" s="579"/>
      <c r="L18" s="579"/>
      <c r="M18" s="579"/>
    </row>
    <row r="19" spans="2:13" ht="18.75" x14ac:dyDescent="0.25">
      <c r="B19" s="45">
        <v>16</v>
      </c>
      <c r="C19" s="45"/>
      <c r="D19" s="575" t="s">
        <v>72</v>
      </c>
      <c r="E19" s="581">
        <f>SUM(F19:Q19)</f>
        <v>0</v>
      </c>
      <c r="F19" s="580"/>
      <c r="G19" s="579"/>
      <c r="H19" s="579"/>
      <c r="I19" s="579"/>
      <c r="J19" s="580"/>
      <c r="K19" s="579"/>
      <c r="L19" s="579"/>
      <c r="M19" s="579"/>
    </row>
    <row r="20" spans="2:13" ht="18.75" x14ac:dyDescent="0.25">
      <c r="B20" s="45">
        <v>17</v>
      </c>
      <c r="C20" s="45"/>
      <c r="D20" s="576" t="s">
        <v>76</v>
      </c>
      <c r="E20" s="581">
        <f>SUM(F20:Q20)</f>
        <v>0</v>
      </c>
      <c r="F20" s="580"/>
      <c r="G20" s="579"/>
      <c r="H20" s="579"/>
      <c r="I20" s="579"/>
      <c r="J20" s="580"/>
      <c r="K20" s="579"/>
      <c r="L20" s="579"/>
      <c r="M20" s="579"/>
    </row>
    <row r="23" spans="2:13" ht="21.75" x14ac:dyDescent="0.25">
      <c r="D23" s="578" t="s">
        <v>97</v>
      </c>
      <c r="E23" s="573">
        <f ca="1">RANDBETWEEN(35,55)</f>
        <v>39</v>
      </c>
    </row>
    <row r="24" spans="2:13" ht="21.75" x14ac:dyDescent="0.25">
      <c r="D24" s="577" t="s">
        <v>48</v>
      </c>
      <c r="E24" s="573">
        <f ca="1">RANDBETWEEN(30,50)</f>
        <v>31</v>
      </c>
    </row>
    <row r="25" spans="2:13" ht="21.75" x14ac:dyDescent="0.25">
      <c r="D25" s="577" t="s">
        <v>79</v>
      </c>
      <c r="E25" s="573">
        <f ca="1">RANDBETWEEN(30,50)</f>
        <v>37</v>
      </c>
    </row>
    <row r="26" spans="2:13" ht="21.75" x14ac:dyDescent="0.25">
      <c r="D26" s="577" t="s">
        <v>95</v>
      </c>
      <c r="E26" s="573">
        <f ca="1">RANDBETWEEN(30,50)</f>
        <v>30</v>
      </c>
    </row>
    <row r="27" spans="2:13" ht="21.75" x14ac:dyDescent="0.25">
      <c r="D27" s="577" t="s">
        <v>862</v>
      </c>
      <c r="E27" s="573">
        <f ca="1">RANDBETWEEN(30,50)</f>
        <v>35</v>
      </c>
    </row>
    <row r="28" spans="2:13" ht="21.75" x14ac:dyDescent="0.25">
      <c r="D28" s="576" t="s">
        <v>74</v>
      </c>
      <c r="E28" s="573">
        <f ca="1">RANDBETWEEN(20,40)</f>
        <v>28</v>
      </c>
    </row>
    <row r="29" spans="2:13" ht="21.75" x14ac:dyDescent="0.25">
      <c r="D29" s="576" t="s">
        <v>82</v>
      </c>
      <c r="E29" s="573">
        <f ca="1">RANDBETWEEN(20,40)</f>
        <v>25</v>
      </c>
    </row>
    <row r="30" spans="2:13" ht="21.75" x14ac:dyDescent="0.25">
      <c r="D30" s="576" t="s">
        <v>861</v>
      </c>
      <c r="E30" s="573">
        <f ca="1">RANDBETWEEN(20,40)</f>
        <v>40</v>
      </c>
    </row>
    <row r="31" spans="2:13" ht="21.75" x14ac:dyDescent="0.25">
      <c r="D31" s="576" t="s">
        <v>860</v>
      </c>
      <c r="E31" s="573">
        <f ca="1">RANDBETWEEN(20,40)</f>
        <v>23</v>
      </c>
    </row>
    <row r="32" spans="2:13" ht="21.75" x14ac:dyDescent="0.25">
      <c r="D32" s="576" t="s">
        <v>859</v>
      </c>
      <c r="E32" s="573">
        <f ca="1">RANDBETWEEN(20,40)</f>
        <v>38</v>
      </c>
    </row>
    <row r="33" spans="4:5" ht="21.75" x14ac:dyDescent="0.25">
      <c r="D33" s="576" t="s">
        <v>64</v>
      </c>
      <c r="E33" s="573">
        <f ca="1">RANDBETWEEN(20,40)</f>
        <v>31</v>
      </c>
    </row>
    <row r="34" spans="4:5" ht="21.75" x14ac:dyDescent="0.25">
      <c r="D34" s="576" t="s">
        <v>76</v>
      </c>
      <c r="E34" s="573">
        <f ca="1">RANDBETWEEN(20,40)</f>
        <v>24</v>
      </c>
    </row>
    <row r="35" spans="4:5" ht="21.75" x14ac:dyDescent="0.25">
      <c r="D35" s="576" t="s">
        <v>858</v>
      </c>
      <c r="E35" s="573">
        <f ca="1">RANDBETWEEN(20,40)</f>
        <v>25</v>
      </c>
    </row>
    <row r="36" spans="4:5" ht="21.75" x14ac:dyDescent="0.25">
      <c r="D36" s="575" t="s">
        <v>58</v>
      </c>
      <c r="E36" s="573">
        <f ca="1">RANDBETWEEN(10,35)</f>
        <v>31</v>
      </c>
    </row>
    <row r="37" spans="4:5" ht="21.75" x14ac:dyDescent="0.25">
      <c r="D37" s="575" t="s">
        <v>50</v>
      </c>
      <c r="E37" s="573">
        <f ca="1">RANDBETWEEN(10,35)</f>
        <v>22</v>
      </c>
    </row>
    <row r="38" spans="4:5" ht="21.75" x14ac:dyDescent="0.25">
      <c r="D38" s="575" t="s">
        <v>72</v>
      </c>
      <c r="E38" s="573">
        <f ca="1">RANDBETWEEN(10,35)</f>
        <v>15</v>
      </c>
    </row>
    <row r="39" spans="4:5" ht="21.75" x14ac:dyDescent="0.25">
      <c r="D39" s="574" t="s">
        <v>70</v>
      </c>
      <c r="E39" s="573">
        <f ca="1">RANDBETWEEN(1,38)</f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41"/>
  <sheetViews>
    <sheetView tabSelected="1" workbookViewId="0">
      <selection activeCell="L18" sqref="L18"/>
    </sheetView>
  </sheetViews>
  <sheetFormatPr baseColWidth="10" defaultRowHeight="15" x14ac:dyDescent="0.25"/>
  <cols>
    <col min="1" max="1" width="1.7109375" customWidth="1"/>
    <col min="2" max="2" width="3.5703125" customWidth="1"/>
    <col min="3" max="3" width="0.28515625" customWidth="1"/>
    <col min="4" max="4" width="21.7109375" customWidth="1"/>
    <col min="5" max="10" width="4.28515625" customWidth="1"/>
    <col min="11" max="13" width="4.85546875" customWidth="1"/>
    <col min="14" max="15" width="1.28515625" customWidth="1"/>
    <col min="16" max="16" width="3.140625" customWidth="1"/>
    <col min="17" max="17" width="0.28515625" customWidth="1"/>
    <col min="18" max="18" width="21.7109375" customWidth="1"/>
    <col min="19" max="19" width="3.7109375" customWidth="1"/>
    <col min="20" max="23" width="3.140625" customWidth="1"/>
    <col min="24" max="24" width="3.5703125" customWidth="1"/>
    <col min="25" max="25" width="7.85546875" customWidth="1"/>
    <col min="26" max="26" width="5.42578125" customWidth="1"/>
    <col min="27" max="27" width="6.7109375" customWidth="1"/>
    <col min="28" max="28" width="5.42578125" customWidth="1"/>
    <col min="29" max="34" width="3.140625" customWidth="1"/>
    <col min="35" max="35" width="0.28515625" customWidth="1"/>
    <col min="36" max="36" width="21.7109375" customWidth="1"/>
    <col min="37" max="37" width="3.7109375" customWidth="1"/>
    <col min="38" max="39" width="3.85546875" customWidth="1"/>
    <col min="40" max="41" width="3.140625" customWidth="1"/>
    <col min="42" max="42" width="3.85546875" customWidth="1"/>
    <col min="43" max="43" width="7.85546875" customWidth="1"/>
    <col min="44" max="44" width="5.5703125" customWidth="1"/>
    <col min="45" max="45" width="6.7109375" customWidth="1"/>
    <col min="46" max="46" width="5.42578125" customWidth="1"/>
    <col min="47" max="49" width="3.140625" customWidth="1"/>
    <col min="50" max="50" width="3.5703125" customWidth="1"/>
    <col min="51" max="51" width="0.28515625" customWidth="1"/>
    <col min="52" max="53" width="5.7109375" customWidth="1"/>
    <col min="54" max="54" width="3.140625" customWidth="1"/>
    <col min="55" max="55" width="2.28515625" style="130" customWidth="1"/>
    <col min="56" max="70" width="11.42578125" customWidth="1"/>
    <col min="71" max="71" width="3.5703125" customWidth="1"/>
    <col min="72" max="72" width="0.28515625" customWidth="1"/>
    <col min="73" max="73" width="21.7109375" customWidth="1"/>
    <col min="74" max="79" width="4.28515625" customWidth="1"/>
    <col min="80" max="82" width="4.85546875" customWidth="1"/>
    <col min="83" max="84" width="1.28515625" customWidth="1"/>
    <col min="85" max="85" width="3.140625" customWidth="1"/>
    <col min="86" max="86" width="0.28515625" customWidth="1"/>
    <col min="87" max="87" width="21.7109375" customWidth="1"/>
    <col min="88" max="88" width="3.7109375" customWidth="1"/>
    <col min="89" max="89" width="3.140625" customWidth="1"/>
    <col min="90" max="90" width="3.85546875" customWidth="1"/>
    <col min="91" max="92" width="3.140625" customWidth="1"/>
    <col min="93" max="93" width="3.5703125" customWidth="1"/>
    <col min="94" max="94" width="7.85546875" customWidth="1"/>
    <col min="95" max="95" width="5.42578125" customWidth="1"/>
    <col min="96" max="96" width="6.7109375" customWidth="1"/>
    <col min="97" max="97" width="5.42578125" customWidth="1"/>
    <col min="98" max="103" width="3.140625" customWidth="1"/>
    <col min="104" max="104" width="0.28515625" customWidth="1"/>
    <col min="105" max="105" width="21.7109375" customWidth="1"/>
    <col min="106" max="106" width="3.7109375" customWidth="1"/>
    <col min="107" max="108" width="3.85546875" customWidth="1"/>
    <col min="109" max="110" width="3.140625" customWidth="1"/>
    <col min="111" max="111" width="3.85546875" customWidth="1"/>
    <col min="112" max="112" width="7.85546875" customWidth="1"/>
    <col min="113" max="113" width="5.5703125" customWidth="1"/>
    <col min="114" max="114" width="6.7109375" customWidth="1"/>
    <col min="115" max="115" width="5.42578125" customWidth="1"/>
    <col min="116" max="118" width="3.140625" customWidth="1"/>
    <col min="119" max="119" width="3.5703125" customWidth="1"/>
  </cols>
  <sheetData>
    <row r="1" spans="1:119" ht="4.5" customHeight="1" x14ac:dyDescent="0.25"/>
    <row r="2" spans="1:119" s="4" customFormat="1" ht="15" customHeight="1" x14ac:dyDescent="0.25">
      <c r="A2" s="131"/>
      <c r="B2" s="131"/>
      <c r="C2" s="131"/>
      <c r="D2" s="589" t="s">
        <v>864</v>
      </c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590">
        <v>1</v>
      </c>
      <c r="BD2" t="s">
        <v>865</v>
      </c>
      <c r="BS2" s="131"/>
      <c r="BT2" s="131"/>
      <c r="BU2" s="589" t="s">
        <v>864</v>
      </c>
      <c r="BV2" s="131"/>
      <c r="BW2" s="131"/>
      <c r="BX2" s="131"/>
      <c r="BY2" s="131"/>
      <c r="BZ2" s="131"/>
      <c r="CA2" s="131"/>
      <c r="CB2" s="131"/>
      <c r="CC2" s="131"/>
      <c r="CD2" s="131"/>
      <c r="CE2" s="131"/>
      <c r="CF2" s="131"/>
      <c r="CG2" s="131"/>
      <c r="CH2" s="131"/>
      <c r="CI2" s="131"/>
      <c r="CJ2" s="131"/>
      <c r="CK2" s="131"/>
      <c r="CL2" s="131"/>
      <c r="CM2" s="131"/>
      <c r="CN2" s="131"/>
      <c r="CO2" s="131"/>
      <c r="CP2" s="131"/>
      <c r="CQ2" s="131"/>
      <c r="CR2" s="131"/>
      <c r="CS2" s="131"/>
      <c r="CT2" s="131"/>
      <c r="CU2" s="131"/>
      <c r="CV2" s="131"/>
      <c r="CW2" s="131"/>
      <c r="CX2" s="131"/>
      <c r="CY2" s="131"/>
      <c r="CZ2" s="131"/>
      <c r="DA2" s="131"/>
      <c r="DB2" s="131"/>
      <c r="DC2" s="131"/>
      <c r="DD2" s="131"/>
      <c r="DE2" s="131"/>
      <c r="DF2" s="131"/>
      <c r="DG2" s="131"/>
      <c r="DH2" s="131"/>
      <c r="DI2" s="131"/>
      <c r="DJ2" s="131"/>
      <c r="DK2" s="131"/>
      <c r="DL2" s="131"/>
      <c r="DM2" s="131"/>
      <c r="DN2" s="131"/>
      <c r="DO2" s="131"/>
    </row>
    <row r="3" spans="1:119" s="4" customFormat="1" ht="1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590">
        <v>2</v>
      </c>
      <c r="BD3" s="4" t="s">
        <v>866</v>
      </c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31"/>
      <c r="DB3" s="131"/>
      <c r="DC3" s="131"/>
      <c r="DD3" s="131"/>
      <c r="DE3" s="131"/>
      <c r="DF3" s="131"/>
      <c r="DG3" s="131"/>
      <c r="DH3" s="131"/>
      <c r="DI3" s="131"/>
      <c r="DJ3" s="131"/>
      <c r="DK3" s="131"/>
      <c r="DL3" s="131"/>
      <c r="DM3" s="131"/>
      <c r="DN3" s="131"/>
      <c r="DO3" s="131"/>
    </row>
    <row r="4" spans="1:119" s="4" customFormat="1" ht="15" customHeight="1" x14ac:dyDescent="0.25">
      <c r="A4" s="131"/>
      <c r="B4" s="132"/>
      <c r="C4" s="132"/>
      <c r="D4" s="133" t="s">
        <v>867</v>
      </c>
      <c r="E4" s="134"/>
      <c r="F4" s="135"/>
      <c r="G4" s="135"/>
      <c r="H4" s="134"/>
      <c r="I4" s="134"/>
      <c r="J4" s="131"/>
      <c r="K4" s="136" t="s">
        <v>868</v>
      </c>
      <c r="L4" s="131"/>
      <c r="M4" s="131"/>
      <c r="N4" s="131"/>
      <c r="O4" s="131"/>
      <c r="P4" s="137" t="s">
        <v>94</v>
      </c>
      <c r="Q4" s="131"/>
      <c r="R4" s="137" t="s">
        <v>116</v>
      </c>
      <c r="S4" s="146" t="s">
        <v>252</v>
      </c>
      <c r="T4" s="140" t="s">
        <v>317</v>
      </c>
      <c r="U4" s="145" t="s">
        <v>281</v>
      </c>
      <c r="V4" s="139"/>
      <c r="W4" s="139" t="s">
        <v>121</v>
      </c>
      <c r="X4" s="142"/>
      <c r="Y4" s="137" t="s">
        <v>122</v>
      </c>
      <c r="Z4" s="140" t="s">
        <v>253</v>
      </c>
      <c r="AA4" s="364" t="s">
        <v>869</v>
      </c>
      <c r="AB4" s="139" t="s">
        <v>255</v>
      </c>
      <c r="AC4" s="145" t="s">
        <v>101</v>
      </c>
      <c r="AD4" s="591" t="s">
        <v>258</v>
      </c>
      <c r="AE4" s="592" t="s">
        <v>316</v>
      </c>
      <c r="AF4" s="593" t="s">
        <v>331</v>
      </c>
      <c r="AG4" s="131"/>
      <c r="AH4" s="137" t="s">
        <v>94</v>
      </c>
      <c r="AI4" s="131"/>
      <c r="AJ4" s="137" t="s">
        <v>116</v>
      </c>
      <c r="AK4" s="146" t="s">
        <v>252</v>
      </c>
      <c r="AL4" s="137" t="s">
        <v>317</v>
      </c>
      <c r="AM4" s="145" t="s">
        <v>281</v>
      </c>
      <c r="AN4" s="139"/>
      <c r="AO4" s="139" t="s">
        <v>121</v>
      </c>
      <c r="AP4" s="142"/>
      <c r="AQ4" s="137" t="s">
        <v>122</v>
      </c>
      <c r="AR4" s="140" t="s">
        <v>253</v>
      </c>
      <c r="AS4" s="364" t="s">
        <v>869</v>
      </c>
      <c r="AT4" s="139" t="s">
        <v>255</v>
      </c>
      <c r="AU4" s="145" t="s">
        <v>101</v>
      </c>
      <c r="AV4" s="591" t="s">
        <v>258</v>
      </c>
      <c r="AW4" s="592" t="s">
        <v>316</v>
      </c>
      <c r="AX4" s="593" t="s">
        <v>331</v>
      </c>
      <c r="BC4" s="590">
        <v>3</v>
      </c>
      <c r="BD4" s="4" t="s">
        <v>870</v>
      </c>
      <c r="BS4" s="132"/>
      <c r="BT4" s="132"/>
      <c r="BU4" s="133" t="s">
        <v>867</v>
      </c>
      <c r="BV4" s="134"/>
      <c r="BW4" s="135"/>
      <c r="BX4" s="135"/>
      <c r="BY4" s="134"/>
      <c r="BZ4" s="134"/>
      <c r="CA4" s="131"/>
      <c r="CB4" s="136" t="s">
        <v>868</v>
      </c>
      <c r="CC4" s="131"/>
      <c r="CD4" s="136" t="s">
        <v>871</v>
      </c>
      <c r="CE4" s="131"/>
      <c r="CF4" s="131"/>
      <c r="CG4" s="137" t="s">
        <v>94</v>
      </c>
      <c r="CH4" s="131"/>
      <c r="CI4" s="137" t="s">
        <v>116</v>
      </c>
      <c r="CJ4" s="146" t="s">
        <v>252</v>
      </c>
      <c r="CK4" s="140" t="s">
        <v>317</v>
      </c>
      <c r="CL4" s="145" t="s">
        <v>281</v>
      </c>
      <c r="CM4" s="139"/>
      <c r="CN4" s="139" t="s">
        <v>121</v>
      </c>
      <c r="CO4" s="142"/>
      <c r="CP4" s="137" t="s">
        <v>122</v>
      </c>
      <c r="CQ4" s="140" t="s">
        <v>253</v>
      </c>
      <c r="CR4" s="364" t="s">
        <v>869</v>
      </c>
      <c r="CS4" s="139" t="s">
        <v>255</v>
      </c>
      <c r="CT4" s="145" t="s">
        <v>101</v>
      </c>
      <c r="CU4" s="591" t="s">
        <v>258</v>
      </c>
      <c r="CV4" s="592" t="s">
        <v>316</v>
      </c>
      <c r="CW4" s="593" t="s">
        <v>331</v>
      </c>
      <c r="CX4" s="131"/>
      <c r="CY4" s="137" t="s">
        <v>94</v>
      </c>
      <c r="CZ4" s="131"/>
      <c r="DA4" s="137" t="s">
        <v>116</v>
      </c>
      <c r="DB4" s="146" t="s">
        <v>252</v>
      </c>
      <c r="DC4" s="137" t="s">
        <v>317</v>
      </c>
      <c r="DD4" s="145" t="s">
        <v>281</v>
      </c>
      <c r="DE4" s="139"/>
      <c r="DF4" s="139" t="s">
        <v>121</v>
      </c>
      <c r="DG4" s="142"/>
      <c r="DH4" s="137" t="s">
        <v>122</v>
      </c>
      <c r="DI4" s="140" t="s">
        <v>253</v>
      </c>
      <c r="DJ4" s="364" t="s">
        <v>869</v>
      </c>
      <c r="DK4" s="139" t="s">
        <v>255</v>
      </c>
      <c r="DL4" s="145" t="s">
        <v>101</v>
      </c>
      <c r="DM4" s="591" t="s">
        <v>258</v>
      </c>
      <c r="DN4" s="592" t="s">
        <v>316</v>
      </c>
      <c r="DO4" s="593" t="s">
        <v>331</v>
      </c>
    </row>
    <row r="5" spans="1:119" s="4" customFormat="1" ht="15" customHeight="1" x14ac:dyDescent="0.25">
      <c r="A5" s="131"/>
      <c r="B5" s="132" t="s">
        <v>101</v>
      </c>
      <c r="C5" s="134"/>
      <c r="D5" s="134" t="s">
        <v>129</v>
      </c>
      <c r="E5" s="133" t="s">
        <v>130</v>
      </c>
      <c r="F5" s="133" t="s">
        <v>131</v>
      </c>
      <c r="G5" s="133" t="s">
        <v>132</v>
      </c>
      <c r="H5" s="133" t="s">
        <v>133</v>
      </c>
      <c r="I5" s="133" t="s">
        <v>134</v>
      </c>
      <c r="J5" s="131"/>
      <c r="K5" s="136">
        <f ca="1">RANDBETWEEN(1,300)</f>
        <v>47</v>
      </c>
      <c r="L5" s="131"/>
      <c r="M5" s="131"/>
      <c r="N5" s="131"/>
      <c r="O5" s="131"/>
      <c r="P5" s="273">
        <v>1</v>
      </c>
      <c r="Q5" s="131"/>
      <c r="R5" s="192" t="s">
        <v>678</v>
      </c>
      <c r="S5" s="248" t="s">
        <v>256</v>
      </c>
      <c r="T5" s="237">
        <v>3</v>
      </c>
      <c r="U5" s="412">
        <v>7</v>
      </c>
      <c r="V5" s="249">
        <f t="shared" ref="V5:V23" si="0">T5</f>
        <v>3</v>
      </c>
      <c r="W5" s="136" t="s">
        <v>136</v>
      </c>
      <c r="X5" s="155">
        <v>2</v>
      </c>
      <c r="Y5" s="156">
        <v>44480</v>
      </c>
      <c r="Z5" s="594">
        <v>105</v>
      </c>
      <c r="AA5" s="359">
        <f>Z5</f>
        <v>105</v>
      </c>
      <c r="AB5" s="595">
        <f t="shared" ref="AB5:AB23" si="1">AA5/P5</f>
        <v>105</v>
      </c>
      <c r="AC5" s="158">
        <v>8</v>
      </c>
      <c r="AD5" s="596">
        <v>1</v>
      </c>
      <c r="AE5" s="597"/>
      <c r="AF5" s="598"/>
      <c r="AG5" s="131"/>
      <c r="AH5" s="150">
        <v>20</v>
      </c>
      <c r="AI5" s="131"/>
      <c r="AJ5" s="192" t="s">
        <v>678</v>
      </c>
      <c r="AK5" s="254" t="s">
        <v>258</v>
      </c>
      <c r="AL5" s="307">
        <v>1</v>
      </c>
      <c r="AM5" s="412">
        <v>2</v>
      </c>
      <c r="AN5" s="154">
        <f t="shared" ref="AN5:AN23" si="2">AL5</f>
        <v>1</v>
      </c>
      <c r="AO5" s="136" t="s">
        <v>136</v>
      </c>
      <c r="AP5" s="155">
        <v>4</v>
      </c>
      <c r="AQ5" s="599">
        <v>44503</v>
      </c>
      <c r="AR5" s="600">
        <f>BA5/2</f>
        <v>38</v>
      </c>
      <c r="AS5" s="601">
        <f>Z24+AR5</f>
        <v>1453</v>
      </c>
      <c r="AT5" s="224">
        <f t="shared" ref="AT5:AT23" si="3">AS5/AH5</f>
        <v>72.650000000000006</v>
      </c>
      <c r="AU5" s="158">
        <v>19</v>
      </c>
      <c r="AV5" s="596"/>
      <c r="AW5" s="597"/>
      <c r="AX5" s="598">
        <v>1</v>
      </c>
      <c r="AZ5" s="4">
        <v>3</v>
      </c>
      <c r="BA5" s="167">
        <v>76</v>
      </c>
      <c r="BC5" s="136"/>
      <c r="BD5" s="4" t="s">
        <v>872</v>
      </c>
      <c r="BS5" s="132" t="s">
        <v>101</v>
      </c>
      <c r="BT5" s="134"/>
      <c r="BU5" s="134" t="s">
        <v>129</v>
      </c>
      <c r="BV5" s="133" t="s">
        <v>130</v>
      </c>
      <c r="BW5" s="133" t="s">
        <v>131</v>
      </c>
      <c r="BX5" s="133" t="s">
        <v>132</v>
      </c>
      <c r="BY5" s="133" t="s">
        <v>133</v>
      </c>
      <c r="BZ5" s="133" t="s">
        <v>134</v>
      </c>
      <c r="CA5" s="131"/>
      <c r="CB5" s="136">
        <f ca="1">RANDBETWEEN(1,300)</f>
        <v>216</v>
      </c>
      <c r="CC5" s="131"/>
      <c r="CD5" s="136">
        <f ca="1">RANDBETWEEN(1,3)</f>
        <v>1</v>
      </c>
      <c r="CE5" s="131"/>
      <c r="CF5" s="131"/>
      <c r="CG5" s="150">
        <v>1</v>
      </c>
      <c r="CH5" s="131"/>
      <c r="CI5" s="192" t="s">
        <v>678</v>
      </c>
      <c r="CJ5" s="248" t="s">
        <v>256</v>
      </c>
      <c r="CK5" s="237">
        <v>2</v>
      </c>
      <c r="CL5" s="412">
        <v>3</v>
      </c>
      <c r="CM5" s="249">
        <f t="shared" ref="CM5:CM23" si="4">CK5</f>
        <v>2</v>
      </c>
      <c r="CN5" s="136" t="s">
        <v>136</v>
      </c>
      <c r="CO5" s="155">
        <v>5</v>
      </c>
      <c r="CP5" s="156">
        <v>44526</v>
      </c>
      <c r="CQ5" s="594">
        <v>62</v>
      </c>
      <c r="CR5" s="359">
        <f>CQ5</f>
        <v>62</v>
      </c>
      <c r="CS5" s="595">
        <f t="shared" ref="CS5:CS23" si="5">CR5/CG5</f>
        <v>62</v>
      </c>
      <c r="CT5" s="158">
        <v>14</v>
      </c>
      <c r="CU5" s="596"/>
      <c r="CV5" s="597"/>
      <c r="CW5" s="598">
        <v>1</v>
      </c>
      <c r="CX5" s="131"/>
      <c r="CY5" s="353">
        <v>20</v>
      </c>
      <c r="CZ5" s="131"/>
      <c r="DA5" s="192" t="s">
        <v>678</v>
      </c>
      <c r="DB5" s="254" t="s">
        <v>258</v>
      </c>
      <c r="DC5" s="307"/>
      <c r="DD5" s="412"/>
      <c r="DE5" s="154">
        <f t="shared" ref="DE5:DE23" si="6">DC5</f>
        <v>0</v>
      </c>
      <c r="DF5" s="136" t="s">
        <v>136</v>
      </c>
      <c r="DG5" s="155"/>
      <c r="DH5" s="602">
        <f>CP23+1</f>
        <v>44545</v>
      </c>
      <c r="DI5" s="600"/>
      <c r="DJ5" s="601">
        <f>CQ24+DI5</f>
        <v>2288</v>
      </c>
      <c r="DK5" s="380">
        <f t="shared" ref="DK5:DK23" si="7">DJ5/CY5</f>
        <v>114.4</v>
      </c>
      <c r="DL5" s="251"/>
      <c r="DM5" s="596"/>
      <c r="DN5" s="597"/>
      <c r="DO5" s="598"/>
    </row>
    <row r="6" spans="1:119" s="4" customFormat="1" ht="15" customHeight="1" x14ac:dyDescent="0.25">
      <c r="A6" s="131"/>
      <c r="B6" s="261">
        <v>1</v>
      </c>
      <c r="C6" s="171"/>
      <c r="D6" s="185" t="s">
        <v>218</v>
      </c>
      <c r="E6" s="173">
        <v>94</v>
      </c>
      <c r="F6" s="173">
        <v>38</v>
      </c>
      <c r="G6" s="174">
        <v>30</v>
      </c>
      <c r="H6" s="175">
        <v>4</v>
      </c>
      <c r="I6" s="176">
        <v>4</v>
      </c>
      <c r="J6" s="131"/>
      <c r="K6" s="131"/>
      <c r="L6" s="131"/>
      <c r="M6" s="131"/>
      <c r="N6" s="131"/>
      <c r="O6" s="131"/>
      <c r="P6" s="150">
        <f>P5+1</f>
        <v>2</v>
      </c>
      <c r="Q6" s="131"/>
      <c r="R6" s="270" t="s">
        <v>783</v>
      </c>
      <c r="S6" s="254" t="s">
        <v>258</v>
      </c>
      <c r="T6" s="237">
        <v>0</v>
      </c>
      <c r="U6" s="404">
        <v>1</v>
      </c>
      <c r="V6" s="249">
        <f t="shared" si="0"/>
        <v>0</v>
      </c>
      <c r="W6" s="136" t="s">
        <v>136</v>
      </c>
      <c r="X6" s="177">
        <v>2</v>
      </c>
      <c r="Y6" s="178">
        <f t="shared" ref="Y6:Y22" si="8">Y5+1</f>
        <v>44481</v>
      </c>
      <c r="Z6" s="307">
        <v>22</v>
      </c>
      <c r="AA6" s="158">
        <f t="shared" ref="AA6:AA23" si="9">Z6+AA5</f>
        <v>127</v>
      </c>
      <c r="AB6" s="224">
        <f t="shared" si="1"/>
        <v>63.5</v>
      </c>
      <c r="AC6" s="158">
        <v>15</v>
      </c>
      <c r="AD6" s="596"/>
      <c r="AE6" s="597"/>
      <c r="AF6" s="598">
        <v>1</v>
      </c>
      <c r="AG6" s="131"/>
      <c r="AH6" s="159">
        <f t="shared" ref="AH6:AH23" si="10">AH5+1</f>
        <v>21</v>
      </c>
      <c r="AI6" s="131"/>
      <c r="AJ6" s="270" t="s">
        <v>783</v>
      </c>
      <c r="AK6" s="248" t="s">
        <v>256</v>
      </c>
      <c r="AL6" s="307">
        <v>1</v>
      </c>
      <c r="AM6" s="404">
        <v>2</v>
      </c>
      <c r="AN6" s="154">
        <f t="shared" si="2"/>
        <v>1</v>
      </c>
      <c r="AO6" s="136" t="s">
        <v>136</v>
      </c>
      <c r="AP6" s="177">
        <v>1</v>
      </c>
      <c r="AQ6" s="603">
        <f t="shared" ref="AQ6:AQ23" si="11">AQ5+1</f>
        <v>44504</v>
      </c>
      <c r="AR6" s="604">
        <f>BA6/2</f>
        <v>43</v>
      </c>
      <c r="AS6" s="605">
        <f t="shared" ref="AS6:AS23" si="12">AR6+AS5</f>
        <v>1496</v>
      </c>
      <c r="AT6" s="606">
        <f>AS7/AH7</f>
        <v>69.954545454545453</v>
      </c>
      <c r="AU6" s="158">
        <v>19</v>
      </c>
      <c r="AV6" s="596"/>
      <c r="AW6" s="597">
        <v>1</v>
      </c>
      <c r="AX6" s="598"/>
      <c r="AZ6" s="4">
        <v>4</v>
      </c>
      <c r="BA6" s="167">
        <v>86</v>
      </c>
      <c r="BC6" s="590">
        <v>4</v>
      </c>
      <c r="BD6" s="4" t="s">
        <v>873</v>
      </c>
      <c r="BS6" s="261">
        <v>1</v>
      </c>
      <c r="BT6" s="171"/>
      <c r="BU6" s="185" t="s">
        <v>229</v>
      </c>
      <c r="BV6" s="173">
        <v>41</v>
      </c>
      <c r="BW6" s="173">
        <v>16</v>
      </c>
      <c r="BX6" s="174">
        <v>13</v>
      </c>
      <c r="BY6" s="175">
        <v>2</v>
      </c>
      <c r="BZ6" s="176">
        <v>1</v>
      </c>
      <c r="CA6" s="131"/>
      <c r="CB6" s="131"/>
      <c r="CC6" s="131"/>
      <c r="CD6" s="167"/>
      <c r="CE6" s="131"/>
      <c r="CF6" s="131"/>
      <c r="CG6" s="150">
        <f>CG5+1</f>
        <v>2</v>
      </c>
      <c r="CH6" s="131"/>
      <c r="CI6" s="270" t="s">
        <v>229</v>
      </c>
      <c r="CJ6" s="254" t="s">
        <v>258</v>
      </c>
      <c r="CK6" s="237">
        <v>1</v>
      </c>
      <c r="CL6" s="404">
        <v>6</v>
      </c>
      <c r="CM6" s="249">
        <f t="shared" si="4"/>
        <v>1</v>
      </c>
      <c r="CN6" s="136" t="s">
        <v>136</v>
      </c>
      <c r="CO6" s="177">
        <v>3</v>
      </c>
      <c r="CP6" s="178">
        <f t="shared" ref="CP6:CP23" si="13">CP5+1</f>
        <v>44527</v>
      </c>
      <c r="CQ6" s="307">
        <v>121</v>
      </c>
      <c r="CR6" s="158">
        <f t="shared" ref="CR6:CR23" si="14">CQ6+CR5</f>
        <v>183</v>
      </c>
      <c r="CS6" s="595">
        <f t="shared" si="5"/>
        <v>91.5</v>
      </c>
      <c r="CT6" s="158">
        <v>19</v>
      </c>
      <c r="CU6" s="596"/>
      <c r="CV6" s="597"/>
      <c r="CW6" s="598">
        <v>1</v>
      </c>
      <c r="CX6" s="131"/>
      <c r="CY6" s="353">
        <f t="shared" ref="CY6:CY23" si="15">CY5+1</f>
        <v>21</v>
      </c>
      <c r="CZ6" s="131"/>
      <c r="DA6" s="270" t="s">
        <v>229</v>
      </c>
      <c r="DB6" s="248" t="s">
        <v>256</v>
      </c>
      <c r="DC6" s="307"/>
      <c r="DD6" s="404"/>
      <c r="DE6" s="154">
        <f t="shared" si="6"/>
        <v>0</v>
      </c>
      <c r="DF6" s="136" t="s">
        <v>136</v>
      </c>
      <c r="DG6" s="177"/>
      <c r="DH6" s="216">
        <f t="shared" ref="DH6:DH23" si="16">DH5+1</f>
        <v>44546</v>
      </c>
      <c r="DI6" s="604"/>
      <c r="DJ6" s="605">
        <f t="shared" ref="DJ6:DJ23" si="17">DI6+DJ5</f>
        <v>2288</v>
      </c>
      <c r="DK6" s="380">
        <f t="shared" si="7"/>
        <v>108.95238095238095</v>
      </c>
      <c r="DL6" s="251"/>
      <c r="DM6" s="596"/>
      <c r="DN6" s="597"/>
      <c r="DO6" s="598"/>
    </row>
    <row r="7" spans="1:119" s="4" customFormat="1" ht="15" customHeight="1" x14ac:dyDescent="0.25">
      <c r="A7" s="131"/>
      <c r="B7" s="607">
        <v>2</v>
      </c>
      <c r="C7" s="171"/>
      <c r="D7" s="172" t="s">
        <v>202</v>
      </c>
      <c r="E7" s="173">
        <v>91</v>
      </c>
      <c r="F7" s="173">
        <v>38</v>
      </c>
      <c r="G7" s="182">
        <v>27</v>
      </c>
      <c r="H7" s="183">
        <v>10</v>
      </c>
      <c r="I7" s="176">
        <v>1</v>
      </c>
      <c r="J7" s="131"/>
      <c r="L7" s="131"/>
      <c r="M7" s="184"/>
      <c r="N7" s="131"/>
      <c r="O7" s="131"/>
      <c r="P7" s="273">
        <f t="shared" ref="P7:P23" si="18">P6+1</f>
        <v>3</v>
      </c>
      <c r="Q7" s="131"/>
      <c r="R7" s="151" t="s">
        <v>626</v>
      </c>
      <c r="S7" s="248" t="s">
        <v>256</v>
      </c>
      <c r="T7" s="237">
        <v>2</v>
      </c>
      <c r="U7" s="404">
        <v>10</v>
      </c>
      <c r="V7" s="249">
        <f t="shared" si="0"/>
        <v>2</v>
      </c>
      <c r="W7" s="136" t="s">
        <v>136</v>
      </c>
      <c r="X7" s="177">
        <v>0</v>
      </c>
      <c r="Y7" s="178">
        <f t="shared" si="8"/>
        <v>44482</v>
      </c>
      <c r="Z7" s="307">
        <v>121</v>
      </c>
      <c r="AA7" s="158">
        <f t="shared" si="9"/>
        <v>248</v>
      </c>
      <c r="AB7" s="595">
        <f t="shared" si="1"/>
        <v>82.666666666666671</v>
      </c>
      <c r="AC7" s="158">
        <v>11</v>
      </c>
      <c r="AD7" s="596">
        <v>1</v>
      </c>
      <c r="AE7" s="597"/>
      <c r="AF7" s="598"/>
      <c r="AG7" s="131"/>
      <c r="AH7" s="150">
        <f t="shared" si="10"/>
        <v>22</v>
      </c>
      <c r="AI7" s="131"/>
      <c r="AJ7" s="270" t="s">
        <v>202</v>
      </c>
      <c r="AK7" s="254" t="s">
        <v>258</v>
      </c>
      <c r="AL7" s="307">
        <v>0</v>
      </c>
      <c r="AM7" s="404">
        <v>2</v>
      </c>
      <c r="AN7" s="154">
        <f t="shared" si="2"/>
        <v>0</v>
      </c>
      <c r="AO7" s="136" t="s">
        <v>136</v>
      </c>
      <c r="AP7" s="177">
        <v>3</v>
      </c>
      <c r="AQ7" s="603">
        <v>44504</v>
      </c>
      <c r="AR7" s="604">
        <f>BA6/2</f>
        <v>43</v>
      </c>
      <c r="AS7" s="605">
        <f t="shared" si="12"/>
        <v>1539</v>
      </c>
      <c r="AT7" s="606"/>
      <c r="AU7" s="158">
        <v>19</v>
      </c>
      <c r="AV7" s="596"/>
      <c r="AW7" s="597"/>
      <c r="AX7" s="598">
        <v>1</v>
      </c>
      <c r="AZ7" s="4">
        <v>5</v>
      </c>
      <c r="BA7" s="608">
        <v>272</v>
      </c>
      <c r="BC7" s="590">
        <v>5</v>
      </c>
      <c r="BD7" s="4" t="s">
        <v>874</v>
      </c>
      <c r="BS7" s="607">
        <v>2</v>
      </c>
      <c r="BT7" s="171"/>
      <c r="BU7" s="172" t="s">
        <v>833</v>
      </c>
      <c r="BV7" s="173">
        <v>38</v>
      </c>
      <c r="BW7" s="173">
        <v>16</v>
      </c>
      <c r="BX7" s="182">
        <v>12</v>
      </c>
      <c r="BY7" s="186">
        <v>2</v>
      </c>
      <c r="BZ7" s="176">
        <v>2</v>
      </c>
      <c r="CA7" s="131"/>
      <c r="CC7" s="131"/>
      <c r="CD7" s="184"/>
      <c r="CE7" s="131"/>
      <c r="CF7" s="131"/>
      <c r="CG7" s="273">
        <f t="shared" ref="CG7:CG23" si="19">CG6+1</f>
        <v>3</v>
      </c>
      <c r="CH7" s="131"/>
      <c r="CI7" s="151" t="s">
        <v>626</v>
      </c>
      <c r="CJ7" s="248" t="s">
        <v>256</v>
      </c>
      <c r="CK7" s="237">
        <v>4</v>
      </c>
      <c r="CL7" s="404">
        <v>11</v>
      </c>
      <c r="CM7" s="249">
        <f t="shared" si="4"/>
        <v>4</v>
      </c>
      <c r="CN7" s="136" t="s">
        <v>136</v>
      </c>
      <c r="CO7" s="177">
        <v>2</v>
      </c>
      <c r="CP7" s="178">
        <f t="shared" si="13"/>
        <v>44528</v>
      </c>
      <c r="CQ7" s="307">
        <v>136</v>
      </c>
      <c r="CR7" s="158">
        <f t="shared" si="14"/>
        <v>319</v>
      </c>
      <c r="CS7" s="609">
        <f t="shared" si="5"/>
        <v>106.33333333333333</v>
      </c>
      <c r="CT7" s="158">
        <v>17</v>
      </c>
      <c r="CU7" s="596">
        <v>1</v>
      </c>
      <c r="CV7" s="597"/>
      <c r="CW7" s="598"/>
      <c r="CX7" s="131"/>
      <c r="CY7" s="353">
        <f t="shared" si="15"/>
        <v>22</v>
      </c>
      <c r="CZ7" s="131"/>
      <c r="DA7" s="151" t="s">
        <v>626</v>
      </c>
      <c r="DB7" s="254" t="s">
        <v>258</v>
      </c>
      <c r="DC7" s="307"/>
      <c r="DD7" s="404"/>
      <c r="DE7" s="154">
        <f t="shared" si="6"/>
        <v>0</v>
      </c>
      <c r="DF7" s="136" t="s">
        <v>136</v>
      </c>
      <c r="DG7" s="177"/>
      <c r="DH7" s="216">
        <f t="shared" si="16"/>
        <v>44547</v>
      </c>
      <c r="DI7" s="604"/>
      <c r="DJ7" s="605">
        <f t="shared" si="17"/>
        <v>2288</v>
      </c>
      <c r="DK7" s="380">
        <f t="shared" si="7"/>
        <v>104</v>
      </c>
      <c r="DL7" s="251"/>
      <c r="DM7" s="596"/>
      <c r="DN7" s="597"/>
      <c r="DO7" s="598"/>
    </row>
    <row r="8" spans="1:119" s="4" customFormat="1" ht="15" customHeight="1" x14ac:dyDescent="0.25">
      <c r="A8" s="131"/>
      <c r="B8" s="607">
        <v>3</v>
      </c>
      <c r="C8" s="171"/>
      <c r="D8" s="189" t="s">
        <v>198</v>
      </c>
      <c r="E8" s="173">
        <v>87</v>
      </c>
      <c r="F8" s="173">
        <v>38</v>
      </c>
      <c r="G8" s="182">
        <v>27</v>
      </c>
      <c r="H8" s="183">
        <v>6</v>
      </c>
      <c r="I8" s="176">
        <v>5</v>
      </c>
      <c r="J8" s="131"/>
      <c r="L8" s="131"/>
      <c r="M8" s="184"/>
      <c r="N8" s="131"/>
      <c r="O8" s="131"/>
      <c r="P8" s="273">
        <f t="shared" si="18"/>
        <v>4</v>
      </c>
      <c r="Q8" s="131"/>
      <c r="R8" s="151" t="s">
        <v>170</v>
      </c>
      <c r="S8" s="254" t="s">
        <v>258</v>
      </c>
      <c r="T8" s="237">
        <v>2</v>
      </c>
      <c r="U8" s="404">
        <v>10</v>
      </c>
      <c r="V8" s="249">
        <f t="shared" si="0"/>
        <v>2</v>
      </c>
      <c r="W8" s="136" t="s">
        <v>136</v>
      </c>
      <c r="X8" s="177">
        <v>0</v>
      </c>
      <c r="Y8" s="178">
        <f t="shared" si="8"/>
        <v>44483</v>
      </c>
      <c r="Z8" s="154">
        <v>151</v>
      </c>
      <c r="AA8" s="158">
        <f t="shared" si="9"/>
        <v>399</v>
      </c>
      <c r="AB8" s="595">
        <f t="shared" si="1"/>
        <v>99.75</v>
      </c>
      <c r="AC8" s="158">
        <v>7</v>
      </c>
      <c r="AD8" s="596">
        <v>1</v>
      </c>
      <c r="AE8" s="597"/>
      <c r="AF8" s="598"/>
      <c r="AG8" s="131"/>
      <c r="AH8" s="273">
        <f t="shared" si="10"/>
        <v>23</v>
      </c>
      <c r="AI8" s="131"/>
      <c r="AJ8" s="151" t="s">
        <v>170</v>
      </c>
      <c r="AK8" s="248" t="s">
        <v>256</v>
      </c>
      <c r="AL8" s="307">
        <v>4</v>
      </c>
      <c r="AM8" s="404">
        <v>11</v>
      </c>
      <c r="AN8" s="154">
        <f t="shared" si="2"/>
        <v>4</v>
      </c>
      <c r="AO8" s="136" t="s">
        <v>136</v>
      </c>
      <c r="AP8" s="177">
        <v>0</v>
      </c>
      <c r="AQ8" s="603">
        <f t="shared" si="11"/>
        <v>44505</v>
      </c>
      <c r="AR8" s="604">
        <f>BA7/2</f>
        <v>136</v>
      </c>
      <c r="AS8" s="605">
        <f t="shared" si="12"/>
        <v>1675</v>
      </c>
      <c r="AT8" s="610">
        <f>AS9/AH9</f>
        <v>75.458333333333329</v>
      </c>
      <c r="AU8" s="158">
        <v>16</v>
      </c>
      <c r="AV8" s="596">
        <v>1</v>
      </c>
      <c r="AW8" s="597"/>
      <c r="AX8" s="598"/>
      <c r="BA8" s="4">
        <f>QUOTIENT(AR8,12)</f>
        <v>11</v>
      </c>
      <c r="BC8" s="590">
        <v>6</v>
      </c>
      <c r="BD8" s="4" t="s">
        <v>875</v>
      </c>
      <c r="BS8" s="607">
        <v>3</v>
      </c>
      <c r="BT8" s="171"/>
      <c r="BU8" s="172" t="s">
        <v>202</v>
      </c>
      <c r="BV8" s="173">
        <v>38</v>
      </c>
      <c r="BW8" s="173">
        <v>16</v>
      </c>
      <c r="BX8" s="182">
        <v>12</v>
      </c>
      <c r="BY8" s="183">
        <v>2</v>
      </c>
      <c r="BZ8" s="176">
        <v>2</v>
      </c>
      <c r="CA8" s="131"/>
      <c r="CC8" s="131"/>
      <c r="CD8" s="184"/>
      <c r="CE8" s="131"/>
      <c r="CF8" s="131"/>
      <c r="CG8" s="273">
        <f t="shared" si="19"/>
        <v>4</v>
      </c>
      <c r="CH8" s="131"/>
      <c r="CI8" s="151" t="s">
        <v>170</v>
      </c>
      <c r="CJ8" s="254" t="s">
        <v>258</v>
      </c>
      <c r="CK8" s="237">
        <v>4</v>
      </c>
      <c r="CL8" s="404">
        <v>10</v>
      </c>
      <c r="CM8" s="249">
        <f t="shared" si="4"/>
        <v>4</v>
      </c>
      <c r="CN8" s="136" t="s">
        <v>136</v>
      </c>
      <c r="CO8" s="177">
        <v>1</v>
      </c>
      <c r="CP8" s="178">
        <f t="shared" si="13"/>
        <v>44529</v>
      </c>
      <c r="CQ8" s="604">
        <v>163</v>
      </c>
      <c r="CR8" s="158">
        <f t="shared" si="14"/>
        <v>482</v>
      </c>
      <c r="CS8" s="609">
        <f t="shared" si="5"/>
        <v>120.5</v>
      </c>
      <c r="CT8" s="158">
        <v>15</v>
      </c>
      <c r="CU8" s="596">
        <v>1</v>
      </c>
      <c r="CV8" s="597"/>
      <c r="CW8" s="598"/>
      <c r="CX8" s="131"/>
      <c r="CY8" s="353">
        <f t="shared" si="15"/>
        <v>23</v>
      </c>
      <c r="CZ8" s="131"/>
      <c r="DA8" s="151" t="s">
        <v>170</v>
      </c>
      <c r="DB8" s="248" t="s">
        <v>256</v>
      </c>
      <c r="DC8" s="307"/>
      <c r="DD8" s="404"/>
      <c r="DE8" s="154">
        <f t="shared" si="6"/>
        <v>0</v>
      </c>
      <c r="DF8" s="136" t="s">
        <v>136</v>
      </c>
      <c r="DG8" s="177"/>
      <c r="DH8" s="216">
        <f t="shared" si="16"/>
        <v>44548</v>
      </c>
      <c r="DI8" s="604"/>
      <c r="DJ8" s="605">
        <f t="shared" si="17"/>
        <v>2288</v>
      </c>
      <c r="DK8" s="380">
        <f t="shared" si="7"/>
        <v>99.478260869565219</v>
      </c>
      <c r="DL8" s="251"/>
      <c r="DM8" s="596"/>
      <c r="DN8" s="597"/>
      <c r="DO8" s="598"/>
    </row>
    <row r="9" spans="1:119" s="4" customFormat="1" ht="15" customHeight="1" x14ac:dyDescent="0.25">
      <c r="A9" s="131"/>
      <c r="B9" s="607">
        <v>4</v>
      </c>
      <c r="C9" s="171"/>
      <c r="D9" s="172" t="s">
        <v>833</v>
      </c>
      <c r="E9" s="173">
        <v>83</v>
      </c>
      <c r="F9" s="173">
        <v>38</v>
      </c>
      <c r="G9" s="182">
        <v>25</v>
      </c>
      <c r="H9" s="186">
        <v>8</v>
      </c>
      <c r="I9" s="176">
        <v>5</v>
      </c>
      <c r="J9" s="131"/>
      <c r="K9" s="131"/>
      <c r="L9" s="131"/>
      <c r="M9" s="136"/>
      <c r="N9" s="131"/>
      <c r="O9" s="131"/>
      <c r="P9" s="150">
        <f t="shared" si="18"/>
        <v>5</v>
      </c>
      <c r="Q9" s="131"/>
      <c r="R9" s="151" t="s">
        <v>192</v>
      </c>
      <c r="S9" s="248" t="s">
        <v>256</v>
      </c>
      <c r="T9" s="237">
        <v>0</v>
      </c>
      <c r="U9" s="404">
        <v>3</v>
      </c>
      <c r="V9" s="249">
        <f t="shared" si="0"/>
        <v>0</v>
      </c>
      <c r="W9" s="136" t="s">
        <v>136</v>
      </c>
      <c r="X9" s="177">
        <v>3</v>
      </c>
      <c r="Y9" s="178">
        <f t="shared" si="8"/>
        <v>44484</v>
      </c>
      <c r="Z9" s="307">
        <v>39</v>
      </c>
      <c r="AA9" s="158">
        <f t="shared" si="9"/>
        <v>438</v>
      </c>
      <c r="AB9" s="224">
        <f t="shared" si="1"/>
        <v>87.6</v>
      </c>
      <c r="AC9" s="158">
        <v>8</v>
      </c>
      <c r="AD9" s="596"/>
      <c r="AE9" s="597"/>
      <c r="AF9" s="598">
        <v>1</v>
      </c>
      <c r="AG9" s="131"/>
      <c r="AH9" s="273">
        <f t="shared" si="10"/>
        <v>24</v>
      </c>
      <c r="AI9" s="131"/>
      <c r="AJ9" s="270" t="s">
        <v>218</v>
      </c>
      <c r="AK9" s="254" t="s">
        <v>258</v>
      </c>
      <c r="AL9" s="307">
        <v>4</v>
      </c>
      <c r="AM9" s="404">
        <v>6</v>
      </c>
      <c r="AN9" s="154">
        <f t="shared" si="2"/>
        <v>4</v>
      </c>
      <c r="AO9" s="136" t="s">
        <v>136</v>
      </c>
      <c r="AP9" s="177">
        <v>1</v>
      </c>
      <c r="AQ9" s="603">
        <v>44505</v>
      </c>
      <c r="AR9" s="604">
        <f>BA7/2</f>
        <v>136</v>
      </c>
      <c r="AS9" s="605">
        <f t="shared" si="12"/>
        <v>1811</v>
      </c>
      <c r="AT9" s="610"/>
      <c r="AU9" s="158">
        <v>16</v>
      </c>
      <c r="AV9" s="596">
        <v>1</v>
      </c>
      <c r="AW9" s="597"/>
      <c r="AX9" s="598"/>
      <c r="BA9" s="4">
        <f>QUOTIENT(AR9,20)</f>
        <v>6</v>
      </c>
      <c r="BC9" s="136"/>
      <c r="BD9" s="4" t="s">
        <v>876</v>
      </c>
      <c r="BS9" s="607">
        <v>4</v>
      </c>
      <c r="BT9" s="171"/>
      <c r="BU9" s="172" t="s">
        <v>723</v>
      </c>
      <c r="BV9" s="173">
        <v>36</v>
      </c>
      <c r="BW9" s="173">
        <v>16</v>
      </c>
      <c r="BX9" s="182">
        <v>11</v>
      </c>
      <c r="BY9" s="183">
        <v>3</v>
      </c>
      <c r="BZ9" s="176">
        <v>2</v>
      </c>
      <c r="CA9" s="131"/>
      <c r="CB9" s="131"/>
      <c r="CC9" s="131"/>
      <c r="CD9" s="136"/>
      <c r="CE9" s="131"/>
      <c r="CF9" s="131"/>
      <c r="CG9" s="150">
        <f t="shared" si="19"/>
        <v>5</v>
      </c>
      <c r="CH9" s="131"/>
      <c r="CI9" s="151" t="s">
        <v>192</v>
      </c>
      <c r="CJ9" s="248" t="s">
        <v>256</v>
      </c>
      <c r="CK9" s="237">
        <v>1</v>
      </c>
      <c r="CL9" s="404">
        <v>7</v>
      </c>
      <c r="CM9" s="249">
        <f t="shared" si="4"/>
        <v>1</v>
      </c>
      <c r="CN9" s="136" t="s">
        <v>136</v>
      </c>
      <c r="CO9" s="177">
        <v>5</v>
      </c>
      <c r="CP9" s="178">
        <f t="shared" si="13"/>
        <v>44530</v>
      </c>
      <c r="CQ9" s="307">
        <v>88</v>
      </c>
      <c r="CR9" s="158">
        <f t="shared" si="14"/>
        <v>570</v>
      </c>
      <c r="CS9" s="611">
        <f t="shared" si="5"/>
        <v>114</v>
      </c>
      <c r="CT9" s="158">
        <v>17</v>
      </c>
      <c r="CU9" s="596"/>
      <c r="CV9" s="597"/>
      <c r="CW9" s="598">
        <v>1</v>
      </c>
      <c r="CX9" s="131"/>
      <c r="CY9" s="353">
        <f t="shared" si="15"/>
        <v>24</v>
      </c>
      <c r="CZ9" s="131"/>
      <c r="DA9" s="151" t="s">
        <v>192</v>
      </c>
      <c r="DB9" s="254" t="s">
        <v>258</v>
      </c>
      <c r="DC9" s="307"/>
      <c r="DD9" s="404"/>
      <c r="DE9" s="154">
        <f t="shared" si="6"/>
        <v>0</v>
      </c>
      <c r="DF9" s="136" t="s">
        <v>136</v>
      </c>
      <c r="DG9" s="177"/>
      <c r="DH9" s="216">
        <f t="shared" si="16"/>
        <v>44549</v>
      </c>
      <c r="DI9" s="604"/>
      <c r="DJ9" s="605">
        <f t="shared" si="17"/>
        <v>2288</v>
      </c>
      <c r="DK9" s="380">
        <f t="shared" si="7"/>
        <v>95.333333333333329</v>
      </c>
      <c r="DL9" s="251"/>
      <c r="DM9" s="596"/>
      <c r="DN9" s="597"/>
      <c r="DO9" s="598"/>
    </row>
    <row r="10" spans="1:119" s="4" customFormat="1" ht="15" customHeight="1" x14ac:dyDescent="0.25">
      <c r="A10" s="131"/>
      <c r="B10" s="607">
        <v>5</v>
      </c>
      <c r="C10" s="188"/>
      <c r="D10" s="185" t="s">
        <v>783</v>
      </c>
      <c r="E10" s="173">
        <v>83</v>
      </c>
      <c r="F10" s="173">
        <v>38</v>
      </c>
      <c r="G10" s="182">
        <v>25</v>
      </c>
      <c r="H10" s="183">
        <v>8</v>
      </c>
      <c r="I10" s="176">
        <v>5</v>
      </c>
      <c r="J10" s="131"/>
      <c r="K10" s="131"/>
      <c r="L10" s="131"/>
      <c r="M10" s="136"/>
      <c r="N10" s="131"/>
      <c r="O10" s="131"/>
      <c r="P10" s="150">
        <f t="shared" si="18"/>
        <v>6</v>
      </c>
      <c r="Q10" s="131"/>
      <c r="R10" s="151" t="s">
        <v>203</v>
      </c>
      <c r="S10" s="254" t="s">
        <v>258</v>
      </c>
      <c r="T10" s="237">
        <v>1</v>
      </c>
      <c r="U10" s="404">
        <v>9</v>
      </c>
      <c r="V10" s="249">
        <f t="shared" si="0"/>
        <v>1</v>
      </c>
      <c r="W10" s="136" t="s">
        <v>136</v>
      </c>
      <c r="X10" s="177">
        <v>2</v>
      </c>
      <c r="Y10" s="178">
        <f t="shared" si="8"/>
        <v>44485</v>
      </c>
      <c r="Z10" s="307">
        <v>135</v>
      </c>
      <c r="AA10" s="158">
        <f t="shared" si="9"/>
        <v>573</v>
      </c>
      <c r="AB10" s="595">
        <f t="shared" si="1"/>
        <v>95.5</v>
      </c>
      <c r="AC10" s="158">
        <v>14</v>
      </c>
      <c r="AD10" s="596"/>
      <c r="AE10" s="597"/>
      <c r="AF10" s="598">
        <v>1</v>
      </c>
      <c r="AG10" s="131"/>
      <c r="AH10" s="273">
        <f t="shared" si="10"/>
        <v>25</v>
      </c>
      <c r="AI10" s="131"/>
      <c r="AJ10" s="151" t="s">
        <v>203</v>
      </c>
      <c r="AK10" s="248" t="s">
        <v>256</v>
      </c>
      <c r="AL10" s="307">
        <v>3</v>
      </c>
      <c r="AM10" s="404">
        <v>10</v>
      </c>
      <c r="AN10" s="154">
        <f t="shared" si="2"/>
        <v>3</v>
      </c>
      <c r="AO10" s="136" t="s">
        <v>136</v>
      </c>
      <c r="AP10" s="177">
        <v>1</v>
      </c>
      <c r="AQ10" s="612">
        <f t="shared" si="11"/>
        <v>44506</v>
      </c>
      <c r="AR10" s="604">
        <v>125</v>
      </c>
      <c r="AS10" s="605">
        <f t="shared" si="12"/>
        <v>1936</v>
      </c>
      <c r="AT10" s="595">
        <f t="shared" si="3"/>
        <v>77.44</v>
      </c>
      <c r="AU10" s="158">
        <v>16</v>
      </c>
      <c r="AV10" s="596">
        <v>1</v>
      </c>
      <c r="AW10" s="597"/>
      <c r="AX10" s="598"/>
      <c r="BC10" s="590">
        <v>7</v>
      </c>
      <c r="BD10" s="4" t="s">
        <v>877</v>
      </c>
      <c r="BS10" s="607">
        <v>5</v>
      </c>
      <c r="BT10" s="188"/>
      <c r="BU10" s="189" t="s">
        <v>198</v>
      </c>
      <c r="BV10" s="173">
        <v>35</v>
      </c>
      <c r="BW10" s="173">
        <v>16</v>
      </c>
      <c r="BX10" s="182">
        <v>11</v>
      </c>
      <c r="BY10" s="183">
        <v>2</v>
      </c>
      <c r="BZ10" s="176">
        <v>3</v>
      </c>
      <c r="CA10" s="131"/>
      <c r="CB10" s="131"/>
      <c r="CC10" s="131"/>
      <c r="CD10" s="136"/>
      <c r="CE10" s="131"/>
      <c r="CF10" s="131"/>
      <c r="CG10" s="273">
        <f t="shared" si="19"/>
        <v>6</v>
      </c>
      <c r="CH10" s="131"/>
      <c r="CI10" s="151" t="s">
        <v>832</v>
      </c>
      <c r="CJ10" s="254" t="s">
        <v>258</v>
      </c>
      <c r="CK10" s="249">
        <v>6</v>
      </c>
      <c r="CL10" s="613">
        <v>20</v>
      </c>
      <c r="CM10" s="249">
        <f t="shared" si="4"/>
        <v>6</v>
      </c>
      <c r="CN10" s="136" t="s">
        <v>136</v>
      </c>
      <c r="CO10" s="177">
        <v>2</v>
      </c>
      <c r="CP10" s="178">
        <f t="shared" si="13"/>
        <v>44531</v>
      </c>
      <c r="CQ10" s="614">
        <v>309</v>
      </c>
      <c r="CR10" s="158">
        <f t="shared" si="14"/>
        <v>879</v>
      </c>
      <c r="CS10" s="609">
        <f t="shared" si="5"/>
        <v>146.5</v>
      </c>
      <c r="CT10" s="158">
        <v>12</v>
      </c>
      <c r="CU10" s="596">
        <v>1</v>
      </c>
      <c r="CV10" s="597"/>
      <c r="CW10" s="598"/>
      <c r="CX10" s="131"/>
      <c r="CY10" s="353">
        <f t="shared" si="15"/>
        <v>25</v>
      </c>
      <c r="CZ10" s="131"/>
      <c r="DA10" s="151" t="s">
        <v>832</v>
      </c>
      <c r="DB10" s="248" t="s">
        <v>256</v>
      </c>
      <c r="DC10" s="307"/>
      <c r="DD10" s="404"/>
      <c r="DE10" s="154">
        <f t="shared" si="6"/>
        <v>0</v>
      </c>
      <c r="DF10" s="136" t="s">
        <v>136</v>
      </c>
      <c r="DG10" s="177"/>
      <c r="DH10" s="615">
        <f t="shared" si="16"/>
        <v>44550</v>
      </c>
      <c r="DI10" s="604"/>
      <c r="DJ10" s="605">
        <f t="shared" si="17"/>
        <v>2288</v>
      </c>
      <c r="DK10" s="380">
        <f t="shared" si="7"/>
        <v>91.52</v>
      </c>
      <c r="DL10" s="251"/>
      <c r="DM10" s="596"/>
      <c r="DN10" s="597"/>
      <c r="DO10" s="598"/>
    </row>
    <row r="11" spans="1:119" s="4" customFormat="1" ht="15" customHeight="1" x14ac:dyDescent="0.25">
      <c r="A11" s="131"/>
      <c r="B11" s="607">
        <v>6</v>
      </c>
      <c r="C11" s="188"/>
      <c r="D11" s="172" t="s">
        <v>171</v>
      </c>
      <c r="E11" s="173">
        <v>82</v>
      </c>
      <c r="F11" s="173">
        <v>38</v>
      </c>
      <c r="G11" s="182">
        <v>25</v>
      </c>
      <c r="H11" s="183">
        <v>7</v>
      </c>
      <c r="I11" s="176">
        <v>6</v>
      </c>
      <c r="J11" s="131"/>
      <c r="K11" s="131"/>
      <c r="L11" s="131"/>
      <c r="M11" s="136"/>
      <c r="N11" s="131"/>
      <c r="O11" s="131"/>
      <c r="P11" s="273">
        <f t="shared" si="18"/>
        <v>7</v>
      </c>
      <c r="Q11" s="131"/>
      <c r="R11" s="270" t="s">
        <v>218</v>
      </c>
      <c r="S11" s="248" t="s">
        <v>256</v>
      </c>
      <c r="T11" s="249">
        <v>4</v>
      </c>
      <c r="U11" s="404">
        <v>8</v>
      </c>
      <c r="V11" s="249">
        <f t="shared" si="0"/>
        <v>4</v>
      </c>
      <c r="W11" s="136" t="s">
        <v>136</v>
      </c>
      <c r="X11" s="177">
        <v>0</v>
      </c>
      <c r="Y11" s="178">
        <v>44487</v>
      </c>
      <c r="Z11" s="307">
        <v>144</v>
      </c>
      <c r="AA11" s="158">
        <f t="shared" si="9"/>
        <v>717</v>
      </c>
      <c r="AB11" s="609">
        <f t="shared" si="1"/>
        <v>102.42857142857143</v>
      </c>
      <c r="AC11" s="158">
        <v>13</v>
      </c>
      <c r="AD11" s="596">
        <v>1</v>
      </c>
      <c r="AE11" s="597"/>
      <c r="AF11" s="598"/>
      <c r="AG11" s="131"/>
      <c r="AH11" s="150">
        <f t="shared" si="10"/>
        <v>26</v>
      </c>
      <c r="AI11" s="131"/>
      <c r="AJ11" s="151" t="s">
        <v>192</v>
      </c>
      <c r="AK11" s="254" t="s">
        <v>258</v>
      </c>
      <c r="AL11" s="307">
        <v>0</v>
      </c>
      <c r="AM11" s="404">
        <v>6</v>
      </c>
      <c r="AN11" s="154">
        <f t="shared" si="2"/>
        <v>0</v>
      </c>
      <c r="AO11" s="136" t="s">
        <v>136</v>
      </c>
      <c r="AP11" s="177">
        <v>1</v>
      </c>
      <c r="AQ11" s="178">
        <v>44508</v>
      </c>
      <c r="AR11" s="604">
        <v>99</v>
      </c>
      <c r="AS11" s="605">
        <f t="shared" si="12"/>
        <v>2035</v>
      </c>
      <c r="AT11" s="595">
        <f t="shared" si="3"/>
        <v>78.269230769230774</v>
      </c>
      <c r="AU11" s="158">
        <v>18</v>
      </c>
      <c r="AV11" s="596"/>
      <c r="AW11" s="597"/>
      <c r="AX11" s="598">
        <v>1</v>
      </c>
      <c r="BC11" s="590">
        <v>8</v>
      </c>
      <c r="BD11" s="4" t="s">
        <v>878</v>
      </c>
      <c r="BS11" s="607">
        <v>6</v>
      </c>
      <c r="BT11" s="188"/>
      <c r="BU11" s="172" t="s">
        <v>171</v>
      </c>
      <c r="BV11" s="173">
        <v>32</v>
      </c>
      <c r="BW11" s="173">
        <v>16</v>
      </c>
      <c r="BX11" s="182">
        <v>9</v>
      </c>
      <c r="BY11" s="183">
        <v>5</v>
      </c>
      <c r="BZ11" s="176">
        <v>2</v>
      </c>
      <c r="CA11" s="131"/>
      <c r="CB11" s="131"/>
      <c r="CC11" s="131"/>
      <c r="CD11" s="136"/>
      <c r="CE11" s="131"/>
      <c r="CF11" s="131"/>
      <c r="CG11" s="273">
        <f t="shared" si="19"/>
        <v>7</v>
      </c>
      <c r="CH11" s="131"/>
      <c r="CI11" s="270" t="s">
        <v>738</v>
      </c>
      <c r="CJ11" s="248" t="s">
        <v>256</v>
      </c>
      <c r="CK11" s="616">
        <v>4</v>
      </c>
      <c r="CL11" s="404">
        <v>12</v>
      </c>
      <c r="CM11" s="249">
        <f t="shared" si="4"/>
        <v>4</v>
      </c>
      <c r="CN11" s="136" t="s">
        <v>136</v>
      </c>
      <c r="CO11" s="177">
        <v>1</v>
      </c>
      <c r="CP11" s="178">
        <f t="shared" si="13"/>
        <v>44532</v>
      </c>
      <c r="CQ11" s="307">
        <v>185</v>
      </c>
      <c r="CR11" s="158">
        <f t="shared" si="14"/>
        <v>1064</v>
      </c>
      <c r="CS11" s="617">
        <f t="shared" si="5"/>
        <v>152</v>
      </c>
      <c r="CT11" s="158">
        <v>10</v>
      </c>
      <c r="CU11" s="596">
        <v>1</v>
      </c>
      <c r="CV11" s="597"/>
      <c r="CW11" s="598"/>
      <c r="CX11" s="131"/>
      <c r="CY11" s="353">
        <f t="shared" si="15"/>
        <v>26</v>
      </c>
      <c r="CZ11" s="131"/>
      <c r="DA11" s="270" t="s">
        <v>738</v>
      </c>
      <c r="DB11" s="254" t="s">
        <v>258</v>
      </c>
      <c r="DC11" s="307"/>
      <c r="DD11" s="404"/>
      <c r="DE11" s="154">
        <f t="shared" si="6"/>
        <v>0</v>
      </c>
      <c r="DF11" s="136" t="s">
        <v>136</v>
      </c>
      <c r="DG11" s="177"/>
      <c r="DH11" s="615">
        <f t="shared" si="16"/>
        <v>44551</v>
      </c>
      <c r="DI11" s="604"/>
      <c r="DJ11" s="605">
        <f t="shared" si="17"/>
        <v>2288</v>
      </c>
      <c r="DK11" s="618">
        <f t="shared" si="7"/>
        <v>88</v>
      </c>
      <c r="DL11" s="251"/>
      <c r="DM11" s="596"/>
      <c r="DN11" s="597"/>
      <c r="DO11" s="598"/>
    </row>
    <row r="12" spans="1:119" s="4" customFormat="1" ht="15" customHeight="1" x14ac:dyDescent="0.25">
      <c r="A12" s="131"/>
      <c r="B12" s="607">
        <v>7</v>
      </c>
      <c r="C12" s="188"/>
      <c r="D12" s="172" t="s">
        <v>723</v>
      </c>
      <c r="E12" s="173">
        <v>80</v>
      </c>
      <c r="F12" s="173">
        <v>38</v>
      </c>
      <c r="G12" s="182">
        <v>23</v>
      </c>
      <c r="H12" s="183">
        <v>11</v>
      </c>
      <c r="I12" s="176">
        <v>4</v>
      </c>
      <c r="J12" s="131"/>
      <c r="K12" s="131"/>
      <c r="L12" s="131"/>
      <c r="M12" s="191"/>
      <c r="N12" s="131"/>
      <c r="O12" s="131"/>
      <c r="P12" s="273">
        <f t="shared" si="18"/>
        <v>8</v>
      </c>
      <c r="Q12" s="131"/>
      <c r="R12" s="151" t="s">
        <v>690</v>
      </c>
      <c r="S12" s="254" t="s">
        <v>258</v>
      </c>
      <c r="T12" s="237">
        <v>3</v>
      </c>
      <c r="U12" s="404">
        <v>6</v>
      </c>
      <c r="V12" s="249">
        <f t="shared" si="0"/>
        <v>3</v>
      </c>
      <c r="W12" s="136" t="s">
        <v>136</v>
      </c>
      <c r="X12" s="177">
        <v>1</v>
      </c>
      <c r="Y12" s="603">
        <f t="shared" si="8"/>
        <v>44488</v>
      </c>
      <c r="Z12" s="307">
        <v>91</v>
      </c>
      <c r="AA12" s="158">
        <f t="shared" si="9"/>
        <v>808</v>
      </c>
      <c r="AB12" s="611">
        <f t="shared" si="1"/>
        <v>101</v>
      </c>
      <c r="AC12" s="158">
        <v>8</v>
      </c>
      <c r="AD12" s="596">
        <v>1</v>
      </c>
      <c r="AE12" s="597"/>
      <c r="AF12" s="598"/>
      <c r="AG12" s="131"/>
      <c r="AH12" s="150">
        <f t="shared" si="10"/>
        <v>27</v>
      </c>
      <c r="AI12" s="131"/>
      <c r="AJ12" s="151" t="s">
        <v>690</v>
      </c>
      <c r="AK12" s="248" t="s">
        <v>256</v>
      </c>
      <c r="AL12" s="307">
        <v>0</v>
      </c>
      <c r="AM12" s="404">
        <v>3</v>
      </c>
      <c r="AN12" s="154">
        <f t="shared" si="2"/>
        <v>0</v>
      </c>
      <c r="AO12" s="136" t="s">
        <v>136</v>
      </c>
      <c r="AP12" s="177">
        <v>2</v>
      </c>
      <c r="AQ12" s="178">
        <f t="shared" si="11"/>
        <v>44509</v>
      </c>
      <c r="AR12" s="604">
        <v>44</v>
      </c>
      <c r="AS12" s="605">
        <f t="shared" si="12"/>
        <v>2079</v>
      </c>
      <c r="AT12" s="619">
        <f t="shared" si="3"/>
        <v>77</v>
      </c>
      <c r="AU12" s="158">
        <v>18</v>
      </c>
      <c r="AV12" s="596"/>
      <c r="AW12" s="597"/>
      <c r="AX12" s="598">
        <v>1</v>
      </c>
      <c r="BS12" s="607">
        <v>7</v>
      </c>
      <c r="BT12" s="188"/>
      <c r="BU12" s="185" t="s">
        <v>138</v>
      </c>
      <c r="BV12" s="173">
        <v>29</v>
      </c>
      <c r="BW12" s="173">
        <v>16</v>
      </c>
      <c r="BX12" s="182">
        <v>9</v>
      </c>
      <c r="BY12" s="183">
        <v>2</v>
      </c>
      <c r="BZ12" s="176">
        <v>5</v>
      </c>
      <c r="CA12" s="131"/>
      <c r="CB12" s="131"/>
      <c r="CC12" s="131"/>
      <c r="CD12" s="191"/>
      <c r="CE12" s="131"/>
      <c r="CF12" s="131"/>
      <c r="CG12" s="273">
        <f t="shared" si="19"/>
        <v>8</v>
      </c>
      <c r="CH12" s="131"/>
      <c r="CI12" s="151" t="s">
        <v>690</v>
      </c>
      <c r="CJ12" s="254" t="s">
        <v>258</v>
      </c>
      <c r="CK12" s="237">
        <v>5</v>
      </c>
      <c r="CL12" s="404">
        <v>13</v>
      </c>
      <c r="CM12" s="249">
        <f t="shared" si="4"/>
        <v>5</v>
      </c>
      <c r="CN12" s="136" t="s">
        <v>136</v>
      </c>
      <c r="CO12" s="177">
        <v>0</v>
      </c>
      <c r="CP12" s="216">
        <f t="shared" si="13"/>
        <v>44533</v>
      </c>
      <c r="CQ12" s="307">
        <v>205</v>
      </c>
      <c r="CR12" s="158">
        <f t="shared" si="14"/>
        <v>1269</v>
      </c>
      <c r="CS12" s="620">
        <f t="shared" si="5"/>
        <v>158.625</v>
      </c>
      <c r="CT12" s="158">
        <v>6</v>
      </c>
      <c r="CU12" s="596">
        <v>1</v>
      </c>
      <c r="CV12" s="597"/>
      <c r="CW12" s="598"/>
      <c r="CX12" s="131"/>
      <c r="CY12" s="353">
        <f t="shared" si="15"/>
        <v>27</v>
      </c>
      <c r="CZ12" s="131"/>
      <c r="DA12" s="151" t="s">
        <v>690</v>
      </c>
      <c r="DB12" s="248" t="s">
        <v>256</v>
      </c>
      <c r="DC12" s="307"/>
      <c r="DD12" s="404"/>
      <c r="DE12" s="154">
        <f t="shared" si="6"/>
        <v>0</v>
      </c>
      <c r="DF12" s="136" t="s">
        <v>136</v>
      </c>
      <c r="DG12" s="177"/>
      <c r="DH12" s="216">
        <f t="shared" si="16"/>
        <v>44552</v>
      </c>
      <c r="DI12" s="604"/>
      <c r="DJ12" s="605">
        <f t="shared" si="17"/>
        <v>2288</v>
      </c>
      <c r="DK12" s="621">
        <f t="shared" si="7"/>
        <v>84.740740740740748</v>
      </c>
      <c r="DL12" s="251"/>
      <c r="DM12" s="596"/>
      <c r="DN12" s="597"/>
      <c r="DO12" s="598"/>
    </row>
    <row r="13" spans="1:119" s="4" customFormat="1" ht="15" customHeight="1" x14ac:dyDescent="0.25">
      <c r="A13" s="131"/>
      <c r="B13" s="607">
        <v>8</v>
      </c>
      <c r="C13" s="188"/>
      <c r="D13" s="179" t="s">
        <v>149</v>
      </c>
      <c r="E13" s="173">
        <v>67</v>
      </c>
      <c r="F13" s="173">
        <v>38</v>
      </c>
      <c r="G13" s="182">
        <v>20</v>
      </c>
      <c r="H13" s="183">
        <v>7</v>
      </c>
      <c r="I13" s="176">
        <v>11</v>
      </c>
      <c r="J13" s="131"/>
      <c r="K13" s="131"/>
      <c r="L13" s="131"/>
      <c r="M13" s="136"/>
      <c r="N13" s="131"/>
      <c r="O13" s="131"/>
      <c r="P13" s="273">
        <f t="shared" si="18"/>
        <v>9</v>
      </c>
      <c r="Q13" s="131"/>
      <c r="R13" s="192" t="s">
        <v>161</v>
      </c>
      <c r="S13" s="248" t="s">
        <v>256</v>
      </c>
      <c r="T13" s="249">
        <v>5</v>
      </c>
      <c r="U13" s="613">
        <v>16</v>
      </c>
      <c r="V13" s="249">
        <f t="shared" si="0"/>
        <v>5</v>
      </c>
      <c r="W13" s="136" t="s">
        <v>136</v>
      </c>
      <c r="X13" s="177">
        <v>4</v>
      </c>
      <c r="Y13" s="603">
        <f t="shared" si="8"/>
        <v>44489</v>
      </c>
      <c r="Z13" s="614">
        <v>241</v>
      </c>
      <c r="AA13" s="158">
        <f t="shared" si="9"/>
        <v>1049</v>
      </c>
      <c r="AB13" s="609">
        <f t="shared" si="1"/>
        <v>116.55555555555556</v>
      </c>
      <c r="AC13" s="158">
        <v>5</v>
      </c>
      <c r="AD13" s="596">
        <v>1</v>
      </c>
      <c r="AE13" s="597"/>
      <c r="AF13" s="598"/>
      <c r="AG13" s="131"/>
      <c r="AH13" s="159">
        <f t="shared" si="10"/>
        <v>28</v>
      </c>
      <c r="AI13" s="131"/>
      <c r="AJ13" s="192" t="s">
        <v>161</v>
      </c>
      <c r="AK13" s="254" t="s">
        <v>258</v>
      </c>
      <c r="AL13" s="307">
        <v>1</v>
      </c>
      <c r="AM13" s="404">
        <v>5</v>
      </c>
      <c r="AN13" s="154">
        <f t="shared" si="2"/>
        <v>1</v>
      </c>
      <c r="AO13" s="136" t="s">
        <v>136</v>
      </c>
      <c r="AP13" s="177">
        <v>1</v>
      </c>
      <c r="AQ13" s="178">
        <f t="shared" si="11"/>
        <v>44510</v>
      </c>
      <c r="AR13" s="604">
        <v>93</v>
      </c>
      <c r="AS13" s="605">
        <f t="shared" si="12"/>
        <v>2172</v>
      </c>
      <c r="AT13" s="595">
        <f t="shared" si="3"/>
        <v>77.571428571428569</v>
      </c>
      <c r="AU13" s="158">
        <v>17</v>
      </c>
      <c r="AV13" s="596"/>
      <c r="AW13" s="597">
        <v>1</v>
      </c>
      <c r="AX13" s="598"/>
      <c r="BC13" s="590">
        <v>0</v>
      </c>
      <c r="BD13" s="4" t="s">
        <v>879</v>
      </c>
      <c r="BL13" s="136"/>
      <c r="BM13" s="4" t="s">
        <v>880</v>
      </c>
      <c r="BN13" s="4" t="s">
        <v>881</v>
      </c>
      <c r="BS13" s="607">
        <v>8</v>
      </c>
      <c r="BT13" s="188"/>
      <c r="BU13" s="172" t="s">
        <v>737</v>
      </c>
      <c r="BV13" s="173">
        <v>29</v>
      </c>
      <c r="BW13" s="173">
        <v>16</v>
      </c>
      <c r="BX13" s="182">
        <v>8</v>
      </c>
      <c r="BY13" s="183">
        <v>5</v>
      </c>
      <c r="BZ13" s="176">
        <v>3</v>
      </c>
      <c r="CA13" s="131"/>
      <c r="CB13" s="131"/>
      <c r="CC13" s="131"/>
      <c r="CD13" s="136"/>
      <c r="CE13" s="131"/>
      <c r="CF13" s="131"/>
      <c r="CG13" s="150">
        <f t="shared" si="19"/>
        <v>9</v>
      </c>
      <c r="CH13" s="131"/>
      <c r="CI13" s="192" t="s">
        <v>161</v>
      </c>
      <c r="CJ13" s="248" t="s">
        <v>256</v>
      </c>
      <c r="CK13" s="616">
        <v>0</v>
      </c>
      <c r="CL13" s="622">
        <v>0</v>
      </c>
      <c r="CM13" s="249">
        <f t="shared" si="4"/>
        <v>0</v>
      </c>
      <c r="CN13" s="237" t="s">
        <v>136</v>
      </c>
      <c r="CO13" s="177">
        <v>3</v>
      </c>
      <c r="CP13" s="623">
        <f t="shared" si="13"/>
        <v>44534</v>
      </c>
      <c r="CQ13" s="604">
        <v>137</v>
      </c>
      <c r="CR13" s="158">
        <f t="shared" si="14"/>
        <v>1406</v>
      </c>
      <c r="CS13" s="611">
        <f t="shared" si="5"/>
        <v>156.22222222222223</v>
      </c>
      <c r="CT13" s="158">
        <v>10</v>
      </c>
      <c r="CU13" s="596"/>
      <c r="CV13" s="597"/>
      <c r="CW13" s="598">
        <v>1</v>
      </c>
      <c r="CX13" s="131"/>
      <c r="CY13" s="353">
        <f t="shared" si="15"/>
        <v>28</v>
      </c>
      <c r="CZ13" s="131"/>
      <c r="DA13" s="192" t="s">
        <v>161</v>
      </c>
      <c r="DB13" s="254" t="s">
        <v>258</v>
      </c>
      <c r="DC13" s="307"/>
      <c r="DD13" s="404"/>
      <c r="DE13" s="154">
        <f t="shared" si="6"/>
        <v>0</v>
      </c>
      <c r="DF13" s="136" t="s">
        <v>136</v>
      </c>
      <c r="DG13" s="177"/>
      <c r="DH13" s="216">
        <f t="shared" si="16"/>
        <v>44553</v>
      </c>
      <c r="DI13" s="604"/>
      <c r="DJ13" s="605">
        <f t="shared" si="17"/>
        <v>2288</v>
      </c>
      <c r="DK13" s="618">
        <f t="shared" si="7"/>
        <v>81.714285714285708</v>
      </c>
      <c r="DL13" s="251"/>
      <c r="DM13" s="596"/>
      <c r="DN13" s="597"/>
      <c r="DO13" s="598"/>
    </row>
    <row r="14" spans="1:119" s="4" customFormat="1" ht="15" customHeight="1" x14ac:dyDescent="0.25">
      <c r="A14" s="131"/>
      <c r="B14" s="607">
        <v>9</v>
      </c>
      <c r="C14" s="188"/>
      <c r="D14" s="185" t="s">
        <v>161</v>
      </c>
      <c r="E14" s="173">
        <v>66</v>
      </c>
      <c r="F14" s="173">
        <v>38</v>
      </c>
      <c r="G14" s="182">
        <v>19</v>
      </c>
      <c r="H14" s="183">
        <v>9</v>
      </c>
      <c r="I14" s="176">
        <v>10</v>
      </c>
      <c r="J14" s="131"/>
      <c r="N14" s="131"/>
      <c r="O14" s="131"/>
      <c r="P14" s="150">
        <f t="shared" si="18"/>
        <v>10</v>
      </c>
      <c r="Q14" s="131"/>
      <c r="R14" s="192" t="s">
        <v>171</v>
      </c>
      <c r="S14" s="254" t="s">
        <v>258</v>
      </c>
      <c r="T14" s="237">
        <v>0</v>
      </c>
      <c r="U14" s="404">
        <v>0</v>
      </c>
      <c r="V14" s="249">
        <f t="shared" si="0"/>
        <v>0</v>
      </c>
      <c r="W14" s="136" t="s">
        <v>136</v>
      </c>
      <c r="X14" s="177">
        <v>3</v>
      </c>
      <c r="Y14" s="603">
        <f t="shared" si="8"/>
        <v>44490</v>
      </c>
      <c r="Z14" s="307">
        <v>0</v>
      </c>
      <c r="AA14" s="158">
        <f t="shared" si="9"/>
        <v>1049</v>
      </c>
      <c r="AB14" s="619">
        <f t="shared" si="1"/>
        <v>104.9</v>
      </c>
      <c r="AC14" s="158">
        <v>9</v>
      </c>
      <c r="AD14" s="596"/>
      <c r="AE14" s="597"/>
      <c r="AF14" s="598">
        <v>1</v>
      </c>
      <c r="AG14" s="131"/>
      <c r="AH14" s="273">
        <f t="shared" si="10"/>
        <v>29</v>
      </c>
      <c r="AI14" s="131"/>
      <c r="AJ14" s="192" t="s">
        <v>171</v>
      </c>
      <c r="AK14" s="248" t="s">
        <v>256</v>
      </c>
      <c r="AL14" s="307">
        <v>3</v>
      </c>
      <c r="AM14" s="404">
        <v>5</v>
      </c>
      <c r="AN14" s="154">
        <f t="shared" si="2"/>
        <v>3</v>
      </c>
      <c r="AO14" s="136" t="s">
        <v>136</v>
      </c>
      <c r="AP14" s="177">
        <v>0</v>
      </c>
      <c r="AQ14" s="178">
        <f t="shared" si="11"/>
        <v>44511</v>
      </c>
      <c r="AR14" s="604">
        <v>90</v>
      </c>
      <c r="AS14" s="158">
        <f t="shared" si="12"/>
        <v>2262</v>
      </c>
      <c r="AT14" s="595">
        <f t="shared" si="3"/>
        <v>78</v>
      </c>
      <c r="AU14" s="158">
        <v>17</v>
      </c>
      <c r="AV14" s="596">
        <v>1</v>
      </c>
      <c r="AW14" s="597"/>
      <c r="AX14" s="598"/>
      <c r="BC14" s="590">
        <v>1</v>
      </c>
      <c r="BD14" s="4" t="s">
        <v>882</v>
      </c>
      <c r="BL14" s="136">
        <v>3</v>
      </c>
      <c r="BM14" s="4" t="s">
        <v>883</v>
      </c>
      <c r="BS14" s="607">
        <v>9</v>
      </c>
      <c r="BT14" s="188"/>
      <c r="BU14" s="624" t="s">
        <v>750</v>
      </c>
      <c r="BV14" s="173">
        <v>28</v>
      </c>
      <c r="BW14" s="173">
        <v>16</v>
      </c>
      <c r="BX14" s="182">
        <v>9</v>
      </c>
      <c r="BY14" s="186">
        <v>1</v>
      </c>
      <c r="BZ14" s="176">
        <v>6</v>
      </c>
      <c r="CA14" s="131"/>
      <c r="CE14" s="131"/>
      <c r="CF14" s="131"/>
      <c r="CG14" s="150">
        <f t="shared" si="19"/>
        <v>10</v>
      </c>
      <c r="CH14" s="131"/>
      <c r="CI14" s="192" t="s">
        <v>171</v>
      </c>
      <c r="CJ14" s="254" t="s">
        <v>258</v>
      </c>
      <c r="CK14" s="237">
        <v>1</v>
      </c>
      <c r="CL14" s="404">
        <v>3</v>
      </c>
      <c r="CM14" s="249">
        <f t="shared" si="4"/>
        <v>1</v>
      </c>
      <c r="CN14" s="136" t="s">
        <v>136</v>
      </c>
      <c r="CO14" s="177">
        <v>2</v>
      </c>
      <c r="CP14" s="216">
        <f t="shared" si="13"/>
        <v>44535</v>
      </c>
      <c r="CQ14" s="307">
        <v>56</v>
      </c>
      <c r="CR14" s="158">
        <f t="shared" si="14"/>
        <v>1462</v>
      </c>
      <c r="CS14" s="619">
        <f t="shared" si="5"/>
        <v>146.19999999999999</v>
      </c>
      <c r="CT14" s="158">
        <v>13</v>
      </c>
      <c r="CU14" s="596"/>
      <c r="CV14" s="597"/>
      <c r="CW14" s="598">
        <v>1</v>
      </c>
      <c r="CX14" s="131"/>
      <c r="CY14" s="353">
        <f t="shared" si="15"/>
        <v>29</v>
      </c>
      <c r="CZ14" s="131"/>
      <c r="DA14" s="192" t="s">
        <v>171</v>
      </c>
      <c r="DB14" s="248" t="s">
        <v>256</v>
      </c>
      <c r="DC14" s="307"/>
      <c r="DD14" s="404"/>
      <c r="DE14" s="154">
        <f t="shared" si="6"/>
        <v>0</v>
      </c>
      <c r="DF14" s="136" t="s">
        <v>136</v>
      </c>
      <c r="DG14" s="177"/>
      <c r="DH14" s="216">
        <f t="shared" si="16"/>
        <v>44554</v>
      </c>
      <c r="DI14" s="604"/>
      <c r="DJ14" s="158">
        <f t="shared" si="17"/>
        <v>2288</v>
      </c>
      <c r="DK14" s="618">
        <f t="shared" si="7"/>
        <v>78.896551724137936</v>
      </c>
      <c r="DL14" s="251"/>
      <c r="DM14" s="596"/>
      <c r="DN14" s="597"/>
      <c r="DO14" s="598"/>
    </row>
    <row r="15" spans="1:119" s="4" customFormat="1" ht="15" customHeight="1" x14ac:dyDescent="0.25">
      <c r="A15" s="131"/>
      <c r="B15" s="173">
        <v>10</v>
      </c>
      <c r="C15" s="188"/>
      <c r="D15" s="172" t="s">
        <v>737</v>
      </c>
      <c r="E15" s="173">
        <v>64</v>
      </c>
      <c r="F15" s="173">
        <v>38</v>
      </c>
      <c r="G15" s="182">
        <v>20</v>
      </c>
      <c r="H15" s="183">
        <v>4</v>
      </c>
      <c r="I15" s="176">
        <v>14</v>
      </c>
      <c r="J15" s="131"/>
      <c r="M15" s="397" t="s">
        <v>382</v>
      </c>
      <c r="N15" s="131"/>
      <c r="O15" s="131"/>
      <c r="P15" s="273">
        <f t="shared" si="18"/>
        <v>11</v>
      </c>
      <c r="Q15" s="131"/>
      <c r="R15" s="151" t="s">
        <v>138</v>
      </c>
      <c r="S15" s="248" t="s">
        <v>256</v>
      </c>
      <c r="T15" s="237">
        <v>2</v>
      </c>
      <c r="U15" s="404">
        <v>4</v>
      </c>
      <c r="V15" s="249">
        <f t="shared" si="0"/>
        <v>2</v>
      </c>
      <c r="W15" s="136" t="s">
        <v>136</v>
      </c>
      <c r="X15" s="177">
        <v>0</v>
      </c>
      <c r="Y15" s="603">
        <f t="shared" si="8"/>
        <v>44491</v>
      </c>
      <c r="Z15" s="307">
        <v>52</v>
      </c>
      <c r="AA15" s="158">
        <f t="shared" si="9"/>
        <v>1101</v>
      </c>
      <c r="AB15" s="619">
        <f t="shared" si="1"/>
        <v>100.09090909090909</v>
      </c>
      <c r="AC15" s="158">
        <v>7</v>
      </c>
      <c r="AD15" s="596">
        <v>1</v>
      </c>
      <c r="AE15" s="597"/>
      <c r="AF15" s="598"/>
      <c r="AG15" s="131"/>
      <c r="AH15" s="273">
        <f t="shared" si="10"/>
        <v>30</v>
      </c>
      <c r="AI15" s="131"/>
      <c r="AJ15" s="151" t="s">
        <v>138</v>
      </c>
      <c r="AK15" s="254" t="s">
        <v>258</v>
      </c>
      <c r="AL15" s="307">
        <v>2</v>
      </c>
      <c r="AM15" s="404">
        <v>5</v>
      </c>
      <c r="AN15" s="154">
        <f t="shared" si="2"/>
        <v>2</v>
      </c>
      <c r="AO15" s="136" t="s">
        <v>136</v>
      </c>
      <c r="AP15" s="177">
        <v>1</v>
      </c>
      <c r="AQ15" s="178">
        <f t="shared" si="11"/>
        <v>44512</v>
      </c>
      <c r="AR15" s="604">
        <v>77</v>
      </c>
      <c r="AS15" s="158">
        <f t="shared" si="12"/>
        <v>2339</v>
      </c>
      <c r="AT15" s="625">
        <f t="shared" si="3"/>
        <v>77.966666666666669</v>
      </c>
      <c r="AU15" s="158">
        <v>16</v>
      </c>
      <c r="AV15" s="596">
        <v>1</v>
      </c>
      <c r="AW15" s="597"/>
      <c r="AX15" s="598"/>
      <c r="BA15" s="397" t="s">
        <v>382</v>
      </c>
      <c r="BC15" s="590">
        <v>2</v>
      </c>
      <c r="BL15" s="136"/>
      <c r="BM15" s="4" t="s">
        <v>884</v>
      </c>
      <c r="BS15" s="173">
        <v>10</v>
      </c>
      <c r="BT15" s="188"/>
      <c r="BU15" s="172" t="s">
        <v>192</v>
      </c>
      <c r="BV15" s="173">
        <v>28</v>
      </c>
      <c r="BW15" s="173">
        <v>16</v>
      </c>
      <c r="BX15" s="182">
        <v>7</v>
      </c>
      <c r="BY15" s="183">
        <v>7</v>
      </c>
      <c r="BZ15" s="176">
        <v>2</v>
      </c>
      <c r="CA15" s="131"/>
      <c r="CD15" s="397" t="s">
        <v>382</v>
      </c>
      <c r="CE15" s="131"/>
      <c r="CF15" s="131"/>
      <c r="CG15" s="273">
        <f t="shared" si="19"/>
        <v>11</v>
      </c>
      <c r="CH15" s="131"/>
      <c r="CI15" s="151" t="s">
        <v>138</v>
      </c>
      <c r="CJ15" s="248" t="s">
        <v>256</v>
      </c>
      <c r="CK15" s="237">
        <v>5</v>
      </c>
      <c r="CL15" s="404">
        <v>10</v>
      </c>
      <c r="CM15" s="249">
        <f t="shared" si="4"/>
        <v>5</v>
      </c>
      <c r="CN15" s="136" t="s">
        <v>136</v>
      </c>
      <c r="CO15" s="177">
        <v>1</v>
      </c>
      <c r="CP15" s="216">
        <f t="shared" si="13"/>
        <v>44536</v>
      </c>
      <c r="CQ15" s="307">
        <v>122</v>
      </c>
      <c r="CR15" s="158">
        <f t="shared" si="14"/>
        <v>1584</v>
      </c>
      <c r="CS15" s="611">
        <f t="shared" si="5"/>
        <v>144</v>
      </c>
      <c r="CT15" s="158">
        <v>10</v>
      </c>
      <c r="CU15" s="596">
        <v>1</v>
      </c>
      <c r="CV15" s="597"/>
      <c r="CW15" s="598"/>
      <c r="CX15" s="131"/>
      <c r="CY15" s="353">
        <f t="shared" si="15"/>
        <v>30</v>
      </c>
      <c r="CZ15" s="131"/>
      <c r="DA15" s="151" t="s">
        <v>138</v>
      </c>
      <c r="DB15" s="254" t="s">
        <v>258</v>
      </c>
      <c r="DC15" s="307"/>
      <c r="DD15" s="404"/>
      <c r="DE15" s="154">
        <f t="shared" si="6"/>
        <v>0</v>
      </c>
      <c r="DF15" s="136" t="s">
        <v>136</v>
      </c>
      <c r="DG15" s="177"/>
      <c r="DH15" s="178">
        <f t="shared" si="16"/>
        <v>44555</v>
      </c>
      <c r="DI15" s="604"/>
      <c r="DJ15" s="158">
        <f t="shared" si="17"/>
        <v>2288</v>
      </c>
      <c r="DK15" s="618">
        <f t="shared" si="7"/>
        <v>76.266666666666666</v>
      </c>
      <c r="DL15" s="251"/>
      <c r="DM15" s="596"/>
      <c r="DN15" s="597"/>
      <c r="DO15" s="598"/>
    </row>
    <row r="16" spans="1:119" s="4" customFormat="1" ht="15" customHeight="1" x14ac:dyDescent="0.25">
      <c r="A16" s="131"/>
      <c r="B16" s="173">
        <v>11</v>
      </c>
      <c r="C16" s="188"/>
      <c r="D16" s="185" t="s">
        <v>170</v>
      </c>
      <c r="E16" s="173">
        <v>63</v>
      </c>
      <c r="F16" s="173">
        <v>38</v>
      </c>
      <c r="G16" s="182">
        <v>17</v>
      </c>
      <c r="H16" s="183">
        <v>12</v>
      </c>
      <c r="I16" s="176">
        <v>9</v>
      </c>
      <c r="J16" s="131"/>
      <c r="M16" s="397">
        <f ca="1">RANDBETWEEN(1,99)</f>
        <v>31</v>
      </c>
      <c r="N16" s="131"/>
      <c r="O16" s="131"/>
      <c r="P16" s="150">
        <f t="shared" si="18"/>
        <v>12</v>
      </c>
      <c r="Q16" s="131"/>
      <c r="R16" s="192" t="s">
        <v>737</v>
      </c>
      <c r="S16" s="254" t="s">
        <v>258</v>
      </c>
      <c r="T16" s="237">
        <v>0</v>
      </c>
      <c r="U16" s="404">
        <v>0</v>
      </c>
      <c r="V16" s="249">
        <f t="shared" si="0"/>
        <v>0</v>
      </c>
      <c r="W16" s="136" t="s">
        <v>136</v>
      </c>
      <c r="X16" s="177">
        <v>2</v>
      </c>
      <c r="Y16" s="603">
        <f t="shared" si="8"/>
        <v>44492</v>
      </c>
      <c r="Z16" s="307">
        <v>0</v>
      </c>
      <c r="AA16" s="158">
        <f t="shared" si="9"/>
        <v>1101</v>
      </c>
      <c r="AB16" s="619">
        <f t="shared" si="1"/>
        <v>91.75</v>
      </c>
      <c r="AC16" s="158">
        <v>10</v>
      </c>
      <c r="AD16" s="596"/>
      <c r="AE16" s="597"/>
      <c r="AF16" s="598">
        <v>1</v>
      </c>
      <c r="AG16" s="131"/>
      <c r="AH16" s="273">
        <f t="shared" si="10"/>
        <v>31</v>
      </c>
      <c r="AI16" s="131"/>
      <c r="AJ16" s="192" t="s">
        <v>737</v>
      </c>
      <c r="AK16" s="248" t="s">
        <v>256</v>
      </c>
      <c r="AL16" s="307">
        <v>2</v>
      </c>
      <c r="AM16" s="404">
        <v>2</v>
      </c>
      <c r="AN16" s="154">
        <f t="shared" si="2"/>
        <v>2</v>
      </c>
      <c r="AO16" s="136" t="s">
        <v>136</v>
      </c>
      <c r="AP16" s="177">
        <v>1</v>
      </c>
      <c r="AQ16" s="178">
        <v>44514</v>
      </c>
      <c r="AR16" s="604">
        <v>32</v>
      </c>
      <c r="AS16" s="158">
        <f t="shared" si="12"/>
        <v>2371</v>
      </c>
      <c r="AT16" s="619">
        <f t="shared" si="3"/>
        <v>76.483870967741936</v>
      </c>
      <c r="AU16" s="158">
        <v>14</v>
      </c>
      <c r="AV16" s="596">
        <v>1</v>
      </c>
      <c r="AW16" s="597"/>
      <c r="AX16" s="598"/>
      <c r="BA16" s="397">
        <f ca="1">RANDBETWEEN(1,99)</f>
        <v>8</v>
      </c>
      <c r="BC16" s="590">
        <v>3</v>
      </c>
      <c r="BL16" s="136"/>
      <c r="BS16" s="173">
        <v>11</v>
      </c>
      <c r="BT16" s="188"/>
      <c r="BU16" s="185" t="s">
        <v>678</v>
      </c>
      <c r="BV16" s="173">
        <v>27</v>
      </c>
      <c r="BW16" s="173">
        <v>16</v>
      </c>
      <c r="BX16" s="182">
        <v>7</v>
      </c>
      <c r="BY16" s="183">
        <v>6</v>
      </c>
      <c r="BZ16" s="176">
        <v>3</v>
      </c>
      <c r="CA16" s="131"/>
      <c r="CD16" s="397">
        <f ca="1">RANDBETWEEN(1,99)</f>
        <v>57</v>
      </c>
      <c r="CE16" s="131"/>
      <c r="CF16" s="131"/>
      <c r="CG16" s="273">
        <f t="shared" si="19"/>
        <v>12</v>
      </c>
      <c r="CH16" s="131"/>
      <c r="CI16" s="192" t="s">
        <v>737</v>
      </c>
      <c r="CJ16" s="254" t="s">
        <v>258</v>
      </c>
      <c r="CK16" s="237">
        <v>2</v>
      </c>
      <c r="CL16" s="404">
        <v>6</v>
      </c>
      <c r="CM16" s="249">
        <f t="shared" si="4"/>
        <v>2</v>
      </c>
      <c r="CN16" s="136" t="s">
        <v>136</v>
      </c>
      <c r="CO16" s="177">
        <v>1</v>
      </c>
      <c r="CP16" s="216">
        <f t="shared" si="13"/>
        <v>44537</v>
      </c>
      <c r="CQ16" s="307">
        <v>120</v>
      </c>
      <c r="CR16" s="158">
        <f t="shared" si="14"/>
        <v>1704</v>
      </c>
      <c r="CS16" s="611">
        <f t="shared" si="5"/>
        <v>142</v>
      </c>
      <c r="CT16" s="158">
        <v>9</v>
      </c>
      <c r="CU16" s="596">
        <v>1</v>
      </c>
      <c r="CV16" s="597"/>
      <c r="CW16" s="598"/>
      <c r="CX16" s="131"/>
      <c r="CY16" s="353">
        <f t="shared" si="15"/>
        <v>31</v>
      </c>
      <c r="CZ16" s="131"/>
      <c r="DA16" s="192" t="s">
        <v>737</v>
      </c>
      <c r="DB16" s="248" t="s">
        <v>256</v>
      </c>
      <c r="DC16" s="307"/>
      <c r="DD16" s="404"/>
      <c r="DE16" s="154">
        <f t="shared" si="6"/>
        <v>0</v>
      </c>
      <c r="DF16" s="136" t="s">
        <v>136</v>
      </c>
      <c r="DG16" s="177"/>
      <c r="DH16" s="178">
        <f t="shared" si="16"/>
        <v>44556</v>
      </c>
      <c r="DI16" s="604"/>
      <c r="DJ16" s="158">
        <f t="shared" si="17"/>
        <v>2288</v>
      </c>
      <c r="DK16" s="618">
        <f t="shared" si="7"/>
        <v>73.806451612903231</v>
      </c>
      <c r="DL16" s="251"/>
      <c r="DM16" s="596"/>
      <c r="DN16" s="597"/>
      <c r="DO16" s="598"/>
    </row>
    <row r="17" spans="1:119" s="4" customFormat="1" ht="15" customHeight="1" x14ac:dyDescent="0.25">
      <c r="A17" s="131"/>
      <c r="B17" s="173">
        <v>12</v>
      </c>
      <c r="C17" s="188"/>
      <c r="D17" s="624" t="s">
        <v>750</v>
      </c>
      <c r="E17" s="173">
        <v>59</v>
      </c>
      <c r="F17" s="173">
        <v>38</v>
      </c>
      <c r="G17" s="182">
        <v>19</v>
      </c>
      <c r="H17" s="186">
        <v>2</v>
      </c>
      <c r="I17" s="176">
        <v>17</v>
      </c>
      <c r="J17" s="131"/>
      <c r="N17" s="131"/>
      <c r="O17" s="131"/>
      <c r="P17" s="150">
        <f t="shared" si="18"/>
        <v>13</v>
      </c>
      <c r="Q17" s="131"/>
      <c r="R17" s="192" t="s">
        <v>723</v>
      </c>
      <c r="S17" s="248" t="s">
        <v>256</v>
      </c>
      <c r="T17" s="237">
        <v>0</v>
      </c>
      <c r="U17" s="404">
        <v>0</v>
      </c>
      <c r="V17" s="249">
        <f t="shared" si="0"/>
        <v>0</v>
      </c>
      <c r="W17" s="136" t="s">
        <v>136</v>
      </c>
      <c r="X17" s="177">
        <v>2</v>
      </c>
      <c r="Y17" s="603">
        <f t="shared" si="8"/>
        <v>44493</v>
      </c>
      <c r="Z17" s="307">
        <v>0</v>
      </c>
      <c r="AA17" s="158">
        <f t="shared" si="9"/>
        <v>1101</v>
      </c>
      <c r="AB17" s="619">
        <f t="shared" si="1"/>
        <v>84.692307692307693</v>
      </c>
      <c r="AC17" s="158">
        <v>11</v>
      </c>
      <c r="AD17" s="596"/>
      <c r="AE17" s="597"/>
      <c r="AF17" s="598">
        <v>1</v>
      </c>
      <c r="AG17" s="131"/>
      <c r="AH17" s="273">
        <f t="shared" si="10"/>
        <v>32</v>
      </c>
      <c r="AI17" s="131"/>
      <c r="AJ17" s="192" t="s">
        <v>723</v>
      </c>
      <c r="AK17" s="254" t="s">
        <v>258</v>
      </c>
      <c r="AL17" s="307">
        <v>3</v>
      </c>
      <c r="AM17" s="404">
        <v>7</v>
      </c>
      <c r="AN17" s="154">
        <f t="shared" si="2"/>
        <v>3</v>
      </c>
      <c r="AO17" s="136" t="s">
        <v>136</v>
      </c>
      <c r="AP17" s="177">
        <v>1</v>
      </c>
      <c r="AQ17" s="178">
        <f t="shared" si="11"/>
        <v>44515</v>
      </c>
      <c r="AR17" s="604">
        <v>127</v>
      </c>
      <c r="AS17" s="158">
        <f t="shared" si="12"/>
        <v>2498</v>
      </c>
      <c r="AT17" s="595">
        <f t="shared" si="3"/>
        <v>78.0625</v>
      </c>
      <c r="AU17" s="158">
        <v>14</v>
      </c>
      <c r="AV17" s="596">
        <v>1</v>
      </c>
      <c r="AW17" s="597"/>
      <c r="AX17" s="598"/>
      <c r="BC17" s="590">
        <v>4</v>
      </c>
      <c r="BF17" s="4" t="s">
        <v>885</v>
      </c>
      <c r="BL17" s="136"/>
      <c r="BM17" s="4" t="s">
        <v>886</v>
      </c>
      <c r="BS17" s="173">
        <v>12</v>
      </c>
      <c r="BT17" s="188"/>
      <c r="BU17" s="185" t="s">
        <v>738</v>
      </c>
      <c r="BV17" s="173">
        <v>26</v>
      </c>
      <c r="BW17" s="173">
        <v>16</v>
      </c>
      <c r="BX17" s="182">
        <v>7</v>
      </c>
      <c r="BY17" s="183">
        <v>5</v>
      </c>
      <c r="BZ17" s="176">
        <v>4</v>
      </c>
      <c r="CA17" s="131"/>
      <c r="CE17" s="131"/>
      <c r="CF17" s="131"/>
      <c r="CG17" s="273">
        <f t="shared" si="19"/>
        <v>13</v>
      </c>
      <c r="CH17" s="131"/>
      <c r="CI17" s="192" t="s">
        <v>723</v>
      </c>
      <c r="CJ17" s="248" t="s">
        <v>256</v>
      </c>
      <c r="CK17" s="237">
        <v>3</v>
      </c>
      <c r="CL17" s="404">
        <v>9</v>
      </c>
      <c r="CM17" s="249">
        <f t="shared" si="4"/>
        <v>3</v>
      </c>
      <c r="CN17" s="136" t="s">
        <v>136</v>
      </c>
      <c r="CO17" s="177">
        <v>2</v>
      </c>
      <c r="CP17" s="216">
        <f t="shared" si="13"/>
        <v>44538</v>
      </c>
      <c r="CQ17" s="307">
        <v>136</v>
      </c>
      <c r="CR17" s="158">
        <f t="shared" si="14"/>
        <v>1840</v>
      </c>
      <c r="CS17" s="619">
        <f t="shared" si="5"/>
        <v>141.53846153846155</v>
      </c>
      <c r="CT17" s="158">
        <v>8</v>
      </c>
      <c r="CU17" s="596">
        <v>1</v>
      </c>
      <c r="CV17" s="597"/>
      <c r="CW17" s="598"/>
      <c r="CX17" s="131"/>
      <c r="CY17" s="353">
        <f t="shared" si="15"/>
        <v>32</v>
      </c>
      <c r="CZ17" s="131"/>
      <c r="DA17" s="192" t="s">
        <v>723</v>
      </c>
      <c r="DB17" s="254" t="s">
        <v>258</v>
      </c>
      <c r="DC17" s="307"/>
      <c r="DD17" s="404"/>
      <c r="DE17" s="154">
        <f t="shared" si="6"/>
        <v>0</v>
      </c>
      <c r="DF17" s="136" t="s">
        <v>136</v>
      </c>
      <c r="DG17" s="177"/>
      <c r="DH17" s="178">
        <f t="shared" si="16"/>
        <v>44557</v>
      </c>
      <c r="DI17" s="604"/>
      <c r="DJ17" s="158">
        <f t="shared" si="17"/>
        <v>2288</v>
      </c>
      <c r="DK17" s="618">
        <f t="shared" si="7"/>
        <v>71.5</v>
      </c>
      <c r="DL17" s="251"/>
      <c r="DM17" s="596"/>
      <c r="DN17" s="597"/>
      <c r="DO17" s="598"/>
    </row>
    <row r="18" spans="1:119" s="4" customFormat="1" ht="15" customHeight="1" x14ac:dyDescent="0.25">
      <c r="A18" s="131"/>
      <c r="B18" s="173">
        <v>13</v>
      </c>
      <c r="C18" s="188"/>
      <c r="D18" s="172" t="s">
        <v>626</v>
      </c>
      <c r="E18" s="173">
        <v>57</v>
      </c>
      <c r="F18" s="173">
        <v>38</v>
      </c>
      <c r="G18" s="182">
        <v>15</v>
      </c>
      <c r="H18" s="183">
        <v>12</v>
      </c>
      <c r="I18" s="176">
        <v>11</v>
      </c>
      <c r="J18" s="131"/>
      <c r="N18" s="131"/>
      <c r="O18" s="131"/>
      <c r="P18" s="273">
        <f t="shared" si="18"/>
        <v>14</v>
      </c>
      <c r="Q18" s="131"/>
      <c r="R18" s="151" t="s">
        <v>199</v>
      </c>
      <c r="S18" s="254" t="s">
        <v>258</v>
      </c>
      <c r="T18" s="237">
        <v>3</v>
      </c>
      <c r="U18" s="404">
        <v>9</v>
      </c>
      <c r="V18" s="249">
        <f t="shared" si="0"/>
        <v>3</v>
      </c>
      <c r="W18" s="136" t="s">
        <v>136</v>
      </c>
      <c r="X18" s="177">
        <v>1</v>
      </c>
      <c r="Y18" s="603">
        <f t="shared" si="8"/>
        <v>44494</v>
      </c>
      <c r="Z18" s="307">
        <v>141</v>
      </c>
      <c r="AA18" s="158">
        <f t="shared" si="9"/>
        <v>1242</v>
      </c>
      <c r="AB18" s="609">
        <f t="shared" si="1"/>
        <v>88.714285714285708</v>
      </c>
      <c r="AC18" s="158">
        <v>11</v>
      </c>
      <c r="AD18" s="596">
        <v>1</v>
      </c>
      <c r="AE18" s="597"/>
      <c r="AF18" s="598"/>
      <c r="AG18" s="131"/>
      <c r="AH18" s="273">
        <f t="shared" si="10"/>
        <v>33</v>
      </c>
      <c r="AI18" s="131"/>
      <c r="AJ18" s="151" t="s">
        <v>199</v>
      </c>
      <c r="AK18" s="248" t="s">
        <v>256</v>
      </c>
      <c r="AL18" s="307">
        <v>2</v>
      </c>
      <c r="AM18" s="404">
        <v>6</v>
      </c>
      <c r="AN18" s="154">
        <f t="shared" si="2"/>
        <v>2</v>
      </c>
      <c r="AO18" s="136" t="s">
        <v>136</v>
      </c>
      <c r="AP18" s="177">
        <v>1</v>
      </c>
      <c r="AQ18" s="178">
        <v>44518</v>
      </c>
      <c r="AR18" s="604">
        <v>74</v>
      </c>
      <c r="AS18" s="158">
        <f t="shared" si="12"/>
        <v>2572</v>
      </c>
      <c r="AT18" s="619">
        <f t="shared" si="3"/>
        <v>77.939393939393938</v>
      </c>
      <c r="AU18" s="158">
        <v>14</v>
      </c>
      <c r="AV18" s="596">
        <v>1</v>
      </c>
      <c r="AW18" s="597"/>
      <c r="AX18" s="598"/>
      <c r="BC18" s="590">
        <v>5</v>
      </c>
      <c r="BF18" s="4" t="s">
        <v>887</v>
      </c>
      <c r="BL18" s="136"/>
      <c r="BM18" s="4" t="s">
        <v>888</v>
      </c>
      <c r="BS18" s="173">
        <v>13</v>
      </c>
      <c r="BT18" s="188"/>
      <c r="BU18" s="179" t="s">
        <v>149</v>
      </c>
      <c r="BV18" s="173">
        <v>25</v>
      </c>
      <c r="BW18" s="173">
        <v>16</v>
      </c>
      <c r="BX18" s="182">
        <v>7</v>
      </c>
      <c r="BY18" s="183">
        <v>4</v>
      </c>
      <c r="BZ18" s="176">
        <v>5</v>
      </c>
      <c r="CA18" s="131"/>
      <c r="CE18" s="131"/>
      <c r="CF18" s="131"/>
      <c r="CG18" s="273">
        <f t="shared" si="19"/>
        <v>14</v>
      </c>
      <c r="CH18" s="131"/>
      <c r="CI18" s="151" t="s">
        <v>812</v>
      </c>
      <c r="CJ18" s="254" t="s">
        <v>258</v>
      </c>
      <c r="CK18" s="237">
        <v>4</v>
      </c>
      <c r="CL18" s="404">
        <v>13</v>
      </c>
      <c r="CM18" s="249">
        <f t="shared" si="4"/>
        <v>4</v>
      </c>
      <c r="CN18" s="136" t="s">
        <v>136</v>
      </c>
      <c r="CO18" s="177">
        <v>0</v>
      </c>
      <c r="CP18" s="216">
        <f t="shared" si="13"/>
        <v>44539</v>
      </c>
      <c r="CQ18" s="307">
        <v>200</v>
      </c>
      <c r="CR18" s="158">
        <f t="shared" si="14"/>
        <v>2040</v>
      </c>
      <c r="CS18" s="609">
        <f t="shared" si="5"/>
        <v>145.71428571428572</v>
      </c>
      <c r="CT18" s="158">
        <v>6</v>
      </c>
      <c r="CU18" s="596">
        <v>1</v>
      </c>
      <c r="CV18" s="597"/>
      <c r="CW18" s="598"/>
      <c r="CX18" s="131"/>
      <c r="CY18" s="353">
        <f t="shared" si="15"/>
        <v>33</v>
      </c>
      <c r="CZ18" s="131"/>
      <c r="DA18" s="151" t="s">
        <v>812</v>
      </c>
      <c r="DB18" s="248" t="s">
        <v>256</v>
      </c>
      <c r="DC18" s="307"/>
      <c r="DD18" s="404"/>
      <c r="DE18" s="154">
        <f t="shared" si="6"/>
        <v>0</v>
      </c>
      <c r="DF18" s="136" t="s">
        <v>136</v>
      </c>
      <c r="DG18" s="177"/>
      <c r="DH18" s="178">
        <f t="shared" si="16"/>
        <v>44558</v>
      </c>
      <c r="DI18" s="604"/>
      <c r="DJ18" s="158">
        <f t="shared" si="17"/>
        <v>2288</v>
      </c>
      <c r="DK18" s="618">
        <f t="shared" si="7"/>
        <v>69.333333333333329</v>
      </c>
      <c r="DL18" s="251"/>
      <c r="DM18" s="596"/>
      <c r="DN18" s="597"/>
      <c r="DO18" s="598"/>
    </row>
    <row r="19" spans="1:119" s="4" customFormat="1" ht="15" customHeight="1" x14ac:dyDescent="0.25">
      <c r="A19" s="131"/>
      <c r="B19" s="173">
        <v>14</v>
      </c>
      <c r="C19" s="188"/>
      <c r="D19" s="185" t="s">
        <v>192</v>
      </c>
      <c r="E19" s="173">
        <v>56</v>
      </c>
      <c r="F19" s="173">
        <v>38</v>
      </c>
      <c r="G19" s="182">
        <v>15</v>
      </c>
      <c r="H19" s="183">
        <v>11</v>
      </c>
      <c r="I19" s="176">
        <v>12</v>
      </c>
      <c r="J19" s="131"/>
      <c r="N19" s="131"/>
      <c r="O19" s="131"/>
      <c r="P19" s="150">
        <f t="shared" si="18"/>
        <v>15</v>
      </c>
      <c r="Q19" s="131"/>
      <c r="R19" s="270" t="s">
        <v>198</v>
      </c>
      <c r="S19" s="248" t="s">
        <v>256</v>
      </c>
      <c r="T19" s="237">
        <v>1</v>
      </c>
      <c r="U19" s="404">
        <v>3</v>
      </c>
      <c r="V19" s="249">
        <f t="shared" si="0"/>
        <v>1</v>
      </c>
      <c r="W19" s="136" t="s">
        <v>136</v>
      </c>
      <c r="X19" s="177">
        <v>2</v>
      </c>
      <c r="Y19" s="603">
        <f t="shared" si="8"/>
        <v>44495</v>
      </c>
      <c r="Z19" s="307">
        <v>62</v>
      </c>
      <c r="AA19" s="158">
        <f t="shared" si="9"/>
        <v>1304</v>
      </c>
      <c r="AB19" s="619">
        <f t="shared" si="1"/>
        <v>86.933333333333337</v>
      </c>
      <c r="AC19" s="158">
        <v>11</v>
      </c>
      <c r="AD19" s="596"/>
      <c r="AE19" s="597"/>
      <c r="AF19" s="598">
        <v>1</v>
      </c>
      <c r="AG19" s="131"/>
      <c r="AH19" s="273">
        <f t="shared" si="10"/>
        <v>34</v>
      </c>
      <c r="AI19" s="131"/>
      <c r="AJ19" s="270" t="s">
        <v>198</v>
      </c>
      <c r="AK19" s="254" t="s">
        <v>258</v>
      </c>
      <c r="AL19" s="307">
        <v>2</v>
      </c>
      <c r="AM19" s="404">
        <v>4</v>
      </c>
      <c r="AN19" s="154">
        <f t="shared" si="2"/>
        <v>2</v>
      </c>
      <c r="AO19" s="136" t="s">
        <v>136</v>
      </c>
      <c r="AP19" s="177">
        <v>1</v>
      </c>
      <c r="AQ19" s="178">
        <f t="shared" si="11"/>
        <v>44519</v>
      </c>
      <c r="AR19" s="604">
        <v>82</v>
      </c>
      <c r="AS19" s="605">
        <f t="shared" si="12"/>
        <v>2654</v>
      </c>
      <c r="AT19" s="595">
        <f t="shared" si="3"/>
        <v>78.058823529411768</v>
      </c>
      <c r="AU19" s="605">
        <v>12</v>
      </c>
      <c r="AV19" s="596">
        <v>1</v>
      </c>
      <c r="AW19" s="597"/>
      <c r="AX19" s="598"/>
      <c r="BC19" s="590">
        <v>6</v>
      </c>
      <c r="BF19" s="4" t="s">
        <v>889</v>
      </c>
      <c r="BL19" s="136"/>
      <c r="BM19" s="4" t="s">
        <v>890</v>
      </c>
      <c r="BS19" s="173">
        <v>14</v>
      </c>
      <c r="BT19" s="188"/>
      <c r="BU19" s="185" t="s">
        <v>690</v>
      </c>
      <c r="BV19" s="173">
        <v>25</v>
      </c>
      <c r="BW19" s="173">
        <v>16</v>
      </c>
      <c r="BX19" s="182">
        <v>7</v>
      </c>
      <c r="BY19" s="183">
        <v>4</v>
      </c>
      <c r="BZ19" s="176">
        <v>5</v>
      </c>
      <c r="CA19" s="131"/>
      <c r="CE19" s="131"/>
      <c r="CF19" s="131"/>
      <c r="CG19" s="159">
        <f t="shared" si="19"/>
        <v>15</v>
      </c>
      <c r="CH19" s="131"/>
      <c r="CI19" s="270" t="s">
        <v>198</v>
      </c>
      <c r="CJ19" s="248" t="s">
        <v>256</v>
      </c>
      <c r="CK19" s="237">
        <v>3</v>
      </c>
      <c r="CL19" s="404">
        <v>8</v>
      </c>
      <c r="CM19" s="249">
        <f t="shared" si="4"/>
        <v>3</v>
      </c>
      <c r="CN19" s="136" t="s">
        <v>136</v>
      </c>
      <c r="CO19" s="177">
        <v>3</v>
      </c>
      <c r="CP19" s="216">
        <f t="shared" si="13"/>
        <v>44540</v>
      </c>
      <c r="CQ19" s="307">
        <v>153</v>
      </c>
      <c r="CR19" s="158">
        <f t="shared" si="14"/>
        <v>2193</v>
      </c>
      <c r="CS19" s="609">
        <f t="shared" si="5"/>
        <v>146.19999999999999</v>
      </c>
      <c r="CT19" s="158">
        <v>8</v>
      </c>
      <c r="CU19" s="596"/>
      <c r="CV19" s="597">
        <v>1</v>
      </c>
      <c r="CW19" s="598"/>
      <c r="CX19" s="131"/>
      <c r="CY19" s="353">
        <f t="shared" si="15"/>
        <v>34</v>
      </c>
      <c r="CZ19" s="131"/>
      <c r="DA19" s="270" t="s">
        <v>198</v>
      </c>
      <c r="DB19" s="254" t="s">
        <v>258</v>
      </c>
      <c r="DC19" s="307"/>
      <c r="DD19" s="404"/>
      <c r="DE19" s="154">
        <f t="shared" si="6"/>
        <v>0</v>
      </c>
      <c r="DF19" s="136" t="s">
        <v>136</v>
      </c>
      <c r="DG19" s="177"/>
      <c r="DH19" s="178">
        <f t="shared" si="16"/>
        <v>44559</v>
      </c>
      <c r="DI19" s="604"/>
      <c r="DJ19" s="605">
        <f t="shared" si="17"/>
        <v>2288</v>
      </c>
      <c r="DK19" s="618">
        <f t="shared" si="7"/>
        <v>67.294117647058826</v>
      </c>
      <c r="DL19" s="285"/>
      <c r="DM19" s="596"/>
      <c r="DN19" s="597"/>
      <c r="DO19" s="598"/>
    </row>
    <row r="20" spans="1:119" s="4" customFormat="1" ht="15" customHeight="1" x14ac:dyDescent="0.25">
      <c r="A20" s="131"/>
      <c r="B20" s="173">
        <v>15</v>
      </c>
      <c r="C20" s="188"/>
      <c r="D20" s="172" t="s">
        <v>162</v>
      </c>
      <c r="E20" s="173">
        <v>52</v>
      </c>
      <c r="F20" s="173">
        <v>38</v>
      </c>
      <c r="G20" s="182">
        <v>15</v>
      </c>
      <c r="H20" s="183">
        <v>7</v>
      </c>
      <c r="I20" s="176">
        <v>16</v>
      </c>
      <c r="J20" s="131"/>
      <c r="N20" s="131"/>
      <c r="O20" s="131"/>
      <c r="P20" s="150">
        <f t="shared" si="18"/>
        <v>16</v>
      </c>
      <c r="Q20" s="131"/>
      <c r="R20" s="192" t="s">
        <v>149</v>
      </c>
      <c r="S20" s="254" t="s">
        <v>258</v>
      </c>
      <c r="T20" s="237">
        <v>0</v>
      </c>
      <c r="U20" s="404">
        <v>0</v>
      </c>
      <c r="V20" s="249">
        <f t="shared" si="0"/>
        <v>0</v>
      </c>
      <c r="W20" s="136" t="s">
        <v>136</v>
      </c>
      <c r="X20" s="177">
        <v>3</v>
      </c>
      <c r="Y20" s="603">
        <v>44497</v>
      </c>
      <c r="Z20" s="307">
        <v>0</v>
      </c>
      <c r="AA20" s="158">
        <f t="shared" si="9"/>
        <v>1304</v>
      </c>
      <c r="AB20" s="619">
        <f t="shared" si="1"/>
        <v>81.5</v>
      </c>
      <c r="AC20" s="158">
        <v>11</v>
      </c>
      <c r="AD20" s="596"/>
      <c r="AE20" s="597"/>
      <c r="AF20" s="598">
        <v>1</v>
      </c>
      <c r="AG20" s="131"/>
      <c r="AH20" s="273">
        <f t="shared" si="10"/>
        <v>35</v>
      </c>
      <c r="AI20" s="131"/>
      <c r="AJ20" s="192" t="s">
        <v>149</v>
      </c>
      <c r="AK20" s="248" t="s">
        <v>256</v>
      </c>
      <c r="AL20" s="307">
        <v>3</v>
      </c>
      <c r="AM20" s="404">
        <v>8</v>
      </c>
      <c r="AN20" s="154">
        <f t="shared" si="2"/>
        <v>3</v>
      </c>
      <c r="AO20" s="136" t="s">
        <v>136</v>
      </c>
      <c r="AP20" s="177">
        <v>2</v>
      </c>
      <c r="AQ20" s="178">
        <v>44522</v>
      </c>
      <c r="AR20" s="604">
        <v>124</v>
      </c>
      <c r="AS20" s="605">
        <f t="shared" si="12"/>
        <v>2778</v>
      </c>
      <c r="AT20" s="595">
        <f t="shared" si="3"/>
        <v>79.371428571428567</v>
      </c>
      <c r="AU20" s="605">
        <v>12</v>
      </c>
      <c r="AV20" s="596">
        <v>1</v>
      </c>
      <c r="AW20" s="597"/>
      <c r="AX20" s="598"/>
      <c r="BC20" s="590">
        <v>7</v>
      </c>
      <c r="BL20" s="136"/>
      <c r="BS20" s="173">
        <v>15</v>
      </c>
      <c r="BT20" s="188"/>
      <c r="BU20" s="185" t="s">
        <v>161</v>
      </c>
      <c r="BV20" s="173">
        <v>24</v>
      </c>
      <c r="BW20" s="173">
        <v>16</v>
      </c>
      <c r="BX20" s="182">
        <v>6</v>
      </c>
      <c r="BY20" s="183">
        <v>6</v>
      </c>
      <c r="BZ20" s="176">
        <v>4</v>
      </c>
      <c r="CA20" s="131"/>
      <c r="CE20" s="131"/>
      <c r="CF20" s="131"/>
      <c r="CG20" s="150">
        <f t="shared" si="19"/>
        <v>16</v>
      </c>
      <c r="CH20" s="131"/>
      <c r="CI20" s="192" t="s">
        <v>149</v>
      </c>
      <c r="CJ20" s="254" t="s">
        <v>258</v>
      </c>
      <c r="CK20" s="237">
        <v>0</v>
      </c>
      <c r="CL20" s="404">
        <v>0</v>
      </c>
      <c r="CM20" s="249">
        <f t="shared" si="4"/>
        <v>0</v>
      </c>
      <c r="CN20" s="136" t="s">
        <v>136</v>
      </c>
      <c r="CO20" s="177">
        <v>3</v>
      </c>
      <c r="CP20" s="623">
        <f t="shared" si="13"/>
        <v>44541</v>
      </c>
      <c r="CQ20" s="307">
        <v>95</v>
      </c>
      <c r="CR20" s="158">
        <f t="shared" si="14"/>
        <v>2288</v>
      </c>
      <c r="CS20" s="611">
        <f t="shared" si="5"/>
        <v>143</v>
      </c>
      <c r="CT20" s="158">
        <v>9</v>
      </c>
      <c r="CU20" s="596"/>
      <c r="CV20" s="597"/>
      <c r="CW20" s="598">
        <v>1</v>
      </c>
      <c r="CX20" s="131"/>
      <c r="CY20" s="353">
        <f t="shared" si="15"/>
        <v>35</v>
      </c>
      <c r="CZ20" s="131"/>
      <c r="DA20" s="192" t="s">
        <v>149</v>
      </c>
      <c r="DB20" s="248" t="s">
        <v>256</v>
      </c>
      <c r="DC20" s="307"/>
      <c r="DD20" s="404"/>
      <c r="DE20" s="154">
        <f t="shared" si="6"/>
        <v>0</v>
      </c>
      <c r="DF20" s="136" t="s">
        <v>136</v>
      </c>
      <c r="DG20" s="177"/>
      <c r="DH20" s="178">
        <f t="shared" si="16"/>
        <v>44560</v>
      </c>
      <c r="DI20" s="604"/>
      <c r="DJ20" s="605">
        <f t="shared" si="17"/>
        <v>2288</v>
      </c>
      <c r="DK20" s="618">
        <f t="shared" si="7"/>
        <v>65.371428571428567</v>
      </c>
      <c r="DL20" s="285"/>
      <c r="DM20" s="596"/>
      <c r="DN20" s="597"/>
      <c r="DO20" s="598"/>
    </row>
    <row r="21" spans="1:119" s="4" customFormat="1" ht="15" customHeight="1" x14ac:dyDescent="0.25">
      <c r="A21" s="131"/>
      <c r="B21" s="173">
        <v>16</v>
      </c>
      <c r="C21" s="188"/>
      <c r="D21" s="185" t="s">
        <v>678</v>
      </c>
      <c r="E21" s="173">
        <v>52</v>
      </c>
      <c r="F21" s="173">
        <v>38</v>
      </c>
      <c r="G21" s="182">
        <v>14</v>
      </c>
      <c r="H21" s="183">
        <v>10</v>
      </c>
      <c r="I21" s="176">
        <v>14</v>
      </c>
      <c r="J21" s="131"/>
      <c r="N21" s="131"/>
      <c r="O21" s="131"/>
      <c r="P21" s="150">
        <f t="shared" si="18"/>
        <v>17</v>
      </c>
      <c r="Q21" s="131"/>
      <c r="R21" s="151" t="s">
        <v>162</v>
      </c>
      <c r="S21" s="248" t="s">
        <v>256</v>
      </c>
      <c r="T21" s="237">
        <v>0</v>
      </c>
      <c r="U21" s="404">
        <v>6</v>
      </c>
      <c r="V21" s="249">
        <f t="shared" si="0"/>
        <v>0</v>
      </c>
      <c r="W21" s="136" t="s">
        <v>136</v>
      </c>
      <c r="X21" s="177">
        <v>5</v>
      </c>
      <c r="Y21" s="603">
        <f t="shared" si="8"/>
        <v>44498</v>
      </c>
      <c r="Z21" s="604">
        <v>73</v>
      </c>
      <c r="AA21" s="605">
        <f t="shared" si="9"/>
        <v>1377</v>
      </c>
      <c r="AB21" s="619">
        <f t="shared" si="1"/>
        <v>81</v>
      </c>
      <c r="AC21" s="158">
        <v>14</v>
      </c>
      <c r="AD21" s="596"/>
      <c r="AE21" s="597"/>
      <c r="AF21" s="598">
        <v>1</v>
      </c>
      <c r="AG21" s="131"/>
      <c r="AH21" s="150">
        <f t="shared" si="10"/>
        <v>36</v>
      </c>
      <c r="AI21" s="131"/>
      <c r="AJ21" s="151" t="s">
        <v>162</v>
      </c>
      <c r="AK21" s="254" t="s">
        <v>258</v>
      </c>
      <c r="AL21" s="307">
        <v>0</v>
      </c>
      <c r="AM21" s="404">
        <v>2</v>
      </c>
      <c r="AN21" s="154">
        <f t="shared" si="2"/>
        <v>0</v>
      </c>
      <c r="AO21" s="136" t="s">
        <v>136</v>
      </c>
      <c r="AP21" s="177">
        <v>3</v>
      </c>
      <c r="AQ21" s="178">
        <f t="shared" si="11"/>
        <v>44523</v>
      </c>
      <c r="AR21" s="604">
        <v>30</v>
      </c>
      <c r="AS21" s="605">
        <f t="shared" si="12"/>
        <v>2808</v>
      </c>
      <c r="AT21" s="619">
        <f t="shared" si="3"/>
        <v>78</v>
      </c>
      <c r="AU21" s="605">
        <v>12</v>
      </c>
      <c r="AV21" s="596"/>
      <c r="AW21" s="597"/>
      <c r="AX21" s="598">
        <v>1</v>
      </c>
      <c r="BC21" s="590">
        <v>8</v>
      </c>
      <c r="BL21" s="136"/>
      <c r="BS21" s="173">
        <v>16</v>
      </c>
      <c r="BT21" s="188"/>
      <c r="BU21" s="172" t="s">
        <v>170</v>
      </c>
      <c r="BV21" s="173">
        <v>23</v>
      </c>
      <c r="BW21" s="173">
        <v>16</v>
      </c>
      <c r="BX21" s="182">
        <v>7</v>
      </c>
      <c r="BY21" s="183">
        <v>2</v>
      </c>
      <c r="BZ21" s="176">
        <v>7</v>
      </c>
      <c r="CA21" s="131"/>
      <c r="CE21" s="131"/>
      <c r="CF21" s="131"/>
      <c r="CG21" s="353">
        <f t="shared" si="19"/>
        <v>17</v>
      </c>
      <c r="CH21" s="131"/>
      <c r="CI21" s="151" t="s">
        <v>162</v>
      </c>
      <c r="CJ21" s="248" t="s">
        <v>256</v>
      </c>
      <c r="CK21" s="237"/>
      <c r="CL21" s="404"/>
      <c r="CM21" s="249">
        <f t="shared" si="4"/>
        <v>0</v>
      </c>
      <c r="CN21" s="136" t="s">
        <v>136</v>
      </c>
      <c r="CO21" s="177"/>
      <c r="CP21" s="216">
        <f t="shared" si="13"/>
        <v>44542</v>
      </c>
      <c r="CQ21" s="604"/>
      <c r="CR21" s="605">
        <f t="shared" si="14"/>
        <v>2288</v>
      </c>
      <c r="CS21" s="618">
        <f t="shared" si="5"/>
        <v>134.58823529411765</v>
      </c>
      <c r="CT21" s="158"/>
      <c r="CU21" s="596"/>
      <c r="CV21" s="597"/>
      <c r="CW21" s="598"/>
      <c r="CX21" s="131"/>
      <c r="CY21" s="353">
        <f t="shared" si="15"/>
        <v>36</v>
      </c>
      <c r="CZ21" s="131"/>
      <c r="DA21" s="151" t="s">
        <v>162</v>
      </c>
      <c r="DB21" s="254" t="s">
        <v>258</v>
      </c>
      <c r="DC21" s="307"/>
      <c r="DD21" s="404"/>
      <c r="DE21" s="154">
        <f t="shared" si="6"/>
        <v>0</v>
      </c>
      <c r="DF21" s="136" t="s">
        <v>136</v>
      </c>
      <c r="DG21" s="177"/>
      <c r="DH21" s="178">
        <f t="shared" si="16"/>
        <v>44561</v>
      </c>
      <c r="DI21" s="604"/>
      <c r="DJ21" s="605">
        <f t="shared" si="17"/>
        <v>2288</v>
      </c>
      <c r="DK21" s="618">
        <f t="shared" si="7"/>
        <v>63.555555555555557</v>
      </c>
      <c r="DL21" s="285"/>
      <c r="DM21" s="596"/>
      <c r="DN21" s="597"/>
      <c r="DO21" s="598"/>
    </row>
    <row r="22" spans="1:119" s="4" customFormat="1" ht="15" customHeight="1" x14ac:dyDescent="0.25">
      <c r="A22" s="131"/>
      <c r="B22" s="173">
        <v>17</v>
      </c>
      <c r="C22" s="188"/>
      <c r="D22" s="185" t="s">
        <v>138</v>
      </c>
      <c r="E22" s="173">
        <v>51</v>
      </c>
      <c r="F22" s="173">
        <v>38</v>
      </c>
      <c r="G22" s="182">
        <v>14</v>
      </c>
      <c r="H22" s="183">
        <v>9</v>
      </c>
      <c r="I22" s="176">
        <v>15</v>
      </c>
      <c r="J22" s="131"/>
      <c r="N22" s="131"/>
      <c r="O22" s="131"/>
      <c r="P22" s="150">
        <f t="shared" si="18"/>
        <v>18</v>
      </c>
      <c r="Q22" s="131"/>
      <c r="R22" s="151" t="s">
        <v>626</v>
      </c>
      <c r="S22" s="254" t="s">
        <v>258</v>
      </c>
      <c r="T22" s="237">
        <v>0</v>
      </c>
      <c r="U22" s="404">
        <v>0</v>
      </c>
      <c r="V22" s="249">
        <f t="shared" si="0"/>
        <v>0</v>
      </c>
      <c r="W22" s="136" t="s">
        <v>136</v>
      </c>
      <c r="X22" s="177">
        <v>2</v>
      </c>
      <c r="Y22" s="603">
        <f t="shared" si="8"/>
        <v>44499</v>
      </c>
      <c r="Z22" s="307">
        <v>0</v>
      </c>
      <c r="AA22" s="158">
        <f t="shared" si="9"/>
        <v>1377</v>
      </c>
      <c r="AB22" s="619">
        <f t="shared" si="1"/>
        <v>76.5</v>
      </c>
      <c r="AC22" s="158">
        <v>16</v>
      </c>
      <c r="AD22" s="596"/>
      <c r="AE22" s="597"/>
      <c r="AF22" s="598">
        <v>1</v>
      </c>
      <c r="AG22" s="131"/>
      <c r="AH22" s="150">
        <f t="shared" si="10"/>
        <v>37</v>
      </c>
      <c r="AI22" s="131"/>
      <c r="AJ22" s="270" t="s">
        <v>202</v>
      </c>
      <c r="AK22" s="248" t="s">
        <v>256</v>
      </c>
      <c r="AL22" s="307">
        <v>0</v>
      </c>
      <c r="AM22" s="404">
        <v>0</v>
      </c>
      <c r="AN22" s="154">
        <f t="shared" si="2"/>
        <v>0</v>
      </c>
      <c r="AO22" s="136" t="s">
        <v>136</v>
      </c>
      <c r="AP22" s="177">
        <v>4</v>
      </c>
      <c r="AQ22" s="178">
        <f t="shared" si="11"/>
        <v>44524</v>
      </c>
      <c r="AR22" s="604">
        <v>0</v>
      </c>
      <c r="AS22" s="605">
        <f t="shared" si="12"/>
        <v>2808</v>
      </c>
      <c r="AT22" s="619">
        <f t="shared" si="3"/>
        <v>75.891891891891888</v>
      </c>
      <c r="AU22" s="605">
        <v>12</v>
      </c>
      <c r="AV22" s="596"/>
      <c r="AW22" s="597"/>
      <c r="AX22" s="598">
        <v>1</v>
      </c>
      <c r="BC22" s="136"/>
      <c r="BD22" s="4" t="s">
        <v>884</v>
      </c>
      <c r="BL22" s="136"/>
      <c r="BS22" s="173">
        <v>17</v>
      </c>
      <c r="BT22" s="188"/>
      <c r="BU22" s="172" t="s">
        <v>626</v>
      </c>
      <c r="BV22" s="173">
        <v>23</v>
      </c>
      <c r="BW22" s="173">
        <v>16</v>
      </c>
      <c r="BX22" s="182">
        <v>6</v>
      </c>
      <c r="BY22" s="183">
        <v>5</v>
      </c>
      <c r="BZ22" s="176">
        <v>5</v>
      </c>
      <c r="CA22" s="131"/>
      <c r="CE22" s="131"/>
      <c r="CF22" s="131"/>
      <c r="CG22" s="353">
        <f t="shared" si="19"/>
        <v>18</v>
      </c>
      <c r="CH22" s="131"/>
      <c r="CI22" s="270" t="s">
        <v>202</v>
      </c>
      <c r="CJ22" s="254" t="s">
        <v>258</v>
      </c>
      <c r="CK22" s="237"/>
      <c r="CL22" s="404"/>
      <c r="CM22" s="249">
        <f t="shared" si="4"/>
        <v>0</v>
      </c>
      <c r="CN22" s="136" t="s">
        <v>136</v>
      </c>
      <c r="CO22" s="177"/>
      <c r="CP22" s="216">
        <f t="shared" si="13"/>
        <v>44543</v>
      </c>
      <c r="CQ22" s="307"/>
      <c r="CR22" s="158">
        <f t="shared" si="14"/>
        <v>2288</v>
      </c>
      <c r="CS22" s="618">
        <f t="shared" si="5"/>
        <v>127.11111111111111</v>
      </c>
      <c r="CT22" s="158"/>
      <c r="CU22" s="596"/>
      <c r="CV22" s="597"/>
      <c r="CW22" s="598"/>
      <c r="CX22" s="131"/>
      <c r="CY22" s="353">
        <f t="shared" si="15"/>
        <v>37</v>
      </c>
      <c r="CZ22" s="131"/>
      <c r="DA22" s="270" t="s">
        <v>202</v>
      </c>
      <c r="DB22" s="248" t="s">
        <v>256</v>
      </c>
      <c r="DC22" s="307"/>
      <c r="DD22" s="404"/>
      <c r="DE22" s="154">
        <f t="shared" si="6"/>
        <v>0</v>
      </c>
      <c r="DF22" s="136" t="s">
        <v>136</v>
      </c>
      <c r="DG22" s="177"/>
      <c r="DH22" s="178">
        <f t="shared" si="16"/>
        <v>44562</v>
      </c>
      <c r="DI22" s="604"/>
      <c r="DJ22" s="605">
        <f t="shared" si="17"/>
        <v>2288</v>
      </c>
      <c r="DK22" s="618">
        <f t="shared" si="7"/>
        <v>61.837837837837839</v>
      </c>
      <c r="DL22" s="285"/>
      <c r="DM22" s="596"/>
      <c r="DN22" s="597"/>
      <c r="DO22" s="598"/>
    </row>
    <row r="23" spans="1:119" s="4" customFormat="1" ht="15" customHeight="1" x14ac:dyDescent="0.25">
      <c r="A23" s="131"/>
      <c r="B23" s="173">
        <v>18</v>
      </c>
      <c r="C23" s="188"/>
      <c r="D23" s="185" t="s">
        <v>690</v>
      </c>
      <c r="E23" s="173">
        <v>51</v>
      </c>
      <c r="F23" s="173">
        <v>38</v>
      </c>
      <c r="G23" s="182">
        <v>12</v>
      </c>
      <c r="H23" s="183">
        <v>15</v>
      </c>
      <c r="I23" s="176">
        <v>11</v>
      </c>
      <c r="J23" s="131"/>
      <c r="N23" s="131"/>
      <c r="O23" s="131"/>
      <c r="P23" s="202">
        <f t="shared" si="18"/>
        <v>19</v>
      </c>
      <c r="Q23" s="194"/>
      <c r="R23" s="270" t="s">
        <v>833</v>
      </c>
      <c r="S23" s="248" t="s">
        <v>256</v>
      </c>
      <c r="T23" s="196">
        <v>1</v>
      </c>
      <c r="U23" s="626">
        <v>2</v>
      </c>
      <c r="V23" s="290">
        <f t="shared" si="0"/>
        <v>1</v>
      </c>
      <c r="W23" s="196" t="s">
        <v>136</v>
      </c>
      <c r="X23" s="197">
        <v>2</v>
      </c>
      <c r="Y23" s="627">
        <v>44503</v>
      </c>
      <c r="Z23" s="306">
        <f>BA5/2</f>
        <v>38</v>
      </c>
      <c r="AA23" s="190">
        <f t="shared" si="9"/>
        <v>1415</v>
      </c>
      <c r="AB23" s="628">
        <f t="shared" si="1"/>
        <v>74.473684210526315</v>
      </c>
      <c r="AC23" s="190">
        <v>17</v>
      </c>
      <c r="AD23" s="534"/>
      <c r="AE23" s="196"/>
      <c r="AF23" s="629">
        <v>1</v>
      </c>
      <c r="AG23" s="131"/>
      <c r="AH23" s="289">
        <f t="shared" si="10"/>
        <v>38</v>
      </c>
      <c r="AI23" s="194"/>
      <c r="AJ23" s="270" t="s">
        <v>833</v>
      </c>
      <c r="AK23" s="254" t="s">
        <v>258</v>
      </c>
      <c r="AL23" s="306">
        <v>2</v>
      </c>
      <c r="AM23" s="626">
        <v>3</v>
      </c>
      <c r="AN23" s="195">
        <f t="shared" si="2"/>
        <v>2</v>
      </c>
      <c r="AO23" s="196" t="s">
        <v>136</v>
      </c>
      <c r="AP23" s="197">
        <v>1</v>
      </c>
      <c r="AQ23" s="203">
        <f t="shared" si="11"/>
        <v>44525</v>
      </c>
      <c r="AR23" s="630">
        <v>72</v>
      </c>
      <c r="AS23" s="190">
        <f t="shared" si="12"/>
        <v>2880</v>
      </c>
      <c r="AT23" s="628">
        <f t="shared" si="3"/>
        <v>75.78947368421052</v>
      </c>
      <c r="AU23" s="190">
        <v>12</v>
      </c>
      <c r="AV23" s="631">
        <v>1</v>
      </c>
      <c r="AW23" s="196"/>
      <c r="AX23" s="533"/>
      <c r="BD23" s="4" t="s">
        <v>891</v>
      </c>
      <c r="BL23" s="136"/>
      <c r="BS23" s="173">
        <v>18</v>
      </c>
      <c r="BT23" s="188"/>
      <c r="BU23" s="185" t="s">
        <v>162</v>
      </c>
      <c r="BV23" s="173">
        <v>22</v>
      </c>
      <c r="BW23" s="173">
        <v>16</v>
      </c>
      <c r="BX23" s="182">
        <v>6</v>
      </c>
      <c r="BY23" s="183">
        <v>4</v>
      </c>
      <c r="BZ23" s="176">
        <v>6</v>
      </c>
      <c r="CA23" s="131"/>
      <c r="CE23" s="131"/>
      <c r="CF23" s="131"/>
      <c r="CG23" s="351">
        <f t="shared" si="19"/>
        <v>19</v>
      </c>
      <c r="CH23" s="194"/>
      <c r="CI23" s="270" t="s">
        <v>833</v>
      </c>
      <c r="CJ23" s="248" t="s">
        <v>256</v>
      </c>
      <c r="CK23" s="196"/>
      <c r="CL23" s="626"/>
      <c r="CM23" s="290">
        <f t="shared" si="4"/>
        <v>0</v>
      </c>
      <c r="CN23" s="196" t="s">
        <v>136</v>
      </c>
      <c r="CO23" s="197"/>
      <c r="CP23" s="203">
        <f t="shared" si="13"/>
        <v>44544</v>
      </c>
      <c r="CQ23" s="306"/>
      <c r="CR23" s="190">
        <f t="shared" si="14"/>
        <v>2288</v>
      </c>
      <c r="CS23" s="632">
        <f t="shared" si="5"/>
        <v>120.42105263157895</v>
      </c>
      <c r="CT23" s="190"/>
      <c r="CU23" s="534"/>
      <c r="CV23" s="196"/>
      <c r="CW23" s="629"/>
      <c r="CX23" s="131"/>
      <c r="CY23" s="351">
        <f t="shared" si="15"/>
        <v>38</v>
      </c>
      <c r="CZ23" s="194"/>
      <c r="DA23" s="270" t="s">
        <v>833</v>
      </c>
      <c r="DB23" s="254" t="s">
        <v>258</v>
      </c>
      <c r="DC23" s="306"/>
      <c r="DD23" s="626"/>
      <c r="DE23" s="195">
        <f t="shared" si="6"/>
        <v>0</v>
      </c>
      <c r="DF23" s="196" t="s">
        <v>136</v>
      </c>
      <c r="DG23" s="197"/>
      <c r="DH23" s="203">
        <f t="shared" si="16"/>
        <v>44563</v>
      </c>
      <c r="DI23" s="630"/>
      <c r="DJ23" s="190">
        <f t="shared" si="17"/>
        <v>2288</v>
      </c>
      <c r="DK23" s="632">
        <f t="shared" si="7"/>
        <v>60.210526315789473</v>
      </c>
      <c r="DL23" s="292"/>
      <c r="DM23" s="631"/>
      <c r="DN23" s="196"/>
      <c r="DO23" s="533"/>
    </row>
    <row r="24" spans="1:119" s="4" customFormat="1" ht="15" customHeight="1" x14ac:dyDescent="0.25">
      <c r="A24" s="131"/>
      <c r="B24" s="633">
        <v>19</v>
      </c>
      <c r="C24" s="188"/>
      <c r="D24" s="185" t="s">
        <v>199</v>
      </c>
      <c r="E24" s="173">
        <v>50</v>
      </c>
      <c r="F24" s="173">
        <v>38</v>
      </c>
      <c r="G24" s="182">
        <v>13</v>
      </c>
      <c r="H24" s="183">
        <v>11</v>
      </c>
      <c r="I24" s="176">
        <v>14</v>
      </c>
      <c r="J24" s="131"/>
      <c r="N24" s="131"/>
      <c r="O24" s="131"/>
      <c r="P24" s="131"/>
      <c r="Q24" s="131"/>
      <c r="R24" s="131"/>
      <c r="S24" s="131"/>
      <c r="T24" s="207">
        <f>SUM(T5:T23)</f>
        <v>27</v>
      </c>
      <c r="U24" s="634">
        <f>SUM(U5:U23)</f>
        <v>94</v>
      </c>
      <c r="V24" s="131"/>
      <c r="W24" s="131"/>
      <c r="X24" s="207">
        <f>SUM(X5:X23)</f>
        <v>36</v>
      </c>
      <c r="Y24" s="131"/>
      <c r="Z24" s="207">
        <f>SUM(Z5:Z23)</f>
        <v>1415</v>
      </c>
      <c r="AA24" s="207"/>
      <c r="AB24" s="207"/>
      <c r="AC24" s="131"/>
      <c r="AD24" s="634">
        <f>SUM(AD5:AD22)</f>
        <v>8</v>
      </c>
      <c r="AE24" s="634">
        <f>SUM(AE5:AE22)</f>
        <v>0</v>
      </c>
      <c r="AF24" s="634">
        <f>SUM(AF5:AF23)</f>
        <v>11</v>
      </c>
      <c r="AG24" s="131"/>
      <c r="AH24" s="131"/>
      <c r="AI24" s="131"/>
      <c r="AJ24" s="131"/>
      <c r="AK24" s="131"/>
      <c r="AL24" s="207">
        <f>SUM(AL5:AL23)</f>
        <v>33</v>
      </c>
      <c r="AM24" s="634">
        <f>SUM(AM5:AM23)</f>
        <v>89</v>
      </c>
      <c r="AN24" s="131"/>
      <c r="AO24" s="131"/>
      <c r="AP24" s="207">
        <f>SUM(AP5:AP23)</f>
        <v>29</v>
      </c>
      <c r="AQ24" s="131"/>
      <c r="AR24" s="207">
        <f>SUM(AR5:AR23)</f>
        <v>1465</v>
      </c>
      <c r="AS24" s="207"/>
      <c r="AT24" s="207"/>
      <c r="AU24" s="131"/>
      <c r="AV24" s="634">
        <f>SUM(AV5:AV23)</f>
        <v>11</v>
      </c>
      <c r="AW24" s="634">
        <f>SUM(AW5:AW22)</f>
        <v>2</v>
      </c>
      <c r="AX24" s="634">
        <f>SUM(AX5:AX22)</f>
        <v>6</v>
      </c>
      <c r="BS24" s="633">
        <v>19</v>
      </c>
      <c r="BT24" s="188"/>
      <c r="BU24" s="185" t="s">
        <v>812</v>
      </c>
      <c r="BV24" s="173">
        <v>15</v>
      </c>
      <c r="BW24" s="173">
        <v>16</v>
      </c>
      <c r="BX24" s="182">
        <v>4</v>
      </c>
      <c r="BY24" s="183">
        <v>3</v>
      </c>
      <c r="BZ24" s="176">
        <v>9</v>
      </c>
      <c r="CA24" s="131"/>
      <c r="CE24" s="131"/>
      <c r="CF24" s="131"/>
      <c r="CG24" s="131"/>
      <c r="CH24" s="131"/>
      <c r="CI24" s="131"/>
      <c r="CJ24" s="131"/>
      <c r="CK24" s="207">
        <f>SUM(CK5:CK23)</f>
        <v>45</v>
      </c>
      <c r="CL24" s="634">
        <f>SUM(CL5:CL23)</f>
        <v>131</v>
      </c>
      <c r="CM24" s="131"/>
      <c r="CN24" s="131"/>
      <c r="CO24" s="207">
        <f>SUM(CO5:CO23)</f>
        <v>34</v>
      </c>
      <c r="CP24" s="131"/>
      <c r="CQ24" s="207">
        <f>SUM(CQ5:CQ23)</f>
        <v>2288</v>
      </c>
      <c r="CR24" s="207"/>
      <c r="CS24" s="207"/>
      <c r="CT24" s="131"/>
      <c r="CU24" s="634">
        <f>SUM(CU5:CU22)</f>
        <v>9</v>
      </c>
      <c r="CV24" s="634">
        <f>SUM(CV5:CV22)</f>
        <v>1</v>
      </c>
      <c r="CW24" s="634">
        <f>SUM(CW5:CW23)</f>
        <v>6</v>
      </c>
      <c r="CX24" s="131"/>
      <c r="CY24" s="131"/>
      <c r="CZ24" s="131"/>
      <c r="DA24" s="131"/>
      <c r="DB24" s="131"/>
      <c r="DC24" s="207">
        <f>SUM(DC5:DC23)</f>
        <v>0</v>
      </c>
      <c r="DD24" s="634">
        <f>SUM(DD5:DD23)</f>
        <v>0</v>
      </c>
      <c r="DE24" s="131"/>
      <c r="DF24" s="131"/>
      <c r="DG24" s="207">
        <f>SUM(DG5:DG23)</f>
        <v>0</v>
      </c>
      <c r="DH24" s="131"/>
      <c r="DI24" s="207">
        <f>SUM(DI5:DI23)</f>
        <v>0</v>
      </c>
      <c r="DJ24" s="207"/>
      <c r="DK24" s="207"/>
      <c r="DL24" s="131"/>
      <c r="DM24" s="634">
        <f>SUM(DM5:DM23)</f>
        <v>0</v>
      </c>
      <c r="DN24" s="634">
        <f>SUM(DN5:DN22)</f>
        <v>0</v>
      </c>
      <c r="DO24" s="634">
        <f>SUM(DO5:DO22)</f>
        <v>0</v>
      </c>
    </row>
    <row r="25" spans="1:119" s="4" customFormat="1" ht="15" customHeight="1" x14ac:dyDescent="0.25">
      <c r="A25" s="131"/>
      <c r="B25" s="635">
        <v>20</v>
      </c>
      <c r="C25" s="636"/>
      <c r="D25" s="637" t="s">
        <v>203</v>
      </c>
      <c r="E25" s="211">
        <v>43</v>
      </c>
      <c r="F25" s="211">
        <v>38</v>
      </c>
      <c r="G25" s="212">
        <v>10</v>
      </c>
      <c r="H25" s="213">
        <v>13</v>
      </c>
      <c r="I25" s="214">
        <v>15</v>
      </c>
      <c r="J25" s="131"/>
      <c r="N25" s="131"/>
      <c r="O25" s="131"/>
      <c r="BS25" s="635">
        <v>20</v>
      </c>
      <c r="BT25" s="636"/>
      <c r="BU25" s="235" t="s">
        <v>832</v>
      </c>
      <c r="BV25" s="211">
        <v>14</v>
      </c>
      <c r="BW25" s="211">
        <v>16</v>
      </c>
      <c r="BX25" s="212">
        <v>3</v>
      </c>
      <c r="BY25" s="213">
        <v>5</v>
      </c>
      <c r="BZ25" s="214">
        <v>8</v>
      </c>
      <c r="CA25" s="131"/>
      <c r="CE25" s="131"/>
      <c r="CF25" s="131"/>
    </row>
    <row r="26" spans="1:119" s="4" customFormat="1" ht="15" customHeight="1" x14ac:dyDescent="0.25">
      <c r="A26" s="131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207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H26" s="131"/>
      <c r="AI26" s="131"/>
      <c r="AJ26" s="131"/>
      <c r="AK26" s="131"/>
      <c r="AL26" s="184" t="s">
        <v>892</v>
      </c>
      <c r="AM26" s="184"/>
      <c r="AN26" s="184" t="s">
        <v>219</v>
      </c>
      <c r="AO26" s="184"/>
      <c r="AP26" s="184" t="s">
        <v>220</v>
      </c>
      <c r="AQ26" s="184"/>
      <c r="AR26" s="184" t="s">
        <v>253</v>
      </c>
      <c r="AS26" s="131"/>
      <c r="AT26" s="184" t="s">
        <v>893</v>
      </c>
      <c r="AU26" s="131"/>
      <c r="AV26" s="131"/>
      <c r="AW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207"/>
      <c r="CE26" s="131"/>
      <c r="CF26" s="131"/>
      <c r="CG26" s="131"/>
      <c r="CH26" s="131"/>
      <c r="CI26" s="131"/>
      <c r="CJ26" s="131"/>
      <c r="CK26" s="131"/>
      <c r="CL26" s="131"/>
      <c r="CM26" s="131"/>
      <c r="CN26" s="131"/>
      <c r="CO26" s="131"/>
      <c r="CP26" s="131"/>
      <c r="CQ26" s="131"/>
      <c r="CY26" s="131"/>
      <c r="CZ26" s="131"/>
      <c r="DA26" s="131"/>
      <c r="DB26" s="131"/>
      <c r="DC26" s="184" t="s">
        <v>892</v>
      </c>
      <c r="DD26" s="184"/>
      <c r="DE26" s="184" t="s">
        <v>219</v>
      </c>
      <c r="DF26" s="184"/>
      <c r="DG26" s="184" t="s">
        <v>220</v>
      </c>
      <c r="DH26" s="184"/>
      <c r="DI26" s="184" t="s">
        <v>253</v>
      </c>
      <c r="DJ26" s="131"/>
      <c r="DK26" s="184" t="s">
        <v>893</v>
      </c>
      <c r="DL26" s="131"/>
      <c r="DM26" s="131"/>
      <c r="DN26" s="131"/>
    </row>
    <row r="27" spans="1:119" s="4" customFormat="1" ht="15" customHeight="1" x14ac:dyDescent="0.25">
      <c r="A27" s="131"/>
      <c r="B27" s="131"/>
      <c r="C27" s="131"/>
      <c r="H27" s="131"/>
      <c r="I27" s="131"/>
      <c r="J27" s="131"/>
      <c r="K27" s="131"/>
      <c r="L27" s="131"/>
      <c r="M27" s="232"/>
      <c r="N27" s="131"/>
      <c r="O27" s="131"/>
      <c r="P27" s="132"/>
      <c r="Q27" s="132"/>
      <c r="R27" s="133" t="s">
        <v>867</v>
      </c>
      <c r="S27" s="134"/>
      <c r="T27" s="135"/>
      <c r="U27" s="135"/>
      <c r="V27" s="134"/>
      <c r="W27" s="134"/>
      <c r="Y27" s="207"/>
      <c r="Z27" s="207"/>
      <c r="AH27" s="131"/>
      <c r="AI27" s="131"/>
      <c r="AJ27" s="131"/>
      <c r="AK27" s="131"/>
      <c r="AL27" s="191">
        <f>U24+AM24</f>
        <v>183</v>
      </c>
      <c r="AM27" s="191"/>
      <c r="AN27" s="191">
        <f>T24+AL24</f>
        <v>60</v>
      </c>
      <c r="AO27" s="191"/>
      <c r="AP27" s="191">
        <f>X24+AP24</f>
        <v>65</v>
      </c>
      <c r="AQ27" s="191"/>
      <c r="AR27" s="191">
        <f>Z24+AR24</f>
        <v>2880</v>
      </c>
      <c r="AS27" s="207"/>
      <c r="AT27" s="191">
        <f>AN27*100/AL27</f>
        <v>32.786885245901637</v>
      </c>
      <c r="AU27" s="131"/>
      <c r="AV27" s="131"/>
      <c r="AW27" s="131"/>
      <c r="BS27" s="131"/>
      <c r="BT27" s="131"/>
      <c r="BY27" s="131"/>
      <c r="BZ27" s="131"/>
      <c r="CA27" s="131"/>
      <c r="CB27" s="131"/>
      <c r="CC27" s="131"/>
      <c r="CD27" s="232"/>
      <c r="CE27" s="131"/>
      <c r="CF27" s="131"/>
      <c r="CG27" s="132"/>
      <c r="CH27" s="132"/>
      <c r="CI27" s="133" t="s">
        <v>867</v>
      </c>
      <c r="CJ27" s="134"/>
      <c r="CK27" s="135"/>
      <c r="CL27" s="135"/>
      <c r="CM27" s="134"/>
      <c r="CN27" s="134"/>
      <c r="CP27" s="207"/>
      <c r="CQ27" s="207"/>
      <c r="CY27" s="131"/>
      <c r="CZ27" s="131"/>
      <c r="DA27" s="131"/>
      <c r="DB27" s="131"/>
      <c r="DC27" s="191">
        <f>CL24+DD24</f>
        <v>131</v>
      </c>
      <c r="DD27" s="191"/>
      <c r="DE27" s="191">
        <f>CK24+DC24</f>
        <v>45</v>
      </c>
      <c r="DF27" s="191"/>
      <c r="DG27" s="191">
        <f>CO24+DG24</f>
        <v>34</v>
      </c>
      <c r="DH27" s="191"/>
      <c r="DI27" s="191">
        <f>CQ24+DI24</f>
        <v>2288</v>
      </c>
      <c r="DJ27" s="207"/>
      <c r="DK27" s="191">
        <f>DE27*100/DC27</f>
        <v>34.351145038167942</v>
      </c>
      <c r="DL27" s="131"/>
      <c r="DM27" s="131"/>
      <c r="DN27" s="131"/>
    </row>
    <row r="28" spans="1:119" s="4" customFormat="1" ht="15" customHeight="1" x14ac:dyDescent="0.25">
      <c r="A28" s="131"/>
      <c r="B28" s="131"/>
      <c r="C28" s="131"/>
      <c r="F28" s="136">
        <v>1</v>
      </c>
      <c r="J28" s="131"/>
      <c r="K28" s="638" t="s">
        <v>125</v>
      </c>
      <c r="L28" s="638"/>
      <c r="M28" s="638"/>
      <c r="N28" s="131"/>
      <c r="O28" s="131"/>
      <c r="P28" s="132" t="s">
        <v>101</v>
      </c>
      <c r="Q28" s="134"/>
      <c r="R28" s="134" t="s">
        <v>129</v>
      </c>
      <c r="S28" s="133" t="s">
        <v>130</v>
      </c>
      <c r="T28" s="133" t="s">
        <v>131</v>
      </c>
      <c r="U28" s="133" t="s">
        <v>132</v>
      </c>
      <c r="V28" s="133" t="s">
        <v>133</v>
      </c>
      <c r="W28" s="133" t="s">
        <v>134</v>
      </c>
      <c r="X28" s="131" t="s">
        <v>216</v>
      </c>
      <c r="AH28" s="131"/>
      <c r="AI28" s="131"/>
      <c r="AJ28" s="131"/>
      <c r="AK28" s="131"/>
      <c r="AU28" s="131"/>
      <c r="AV28" s="131"/>
      <c r="AW28" s="131"/>
      <c r="AX28" s="131"/>
      <c r="AY28" s="131"/>
      <c r="AZ28" s="131"/>
      <c r="BA28" s="131"/>
      <c r="BB28" s="131"/>
      <c r="BS28" s="131"/>
      <c r="BT28" s="131"/>
      <c r="BW28" s="136">
        <v>1</v>
      </c>
      <c r="CA28" s="131"/>
      <c r="CB28" s="638" t="s">
        <v>125</v>
      </c>
      <c r="CC28" s="638"/>
      <c r="CD28" s="638"/>
      <c r="CE28" s="131"/>
      <c r="CF28" s="131"/>
      <c r="CG28" s="132" t="s">
        <v>101</v>
      </c>
      <c r="CH28" s="134"/>
      <c r="CI28" s="134" t="s">
        <v>129</v>
      </c>
      <c r="CJ28" s="133" t="s">
        <v>130</v>
      </c>
      <c r="CK28" s="133" t="s">
        <v>131</v>
      </c>
      <c r="CL28" s="133" t="s">
        <v>132</v>
      </c>
      <c r="CM28" s="133" t="s">
        <v>133</v>
      </c>
      <c r="CN28" s="133" t="s">
        <v>134</v>
      </c>
      <c r="CO28" s="131" t="s">
        <v>216</v>
      </c>
      <c r="CY28" s="131"/>
      <c r="CZ28" s="131"/>
      <c r="DA28" s="131"/>
      <c r="DB28" s="131"/>
      <c r="DL28" s="131"/>
      <c r="DM28" s="131"/>
      <c r="DN28" s="131"/>
      <c r="DO28" s="131"/>
    </row>
    <row r="29" spans="1:119" s="4" customFormat="1" ht="15" customHeight="1" x14ac:dyDescent="0.25">
      <c r="A29" s="131"/>
      <c r="B29" s="131"/>
      <c r="C29" s="131"/>
      <c r="D29" s="270" t="s">
        <v>833</v>
      </c>
      <c r="E29" s="222">
        <f t="shared" ref="E29:E47" ca="1" si="20">RANDBETWEEN(1,100)</f>
        <v>44</v>
      </c>
      <c r="F29" s="131"/>
      <c r="G29" s="279"/>
      <c r="H29" s="280" t="s">
        <v>289</v>
      </c>
      <c r="I29" s="279"/>
      <c r="J29" s="131"/>
      <c r="K29" s="272" t="s">
        <v>281</v>
      </c>
      <c r="L29" s="248" t="s">
        <v>256</v>
      </c>
      <c r="M29" s="254" t="s">
        <v>258</v>
      </c>
      <c r="N29" s="131"/>
      <c r="O29" s="131"/>
      <c r="P29" s="261">
        <v>1</v>
      </c>
      <c r="Q29" s="171"/>
      <c r="R29" s="172" t="s">
        <v>833</v>
      </c>
      <c r="S29" s="173">
        <f t="shared" ref="S29:S48" si="21">U29*3+V29</f>
        <v>83</v>
      </c>
      <c r="T29" s="173">
        <f t="shared" ref="T29:T48" si="22">U29+V29+W29</f>
        <v>38</v>
      </c>
      <c r="U29" s="174">
        <v>25</v>
      </c>
      <c r="V29" s="175">
        <v>8</v>
      </c>
      <c r="W29" s="176">
        <v>5</v>
      </c>
      <c r="X29" s="80">
        <v>1</v>
      </c>
      <c r="AH29" s="639"/>
      <c r="AI29" s="640"/>
      <c r="AJ29" s="640" t="s">
        <v>894</v>
      </c>
      <c r="AK29" s="640"/>
      <c r="AL29" s="641"/>
      <c r="AM29" s="641" t="s">
        <v>798</v>
      </c>
      <c r="AN29" s="641"/>
      <c r="AO29" s="641"/>
      <c r="AP29" s="641"/>
      <c r="AQ29" s="641"/>
      <c r="AR29" s="641"/>
      <c r="AS29" s="641" t="s">
        <v>496</v>
      </c>
      <c r="AT29" s="641"/>
      <c r="AU29" s="641"/>
      <c r="AV29" s="641"/>
      <c r="AW29" s="136"/>
      <c r="AX29" s="131"/>
      <c r="AY29" s="131"/>
      <c r="AZ29" s="131"/>
      <c r="BA29" s="131"/>
      <c r="BB29" s="131"/>
      <c r="BL29" s="136"/>
      <c r="BS29" s="131"/>
      <c r="BT29" s="131"/>
      <c r="BU29" s="270" t="s">
        <v>833</v>
      </c>
      <c r="BV29" s="222">
        <f t="shared" ref="BV29:BV47" ca="1" si="23">RANDBETWEEN(1,100)</f>
        <v>30</v>
      </c>
      <c r="BW29" s="131"/>
      <c r="BX29" s="279"/>
      <c r="BY29" s="280" t="s">
        <v>289</v>
      </c>
      <c r="BZ29" s="279"/>
      <c r="CA29" s="131"/>
      <c r="CB29" s="272" t="s">
        <v>281</v>
      </c>
      <c r="CC29" s="248" t="s">
        <v>256</v>
      </c>
      <c r="CD29" s="254" t="s">
        <v>258</v>
      </c>
      <c r="CE29" s="131"/>
      <c r="CF29" s="131"/>
      <c r="CG29" s="261">
        <v>1</v>
      </c>
      <c r="CH29" s="171"/>
      <c r="CI29" s="172" t="s">
        <v>833</v>
      </c>
      <c r="CJ29" s="173">
        <f t="shared" ref="CJ29:CJ48" si="24">CL29*3+CM29</f>
        <v>38</v>
      </c>
      <c r="CK29" s="173">
        <f t="shared" ref="CK29:CK48" si="25">CL29+CM29+CN29</f>
        <v>16</v>
      </c>
      <c r="CL29" s="174">
        <v>12</v>
      </c>
      <c r="CM29" s="175">
        <v>2</v>
      </c>
      <c r="CN29" s="176">
        <v>2</v>
      </c>
      <c r="CO29" s="80">
        <v>1</v>
      </c>
      <c r="CY29" s="639"/>
      <c r="CZ29" s="640"/>
      <c r="DA29" s="640" t="s">
        <v>894</v>
      </c>
      <c r="DB29" s="640"/>
      <c r="DC29" s="641"/>
      <c r="DD29" s="641" t="s">
        <v>798</v>
      </c>
      <c r="DE29" s="641"/>
      <c r="DF29" s="641"/>
      <c r="DG29" s="641"/>
      <c r="DH29" s="641"/>
      <c r="DI29" s="641"/>
      <c r="DJ29" s="641" t="s">
        <v>496</v>
      </c>
      <c r="DK29" s="641"/>
      <c r="DL29" s="641"/>
      <c r="DM29" s="641"/>
      <c r="DN29" s="136"/>
      <c r="DO29" s="131"/>
    </row>
    <row r="30" spans="1:119" s="4" customFormat="1" ht="15" customHeight="1" x14ac:dyDescent="0.25">
      <c r="A30" s="131"/>
      <c r="B30" s="131"/>
      <c r="C30" s="131"/>
      <c r="D30" s="270" t="s">
        <v>202</v>
      </c>
      <c r="E30" s="222">
        <f t="shared" ca="1" si="20"/>
        <v>35</v>
      </c>
      <c r="F30" s="131"/>
      <c r="G30" s="279"/>
      <c r="H30" s="280" t="s">
        <v>291</v>
      </c>
      <c r="I30" s="279"/>
      <c r="J30" s="131"/>
      <c r="K30" s="167" t="s">
        <v>282</v>
      </c>
      <c r="L30" s="642">
        <v>18</v>
      </c>
      <c r="M30" s="642">
        <v>20</v>
      </c>
      <c r="N30" s="131"/>
      <c r="O30" s="131"/>
      <c r="P30" s="607">
        <v>2</v>
      </c>
      <c r="Q30" s="171"/>
      <c r="R30" s="172" t="s">
        <v>202</v>
      </c>
      <c r="S30" s="173">
        <f t="shared" si="21"/>
        <v>91</v>
      </c>
      <c r="T30" s="173">
        <f t="shared" si="22"/>
        <v>38</v>
      </c>
      <c r="U30" s="182">
        <v>27</v>
      </c>
      <c r="V30" s="183">
        <v>10</v>
      </c>
      <c r="W30" s="176">
        <v>1</v>
      </c>
      <c r="X30" s="80">
        <f>X29+1</f>
        <v>2</v>
      </c>
      <c r="AH30" s="465"/>
      <c r="AI30" s="465"/>
      <c r="AJ30" s="465"/>
      <c r="AK30" s="465"/>
      <c r="AL30" s="465"/>
      <c r="AM30" s="465"/>
      <c r="AN30" s="465"/>
      <c r="AO30" s="465"/>
      <c r="AP30" s="465"/>
      <c r="AQ30" s="465"/>
      <c r="AR30" s="465"/>
      <c r="AS30" s="465"/>
      <c r="AT30" s="465"/>
      <c r="AU30" s="465"/>
      <c r="AV30" s="465"/>
      <c r="AW30" s="131"/>
      <c r="AX30" s="131"/>
      <c r="BC30" s="136"/>
      <c r="BL30" s="136"/>
      <c r="BS30" s="131"/>
      <c r="BT30" s="131"/>
      <c r="BU30" s="270" t="s">
        <v>202</v>
      </c>
      <c r="BV30" s="222">
        <f t="shared" ca="1" si="23"/>
        <v>41</v>
      </c>
      <c r="BW30" s="131"/>
      <c r="BX30" s="279"/>
      <c r="BY30" s="280" t="s">
        <v>291</v>
      </c>
      <c r="BZ30" s="279"/>
      <c r="CA30" s="131"/>
      <c r="CB30" s="167" t="s">
        <v>282</v>
      </c>
      <c r="CC30" s="642">
        <v>18</v>
      </c>
      <c r="CD30" s="642">
        <v>20</v>
      </c>
      <c r="CE30" s="131"/>
      <c r="CF30" s="131"/>
      <c r="CG30" s="607">
        <v>2</v>
      </c>
      <c r="CH30" s="171"/>
      <c r="CI30" s="172" t="s">
        <v>202</v>
      </c>
      <c r="CJ30" s="173">
        <f t="shared" si="24"/>
        <v>38</v>
      </c>
      <c r="CK30" s="173">
        <f t="shared" si="25"/>
        <v>16</v>
      </c>
      <c r="CL30" s="182">
        <v>12</v>
      </c>
      <c r="CM30" s="183">
        <v>2</v>
      </c>
      <c r="CN30" s="176">
        <v>2</v>
      </c>
      <c r="CO30" s="80">
        <f>CO29+1</f>
        <v>2</v>
      </c>
      <c r="CY30" s="465"/>
      <c r="CZ30" s="465"/>
      <c r="DA30" s="465"/>
      <c r="DB30" s="465"/>
      <c r="DC30" s="465"/>
      <c r="DD30" s="465"/>
      <c r="DE30" s="465"/>
      <c r="DF30" s="465"/>
      <c r="DG30" s="465"/>
      <c r="DH30" s="465"/>
      <c r="DI30" s="465"/>
      <c r="DJ30" s="465"/>
      <c r="DK30" s="465"/>
      <c r="DL30" s="465"/>
      <c r="DM30" s="465"/>
      <c r="DN30" s="131"/>
      <c r="DO30" s="131"/>
    </row>
    <row r="31" spans="1:119" s="4" customFormat="1" ht="15" customHeight="1" thickBot="1" x14ac:dyDescent="0.3">
      <c r="A31" s="131"/>
      <c r="B31" s="131"/>
      <c r="C31" s="131"/>
      <c r="D31" s="270" t="s">
        <v>198</v>
      </c>
      <c r="E31" s="222">
        <f t="shared" ca="1" si="20"/>
        <v>89</v>
      </c>
      <c r="F31" s="131"/>
      <c r="G31" s="279"/>
      <c r="H31" s="280" t="s">
        <v>293</v>
      </c>
      <c r="I31" s="279"/>
      <c r="J31" s="131"/>
      <c r="K31" s="167" t="s">
        <v>101</v>
      </c>
      <c r="L31" s="642">
        <v>15</v>
      </c>
      <c r="M31" s="642">
        <v>18</v>
      </c>
      <c r="N31" s="131"/>
      <c r="O31" s="131"/>
      <c r="P31" s="607">
        <v>3</v>
      </c>
      <c r="Q31" s="171"/>
      <c r="R31" s="189" t="s">
        <v>198</v>
      </c>
      <c r="S31" s="173">
        <f t="shared" si="21"/>
        <v>87</v>
      </c>
      <c r="T31" s="173">
        <f t="shared" si="22"/>
        <v>38</v>
      </c>
      <c r="U31" s="182">
        <v>27</v>
      </c>
      <c r="V31" s="183">
        <v>6</v>
      </c>
      <c r="W31" s="176">
        <v>5</v>
      </c>
      <c r="X31" s="80">
        <f t="shared" ref="X31:X48" si="26">X30+1</f>
        <v>3</v>
      </c>
      <c r="Y31" s="4" t="s">
        <v>895</v>
      </c>
      <c r="AH31" s="465"/>
      <c r="AI31" s="643"/>
      <c r="AJ31" s="643" t="str">
        <f>D7</f>
        <v>Atlanta</v>
      </c>
      <c r="AK31" s="644"/>
      <c r="AL31" s="465"/>
      <c r="AM31" s="465"/>
      <c r="AN31" s="465"/>
      <c r="AO31" s="465"/>
      <c r="AP31" s="465"/>
      <c r="AQ31" s="465"/>
      <c r="AR31" s="465"/>
      <c r="AS31" s="465"/>
      <c r="AT31" s="465"/>
      <c r="AU31" s="465"/>
      <c r="AV31" s="465"/>
      <c r="AW31" s="131"/>
      <c r="AX31" s="131"/>
      <c r="BC31" s="136"/>
      <c r="BS31" s="131"/>
      <c r="BT31" s="131"/>
      <c r="BU31" s="270" t="s">
        <v>198</v>
      </c>
      <c r="BV31" s="222">
        <f t="shared" ca="1" si="23"/>
        <v>38</v>
      </c>
      <c r="BW31" s="131"/>
      <c r="BX31" s="279"/>
      <c r="BY31" s="280" t="s">
        <v>293</v>
      </c>
      <c r="BZ31" s="279"/>
      <c r="CA31" s="131"/>
      <c r="CB31" s="167" t="s">
        <v>101</v>
      </c>
      <c r="CC31" s="642">
        <v>15</v>
      </c>
      <c r="CD31" s="642">
        <v>18</v>
      </c>
      <c r="CE31" s="131"/>
      <c r="CF31" s="131"/>
      <c r="CG31" s="607">
        <v>3</v>
      </c>
      <c r="CH31" s="171"/>
      <c r="CI31" s="189" t="s">
        <v>198</v>
      </c>
      <c r="CJ31" s="173">
        <f t="shared" si="24"/>
        <v>35</v>
      </c>
      <c r="CK31" s="173">
        <f t="shared" si="25"/>
        <v>16</v>
      </c>
      <c r="CL31" s="182">
        <v>11</v>
      </c>
      <c r="CM31" s="183">
        <v>2</v>
      </c>
      <c r="CN31" s="176">
        <v>3</v>
      </c>
      <c r="CO31" s="80">
        <f t="shared" ref="CO31:CO48" si="27">CO30+1</f>
        <v>3</v>
      </c>
      <c r="CP31" s="4" t="s">
        <v>895</v>
      </c>
      <c r="CY31" s="465"/>
      <c r="CZ31" s="643"/>
      <c r="DA31" s="643" t="str">
        <f>BU7</f>
        <v>Almirante Brown</v>
      </c>
      <c r="DB31" s="644"/>
      <c r="DC31" s="465"/>
      <c r="DD31" s="465"/>
      <c r="DE31" s="465"/>
      <c r="DF31" s="465"/>
      <c r="DG31" s="465"/>
      <c r="DH31" s="465"/>
      <c r="DI31" s="465"/>
      <c r="DJ31" s="465"/>
      <c r="DK31" s="465"/>
      <c r="DL31" s="465"/>
      <c r="DM31" s="465"/>
      <c r="DN31" s="131"/>
      <c r="DO31" s="131"/>
    </row>
    <row r="32" spans="1:119" s="4" customFormat="1" ht="15" customHeight="1" thickBot="1" x14ac:dyDescent="0.3">
      <c r="A32" s="131"/>
      <c r="B32" s="131"/>
      <c r="C32" s="131"/>
      <c r="D32" s="270" t="s">
        <v>218</v>
      </c>
      <c r="E32" s="222">
        <f t="shared" ca="1" si="20"/>
        <v>62</v>
      </c>
      <c r="F32" s="131"/>
      <c r="G32" s="279"/>
      <c r="H32" s="280" t="s">
        <v>295</v>
      </c>
      <c r="I32" s="279"/>
      <c r="J32" s="131"/>
      <c r="K32" s="167" t="s">
        <v>284</v>
      </c>
      <c r="L32" s="642">
        <v>12</v>
      </c>
      <c r="M32" s="642">
        <v>15</v>
      </c>
      <c r="N32" s="131"/>
      <c r="O32" s="131"/>
      <c r="P32" s="607">
        <v>4</v>
      </c>
      <c r="Q32" s="171"/>
      <c r="R32" s="185" t="s">
        <v>218</v>
      </c>
      <c r="S32" s="173">
        <f t="shared" si="21"/>
        <v>94</v>
      </c>
      <c r="T32" s="173">
        <f t="shared" si="22"/>
        <v>38</v>
      </c>
      <c r="U32" s="182">
        <v>30</v>
      </c>
      <c r="V32" s="183">
        <v>4</v>
      </c>
      <c r="W32" s="176">
        <v>4</v>
      </c>
      <c r="X32" s="80">
        <f t="shared" si="26"/>
        <v>4</v>
      </c>
      <c r="Y32" s="4" t="s">
        <v>896</v>
      </c>
      <c r="AH32" s="465"/>
      <c r="AI32" s="645"/>
      <c r="AJ32" s="645" t="s">
        <v>897</v>
      </c>
      <c r="AK32" s="465"/>
      <c r="AL32" s="646" t="s">
        <v>202</v>
      </c>
      <c r="AM32" s="646"/>
      <c r="AN32" s="646"/>
      <c r="AO32" s="646"/>
      <c r="AP32" s="646"/>
      <c r="AQ32" s="465"/>
      <c r="AR32" s="465"/>
      <c r="AS32" s="465"/>
      <c r="AT32" s="465"/>
      <c r="AU32" s="465"/>
      <c r="AV32" s="465"/>
      <c r="AW32" s="131"/>
      <c r="AX32" s="131"/>
      <c r="BC32" s="136"/>
      <c r="BS32" s="131"/>
      <c r="BT32" s="131"/>
      <c r="BU32" s="270" t="s">
        <v>738</v>
      </c>
      <c r="BV32" s="222">
        <f t="shared" ca="1" si="23"/>
        <v>33</v>
      </c>
      <c r="BW32" s="131"/>
      <c r="BX32" s="279"/>
      <c r="BY32" s="280" t="s">
        <v>295</v>
      </c>
      <c r="BZ32" s="279"/>
      <c r="CA32" s="131"/>
      <c r="CB32" s="167" t="s">
        <v>284</v>
      </c>
      <c r="CC32" s="642">
        <v>12</v>
      </c>
      <c r="CD32" s="642">
        <v>15</v>
      </c>
      <c r="CE32" s="131"/>
      <c r="CF32" s="131"/>
      <c r="CG32" s="607">
        <v>4</v>
      </c>
      <c r="CH32" s="171"/>
      <c r="CI32" s="185" t="s">
        <v>738</v>
      </c>
      <c r="CJ32" s="173">
        <f t="shared" si="24"/>
        <v>26</v>
      </c>
      <c r="CK32" s="173">
        <f t="shared" si="25"/>
        <v>16</v>
      </c>
      <c r="CL32" s="182">
        <v>7</v>
      </c>
      <c r="CM32" s="183">
        <v>5</v>
      </c>
      <c r="CN32" s="176">
        <v>4</v>
      </c>
      <c r="CO32" s="80">
        <f t="shared" si="27"/>
        <v>4</v>
      </c>
      <c r="CP32" s="4" t="s">
        <v>896</v>
      </c>
      <c r="CY32" s="465"/>
      <c r="CZ32" s="645"/>
      <c r="DA32" s="645"/>
      <c r="DB32" s="465"/>
      <c r="DC32" s="646"/>
      <c r="DD32" s="646"/>
      <c r="DE32" s="646"/>
      <c r="DF32" s="646"/>
      <c r="DG32" s="646"/>
      <c r="DH32" s="465"/>
      <c r="DI32" s="465"/>
      <c r="DJ32" s="465"/>
      <c r="DK32" s="465"/>
      <c r="DL32" s="465"/>
      <c r="DM32" s="465"/>
      <c r="DN32" s="131"/>
      <c r="DO32" s="131"/>
    </row>
    <row r="33" spans="1:119" s="4" customFormat="1" ht="15" customHeight="1" x14ac:dyDescent="0.25">
      <c r="A33" s="131"/>
      <c r="B33" s="131"/>
      <c r="C33" s="131"/>
      <c r="D33" s="270" t="s">
        <v>783</v>
      </c>
      <c r="E33" s="222">
        <f t="shared" ca="1" si="20"/>
        <v>4</v>
      </c>
      <c r="F33" s="131"/>
      <c r="H33" s="295"/>
      <c r="I33" s="183"/>
      <c r="J33" s="131"/>
      <c r="K33" s="167" t="s">
        <v>216</v>
      </c>
      <c r="L33" s="642">
        <v>10</v>
      </c>
      <c r="M33" s="642">
        <v>12</v>
      </c>
      <c r="N33" s="131"/>
      <c r="O33" s="131"/>
      <c r="P33" s="607">
        <v>5</v>
      </c>
      <c r="Q33" s="188"/>
      <c r="R33" s="185" t="s">
        <v>783</v>
      </c>
      <c r="S33" s="173">
        <f t="shared" si="21"/>
        <v>83</v>
      </c>
      <c r="T33" s="173">
        <f t="shared" si="22"/>
        <v>38</v>
      </c>
      <c r="U33" s="182">
        <v>25</v>
      </c>
      <c r="V33" s="183">
        <v>8</v>
      </c>
      <c r="W33" s="176">
        <v>5</v>
      </c>
      <c r="X33" s="80">
        <f t="shared" si="26"/>
        <v>5</v>
      </c>
      <c r="Y33" s="4" t="s">
        <v>898</v>
      </c>
      <c r="AH33" s="465"/>
      <c r="AI33" s="643"/>
      <c r="AJ33" s="643" t="str">
        <f>D14</f>
        <v>Talleres RdE</v>
      </c>
      <c r="AK33" s="647"/>
      <c r="AL33" s="465"/>
      <c r="AM33" s="465"/>
      <c r="AN33" s="645" t="s">
        <v>899</v>
      </c>
      <c r="AO33" s="465"/>
      <c r="AP33" s="465"/>
      <c r="AQ33" s="648"/>
      <c r="AR33" s="465"/>
      <c r="AS33" s="465"/>
      <c r="AT33" s="465"/>
      <c r="AU33" s="465"/>
      <c r="AV33" s="465"/>
      <c r="AW33" s="131"/>
      <c r="AX33" s="131"/>
      <c r="BC33" s="136"/>
      <c r="BS33" s="131"/>
      <c r="BT33" s="131"/>
      <c r="BU33" s="270" t="s">
        <v>229</v>
      </c>
      <c r="BV33" s="222">
        <f t="shared" ca="1" si="23"/>
        <v>82</v>
      </c>
      <c r="BW33" s="131"/>
      <c r="BY33" s="295"/>
      <c r="BZ33" s="183"/>
      <c r="CA33" s="131"/>
      <c r="CB33" s="167" t="s">
        <v>216</v>
      </c>
      <c r="CC33" s="642">
        <v>10</v>
      </c>
      <c r="CD33" s="642">
        <v>12</v>
      </c>
      <c r="CE33" s="131"/>
      <c r="CF33" s="131"/>
      <c r="CG33" s="607">
        <v>5</v>
      </c>
      <c r="CH33" s="188"/>
      <c r="CI33" s="185" t="s">
        <v>229</v>
      </c>
      <c r="CJ33" s="173">
        <f t="shared" si="24"/>
        <v>41</v>
      </c>
      <c r="CK33" s="173">
        <f t="shared" si="25"/>
        <v>16</v>
      </c>
      <c r="CL33" s="182">
        <v>13</v>
      </c>
      <c r="CM33" s="183">
        <v>2</v>
      </c>
      <c r="CN33" s="176">
        <v>1</v>
      </c>
      <c r="CO33" s="80">
        <f t="shared" si="27"/>
        <v>5</v>
      </c>
      <c r="CP33" s="4" t="s">
        <v>898</v>
      </c>
      <c r="CY33" s="465"/>
      <c r="CZ33" s="643"/>
      <c r="DA33" s="643" t="str">
        <f>BU14</f>
        <v>Flandria</v>
      </c>
      <c r="DB33" s="647"/>
      <c r="DC33" s="465"/>
      <c r="DD33" s="465"/>
      <c r="DE33" s="645" t="s">
        <v>899</v>
      </c>
      <c r="DF33" s="465"/>
      <c r="DG33" s="465"/>
      <c r="DH33" s="648"/>
      <c r="DI33" s="465"/>
      <c r="DJ33" s="465"/>
      <c r="DK33" s="465"/>
      <c r="DL33" s="465"/>
      <c r="DM33" s="465"/>
      <c r="DN33" s="131"/>
      <c r="DO33" s="131"/>
    </row>
    <row r="34" spans="1:119" s="4" customFormat="1" ht="15" customHeight="1" thickBot="1" x14ac:dyDescent="0.3">
      <c r="A34" s="131"/>
      <c r="B34" s="131"/>
      <c r="C34" s="131"/>
      <c r="D34" s="192" t="s">
        <v>678</v>
      </c>
      <c r="E34" s="222">
        <f t="shared" ca="1" si="20"/>
        <v>32</v>
      </c>
      <c r="F34" s="131"/>
      <c r="G34" s="281"/>
      <c r="H34" s="282" t="s">
        <v>290</v>
      </c>
      <c r="I34" s="281"/>
      <c r="J34" s="131"/>
      <c r="K34" s="131"/>
      <c r="L34" s="131"/>
      <c r="M34" s="131"/>
      <c r="N34" s="131"/>
      <c r="O34" s="131"/>
      <c r="P34" s="607">
        <v>6</v>
      </c>
      <c r="Q34" s="188"/>
      <c r="R34" s="185" t="s">
        <v>678</v>
      </c>
      <c r="S34" s="173">
        <f t="shared" si="21"/>
        <v>52</v>
      </c>
      <c r="T34" s="173">
        <f t="shared" si="22"/>
        <v>38</v>
      </c>
      <c r="U34" s="182">
        <v>14</v>
      </c>
      <c r="V34" s="183">
        <v>10</v>
      </c>
      <c r="W34" s="176">
        <v>14</v>
      </c>
      <c r="X34" s="80">
        <f t="shared" si="26"/>
        <v>6</v>
      </c>
      <c r="Z34" s="131"/>
      <c r="AA34" s="131"/>
      <c r="AB34" s="131"/>
      <c r="AC34" s="131"/>
      <c r="AD34" s="131"/>
      <c r="AE34" s="131"/>
      <c r="AF34" s="131"/>
      <c r="AG34" s="131"/>
      <c r="AH34" s="465"/>
      <c r="AI34" s="465"/>
      <c r="AJ34" s="645"/>
      <c r="AK34" s="465"/>
      <c r="AL34" s="465"/>
      <c r="AM34" s="465"/>
      <c r="AN34" s="465"/>
      <c r="AO34" s="465"/>
      <c r="AP34" s="465"/>
      <c r="AQ34" s="649"/>
      <c r="AR34" s="465"/>
      <c r="AS34" s="465"/>
      <c r="AT34" s="465"/>
      <c r="AU34" s="465"/>
      <c r="AV34" s="465"/>
      <c r="AW34" s="131"/>
      <c r="AX34" s="131"/>
      <c r="BC34" s="136"/>
      <c r="BS34" s="131"/>
      <c r="BT34" s="131"/>
      <c r="BU34" s="192" t="s">
        <v>678</v>
      </c>
      <c r="BV34" s="222">
        <f t="shared" ca="1" si="23"/>
        <v>2</v>
      </c>
      <c r="BW34" s="131"/>
      <c r="BX34" s="281"/>
      <c r="BY34" s="282" t="s">
        <v>290</v>
      </c>
      <c r="BZ34" s="281"/>
      <c r="CA34" s="131"/>
      <c r="CB34" s="131"/>
      <c r="CC34" s="131"/>
      <c r="CD34" s="131"/>
      <c r="CE34" s="131"/>
      <c r="CF34" s="131"/>
      <c r="CG34" s="607">
        <v>6</v>
      </c>
      <c r="CH34" s="188"/>
      <c r="CI34" s="185" t="s">
        <v>678</v>
      </c>
      <c r="CJ34" s="173">
        <f t="shared" si="24"/>
        <v>27</v>
      </c>
      <c r="CK34" s="173">
        <f t="shared" si="25"/>
        <v>16</v>
      </c>
      <c r="CL34" s="182">
        <v>7</v>
      </c>
      <c r="CM34" s="183">
        <v>6</v>
      </c>
      <c r="CN34" s="176">
        <v>3</v>
      </c>
      <c r="CO34" s="80">
        <f t="shared" si="27"/>
        <v>6</v>
      </c>
      <c r="CQ34" s="131"/>
      <c r="CR34" s="131"/>
      <c r="CS34" s="131"/>
      <c r="CT34" s="131"/>
      <c r="CU34" s="131"/>
      <c r="CV34" s="131"/>
      <c r="CW34" s="131"/>
      <c r="CX34" s="131"/>
      <c r="CY34" s="465"/>
      <c r="CZ34" s="465"/>
      <c r="DA34" s="645"/>
      <c r="DB34" s="465"/>
      <c r="DC34" s="465"/>
      <c r="DD34" s="465"/>
      <c r="DE34" s="465"/>
      <c r="DF34" s="465"/>
      <c r="DG34" s="465"/>
      <c r="DH34" s="649"/>
      <c r="DI34" s="465"/>
      <c r="DJ34" s="465"/>
      <c r="DK34" s="465"/>
      <c r="DL34" s="465"/>
      <c r="DM34" s="465"/>
      <c r="DN34" s="131"/>
      <c r="DO34" s="131"/>
    </row>
    <row r="35" spans="1:119" s="4" customFormat="1" ht="15" customHeight="1" thickBot="1" x14ac:dyDescent="0.3">
      <c r="A35" s="131"/>
      <c r="B35" s="131"/>
      <c r="C35" s="131"/>
      <c r="D35" s="192" t="s">
        <v>171</v>
      </c>
      <c r="E35" s="222">
        <f t="shared" ca="1" si="20"/>
        <v>31</v>
      </c>
      <c r="F35" s="131"/>
      <c r="G35" s="281"/>
      <c r="H35" s="282" t="s">
        <v>292</v>
      </c>
      <c r="I35" s="283"/>
      <c r="J35" s="131"/>
      <c r="K35" s="131"/>
      <c r="L35" s="131"/>
      <c r="M35" s="131"/>
      <c r="N35" s="131"/>
      <c r="O35" s="131"/>
      <c r="P35" s="607">
        <v>7</v>
      </c>
      <c r="Q35" s="188"/>
      <c r="R35" s="172" t="s">
        <v>171</v>
      </c>
      <c r="S35" s="173">
        <f t="shared" si="21"/>
        <v>82</v>
      </c>
      <c r="T35" s="173">
        <f t="shared" si="22"/>
        <v>38</v>
      </c>
      <c r="U35" s="182">
        <v>25</v>
      </c>
      <c r="V35" s="183">
        <v>7</v>
      </c>
      <c r="W35" s="176">
        <v>6</v>
      </c>
      <c r="X35" s="80">
        <f t="shared" si="26"/>
        <v>7</v>
      </c>
      <c r="Z35" s="4" t="s">
        <v>900</v>
      </c>
      <c r="AB35" s="131"/>
      <c r="AC35" s="131"/>
      <c r="AD35" s="131"/>
      <c r="AE35" s="131"/>
      <c r="AF35" s="131"/>
      <c r="AG35" s="131"/>
      <c r="AH35" s="465"/>
      <c r="AI35" s="465"/>
      <c r="AJ35" s="643" t="str">
        <f>D10</f>
        <v>Tristán Suárez</v>
      </c>
      <c r="AK35" s="644"/>
      <c r="AL35" s="465"/>
      <c r="AM35" s="465"/>
      <c r="AN35" s="465"/>
      <c r="AO35" s="465"/>
      <c r="AP35" s="465"/>
      <c r="AQ35" s="649"/>
      <c r="AR35" s="650"/>
      <c r="AS35" s="465"/>
      <c r="AT35" s="465"/>
      <c r="AU35" s="465"/>
      <c r="AV35" s="465"/>
      <c r="AW35" s="131"/>
      <c r="AX35" s="131"/>
      <c r="BC35" s="136"/>
      <c r="BS35" s="131"/>
      <c r="BT35" s="131"/>
      <c r="BU35" s="192" t="s">
        <v>171</v>
      </c>
      <c r="BV35" s="222">
        <f t="shared" ca="1" si="23"/>
        <v>98</v>
      </c>
      <c r="BW35" s="131"/>
      <c r="BX35" s="281"/>
      <c r="BY35" s="282" t="s">
        <v>292</v>
      </c>
      <c r="BZ35" s="283"/>
      <c r="CA35" s="131"/>
      <c r="CB35" s="131"/>
      <c r="CC35" s="131"/>
      <c r="CD35" s="131"/>
      <c r="CE35" s="131"/>
      <c r="CF35" s="131"/>
      <c r="CG35" s="607">
        <v>7</v>
      </c>
      <c r="CH35" s="188"/>
      <c r="CI35" s="172" t="s">
        <v>171</v>
      </c>
      <c r="CJ35" s="173">
        <f t="shared" si="24"/>
        <v>32</v>
      </c>
      <c r="CK35" s="173">
        <f t="shared" si="25"/>
        <v>16</v>
      </c>
      <c r="CL35" s="182">
        <v>9</v>
      </c>
      <c r="CM35" s="183">
        <v>5</v>
      </c>
      <c r="CN35" s="176">
        <v>2</v>
      </c>
      <c r="CO35" s="80">
        <f t="shared" si="27"/>
        <v>7</v>
      </c>
      <c r="CQ35" s="4" t="s">
        <v>900</v>
      </c>
      <c r="CS35" s="131"/>
      <c r="CT35" s="131"/>
      <c r="CU35" s="131"/>
      <c r="CV35" s="131"/>
      <c r="CW35" s="131"/>
      <c r="CX35" s="131"/>
      <c r="CY35" s="465"/>
      <c r="CZ35" s="465"/>
      <c r="DA35" s="643" t="str">
        <f>BU10</f>
        <v>Chacarita</v>
      </c>
      <c r="DB35" s="644"/>
      <c r="DC35" s="465"/>
      <c r="DD35" s="465"/>
      <c r="DE35" s="465"/>
      <c r="DF35" s="465"/>
      <c r="DG35" s="465"/>
      <c r="DH35" s="649"/>
      <c r="DI35" s="650"/>
      <c r="DJ35" s="465"/>
      <c r="DK35" s="465"/>
      <c r="DL35" s="465"/>
      <c r="DM35" s="465"/>
      <c r="DN35" s="131"/>
      <c r="DO35" s="131"/>
    </row>
    <row r="36" spans="1:119" s="4" customFormat="1" ht="15" customHeight="1" thickBot="1" x14ac:dyDescent="0.3">
      <c r="A36" s="131"/>
      <c r="B36" s="131"/>
      <c r="C36" s="131"/>
      <c r="D36" s="192" t="s">
        <v>149</v>
      </c>
      <c r="E36" s="222">
        <f t="shared" ca="1" si="20"/>
        <v>54</v>
      </c>
      <c r="F36" s="131"/>
      <c r="G36" s="281"/>
      <c r="H36" s="282" t="s">
        <v>294</v>
      </c>
      <c r="I36" s="283"/>
      <c r="J36" s="131"/>
      <c r="K36" s="131"/>
      <c r="L36" s="131"/>
      <c r="M36" s="131"/>
      <c r="N36" s="131"/>
      <c r="O36" s="131"/>
      <c r="P36" s="607">
        <v>8</v>
      </c>
      <c r="Q36" s="188"/>
      <c r="R36" s="179" t="s">
        <v>149</v>
      </c>
      <c r="S36" s="173">
        <f t="shared" si="21"/>
        <v>67</v>
      </c>
      <c r="T36" s="173">
        <f t="shared" si="22"/>
        <v>38</v>
      </c>
      <c r="U36" s="182">
        <v>20</v>
      </c>
      <c r="V36" s="183">
        <v>7</v>
      </c>
      <c r="W36" s="176">
        <v>11</v>
      </c>
      <c r="X36" s="80">
        <f t="shared" si="26"/>
        <v>8</v>
      </c>
      <c r="Z36" s="651"/>
      <c r="AA36" s="652"/>
      <c r="AB36" s="651"/>
      <c r="AC36" s="131"/>
      <c r="AD36" s="131"/>
      <c r="AE36" s="131"/>
      <c r="AF36" s="131"/>
      <c r="AG36" s="131"/>
      <c r="AH36" s="465"/>
      <c r="AI36" s="465"/>
      <c r="AJ36" s="645" t="s">
        <v>901</v>
      </c>
      <c r="AK36" s="653"/>
      <c r="AL36" s="646" t="s">
        <v>783</v>
      </c>
      <c r="AM36" s="646"/>
      <c r="AN36" s="646"/>
      <c r="AO36" s="646"/>
      <c r="AP36" s="646"/>
      <c r="AQ36" s="654"/>
      <c r="AR36" s="649"/>
      <c r="AS36" s="465"/>
      <c r="AT36" s="465"/>
      <c r="AU36" s="465"/>
      <c r="AV36" s="465"/>
      <c r="AW36" s="131"/>
      <c r="AX36" s="131"/>
      <c r="BC36" s="136"/>
      <c r="BS36" s="131"/>
      <c r="BT36" s="131"/>
      <c r="BU36" s="192" t="s">
        <v>149</v>
      </c>
      <c r="BV36" s="222">
        <f t="shared" ca="1" si="23"/>
        <v>82</v>
      </c>
      <c r="BW36" s="131"/>
      <c r="BX36" s="281"/>
      <c r="BY36" s="282" t="s">
        <v>294</v>
      </c>
      <c r="BZ36" s="283"/>
      <c r="CA36" s="131"/>
      <c r="CB36" s="131"/>
      <c r="CC36" s="131"/>
      <c r="CD36" s="131"/>
      <c r="CE36" s="131"/>
      <c r="CF36" s="131"/>
      <c r="CG36" s="607">
        <v>8</v>
      </c>
      <c r="CH36" s="188"/>
      <c r="CI36" s="179" t="s">
        <v>149</v>
      </c>
      <c r="CJ36" s="173">
        <f t="shared" si="24"/>
        <v>25</v>
      </c>
      <c r="CK36" s="173">
        <f t="shared" si="25"/>
        <v>16</v>
      </c>
      <c r="CL36" s="182">
        <v>7</v>
      </c>
      <c r="CM36" s="183">
        <v>4</v>
      </c>
      <c r="CN36" s="176">
        <v>5</v>
      </c>
      <c r="CO36" s="80">
        <f t="shared" si="27"/>
        <v>8</v>
      </c>
      <c r="CQ36" s="651"/>
      <c r="CR36" s="652"/>
      <c r="CS36" s="651"/>
      <c r="CT36" s="131"/>
      <c r="CU36" s="131"/>
      <c r="CV36" s="131"/>
      <c r="CW36" s="131"/>
      <c r="CX36" s="131"/>
      <c r="CY36" s="465"/>
      <c r="CZ36" s="465"/>
      <c r="DA36" s="645"/>
      <c r="DB36" s="653"/>
      <c r="DC36" s="646"/>
      <c r="DD36" s="646"/>
      <c r="DE36" s="646"/>
      <c r="DF36" s="646"/>
      <c r="DG36" s="646"/>
      <c r="DH36" s="654"/>
      <c r="DI36" s="649"/>
      <c r="DJ36" s="465"/>
      <c r="DK36" s="465"/>
      <c r="DL36" s="465"/>
      <c r="DM36" s="465"/>
      <c r="DN36" s="131"/>
      <c r="DO36" s="131"/>
    </row>
    <row r="37" spans="1:119" s="4" customFormat="1" ht="15" customHeight="1" x14ac:dyDescent="0.25">
      <c r="A37" s="131"/>
      <c r="B37" s="131"/>
      <c r="C37" s="131"/>
      <c r="D37" s="192" t="s">
        <v>737</v>
      </c>
      <c r="E37" s="222">
        <f t="shared" ca="1" si="20"/>
        <v>14</v>
      </c>
      <c r="F37" s="131"/>
      <c r="G37" s="281"/>
      <c r="H37" s="282" t="s">
        <v>296</v>
      </c>
      <c r="I37" s="283"/>
      <c r="J37" s="131"/>
      <c r="K37" s="131"/>
      <c r="L37" s="131"/>
      <c r="M37" s="131"/>
      <c r="N37" s="131"/>
      <c r="O37" s="131"/>
      <c r="P37" s="607">
        <v>9</v>
      </c>
      <c r="Q37" s="188"/>
      <c r="R37" s="172" t="s">
        <v>737</v>
      </c>
      <c r="S37" s="173">
        <f t="shared" si="21"/>
        <v>64</v>
      </c>
      <c r="T37" s="173">
        <f t="shared" si="22"/>
        <v>38</v>
      </c>
      <c r="U37" s="182">
        <v>20</v>
      </c>
      <c r="V37" s="183">
        <v>4</v>
      </c>
      <c r="W37" s="176">
        <v>14</v>
      </c>
      <c r="X37" s="80">
        <f t="shared" si="26"/>
        <v>9</v>
      </c>
      <c r="Z37" s="651"/>
      <c r="AA37" s="655">
        <v>44534</v>
      </c>
      <c r="AB37" s="651"/>
      <c r="AC37" s="131"/>
      <c r="AD37" s="131"/>
      <c r="AE37" s="131"/>
      <c r="AF37" s="131"/>
      <c r="AG37" s="131"/>
      <c r="AH37" s="465"/>
      <c r="AI37" s="465"/>
      <c r="AJ37" s="643" t="str">
        <f>D11</f>
        <v>Comunicaciones</v>
      </c>
      <c r="AK37" s="465"/>
      <c r="AL37" s="465"/>
      <c r="AM37" s="656">
        <v>1</v>
      </c>
      <c r="AN37" s="645" t="s">
        <v>899</v>
      </c>
      <c r="AO37" s="657">
        <v>3</v>
      </c>
      <c r="AP37" s="658"/>
      <c r="AQ37" s="658"/>
      <c r="AR37" s="465"/>
      <c r="AS37" s="659" t="s">
        <v>783</v>
      </c>
      <c r="AT37" s="659"/>
      <c r="AU37" s="659"/>
      <c r="AV37" s="659"/>
      <c r="AW37" s="131"/>
      <c r="AX37" s="131"/>
      <c r="BC37" s="136"/>
      <c r="BS37" s="131"/>
      <c r="BT37" s="131"/>
      <c r="BU37" s="192" t="s">
        <v>737</v>
      </c>
      <c r="BV37" s="222">
        <f t="shared" ca="1" si="23"/>
        <v>74</v>
      </c>
      <c r="BW37" s="131"/>
      <c r="BX37" s="281"/>
      <c r="BY37" s="282" t="s">
        <v>296</v>
      </c>
      <c r="BZ37" s="283"/>
      <c r="CA37" s="131"/>
      <c r="CB37" s="131"/>
      <c r="CC37" s="131"/>
      <c r="CD37" s="131"/>
      <c r="CE37" s="131"/>
      <c r="CF37" s="131"/>
      <c r="CG37" s="607">
        <v>9</v>
      </c>
      <c r="CH37" s="188"/>
      <c r="CI37" s="172" t="s">
        <v>737</v>
      </c>
      <c r="CJ37" s="173">
        <f t="shared" si="24"/>
        <v>29</v>
      </c>
      <c r="CK37" s="173">
        <f t="shared" si="25"/>
        <v>16</v>
      </c>
      <c r="CL37" s="182">
        <v>8</v>
      </c>
      <c r="CM37" s="183">
        <v>5</v>
      </c>
      <c r="CN37" s="176">
        <v>3</v>
      </c>
      <c r="CO37" s="80">
        <f t="shared" si="27"/>
        <v>9</v>
      </c>
      <c r="CQ37" s="651"/>
      <c r="CR37" s="655">
        <v>44534</v>
      </c>
      <c r="CS37" s="651"/>
      <c r="CT37" s="131"/>
      <c r="CU37" s="131"/>
      <c r="CV37" s="131"/>
      <c r="CW37" s="131"/>
      <c r="CX37" s="131"/>
      <c r="CY37" s="465"/>
      <c r="CZ37" s="465"/>
      <c r="DA37" s="643" t="str">
        <f>BU11</f>
        <v>Comunicaciones</v>
      </c>
      <c r="DB37" s="465"/>
      <c r="DC37" s="465"/>
      <c r="DD37" s="656"/>
      <c r="DE37" s="645" t="s">
        <v>899</v>
      </c>
      <c r="DF37" s="657"/>
      <c r="DG37" s="658"/>
      <c r="DH37" s="658"/>
      <c r="DI37" s="465"/>
      <c r="DJ37" s="659"/>
      <c r="DK37" s="659"/>
      <c r="DL37" s="659"/>
      <c r="DM37" s="659"/>
      <c r="DN37" s="131"/>
      <c r="DO37" s="131"/>
    </row>
    <row r="38" spans="1:119" s="4" customFormat="1" ht="15" customHeight="1" x14ac:dyDescent="0.25">
      <c r="A38" s="131"/>
      <c r="B38" s="131"/>
      <c r="C38" s="131"/>
      <c r="D38" s="192" t="s">
        <v>723</v>
      </c>
      <c r="E38" s="222">
        <f t="shared" ca="1" si="20"/>
        <v>39</v>
      </c>
      <c r="F38" s="131"/>
      <c r="H38" s="295"/>
      <c r="I38" s="295"/>
      <c r="J38" s="131"/>
      <c r="K38" s="131"/>
      <c r="L38" s="131"/>
      <c r="M38" s="131"/>
      <c r="N38" s="131"/>
      <c r="O38" s="131"/>
      <c r="P38" s="173">
        <v>10</v>
      </c>
      <c r="Q38" s="188"/>
      <c r="R38" s="172" t="s">
        <v>723</v>
      </c>
      <c r="S38" s="173">
        <f t="shared" si="21"/>
        <v>80</v>
      </c>
      <c r="T38" s="173">
        <f t="shared" si="22"/>
        <v>38</v>
      </c>
      <c r="U38" s="182">
        <v>23</v>
      </c>
      <c r="V38" s="183">
        <v>11</v>
      </c>
      <c r="W38" s="176">
        <v>4</v>
      </c>
      <c r="X38" s="80">
        <f t="shared" si="26"/>
        <v>10</v>
      </c>
      <c r="Z38" s="651"/>
      <c r="AA38" s="660">
        <v>44541</v>
      </c>
      <c r="AB38" s="651"/>
      <c r="AC38" s="131"/>
      <c r="AD38" s="131"/>
      <c r="AE38" s="131"/>
      <c r="AF38" s="131"/>
      <c r="AG38" s="131"/>
      <c r="AH38" s="465"/>
      <c r="AI38" s="465"/>
      <c r="AJ38" s="645"/>
      <c r="AK38" s="465"/>
      <c r="AL38" s="465"/>
      <c r="AM38" s="465"/>
      <c r="AN38" s="465"/>
      <c r="AO38" s="465"/>
      <c r="AP38" s="661"/>
      <c r="AQ38" s="661"/>
      <c r="AR38" s="465"/>
      <c r="AS38" s="465"/>
      <c r="AT38" s="645" t="s">
        <v>902</v>
      </c>
      <c r="AU38" s="465"/>
      <c r="AV38" s="465"/>
      <c r="AW38" s="131"/>
      <c r="AX38" s="131"/>
      <c r="BC38" s="136"/>
      <c r="BS38" s="131"/>
      <c r="BT38" s="131"/>
      <c r="BU38" s="192" t="s">
        <v>723</v>
      </c>
      <c r="BV38" s="222">
        <f t="shared" ca="1" si="23"/>
        <v>84</v>
      </c>
      <c r="BW38" s="131"/>
      <c r="BY38" s="295"/>
      <c r="BZ38" s="295"/>
      <c r="CA38" s="131"/>
      <c r="CB38" s="131"/>
      <c r="CC38" s="131"/>
      <c r="CD38" s="131"/>
      <c r="CE38" s="131"/>
      <c r="CF38" s="131"/>
      <c r="CG38" s="173">
        <v>10</v>
      </c>
      <c r="CH38" s="188"/>
      <c r="CI38" s="172" t="s">
        <v>723</v>
      </c>
      <c r="CJ38" s="173">
        <f t="shared" si="24"/>
        <v>36</v>
      </c>
      <c r="CK38" s="173">
        <f t="shared" si="25"/>
        <v>16</v>
      </c>
      <c r="CL38" s="182">
        <v>11</v>
      </c>
      <c r="CM38" s="183">
        <v>3</v>
      </c>
      <c r="CN38" s="176">
        <v>2</v>
      </c>
      <c r="CO38" s="80">
        <f t="shared" si="27"/>
        <v>10</v>
      </c>
      <c r="CQ38" s="651"/>
      <c r="CR38" s="660">
        <v>44541</v>
      </c>
      <c r="CS38" s="651"/>
      <c r="CT38" s="131"/>
      <c r="CU38" s="131"/>
      <c r="CV38" s="131"/>
      <c r="CW38" s="131"/>
      <c r="CX38" s="131"/>
      <c r="CY38" s="465"/>
      <c r="CZ38" s="465"/>
      <c r="DA38" s="645"/>
      <c r="DB38" s="465"/>
      <c r="DC38" s="465"/>
      <c r="DD38" s="465"/>
      <c r="DE38" s="465"/>
      <c r="DF38" s="465"/>
      <c r="DG38" s="661"/>
      <c r="DH38" s="661"/>
      <c r="DI38" s="465"/>
      <c r="DJ38" s="465"/>
      <c r="DK38" s="645"/>
      <c r="DL38" s="465"/>
      <c r="DM38" s="465"/>
      <c r="DN38" s="131"/>
      <c r="DO38" s="131"/>
    </row>
    <row r="39" spans="1:119" s="4" customFormat="1" ht="15" customHeight="1" thickBot="1" x14ac:dyDescent="0.3">
      <c r="A39" s="131"/>
      <c r="B39" s="131"/>
      <c r="C39" s="131"/>
      <c r="D39" s="192" t="s">
        <v>161</v>
      </c>
      <c r="E39" s="222">
        <f t="shared" ca="1" si="20"/>
        <v>18</v>
      </c>
      <c r="F39" s="131"/>
      <c r="J39" s="131"/>
      <c r="K39" s="131"/>
      <c r="L39" s="131"/>
      <c r="M39" s="131"/>
      <c r="N39" s="131"/>
      <c r="O39" s="131"/>
      <c r="P39" s="173">
        <v>11</v>
      </c>
      <c r="Q39" s="188"/>
      <c r="R39" s="185" t="s">
        <v>161</v>
      </c>
      <c r="S39" s="173">
        <f t="shared" si="21"/>
        <v>66</v>
      </c>
      <c r="T39" s="173">
        <f t="shared" si="22"/>
        <v>38</v>
      </c>
      <c r="U39" s="182">
        <v>19</v>
      </c>
      <c r="V39" s="183">
        <v>9</v>
      </c>
      <c r="W39" s="176">
        <v>10</v>
      </c>
      <c r="X39" s="80">
        <f t="shared" si="26"/>
        <v>11</v>
      </c>
      <c r="Z39" s="651"/>
      <c r="AA39" s="651"/>
      <c r="AB39" s="651"/>
      <c r="AC39" s="131"/>
      <c r="AD39" s="131"/>
      <c r="AE39" s="131"/>
      <c r="AF39" s="131"/>
      <c r="AG39" s="131"/>
      <c r="AH39" s="465"/>
      <c r="AI39" s="465"/>
      <c r="AJ39" s="643" t="str">
        <f>D9</f>
        <v>Almirante Brown</v>
      </c>
      <c r="AK39" s="644"/>
      <c r="AL39" s="465"/>
      <c r="AM39" s="465"/>
      <c r="AN39" s="465"/>
      <c r="AO39" s="465"/>
      <c r="AP39" s="661"/>
      <c r="AQ39" s="661"/>
      <c r="AR39" s="661"/>
      <c r="AS39" s="659" t="s">
        <v>198</v>
      </c>
      <c r="AT39" s="659"/>
      <c r="AU39" s="659"/>
      <c r="AV39" s="659"/>
      <c r="AW39" s="131"/>
      <c r="AX39" s="131"/>
      <c r="BC39" s="136"/>
      <c r="BS39" s="131"/>
      <c r="BT39" s="131"/>
      <c r="BU39" s="192" t="s">
        <v>161</v>
      </c>
      <c r="BV39" s="222">
        <f t="shared" ca="1" si="23"/>
        <v>62</v>
      </c>
      <c r="BW39" s="131"/>
      <c r="CA39" s="131"/>
      <c r="CB39" s="131"/>
      <c r="CC39" s="131"/>
      <c r="CD39" s="131"/>
      <c r="CE39" s="131"/>
      <c r="CF39" s="131"/>
      <c r="CG39" s="173">
        <v>11</v>
      </c>
      <c r="CH39" s="188"/>
      <c r="CI39" s="185" t="s">
        <v>161</v>
      </c>
      <c r="CJ39" s="173">
        <f t="shared" si="24"/>
        <v>24</v>
      </c>
      <c r="CK39" s="173">
        <f t="shared" si="25"/>
        <v>16</v>
      </c>
      <c r="CL39" s="182">
        <v>6</v>
      </c>
      <c r="CM39" s="183">
        <v>6</v>
      </c>
      <c r="CN39" s="176">
        <v>4</v>
      </c>
      <c r="CO39" s="80">
        <f t="shared" si="27"/>
        <v>11</v>
      </c>
      <c r="CQ39" s="651"/>
      <c r="CR39" s="651"/>
      <c r="CS39" s="651"/>
      <c r="CT39" s="131"/>
      <c r="CU39" s="131"/>
      <c r="CV39" s="131"/>
      <c r="CW39" s="131"/>
      <c r="CX39" s="131"/>
      <c r="CY39" s="465"/>
      <c r="CZ39" s="465"/>
      <c r="DA39" s="643" t="str">
        <f>BU9</f>
        <v>Los Andes</v>
      </c>
      <c r="DB39" s="644"/>
      <c r="DC39" s="465"/>
      <c r="DD39" s="465"/>
      <c r="DE39" s="465"/>
      <c r="DF39" s="465"/>
      <c r="DG39" s="661"/>
      <c r="DH39" s="661"/>
      <c r="DI39" s="661"/>
      <c r="DJ39" s="659"/>
      <c r="DK39" s="659"/>
      <c r="DL39" s="659"/>
      <c r="DM39" s="659"/>
      <c r="DN39" s="131"/>
      <c r="DO39" s="131"/>
    </row>
    <row r="40" spans="1:119" s="4" customFormat="1" ht="15" customHeight="1" thickBot="1" x14ac:dyDescent="0.3">
      <c r="A40" s="131"/>
      <c r="B40" s="131"/>
      <c r="C40" s="131"/>
      <c r="D40" s="151" t="s">
        <v>690</v>
      </c>
      <c r="E40" s="222">
        <f t="shared" ca="1" si="20"/>
        <v>52</v>
      </c>
      <c r="F40" s="131"/>
      <c r="G40" s="226"/>
      <c r="H40" s="227" t="s">
        <v>224</v>
      </c>
      <c r="I40" s="228"/>
      <c r="J40" s="131"/>
      <c r="K40" s="131"/>
      <c r="L40" s="131"/>
      <c r="M40" s="131"/>
      <c r="N40" s="131"/>
      <c r="O40" s="131"/>
      <c r="P40" s="173">
        <v>12</v>
      </c>
      <c r="Q40" s="188"/>
      <c r="R40" s="185" t="s">
        <v>690</v>
      </c>
      <c r="S40" s="173">
        <f t="shared" si="21"/>
        <v>51</v>
      </c>
      <c r="T40" s="173">
        <f t="shared" si="22"/>
        <v>38</v>
      </c>
      <c r="U40" s="182">
        <v>12</v>
      </c>
      <c r="V40" s="183">
        <v>15</v>
      </c>
      <c r="W40" s="176">
        <v>11</v>
      </c>
      <c r="X40" s="80">
        <f t="shared" si="26"/>
        <v>12</v>
      </c>
      <c r="Z40" s="131"/>
      <c r="AA40" s="131"/>
      <c r="AB40" s="131"/>
      <c r="AC40" s="131"/>
      <c r="AD40" s="131"/>
      <c r="AE40" s="131"/>
      <c r="AF40" s="131"/>
      <c r="AG40" s="131"/>
      <c r="AH40" s="465"/>
      <c r="AI40" s="465"/>
      <c r="AJ40" s="645" t="s">
        <v>903</v>
      </c>
      <c r="AK40" s="465"/>
      <c r="AL40" s="646" t="s">
        <v>833</v>
      </c>
      <c r="AM40" s="646"/>
      <c r="AN40" s="646"/>
      <c r="AO40" s="646"/>
      <c r="AP40" s="646"/>
      <c r="AQ40" s="662"/>
      <c r="AR40" s="649"/>
      <c r="AS40" s="465"/>
      <c r="AT40" s="465"/>
      <c r="AU40" s="465"/>
      <c r="AV40" s="465"/>
      <c r="AW40" s="131"/>
      <c r="AX40" s="131"/>
      <c r="BC40" s="136"/>
      <c r="BS40" s="131"/>
      <c r="BT40" s="131"/>
      <c r="BU40" s="151" t="s">
        <v>690</v>
      </c>
      <c r="BV40" s="222">
        <f t="shared" ca="1" si="23"/>
        <v>98</v>
      </c>
      <c r="BW40" s="131"/>
      <c r="BX40" s="226"/>
      <c r="BY40" s="227" t="s">
        <v>224</v>
      </c>
      <c r="BZ40" s="228"/>
      <c r="CA40" s="131"/>
      <c r="CB40" s="131"/>
      <c r="CC40" s="131"/>
      <c r="CD40" s="131"/>
      <c r="CE40" s="131"/>
      <c r="CF40" s="131"/>
      <c r="CG40" s="173">
        <v>12</v>
      </c>
      <c r="CH40" s="188"/>
      <c r="CI40" s="185" t="s">
        <v>690</v>
      </c>
      <c r="CJ40" s="173">
        <f t="shared" si="24"/>
        <v>25</v>
      </c>
      <c r="CK40" s="173">
        <f t="shared" si="25"/>
        <v>16</v>
      </c>
      <c r="CL40" s="182">
        <v>7</v>
      </c>
      <c r="CM40" s="183">
        <v>4</v>
      </c>
      <c r="CN40" s="176">
        <v>5</v>
      </c>
      <c r="CO40" s="80">
        <f t="shared" si="27"/>
        <v>12</v>
      </c>
      <c r="CQ40" s="131"/>
      <c r="CR40" s="131"/>
      <c r="CS40" s="131"/>
      <c r="CT40" s="131"/>
      <c r="CU40" s="131"/>
      <c r="CV40" s="131"/>
      <c r="CW40" s="131"/>
      <c r="CX40" s="131"/>
      <c r="CY40" s="465"/>
      <c r="CZ40" s="465"/>
      <c r="DA40" s="645"/>
      <c r="DB40" s="465"/>
      <c r="DC40" s="646"/>
      <c r="DD40" s="646"/>
      <c r="DE40" s="646"/>
      <c r="DF40" s="646"/>
      <c r="DG40" s="646"/>
      <c r="DH40" s="662"/>
      <c r="DI40" s="649"/>
      <c r="DJ40" s="465"/>
      <c r="DK40" s="465"/>
      <c r="DL40" s="465"/>
      <c r="DM40" s="465"/>
      <c r="DN40" s="131"/>
      <c r="DO40" s="131"/>
    </row>
    <row r="41" spans="1:119" s="4" customFormat="1" ht="15" customHeight="1" thickBot="1" x14ac:dyDescent="0.3">
      <c r="A41" s="131"/>
      <c r="B41" s="131"/>
      <c r="C41" s="131"/>
      <c r="D41" s="151" t="s">
        <v>170</v>
      </c>
      <c r="E41" s="222">
        <f t="shared" ca="1" si="20"/>
        <v>49</v>
      </c>
      <c r="F41" s="131"/>
      <c r="G41" s="226"/>
      <c r="H41" s="227" t="s">
        <v>300</v>
      </c>
      <c r="I41" s="228"/>
      <c r="J41" s="131"/>
      <c r="K41" s="131"/>
      <c r="L41" s="131"/>
      <c r="M41" s="131"/>
      <c r="N41" s="131"/>
      <c r="O41" s="131"/>
      <c r="P41" s="173">
        <v>13</v>
      </c>
      <c r="Q41" s="188"/>
      <c r="R41" s="185" t="s">
        <v>170</v>
      </c>
      <c r="S41" s="173">
        <f t="shared" si="21"/>
        <v>63</v>
      </c>
      <c r="T41" s="173">
        <f t="shared" si="22"/>
        <v>38</v>
      </c>
      <c r="U41" s="182">
        <v>17</v>
      </c>
      <c r="V41" s="183">
        <v>12</v>
      </c>
      <c r="W41" s="176">
        <v>9</v>
      </c>
      <c r="X41" s="80">
        <f t="shared" si="26"/>
        <v>13</v>
      </c>
      <c r="Z41" s="131"/>
      <c r="AA41" s="131"/>
      <c r="AB41" s="131"/>
      <c r="AC41" s="131"/>
      <c r="AD41" s="131"/>
      <c r="AE41" s="131"/>
      <c r="AF41" s="131"/>
      <c r="AG41" s="131"/>
      <c r="AH41" s="465"/>
      <c r="AI41" s="465"/>
      <c r="AJ41" s="643" t="str">
        <f>D12</f>
        <v>Los Andes</v>
      </c>
      <c r="AK41" s="647"/>
      <c r="AL41" s="465"/>
      <c r="AM41" s="465"/>
      <c r="AN41" s="645" t="s">
        <v>899</v>
      </c>
      <c r="AO41" s="465"/>
      <c r="AP41" s="465"/>
      <c r="AQ41" s="649"/>
      <c r="AR41" s="663"/>
      <c r="AS41" s="465"/>
      <c r="AT41" s="465"/>
      <c r="AU41" s="465"/>
      <c r="AV41" s="465"/>
      <c r="AW41" s="131"/>
      <c r="AX41" s="131"/>
      <c r="BC41" s="136"/>
      <c r="BS41" s="131"/>
      <c r="BT41" s="131"/>
      <c r="BU41" s="151" t="s">
        <v>832</v>
      </c>
      <c r="BV41" s="222">
        <f t="shared" ca="1" si="23"/>
        <v>5</v>
      </c>
      <c r="BW41" s="131"/>
      <c r="BX41" s="226"/>
      <c r="BY41" s="227" t="s">
        <v>300</v>
      </c>
      <c r="BZ41" s="228"/>
      <c r="CA41" s="131"/>
      <c r="CB41" s="131"/>
      <c r="CC41" s="131"/>
      <c r="CD41" s="131"/>
      <c r="CE41" s="131"/>
      <c r="CF41" s="131"/>
      <c r="CG41" s="173">
        <v>13</v>
      </c>
      <c r="CH41" s="188"/>
      <c r="CI41" s="185" t="s">
        <v>832</v>
      </c>
      <c r="CJ41" s="173">
        <f t="shared" si="24"/>
        <v>14</v>
      </c>
      <c r="CK41" s="173">
        <f t="shared" si="25"/>
        <v>16</v>
      </c>
      <c r="CL41" s="182">
        <v>3</v>
      </c>
      <c r="CM41" s="183">
        <v>5</v>
      </c>
      <c r="CN41" s="176">
        <v>8</v>
      </c>
      <c r="CO41" s="80">
        <f t="shared" si="27"/>
        <v>13</v>
      </c>
      <c r="CQ41" s="131"/>
      <c r="CR41" s="131"/>
      <c r="CS41" s="131"/>
      <c r="CT41" s="131"/>
      <c r="CU41" s="131"/>
      <c r="CV41" s="131"/>
      <c r="CW41" s="131"/>
      <c r="CX41" s="131"/>
      <c r="CY41" s="465"/>
      <c r="CZ41" s="465"/>
      <c r="DA41" s="643" t="str">
        <f>BU12</f>
        <v>San Miguel</v>
      </c>
      <c r="DB41" s="647"/>
      <c r="DC41" s="465"/>
      <c r="DD41" s="465"/>
      <c r="DE41" s="645" t="s">
        <v>899</v>
      </c>
      <c r="DF41" s="465"/>
      <c r="DG41" s="465"/>
      <c r="DH41" s="649"/>
      <c r="DI41" s="663"/>
      <c r="DJ41" s="465"/>
      <c r="DK41" s="465"/>
      <c r="DL41" s="465"/>
      <c r="DM41" s="465"/>
      <c r="DN41" s="131"/>
      <c r="DO41" s="131"/>
    </row>
    <row r="42" spans="1:119" s="4" customFormat="1" ht="15" customHeight="1" x14ac:dyDescent="0.25">
      <c r="A42" s="131"/>
      <c r="B42" s="131"/>
      <c r="C42" s="131"/>
      <c r="D42" s="151" t="s">
        <v>162</v>
      </c>
      <c r="E42" s="222">
        <f t="shared" ca="1" si="20"/>
        <v>63</v>
      </c>
      <c r="F42" s="131"/>
      <c r="G42" s="226"/>
      <c r="H42" s="227" t="s">
        <v>302</v>
      </c>
      <c r="I42" s="228"/>
      <c r="J42" s="131"/>
      <c r="K42" s="131"/>
      <c r="L42" s="131"/>
      <c r="M42" s="131"/>
      <c r="N42" s="131"/>
      <c r="O42" s="131"/>
      <c r="P42" s="173">
        <v>14</v>
      </c>
      <c r="Q42" s="188"/>
      <c r="R42" s="172" t="s">
        <v>162</v>
      </c>
      <c r="S42" s="173">
        <f t="shared" si="21"/>
        <v>52</v>
      </c>
      <c r="T42" s="173">
        <f t="shared" si="22"/>
        <v>38</v>
      </c>
      <c r="U42" s="182">
        <v>15</v>
      </c>
      <c r="V42" s="183">
        <v>7</v>
      </c>
      <c r="W42" s="176">
        <v>16</v>
      </c>
      <c r="X42" s="80">
        <f t="shared" si="26"/>
        <v>14</v>
      </c>
      <c r="AA42" s="131"/>
      <c r="AB42" s="131"/>
      <c r="AC42" s="131"/>
      <c r="AD42" s="131"/>
      <c r="AE42" s="131"/>
      <c r="AF42" s="131"/>
      <c r="AG42" s="131"/>
      <c r="AH42" s="465"/>
      <c r="AI42" s="465"/>
      <c r="AJ42" s="645"/>
      <c r="AK42" s="465"/>
      <c r="AL42" s="465"/>
      <c r="AM42" s="465"/>
      <c r="AN42" s="465"/>
      <c r="AO42" s="465"/>
      <c r="AP42" s="465"/>
      <c r="AQ42" s="649"/>
      <c r="AR42" s="664"/>
      <c r="AS42" s="465"/>
      <c r="AT42" s="465"/>
      <c r="AU42" s="465"/>
      <c r="AV42" s="465"/>
      <c r="AW42" s="131"/>
      <c r="AX42" s="131"/>
      <c r="BC42" s="136"/>
      <c r="BS42" s="131"/>
      <c r="BT42" s="131"/>
      <c r="BU42" s="151" t="s">
        <v>170</v>
      </c>
      <c r="BV42" s="222">
        <f t="shared" ca="1" si="23"/>
        <v>17</v>
      </c>
      <c r="BW42" s="131"/>
      <c r="BX42" s="226"/>
      <c r="BY42" s="227" t="s">
        <v>302</v>
      </c>
      <c r="BZ42" s="228"/>
      <c r="CA42" s="131"/>
      <c r="CB42" s="131"/>
      <c r="CC42" s="131"/>
      <c r="CD42" s="131"/>
      <c r="CE42" s="131"/>
      <c r="CF42" s="131"/>
      <c r="CG42" s="173">
        <v>14</v>
      </c>
      <c r="CH42" s="188"/>
      <c r="CI42" s="172" t="s">
        <v>170</v>
      </c>
      <c r="CJ42" s="173">
        <f t="shared" si="24"/>
        <v>23</v>
      </c>
      <c r="CK42" s="173">
        <f t="shared" si="25"/>
        <v>16</v>
      </c>
      <c r="CL42" s="182">
        <v>7</v>
      </c>
      <c r="CM42" s="183">
        <v>2</v>
      </c>
      <c r="CN42" s="176">
        <v>7</v>
      </c>
      <c r="CO42" s="80">
        <f t="shared" si="27"/>
        <v>14</v>
      </c>
      <c r="CR42" s="131"/>
      <c r="CS42" s="131"/>
      <c r="CT42" s="131"/>
      <c r="CU42" s="131"/>
      <c r="CV42" s="131"/>
      <c r="CW42" s="131"/>
      <c r="CX42" s="131"/>
      <c r="CY42" s="465"/>
      <c r="CZ42" s="465"/>
      <c r="DA42" s="645"/>
      <c r="DB42" s="465"/>
      <c r="DC42" s="465"/>
      <c r="DD42" s="465"/>
      <c r="DE42" s="465"/>
      <c r="DF42" s="465"/>
      <c r="DG42" s="465"/>
      <c r="DH42" s="649"/>
      <c r="DI42" s="664"/>
      <c r="DJ42" s="465"/>
      <c r="DK42" s="465"/>
      <c r="DL42" s="465"/>
      <c r="DM42" s="465"/>
      <c r="DN42" s="131"/>
      <c r="DO42" s="131"/>
    </row>
    <row r="43" spans="1:119" s="4" customFormat="1" ht="15" customHeight="1" thickBot="1" x14ac:dyDescent="0.3">
      <c r="A43" s="131"/>
      <c r="B43" s="131"/>
      <c r="C43" s="131"/>
      <c r="D43" s="151" t="s">
        <v>192</v>
      </c>
      <c r="E43" s="222">
        <f t="shared" ca="1" si="20"/>
        <v>10</v>
      </c>
      <c r="G43" s="226"/>
      <c r="H43" s="227" t="s">
        <v>304</v>
      </c>
      <c r="I43" s="228"/>
      <c r="J43" s="131"/>
      <c r="K43" s="131"/>
      <c r="L43" s="131"/>
      <c r="M43" s="131"/>
      <c r="N43" s="131"/>
      <c r="O43" s="131"/>
      <c r="P43" s="173">
        <v>15</v>
      </c>
      <c r="Q43" s="188"/>
      <c r="R43" s="185" t="s">
        <v>192</v>
      </c>
      <c r="S43" s="173">
        <f t="shared" si="21"/>
        <v>56</v>
      </c>
      <c r="T43" s="173">
        <f t="shared" si="22"/>
        <v>38</v>
      </c>
      <c r="U43" s="182">
        <v>15</v>
      </c>
      <c r="V43" s="183">
        <v>11</v>
      </c>
      <c r="W43" s="176">
        <v>12</v>
      </c>
      <c r="X43" s="80">
        <f t="shared" si="26"/>
        <v>15</v>
      </c>
      <c r="Z43" s="131"/>
      <c r="AA43" s="131"/>
      <c r="AC43" s="131"/>
      <c r="AD43" s="131"/>
      <c r="AE43" s="131"/>
      <c r="AF43" s="131"/>
      <c r="AG43" s="131"/>
      <c r="AH43" s="665"/>
      <c r="AI43" s="665"/>
      <c r="AJ43" s="643" t="str">
        <f>D8</f>
        <v>Chacarita</v>
      </c>
      <c r="AK43" s="665"/>
      <c r="AL43" s="665"/>
      <c r="AM43" s="465"/>
      <c r="AN43" s="465"/>
      <c r="AO43" s="465"/>
      <c r="AP43" s="465"/>
      <c r="AQ43" s="663"/>
      <c r="AR43" s="465"/>
      <c r="AS43" s="465"/>
      <c r="AT43" s="465"/>
      <c r="AU43" s="465"/>
      <c r="AV43" s="465"/>
      <c r="AW43" s="131"/>
      <c r="AX43" s="131"/>
      <c r="BC43" s="136"/>
      <c r="BS43" s="131"/>
      <c r="BT43" s="131"/>
      <c r="BU43" s="151" t="s">
        <v>162</v>
      </c>
      <c r="BV43" s="222">
        <f t="shared" ca="1" si="23"/>
        <v>73</v>
      </c>
      <c r="BX43" s="226"/>
      <c r="BY43" s="227" t="s">
        <v>304</v>
      </c>
      <c r="BZ43" s="228"/>
      <c r="CA43" s="131"/>
      <c r="CB43" s="131"/>
      <c r="CC43" s="131"/>
      <c r="CD43" s="131"/>
      <c r="CE43" s="131"/>
      <c r="CF43" s="131"/>
      <c r="CG43" s="173">
        <v>15</v>
      </c>
      <c r="CH43" s="188"/>
      <c r="CI43" s="185" t="s">
        <v>162</v>
      </c>
      <c r="CJ43" s="173">
        <f t="shared" si="24"/>
        <v>22</v>
      </c>
      <c r="CK43" s="173">
        <f t="shared" si="25"/>
        <v>16</v>
      </c>
      <c r="CL43" s="182">
        <v>6</v>
      </c>
      <c r="CM43" s="183">
        <v>4</v>
      </c>
      <c r="CN43" s="176">
        <v>6</v>
      </c>
      <c r="CO43" s="80">
        <f t="shared" si="27"/>
        <v>15</v>
      </c>
      <c r="CQ43" s="131"/>
      <c r="CR43" s="131"/>
      <c r="CT43" s="131"/>
      <c r="CU43" s="131"/>
      <c r="CV43" s="131"/>
      <c r="CW43" s="131"/>
      <c r="CX43" s="131"/>
      <c r="CY43" s="665"/>
      <c r="CZ43" s="665"/>
      <c r="DA43" s="643" t="str">
        <f>BU8</f>
        <v>Atlanta</v>
      </c>
      <c r="DB43" s="665"/>
      <c r="DC43" s="665"/>
      <c r="DD43" s="465"/>
      <c r="DE43" s="465"/>
      <c r="DF43" s="465"/>
      <c r="DG43" s="465"/>
      <c r="DH43" s="663"/>
      <c r="DI43" s="465"/>
      <c r="DJ43" s="465"/>
      <c r="DK43" s="465"/>
      <c r="DL43" s="465"/>
      <c r="DM43" s="465"/>
      <c r="DN43" s="131"/>
      <c r="DO43" s="131"/>
    </row>
    <row r="44" spans="1:119" s="4" customFormat="1" ht="15" customHeight="1" thickBot="1" x14ac:dyDescent="0.3">
      <c r="A44" s="131"/>
      <c r="B44" s="131"/>
      <c r="C44" s="131"/>
      <c r="D44" s="151" t="s">
        <v>626</v>
      </c>
      <c r="E44" s="222">
        <f t="shared" ca="1" si="20"/>
        <v>15</v>
      </c>
      <c r="F44" s="131"/>
      <c r="G44"/>
      <c r="H44"/>
      <c r="I44"/>
      <c r="J44"/>
      <c r="K44" s="131"/>
      <c r="L44" s="131"/>
      <c r="M44" s="131"/>
      <c r="N44" s="131"/>
      <c r="O44" s="131"/>
      <c r="P44" s="173">
        <v>16</v>
      </c>
      <c r="Q44" s="188"/>
      <c r="R44" s="172" t="s">
        <v>626</v>
      </c>
      <c r="S44" s="173">
        <f t="shared" si="21"/>
        <v>57</v>
      </c>
      <c r="T44" s="173">
        <f t="shared" si="22"/>
        <v>38</v>
      </c>
      <c r="U44" s="182">
        <v>15</v>
      </c>
      <c r="V44" s="183">
        <v>12</v>
      </c>
      <c r="W44" s="176">
        <v>11</v>
      </c>
      <c r="X44" s="80">
        <f t="shared" si="26"/>
        <v>16</v>
      </c>
      <c r="Z44" s="131"/>
      <c r="AB44" s="131"/>
      <c r="AC44" s="131"/>
      <c r="AD44" s="131"/>
      <c r="AE44" s="131"/>
      <c r="AF44" s="131"/>
      <c r="AG44" s="131"/>
      <c r="AH44" s="665"/>
      <c r="AI44" s="465"/>
      <c r="AJ44" s="645" t="s">
        <v>904</v>
      </c>
      <c r="AK44" s="666"/>
      <c r="AL44" s="646" t="s">
        <v>198</v>
      </c>
      <c r="AM44" s="646"/>
      <c r="AN44" s="646"/>
      <c r="AO44" s="646"/>
      <c r="AP44" s="646"/>
      <c r="AQ44" s="667"/>
      <c r="AR44" s="465"/>
      <c r="AS44" s="465"/>
      <c r="AT44" s="465"/>
      <c r="AU44" s="465"/>
      <c r="AV44" s="465"/>
      <c r="AW44" s="131"/>
      <c r="AX44" s="131"/>
      <c r="BC44" s="136"/>
      <c r="BS44" s="131"/>
      <c r="BT44" s="131"/>
      <c r="BU44" s="151" t="s">
        <v>192</v>
      </c>
      <c r="BV44" s="222">
        <f t="shared" ca="1" si="23"/>
        <v>92</v>
      </c>
      <c r="BW44" s="131"/>
      <c r="BX44"/>
      <c r="BY44"/>
      <c r="BZ44"/>
      <c r="CA44"/>
      <c r="CB44" s="131"/>
      <c r="CC44" s="131"/>
      <c r="CD44" s="131"/>
      <c r="CE44" s="131"/>
      <c r="CF44" s="131"/>
      <c r="CG44" s="173">
        <v>16</v>
      </c>
      <c r="CH44" s="188"/>
      <c r="CI44" s="172" t="s">
        <v>192</v>
      </c>
      <c r="CJ44" s="173">
        <f t="shared" si="24"/>
        <v>28</v>
      </c>
      <c r="CK44" s="173">
        <f t="shared" si="25"/>
        <v>16</v>
      </c>
      <c r="CL44" s="182">
        <v>7</v>
      </c>
      <c r="CM44" s="183">
        <v>7</v>
      </c>
      <c r="CN44" s="176">
        <v>2</v>
      </c>
      <c r="CO44" s="80">
        <f t="shared" si="27"/>
        <v>16</v>
      </c>
      <c r="CQ44" s="131"/>
      <c r="CS44" s="131"/>
      <c r="CT44" s="131"/>
      <c r="CU44" s="131"/>
      <c r="CV44" s="131"/>
      <c r="CW44" s="131"/>
      <c r="CX44" s="131"/>
      <c r="CY44" s="665"/>
      <c r="CZ44" s="465"/>
      <c r="DA44" s="645"/>
      <c r="DB44" s="666"/>
      <c r="DC44" s="646"/>
      <c r="DD44" s="646"/>
      <c r="DE44" s="646"/>
      <c r="DF44" s="646"/>
      <c r="DG44" s="646"/>
      <c r="DH44" s="667"/>
      <c r="DI44" s="465"/>
      <c r="DJ44" s="465"/>
      <c r="DK44" s="465"/>
      <c r="DL44" s="465"/>
      <c r="DM44" s="465"/>
      <c r="DN44" s="131"/>
      <c r="DO44" s="131"/>
    </row>
    <row r="45" spans="1:119" s="4" customFormat="1" ht="15" customHeight="1" x14ac:dyDescent="0.25">
      <c r="A45" s="131"/>
      <c r="B45" s="131"/>
      <c r="C45" s="131"/>
      <c r="D45" s="151" t="s">
        <v>138</v>
      </c>
      <c r="E45" s="222">
        <f t="shared" ca="1" si="20"/>
        <v>14</v>
      </c>
      <c r="F45" s="131"/>
      <c r="G45"/>
      <c r="H45"/>
      <c r="I45"/>
      <c r="J45"/>
      <c r="K45" s="131"/>
      <c r="L45" s="131"/>
      <c r="M45" s="131"/>
      <c r="N45" s="131"/>
      <c r="O45" s="131"/>
      <c r="P45" s="173">
        <v>17</v>
      </c>
      <c r="Q45" s="188"/>
      <c r="R45" s="185" t="s">
        <v>138</v>
      </c>
      <c r="S45" s="173">
        <f t="shared" si="21"/>
        <v>51</v>
      </c>
      <c r="T45" s="173">
        <f t="shared" si="22"/>
        <v>38</v>
      </c>
      <c r="U45" s="182">
        <v>14</v>
      </c>
      <c r="V45" s="183">
        <v>9</v>
      </c>
      <c r="W45" s="176">
        <v>15</v>
      </c>
      <c r="X45" s="80">
        <f t="shared" si="26"/>
        <v>17</v>
      </c>
      <c r="AA45" s="131"/>
      <c r="AB45" s="131"/>
      <c r="AC45" s="131"/>
      <c r="AD45" s="131"/>
      <c r="AE45" s="131"/>
      <c r="AF45" s="131"/>
      <c r="AG45" s="131"/>
      <c r="AH45" s="665"/>
      <c r="AI45" s="665"/>
      <c r="AJ45" s="643" t="str">
        <f>D13</f>
        <v>Defensores Unidos</v>
      </c>
      <c r="AK45" s="668"/>
      <c r="AL45" s="669"/>
      <c r="AM45" s="670">
        <v>0</v>
      </c>
      <c r="AN45" s="645" t="s">
        <v>899</v>
      </c>
      <c r="AO45" s="657">
        <v>2</v>
      </c>
      <c r="AP45" s="665"/>
      <c r="AQ45" s="665"/>
      <c r="AR45" s="665"/>
      <c r="AS45" s="465"/>
      <c r="AT45" s="465"/>
      <c r="AU45" s="465"/>
      <c r="AV45" s="465"/>
      <c r="AW45" s="131"/>
      <c r="BC45" s="136"/>
      <c r="BS45" s="131"/>
      <c r="BT45" s="131"/>
      <c r="BU45" s="151" t="s">
        <v>812</v>
      </c>
      <c r="BV45" s="222">
        <f t="shared" ca="1" si="23"/>
        <v>79</v>
      </c>
      <c r="BW45" s="131"/>
      <c r="BX45"/>
      <c r="BY45"/>
      <c r="BZ45"/>
      <c r="CA45"/>
      <c r="CB45" s="131"/>
      <c r="CC45" s="131"/>
      <c r="CD45" s="131"/>
      <c r="CE45" s="131"/>
      <c r="CF45" s="131"/>
      <c r="CG45" s="173">
        <v>17</v>
      </c>
      <c r="CH45" s="188"/>
      <c r="CI45" s="185" t="s">
        <v>812</v>
      </c>
      <c r="CJ45" s="173">
        <f t="shared" si="24"/>
        <v>15</v>
      </c>
      <c r="CK45" s="173">
        <f t="shared" si="25"/>
        <v>16</v>
      </c>
      <c r="CL45" s="182">
        <v>4</v>
      </c>
      <c r="CM45" s="183">
        <v>3</v>
      </c>
      <c r="CN45" s="176">
        <v>9</v>
      </c>
      <c r="CO45" s="80">
        <f t="shared" si="27"/>
        <v>17</v>
      </c>
      <c r="CR45" s="131"/>
      <c r="CS45" s="131"/>
      <c r="CT45" s="131"/>
      <c r="CU45" s="131"/>
      <c r="CV45" s="131"/>
      <c r="CW45" s="131"/>
      <c r="CX45" s="131"/>
      <c r="CY45" s="665"/>
      <c r="CZ45" s="665"/>
      <c r="DA45" s="643" t="str">
        <f>BU13</f>
        <v>J.J. Urquiza</v>
      </c>
      <c r="DB45" s="668"/>
      <c r="DC45" s="669"/>
      <c r="DD45" s="670"/>
      <c r="DE45" s="645" t="s">
        <v>899</v>
      </c>
      <c r="DF45" s="657"/>
      <c r="DG45" s="665"/>
      <c r="DH45" s="665"/>
      <c r="DI45" s="665"/>
      <c r="DJ45" s="465"/>
      <c r="DK45" s="465"/>
      <c r="DL45" s="465"/>
      <c r="DM45" s="465"/>
      <c r="DN45" s="131"/>
    </row>
    <row r="46" spans="1:119" s="4" customFormat="1" ht="15" customHeight="1" x14ac:dyDescent="0.25">
      <c r="A46" s="131"/>
      <c r="B46" s="131"/>
      <c r="C46" s="131"/>
      <c r="D46" s="151" t="s">
        <v>203</v>
      </c>
      <c r="E46" s="222">
        <f t="shared" ca="1" si="20"/>
        <v>83</v>
      </c>
      <c r="F46" s="131"/>
      <c r="G46"/>
      <c r="H46"/>
      <c r="I46"/>
      <c r="J46"/>
      <c r="K46" s="131"/>
      <c r="L46" s="131"/>
      <c r="M46" s="131"/>
      <c r="N46" s="131"/>
      <c r="O46" s="131"/>
      <c r="P46" s="173">
        <v>18</v>
      </c>
      <c r="Q46" s="188"/>
      <c r="R46" s="172" t="s">
        <v>203</v>
      </c>
      <c r="S46" s="173">
        <f t="shared" si="21"/>
        <v>43</v>
      </c>
      <c r="T46" s="173">
        <f t="shared" si="22"/>
        <v>38</v>
      </c>
      <c r="U46" s="182">
        <v>10</v>
      </c>
      <c r="V46" s="183">
        <v>13</v>
      </c>
      <c r="W46" s="176">
        <v>15</v>
      </c>
      <c r="X46" s="80">
        <f t="shared" si="26"/>
        <v>18</v>
      </c>
      <c r="Z46" s="131"/>
      <c r="AA46" s="131"/>
      <c r="AB46" s="131"/>
      <c r="AC46" s="131"/>
      <c r="AD46" s="131"/>
      <c r="AE46" s="131"/>
      <c r="AF46" s="131"/>
      <c r="AG46" s="131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465"/>
      <c r="AT46" s="465"/>
      <c r="AU46" s="465"/>
      <c r="AV46" s="465"/>
      <c r="AW46" s="131"/>
      <c r="BC46" s="136"/>
      <c r="BS46" s="131"/>
      <c r="BT46" s="131"/>
      <c r="BU46" s="151" t="s">
        <v>626</v>
      </c>
      <c r="BV46" s="222">
        <f t="shared" ca="1" si="23"/>
        <v>6</v>
      </c>
      <c r="BW46" s="131"/>
      <c r="BX46"/>
      <c r="BY46"/>
      <c r="BZ46"/>
      <c r="CA46"/>
      <c r="CB46" s="131"/>
      <c r="CC46" s="131"/>
      <c r="CD46" s="131"/>
      <c r="CE46" s="131"/>
      <c r="CF46" s="131"/>
      <c r="CG46" s="173">
        <v>18</v>
      </c>
      <c r="CH46" s="188"/>
      <c r="CI46" s="172" t="s">
        <v>626</v>
      </c>
      <c r="CJ46" s="173">
        <f t="shared" si="24"/>
        <v>23</v>
      </c>
      <c r="CK46" s="173">
        <f t="shared" si="25"/>
        <v>16</v>
      </c>
      <c r="CL46" s="182">
        <v>6</v>
      </c>
      <c r="CM46" s="183">
        <v>5</v>
      </c>
      <c r="CN46" s="176">
        <v>5</v>
      </c>
      <c r="CO46" s="80">
        <f t="shared" si="27"/>
        <v>18</v>
      </c>
      <c r="CQ46" s="131"/>
      <c r="CR46" s="131"/>
      <c r="CS46" s="131"/>
      <c r="CT46" s="131"/>
      <c r="CU46" s="131"/>
      <c r="CV46" s="131"/>
      <c r="CW46" s="131"/>
      <c r="CX46" s="131"/>
      <c r="CY46" s="665"/>
      <c r="CZ46" s="665"/>
      <c r="DA46" s="665"/>
      <c r="DB46" s="665"/>
      <c r="DC46" s="665"/>
      <c r="DD46" s="665"/>
      <c r="DE46" s="665"/>
      <c r="DF46" s="665"/>
      <c r="DG46" s="665"/>
      <c r="DH46" s="665"/>
      <c r="DI46" s="665"/>
      <c r="DJ46" s="465"/>
      <c r="DK46" s="465"/>
      <c r="DL46" s="465"/>
      <c r="DM46" s="465"/>
      <c r="DN46" s="131"/>
    </row>
    <row r="47" spans="1:119" s="4" customFormat="1" ht="15" customHeight="1" x14ac:dyDescent="0.25">
      <c r="A47" s="131"/>
      <c r="B47" s="131"/>
      <c r="C47" s="131"/>
      <c r="D47" s="151" t="s">
        <v>199</v>
      </c>
      <c r="E47" s="222">
        <f t="shared" ca="1" si="20"/>
        <v>79</v>
      </c>
      <c r="F47" s="131"/>
      <c r="G47"/>
      <c r="H47"/>
      <c r="I47"/>
      <c r="J47"/>
      <c r="K47" s="131"/>
      <c r="L47" s="131"/>
      <c r="M47" s="131"/>
      <c r="N47" s="131"/>
      <c r="O47" s="131"/>
      <c r="P47" s="633">
        <v>19</v>
      </c>
      <c r="Q47" s="188"/>
      <c r="R47" s="185" t="s">
        <v>199</v>
      </c>
      <c r="S47" s="173">
        <f t="shared" si="21"/>
        <v>50</v>
      </c>
      <c r="T47" s="173">
        <f t="shared" si="22"/>
        <v>38</v>
      </c>
      <c r="U47" s="182">
        <v>13</v>
      </c>
      <c r="V47" s="183">
        <v>11</v>
      </c>
      <c r="W47" s="176">
        <v>14</v>
      </c>
      <c r="X47" s="80">
        <f t="shared" si="26"/>
        <v>19</v>
      </c>
      <c r="Z47" s="131"/>
      <c r="AA47" s="131"/>
      <c r="AB47" s="131"/>
      <c r="AC47" s="131"/>
      <c r="AD47" s="131"/>
      <c r="AE47" s="131"/>
      <c r="AF47" s="131"/>
      <c r="AG47" s="131"/>
      <c r="AW47" s="131"/>
      <c r="BC47" s="136"/>
      <c r="BS47" s="131"/>
      <c r="BT47" s="131"/>
      <c r="BU47" s="151" t="s">
        <v>138</v>
      </c>
      <c r="BV47" s="222">
        <f t="shared" ca="1" si="23"/>
        <v>33</v>
      </c>
      <c r="BW47" s="131"/>
      <c r="BX47"/>
      <c r="BY47"/>
      <c r="BZ47"/>
      <c r="CA47"/>
      <c r="CB47" s="131"/>
      <c r="CC47" s="131"/>
      <c r="CD47" s="131"/>
      <c r="CE47" s="131"/>
      <c r="CF47" s="131"/>
      <c r="CG47" s="633">
        <v>19</v>
      </c>
      <c r="CH47" s="188"/>
      <c r="CI47" s="185" t="s">
        <v>138</v>
      </c>
      <c r="CJ47" s="173">
        <f t="shared" si="24"/>
        <v>29</v>
      </c>
      <c r="CK47" s="173">
        <f t="shared" si="25"/>
        <v>16</v>
      </c>
      <c r="CL47" s="182">
        <v>9</v>
      </c>
      <c r="CM47" s="183">
        <v>2</v>
      </c>
      <c r="CN47" s="176">
        <v>5</v>
      </c>
      <c r="CO47" s="80">
        <f t="shared" si="27"/>
        <v>19</v>
      </c>
      <c r="CQ47" s="131"/>
      <c r="CR47" s="131"/>
      <c r="CS47" s="131"/>
      <c r="CT47" s="131"/>
      <c r="CU47" s="131"/>
      <c r="CV47" s="131"/>
      <c r="CW47" s="131"/>
      <c r="CX47" s="131"/>
      <c r="DN47" s="131"/>
    </row>
    <row r="48" spans="1:119" s="4" customFormat="1" ht="15" customHeight="1" x14ac:dyDescent="0.25">
      <c r="A48" s="131"/>
      <c r="B48" s="131"/>
      <c r="C48" s="131"/>
      <c r="F48" s="131"/>
      <c r="J48" s="131"/>
      <c r="K48" s="131"/>
      <c r="L48" s="131"/>
      <c r="M48" s="131"/>
      <c r="N48" s="131"/>
      <c r="O48" s="131"/>
      <c r="P48" s="635">
        <v>20</v>
      </c>
      <c r="Q48" s="636"/>
      <c r="R48" s="671" t="s">
        <v>750</v>
      </c>
      <c r="S48" s="211">
        <f t="shared" si="21"/>
        <v>59</v>
      </c>
      <c r="T48" s="211">
        <f t="shared" si="22"/>
        <v>38</v>
      </c>
      <c r="U48" s="212">
        <f>AD24+AV24</f>
        <v>19</v>
      </c>
      <c r="V48" s="213">
        <f>AE24+AW24</f>
        <v>2</v>
      </c>
      <c r="W48" s="214">
        <f>AF24+AX24</f>
        <v>17</v>
      </c>
      <c r="X48" s="80">
        <f t="shared" si="26"/>
        <v>20</v>
      </c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BA48" s="131"/>
      <c r="BB48" s="131"/>
      <c r="BC48" s="136"/>
      <c r="BS48" s="131"/>
      <c r="BT48" s="131"/>
      <c r="BW48" s="131"/>
      <c r="CA48" s="131"/>
      <c r="CB48" s="131"/>
      <c r="CC48" s="131"/>
      <c r="CD48" s="131"/>
      <c r="CE48" s="131"/>
      <c r="CF48" s="131"/>
      <c r="CG48" s="635">
        <v>20</v>
      </c>
      <c r="CH48" s="636"/>
      <c r="CI48" s="671" t="s">
        <v>750</v>
      </c>
      <c r="CJ48" s="211">
        <f t="shared" si="24"/>
        <v>28</v>
      </c>
      <c r="CK48" s="211">
        <f t="shared" si="25"/>
        <v>16</v>
      </c>
      <c r="CL48" s="212">
        <f>CU24+DM24</f>
        <v>9</v>
      </c>
      <c r="CM48" s="213">
        <f>CV24+DN24</f>
        <v>1</v>
      </c>
      <c r="CN48" s="214">
        <f>CW24+DO24</f>
        <v>6</v>
      </c>
      <c r="CO48" s="80">
        <f t="shared" si="27"/>
        <v>20</v>
      </c>
      <c r="CQ48" s="131"/>
      <c r="CR48" s="131"/>
      <c r="CS48" s="131"/>
      <c r="CT48" s="131"/>
      <c r="CU48" s="131"/>
      <c r="CV48" s="131"/>
      <c r="CW48" s="131"/>
      <c r="CX48" s="131"/>
      <c r="CY48" s="131"/>
      <c r="CZ48" s="131"/>
      <c r="DA48" s="131"/>
      <c r="DB48" s="131"/>
      <c r="DC48" s="131"/>
      <c r="DD48" s="131"/>
      <c r="DE48" s="131"/>
      <c r="DF48" s="131"/>
      <c r="DG48" s="131"/>
      <c r="DH48" s="131"/>
      <c r="DI48" s="131"/>
      <c r="DJ48" s="131"/>
      <c r="DK48" s="131"/>
      <c r="DL48" s="131"/>
      <c r="DM48" s="131"/>
      <c r="DN48" s="131"/>
    </row>
    <row r="49" spans="1:119" s="4" customFormat="1" ht="15" customHeight="1" x14ac:dyDescent="0.25">
      <c r="A49" s="131"/>
      <c r="B49" s="131"/>
      <c r="C49" s="131"/>
      <c r="J49" s="131"/>
      <c r="K49" s="131"/>
      <c r="L49" s="131"/>
      <c r="M49" s="131"/>
      <c r="N49" s="131"/>
      <c r="O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t="s">
        <v>905</v>
      </c>
      <c r="AK49" s="130"/>
      <c r="AL49" s="130"/>
      <c r="AM49" s="130"/>
      <c r="AN49" s="130"/>
      <c r="AO49" s="130"/>
      <c r="AP49" s="130"/>
      <c r="AQ49" s="672">
        <v>1</v>
      </c>
      <c r="AR49" s="672">
        <v>2</v>
      </c>
      <c r="AS49" s="672">
        <v>3</v>
      </c>
      <c r="AT49" s="672">
        <v>4</v>
      </c>
      <c r="AU49" s="672">
        <v>5</v>
      </c>
      <c r="AV49" s="130"/>
      <c r="AW49" s="131"/>
      <c r="AX49" s="131"/>
      <c r="AY49" s="131"/>
      <c r="AZ49" s="131"/>
      <c r="BA49" s="131"/>
      <c r="BB49" s="131"/>
      <c r="BC49" s="136"/>
      <c r="BS49" s="131"/>
      <c r="BT49" s="131"/>
      <c r="CA49" s="131"/>
      <c r="CB49" s="131"/>
      <c r="CC49" s="131"/>
      <c r="CD49" s="131"/>
      <c r="CE49" s="131"/>
      <c r="CF49" s="131"/>
      <c r="CQ49" s="131"/>
      <c r="CR49" s="131"/>
      <c r="CS49" s="131"/>
      <c r="CT49" s="131"/>
      <c r="CU49" s="131"/>
      <c r="CV49" s="131"/>
      <c r="CW49" s="131"/>
      <c r="CX49" s="131"/>
      <c r="CY49" s="131"/>
      <c r="CZ49" s="131"/>
      <c r="DA49" t="s">
        <v>905</v>
      </c>
      <c r="DB49" s="130"/>
      <c r="DC49" s="130"/>
      <c r="DD49" s="130"/>
      <c r="DE49" s="130"/>
      <c r="DF49" s="130"/>
      <c r="DG49" s="130"/>
      <c r="DH49" s="672">
        <v>1</v>
      </c>
      <c r="DI49" s="672">
        <v>2</v>
      </c>
      <c r="DJ49" s="672">
        <v>3</v>
      </c>
      <c r="DK49" s="672">
        <v>4</v>
      </c>
      <c r="DL49" s="672">
        <v>5</v>
      </c>
      <c r="DM49" s="130"/>
      <c r="DN49" s="131"/>
      <c r="DO49" s="131"/>
    </row>
    <row r="50" spans="1:119" x14ac:dyDescent="0.25">
      <c r="P50" s="132"/>
      <c r="Q50" s="132"/>
      <c r="R50" s="133" t="s">
        <v>867</v>
      </c>
      <c r="S50" s="134"/>
      <c r="T50" s="135"/>
      <c r="U50" s="135"/>
      <c r="V50" s="134"/>
      <c r="W50" s="134"/>
      <c r="AK50" s="673">
        <v>1</v>
      </c>
      <c r="AL50" s="674">
        <v>2</v>
      </c>
      <c r="AM50" s="674">
        <v>3</v>
      </c>
      <c r="AN50" s="675">
        <v>4</v>
      </c>
      <c r="AO50" s="676">
        <v>5</v>
      </c>
      <c r="AP50" s="676">
        <v>6</v>
      </c>
      <c r="AQ50" s="677">
        <v>7</v>
      </c>
      <c r="AR50" s="678">
        <v>8</v>
      </c>
      <c r="AS50" s="679">
        <v>9</v>
      </c>
      <c r="AT50" s="680">
        <v>10</v>
      </c>
      <c r="AU50" s="681">
        <v>11</v>
      </c>
      <c r="CG50" s="132"/>
      <c r="CH50" s="132"/>
      <c r="CI50" s="133" t="s">
        <v>867</v>
      </c>
      <c r="CJ50" s="134"/>
      <c r="CK50" s="135"/>
      <c r="CL50" s="135"/>
      <c r="CM50" s="134"/>
      <c r="CN50" s="134"/>
      <c r="DB50" s="673">
        <v>1</v>
      </c>
      <c r="DC50" s="674">
        <v>2</v>
      </c>
      <c r="DD50" s="674">
        <v>3</v>
      </c>
      <c r="DE50" s="675">
        <v>4</v>
      </c>
      <c r="DF50" s="676">
        <v>5</v>
      </c>
      <c r="DG50" s="676">
        <v>6</v>
      </c>
      <c r="DH50" s="677">
        <v>7</v>
      </c>
      <c r="DI50" s="678">
        <v>8</v>
      </c>
      <c r="DJ50" s="679">
        <v>9</v>
      </c>
      <c r="DK50" s="680">
        <v>10</v>
      </c>
      <c r="DL50" s="681">
        <v>11</v>
      </c>
    </row>
    <row r="51" spans="1:119" ht="15.75" thickBot="1" x14ac:dyDescent="0.3">
      <c r="P51" s="132" t="s">
        <v>101</v>
      </c>
      <c r="Q51" s="134"/>
      <c r="R51" s="134" t="s">
        <v>129</v>
      </c>
      <c r="S51" s="133" t="s">
        <v>130</v>
      </c>
      <c r="T51" s="133" t="s">
        <v>131</v>
      </c>
      <c r="U51" s="133" t="s">
        <v>132</v>
      </c>
      <c r="V51" s="133" t="s">
        <v>133</v>
      </c>
      <c r="W51" s="133" t="s">
        <v>134</v>
      </c>
      <c r="AK51" s="672">
        <f ca="1">RANDBETWEEN(1,6)</f>
        <v>5</v>
      </c>
      <c r="AL51" s="672">
        <f t="shared" ref="AL51:AU51" ca="1" si="28">RANDBETWEEN(1,6)</f>
        <v>1</v>
      </c>
      <c r="AM51" s="672">
        <f t="shared" ca="1" si="28"/>
        <v>2</v>
      </c>
      <c r="AN51" s="682">
        <f t="shared" ca="1" si="28"/>
        <v>1</v>
      </c>
      <c r="AO51" s="672">
        <f t="shared" ca="1" si="28"/>
        <v>2</v>
      </c>
      <c r="AP51" s="672">
        <f t="shared" ca="1" si="28"/>
        <v>4</v>
      </c>
      <c r="AQ51" s="682">
        <f t="shared" ca="1" si="28"/>
        <v>3</v>
      </c>
      <c r="AR51" s="672">
        <f t="shared" ca="1" si="28"/>
        <v>2</v>
      </c>
      <c r="AS51" s="682">
        <f t="shared" ca="1" si="28"/>
        <v>6</v>
      </c>
      <c r="AT51" s="672">
        <f t="shared" ca="1" si="28"/>
        <v>3</v>
      </c>
      <c r="AU51" s="672">
        <f t="shared" ca="1" si="28"/>
        <v>3</v>
      </c>
      <c r="CG51" s="132" t="s">
        <v>101</v>
      </c>
      <c r="CH51" s="134"/>
      <c r="CI51" s="134" t="s">
        <v>129</v>
      </c>
      <c r="CJ51" s="133" t="s">
        <v>130</v>
      </c>
      <c r="CK51" s="133" t="s">
        <v>131</v>
      </c>
      <c r="CL51" s="133" t="s">
        <v>132</v>
      </c>
      <c r="CM51" s="133" t="s">
        <v>133</v>
      </c>
      <c r="CN51" s="133" t="s">
        <v>134</v>
      </c>
      <c r="DB51" s="672">
        <f ca="1">RANDBETWEEN(1,6)</f>
        <v>1</v>
      </c>
      <c r="DC51" s="672">
        <f t="shared" ref="DC51:DL51" ca="1" si="29">RANDBETWEEN(1,6)</f>
        <v>6</v>
      </c>
      <c r="DD51" s="672">
        <f t="shared" ca="1" si="29"/>
        <v>5</v>
      </c>
      <c r="DE51" s="682">
        <f t="shared" ca="1" si="29"/>
        <v>1</v>
      </c>
      <c r="DF51" s="672">
        <f t="shared" ca="1" si="29"/>
        <v>5</v>
      </c>
      <c r="DG51" s="672">
        <f t="shared" ca="1" si="29"/>
        <v>6</v>
      </c>
      <c r="DH51" s="682">
        <f t="shared" ca="1" si="29"/>
        <v>2</v>
      </c>
      <c r="DI51" s="672">
        <f t="shared" ca="1" si="29"/>
        <v>1</v>
      </c>
      <c r="DJ51" s="682">
        <f t="shared" ca="1" si="29"/>
        <v>2</v>
      </c>
      <c r="DK51" s="672">
        <f t="shared" ca="1" si="29"/>
        <v>3</v>
      </c>
      <c r="DL51" s="672">
        <f t="shared" ca="1" si="29"/>
        <v>1</v>
      </c>
    </row>
    <row r="52" spans="1:119" ht="15.75" thickBot="1" x14ac:dyDescent="0.3">
      <c r="P52" s="261">
        <v>1</v>
      </c>
      <c r="Q52" s="171"/>
      <c r="R52" s="172" t="s">
        <v>833</v>
      </c>
      <c r="S52" s="173">
        <v>83</v>
      </c>
      <c r="T52" s="173">
        <v>38</v>
      </c>
      <c r="U52" s="174">
        <v>25</v>
      </c>
      <c r="V52" s="175">
        <v>8</v>
      </c>
      <c r="W52" s="176">
        <v>5</v>
      </c>
      <c r="AJ52" s="683" t="s">
        <v>783</v>
      </c>
      <c r="AK52" s="130">
        <v>0</v>
      </c>
      <c r="AL52" s="130">
        <v>0</v>
      </c>
      <c r="AM52" s="130">
        <v>1</v>
      </c>
      <c r="AN52" s="130">
        <v>0</v>
      </c>
      <c r="AO52" s="130">
        <v>0</v>
      </c>
      <c r="AP52" s="130">
        <v>0</v>
      </c>
      <c r="AQ52" s="130">
        <v>0</v>
      </c>
      <c r="AR52" s="130">
        <v>0</v>
      </c>
      <c r="AS52" s="130">
        <v>0</v>
      </c>
      <c r="AT52" s="130">
        <v>0</v>
      </c>
      <c r="AU52" s="130">
        <v>0</v>
      </c>
      <c r="AV52" s="684">
        <f>SUM(AK52:AU52)</f>
        <v>1</v>
      </c>
      <c r="CG52" s="261">
        <v>1</v>
      </c>
      <c r="CH52" s="171"/>
      <c r="CI52" s="172" t="s">
        <v>833</v>
      </c>
      <c r="CJ52" s="173">
        <v>38</v>
      </c>
      <c r="CK52" s="173">
        <v>16</v>
      </c>
      <c r="CL52" s="174">
        <v>12</v>
      </c>
      <c r="CM52" s="175">
        <v>2</v>
      </c>
      <c r="CN52" s="176">
        <v>2</v>
      </c>
      <c r="DA52" s="683"/>
      <c r="DB52" s="130"/>
      <c r="DC52" s="130"/>
      <c r="DD52" s="130"/>
      <c r="DE52" s="130"/>
      <c r="DF52" s="130"/>
      <c r="DG52" s="130"/>
      <c r="DH52" s="130"/>
      <c r="DI52" s="130"/>
      <c r="DJ52" s="130"/>
      <c r="DK52" s="130"/>
      <c r="DL52" s="130"/>
      <c r="DM52" s="684">
        <f>SUM(DB52:DL52)</f>
        <v>0</v>
      </c>
    </row>
    <row r="53" spans="1:119" ht="15.75" thickBot="1" x14ac:dyDescent="0.3">
      <c r="P53" s="607">
        <v>2</v>
      </c>
      <c r="Q53" s="171"/>
      <c r="R53" s="172" t="s">
        <v>202</v>
      </c>
      <c r="S53" s="173">
        <v>91</v>
      </c>
      <c r="T53" s="173">
        <v>38</v>
      </c>
      <c r="U53" s="182">
        <v>27</v>
      </c>
      <c r="V53" s="183">
        <v>10</v>
      </c>
      <c r="W53" s="176">
        <v>1</v>
      </c>
      <c r="AJ53" s="683" t="s">
        <v>198</v>
      </c>
      <c r="AK53" s="130">
        <v>0</v>
      </c>
      <c r="AL53" s="130">
        <v>0</v>
      </c>
      <c r="AM53" s="130">
        <v>0</v>
      </c>
      <c r="AN53" s="130">
        <v>0</v>
      </c>
      <c r="AO53" s="130">
        <v>0</v>
      </c>
      <c r="AP53" s="130">
        <v>0</v>
      </c>
      <c r="AQ53" s="130">
        <v>0</v>
      </c>
      <c r="AR53" s="130">
        <v>0</v>
      </c>
      <c r="AS53" s="130">
        <v>0</v>
      </c>
      <c r="AT53" s="130">
        <v>0</v>
      </c>
      <c r="AU53" s="130">
        <v>0</v>
      </c>
      <c r="AV53" s="684">
        <f>SUM(AK53:AU53)</f>
        <v>0</v>
      </c>
      <c r="CG53" s="607">
        <v>2</v>
      </c>
      <c r="CH53" s="171"/>
      <c r="CI53" s="172" t="s">
        <v>202</v>
      </c>
      <c r="CJ53" s="173">
        <v>38</v>
      </c>
      <c r="CK53" s="173">
        <v>16</v>
      </c>
      <c r="CL53" s="182">
        <v>12</v>
      </c>
      <c r="CM53" s="183">
        <v>2</v>
      </c>
      <c r="CN53" s="176">
        <v>2</v>
      </c>
      <c r="DA53" s="683"/>
      <c r="DB53" s="130"/>
      <c r="DC53" s="130"/>
      <c r="DD53" s="130"/>
      <c r="DE53" s="130"/>
      <c r="DF53" s="130"/>
      <c r="DG53" s="130"/>
      <c r="DH53" s="130"/>
      <c r="DI53" s="130"/>
      <c r="DJ53" s="130"/>
      <c r="DK53" s="130"/>
      <c r="DL53" s="130"/>
      <c r="DM53" s="684">
        <f>SUM(DB53:DL53)</f>
        <v>0</v>
      </c>
    </row>
    <row r="54" spans="1:119" x14ac:dyDescent="0.25">
      <c r="P54" s="607">
        <v>3</v>
      </c>
      <c r="Q54" s="171"/>
      <c r="R54" s="189" t="s">
        <v>198</v>
      </c>
      <c r="S54" s="173">
        <v>87</v>
      </c>
      <c r="T54" s="173">
        <v>38</v>
      </c>
      <c r="U54" s="182">
        <v>27</v>
      </c>
      <c r="V54" s="183">
        <v>6</v>
      </c>
      <c r="W54" s="176">
        <v>5</v>
      </c>
      <c r="AK54" s="397">
        <f t="shared" ref="AK54:AU54" ca="1" si="30">RANDBETWEEN(1,6)</f>
        <v>5</v>
      </c>
      <c r="AL54" s="397">
        <f t="shared" ca="1" si="30"/>
        <v>1</v>
      </c>
      <c r="AM54" s="397">
        <f t="shared" ca="1" si="30"/>
        <v>6</v>
      </c>
      <c r="AN54" s="685">
        <f t="shared" ca="1" si="30"/>
        <v>2</v>
      </c>
      <c r="AO54" s="397">
        <f t="shared" ca="1" si="30"/>
        <v>4</v>
      </c>
      <c r="AP54" s="397">
        <f t="shared" ca="1" si="30"/>
        <v>2</v>
      </c>
      <c r="AQ54" s="685">
        <f t="shared" ca="1" si="30"/>
        <v>4</v>
      </c>
      <c r="AR54" s="397">
        <f t="shared" ca="1" si="30"/>
        <v>5</v>
      </c>
      <c r="AS54" s="685">
        <f t="shared" ca="1" si="30"/>
        <v>6</v>
      </c>
      <c r="AT54" s="397">
        <f t="shared" ca="1" si="30"/>
        <v>3</v>
      </c>
      <c r="AU54" s="397">
        <f t="shared" ca="1" si="30"/>
        <v>2</v>
      </c>
      <c r="CG54" s="607">
        <v>3</v>
      </c>
      <c r="CH54" s="171"/>
      <c r="CI54" s="189" t="s">
        <v>198</v>
      </c>
      <c r="CJ54" s="173">
        <v>35</v>
      </c>
      <c r="CK54" s="173">
        <v>16</v>
      </c>
      <c r="CL54" s="182">
        <v>11</v>
      </c>
      <c r="CM54" s="183">
        <v>2</v>
      </c>
      <c r="CN54" s="176">
        <v>3</v>
      </c>
      <c r="DB54" s="397">
        <f t="shared" ref="DB54:DL54" ca="1" si="31">RANDBETWEEN(1,6)</f>
        <v>4</v>
      </c>
      <c r="DC54" s="397">
        <f t="shared" ca="1" si="31"/>
        <v>3</v>
      </c>
      <c r="DD54" s="397">
        <f t="shared" ca="1" si="31"/>
        <v>2</v>
      </c>
      <c r="DE54" s="685">
        <f t="shared" ca="1" si="31"/>
        <v>2</v>
      </c>
      <c r="DF54" s="397">
        <f t="shared" ca="1" si="31"/>
        <v>1</v>
      </c>
      <c r="DG54" s="397">
        <f t="shared" ca="1" si="31"/>
        <v>3</v>
      </c>
      <c r="DH54" s="685">
        <f t="shared" ca="1" si="31"/>
        <v>3</v>
      </c>
      <c r="DI54" s="397">
        <f t="shared" ca="1" si="31"/>
        <v>6</v>
      </c>
      <c r="DJ54" s="685">
        <f t="shared" ca="1" si="31"/>
        <v>5</v>
      </c>
      <c r="DK54" s="397">
        <f t="shared" ca="1" si="31"/>
        <v>6</v>
      </c>
      <c r="DL54" s="397">
        <f t="shared" ca="1" si="31"/>
        <v>5</v>
      </c>
    </row>
    <row r="55" spans="1:119" x14ac:dyDescent="0.25">
      <c r="P55" s="607">
        <v>4</v>
      </c>
      <c r="Q55" s="171"/>
      <c r="R55" s="185" t="s">
        <v>218</v>
      </c>
      <c r="S55" s="173">
        <v>94</v>
      </c>
      <c r="T55" s="173">
        <v>38</v>
      </c>
      <c r="U55" s="182">
        <v>30</v>
      </c>
      <c r="V55" s="183">
        <v>4</v>
      </c>
      <c r="W55" s="176">
        <v>4</v>
      </c>
      <c r="AK55" s="673">
        <v>1</v>
      </c>
      <c r="AL55" s="674">
        <v>2</v>
      </c>
      <c r="AM55" s="674">
        <v>3</v>
      </c>
      <c r="AN55" s="675">
        <v>4</v>
      </c>
      <c r="AO55" s="676">
        <v>5</v>
      </c>
      <c r="AP55" s="676">
        <v>6</v>
      </c>
      <c r="AQ55" s="677">
        <v>7</v>
      </c>
      <c r="AR55" s="678">
        <v>8</v>
      </c>
      <c r="AS55" s="679">
        <v>9</v>
      </c>
      <c r="AT55" s="680">
        <v>10</v>
      </c>
      <c r="AU55" s="681">
        <v>11</v>
      </c>
      <c r="CG55" s="607">
        <v>4</v>
      </c>
      <c r="CH55" s="171"/>
      <c r="CI55" s="185" t="s">
        <v>738</v>
      </c>
      <c r="CJ55" s="173">
        <v>26</v>
      </c>
      <c r="CK55" s="173">
        <v>16</v>
      </c>
      <c r="CL55" s="182">
        <v>7</v>
      </c>
      <c r="CM55" s="183">
        <v>5</v>
      </c>
      <c r="CN55" s="176">
        <v>4</v>
      </c>
      <c r="DB55" s="673">
        <v>1</v>
      </c>
      <c r="DC55" s="674">
        <v>2</v>
      </c>
      <c r="DD55" s="674">
        <v>3</v>
      </c>
      <c r="DE55" s="675">
        <v>4</v>
      </c>
      <c r="DF55" s="676">
        <v>5</v>
      </c>
      <c r="DG55" s="676">
        <v>6</v>
      </c>
      <c r="DH55" s="677">
        <v>7</v>
      </c>
      <c r="DI55" s="678">
        <v>8</v>
      </c>
      <c r="DJ55" s="679">
        <v>9</v>
      </c>
      <c r="DK55" s="680">
        <v>10</v>
      </c>
      <c r="DL55" s="681">
        <v>11</v>
      </c>
    </row>
    <row r="56" spans="1:119" ht="15.75" thickBot="1" x14ac:dyDescent="0.3">
      <c r="P56" s="607">
        <v>5</v>
      </c>
      <c r="Q56" s="188"/>
      <c r="R56" s="185" t="s">
        <v>783</v>
      </c>
      <c r="S56" s="173">
        <v>83</v>
      </c>
      <c r="T56" s="173">
        <v>38</v>
      </c>
      <c r="U56" s="182">
        <v>25</v>
      </c>
      <c r="V56" s="183">
        <v>8</v>
      </c>
      <c r="W56" s="176">
        <v>5</v>
      </c>
      <c r="AK56" s="130"/>
      <c r="AL56" s="130"/>
      <c r="AM56" s="130"/>
      <c r="AN56" s="130"/>
      <c r="AO56" s="130"/>
      <c r="AP56" s="130"/>
      <c r="AQ56" s="672">
        <v>1</v>
      </c>
      <c r="AR56" s="672">
        <v>2</v>
      </c>
      <c r="AS56" s="672">
        <v>3</v>
      </c>
      <c r="AT56" s="672">
        <v>4</v>
      </c>
      <c r="AU56" s="672">
        <v>5</v>
      </c>
      <c r="AV56" s="130"/>
      <c r="CG56" s="607">
        <v>5</v>
      </c>
      <c r="CH56" s="188"/>
      <c r="CI56" s="185" t="s">
        <v>229</v>
      </c>
      <c r="CJ56" s="173">
        <v>41</v>
      </c>
      <c r="CK56" s="173">
        <v>16</v>
      </c>
      <c r="CL56" s="182">
        <v>13</v>
      </c>
      <c r="CM56" s="183">
        <v>2</v>
      </c>
      <c r="CN56" s="176">
        <v>1</v>
      </c>
      <c r="DB56" s="130"/>
      <c r="DC56" s="130"/>
      <c r="DD56" s="130"/>
      <c r="DE56" s="130"/>
      <c r="DF56" s="130"/>
      <c r="DG56" s="130"/>
      <c r="DH56" s="672">
        <v>1</v>
      </c>
      <c r="DI56" s="672">
        <v>2</v>
      </c>
      <c r="DJ56" s="672">
        <v>3</v>
      </c>
      <c r="DK56" s="672">
        <v>4</v>
      </c>
      <c r="DL56" s="672">
        <v>5</v>
      </c>
      <c r="DM56" s="130"/>
    </row>
    <row r="57" spans="1:119" ht="15.75" thickBot="1" x14ac:dyDescent="0.3">
      <c r="P57" s="607">
        <v>6</v>
      </c>
      <c r="Q57" s="188"/>
      <c r="R57" s="185" t="s">
        <v>678</v>
      </c>
      <c r="S57" s="173">
        <v>52</v>
      </c>
      <c r="T57" s="173">
        <v>38</v>
      </c>
      <c r="U57" s="182">
        <v>14</v>
      </c>
      <c r="V57" s="183">
        <v>10</v>
      </c>
      <c r="W57" s="176">
        <v>14</v>
      </c>
      <c r="AJ57" s="683"/>
      <c r="CG57" s="607">
        <v>6</v>
      </c>
      <c r="CH57" s="188"/>
      <c r="CI57" s="185" t="s">
        <v>678</v>
      </c>
      <c r="CJ57" s="173">
        <v>27</v>
      </c>
      <c r="CK57" s="173">
        <v>16</v>
      </c>
      <c r="CL57" s="182">
        <v>7</v>
      </c>
      <c r="CM57" s="183">
        <v>6</v>
      </c>
      <c r="CN57" s="176">
        <v>3</v>
      </c>
      <c r="DA57" s="683"/>
    </row>
    <row r="58" spans="1:119" ht="15.75" thickBot="1" x14ac:dyDescent="0.3">
      <c r="P58" s="607">
        <v>7</v>
      </c>
      <c r="Q58" s="188"/>
      <c r="R58" s="172" t="s">
        <v>171</v>
      </c>
      <c r="S58" s="173">
        <v>82</v>
      </c>
      <c r="T58" s="173">
        <v>38</v>
      </c>
      <c r="U58" s="182">
        <v>25</v>
      </c>
      <c r="V58" s="183">
        <v>7</v>
      </c>
      <c r="W58" s="176">
        <v>6</v>
      </c>
      <c r="AJ58" s="686"/>
      <c r="CG58" s="607">
        <v>7</v>
      </c>
      <c r="CH58" s="188"/>
      <c r="CI58" s="172" t="s">
        <v>171</v>
      </c>
      <c r="CJ58" s="173">
        <v>32</v>
      </c>
      <c r="CK58" s="173">
        <v>16</v>
      </c>
      <c r="CL58" s="182">
        <v>9</v>
      </c>
      <c r="CM58" s="183">
        <v>5</v>
      </c>
      <c r="CN58" s="176">
        <v>2</v>
      </c>
      <c r="DA58" s="686"/>
    </row>
    <row r="59" spans="1:119" x14ac:dyDescent="0.25">
      <c r="P59" s="607">
        <v>8</v>
      </c>
      <c r="Q59" s="188"/>
      <c r="R59" s="179" t="s">
        <v>149</v>
      </c>
      <c r="S59" s="173">
        <v>67</v>
      </c>
      <c r="T59" s="173">
        <v>38</v>
      </c>
      <c r="U59" s="182">
        <v>20</v>
      </c>
      <c r="V59" s="183">
        <v>7</v>
      </c>
      <c r="W59" s="176">
        <v>11</v>
      </c>
      <c r="CG59" s="607">
        <v>8</v>
      </c>
      <c r="CH59" s="188"/>
      <c r="CI59" s="179" t="s">
        <v>149</v>
      </c>
      <c r="CJ59" s="173">
        <v>25</v>
      </c>
      <c r="CK59" s="173">
        <v>16</v>
      </c>
      <c r="CL59" s="182">
        <v>7</v>
      </c>
      <c r="CM59" s="183">
        <v>4</v>
      </c>
      <c r="CN59" s="176">
        <v>5</v>
      </c>
    </row>
    <row r="60" spans="1:119" x14ac:dyDescent="0.25">
      <c r="P60" s="607">
        <v>9</v>
      </c>
      <c r="Q60" s="188"/>
      <c r="R60" s="172" t="s">
        <v>737</v>
      </c>
      <c r="S60" s="173">
        <v>64</v>
      </c>
      <c r="T60" s="173">
        <v>38</v>
      </c>
      <c r="U60" s="182">
        <v>20</v>
      </c>
      <c r="V60" s="183">
        <v>4</v>
      </c>
      <c r="W60" s="176">
        <v>14</v>
      </c>
      <c r="CG60" s="607">
        <v>9</v>
      </c>
      <c r="CH60" s="188"/>
      <c r="CI60" s="172" t="s">
        <v>737</v>
      </c>
      <c r="CJ60" s="173">
        <v>29</v>
      </c>
      <c r="CK60" s="173">
        <v>16</v>
      </c>
      <c r="CL60" s="182">
        <v>8</v>
      </c>
      <c r="CM60" s="183">
        <v>5</v>
      </c>
      <c r="CN60" s="176">
        <v>3</v>
      </c>
    </row>
    <row r="61" spans="1:119" x14ac:dyDescent="0.25">
      <c r="P61" s="173">
        <v>10</v>
      </c>
      <c r="Q61" s="188"/>
      <c r="R61" s="172" t="s">
        <v>723</v>
      </c>
      <c r="S61" s="173">
        <v>80</v>
      </c>
      <c r="T61" s="173">
        <v>38</v>
      </c>
      <c r="U61" s="182">
        <v>23</v>
      </c>
      <c r="V61" s="183">
        <v>11</v>
      </c>
      <c r="W61" s="176">
        <v>4</v>
      </c>
      <c r="CG61" s="173">
        <v>10</v>
      </c>
      <c r="CH61" s="188"/>
      <c r="CI61" s="172" t="s">
        <v>723</v>
      </c>
      <c r="CJ61" s="173">
        <v>36</v>
      </c>
      <c r="CK61" s="173">
        <v>16</v>
      </c>
      <c r="CL61" s="182">
        <v>11</v>
      </c>
      <c r="CM61" s="183">
        <v>3</v>
      </c>
      <c r="CN61" s="176">
        <v>2</v>
      </c>
    </row>
    <row r="62" spans="1:119" x14ac:dyDescent="0.25">
      <c r="P62" s="173">
        <v>11</v>
      </c>
      <c r="Q62" s="188"/>
      <c r="R62" s="185" t="s">
        <v>161</v>
      </c>
      <c r="S62" s="173">
        <v>66</v>
      </c>
      <c r="T62" s="173">
        <v>38</v>
      </c>
      <c r="U62" s="182">
        <v>19</v>
      </c>
      <c r="V62" s="183">
        <v>9</v>
      </c>
      <c r="W62" s="176">
        <v>10</v>
      </c>
      <c r="CG62" s="173">
        <v>11</v>
      </c>
      <c r="CH62" s="188"/>
      <c r="CI62" s="185" t="s">
        <v>161</v>
      </c>
      <c r="CJ62" s="173">
        <v>24</v>
      </c>
      <c r="CK62" s="173">
        <v>16</v>
      </c>
      <c r="CL62" s="182">
        <v>6</v>
      </c>
      <c r="CM62" s="183">
        <v>6</v>
      </c>
      <c r="CN62" s="176">
        <v>4</v>
      </c>
    </row>
    <row r="63" spans="1:119" x14ac:dyDescent="0.25">
      <c r="P63" s="173">
        <v>12</v>
      </c>
      <c r="Q63" s="188"/>
      <c r="R63" s="185" t="s">
        <v>690</v>
      </c>
      <c r="S63" s="173">
        <v>51</v>
      </c>
      <c r="T63" s="173">
        <v>38</v>
      </c>
      <c r="U63" s="182">
        <v>12</v>
      </c>
      <c r="V63" s="183">
        <v>15</v>
      </c>
      <c r="W63" s="176">
        <v>11</v>
      </c>
      <c r="CG63" s="173">
        <v>12</v>
      </c>
      <c r="CH63" s="188"/>
      <c r="CI63" s="185" t="s">
        <v>690</v>
      </c>
      <c r="CJ63" s="173">
        <v>25</v>
      </c>
      <c r="CK63" s="173">
        <v>16</v>
      </c>
      <c r="CL63" s="182">
        <v>7</v>
      </c>
      <c r="CM63" s="183">
        <v>4</v>
      </c>
      <c r="CN63" s="176">
        <v>5</v>
      </c>
    </row>
    <row r="64" spans="1:119" x14ac:dyDescent="0.25">
      <c r="P64" s="173">
        <v>13</v>
      </c>
      <c r="Q64" s="188"/>
      <c r="R64" s="185" t="s">
        <v>170</v>
      </c>
      <c r="S64" s="173">
        <v>63</v>
      </c>
      <c r="T64" s="173">
        <v>38</v>
      </c>
      <c r="U64" s="182">
        <v>17</v>
      </c>
      <c r="V64" s="183">
        <v>12</v>
      </c>
      <c r="W64" s="176">
        <v>9</v>
      </c>
      <c r="CG64" s="173">
        <v>13</v>
      </c>
      <c r="CH64" s="188"/>
      <c r="CI64" s="185" t="s">
        <v>832</v>
      </c>
      <c r="CJ64" s="173">
        <v>14</v>
      </c>
      <c r="CK64" s="173">
        <v>16</v>
      </c>
      <c r="CL64" s="182">
        <v>3</v>
      </c>
      <c r="CM64" s="183">
        <v>5</v>
      </c>
      <c r="CN64" s="176">
        <v>8</v>
      </c>
    </row>
    <row r="65" spans="16:92" x14ac:dyDescent="0.25">
      <c r="P65" s="173">
        <v>14</v>
      </c>
      <c r="Q65" s="188"/>
      <c r="R65" s="172" t="s">
        <v>162</v>
      </c>
      <c r="S65" s="173">
        <v>52</v>
      </c>
      <c r="T65" s="173">
        <v>38</v>
      </c>
      <c r="U65" s="182">
        <v>15</v>
      </c>
      <c r="V65" s="183">
        <v>7</v>
      </c>
      <c r="W65" s="176">
        <v>16</v>
      </c>
      <c r="CG65" s="173">
        <v>14</v>
      </c>
      <c r="CH65" s="188"/>
      <c r="CI65" s="172" t="s">
        <v>170</v>
      </c>
      <c r="CJ65" s="173">
        <v>23</v>
      </c>
      <c r="CK65" s="173">
        <v>16</v>
      </c>
      <c r="CL65" s="182">
        <v>7</v>
      </c>
      <c r="CM65" s="183">
        <v>2</v>
      </c>
      <c r="CN65" s="176">
        <v>7</v>
      </c>
    </row>
    <row r="66" spans="16:92" x14ac:dyDescent="0.25">
      <c r="P66" s="173">
        <v>15</v>
      </c>
      <c r="Q66" s="188"/>
      <c r="R66" s="185" t="s">
        <v>192</v>
      </c>
      <c r="S66" s="173">
        <v>56</v>
      </c>
      <c r="T66" s="173">
        <v>38</v>
      </c>
      <c r="U66" s="182">
        <v>15</v>
      </c>
      <c r="V66" s="183">
        <v>11</v>
      </c>
      <c r="W66" s="176">
        <v>12</v>
      </c>
      <c r="CG66" s="173">
        <v>15</v>
      </c>
      <c r="CH66" s="188"/>
      <c r="CI66" s="185" t="s">
        <v>162</v>
      </c>
      <c r="CJ66" s="173">
        <v>22</v>
      </c>
      <c r="CK66" s="173">
        <v>16</v>
      </c>
      <c r="CL66" s="182">
        <v>6</v>
      </c>
      <c r="CM66" s="183">
        <v>4</v>
      </c>
      <c r="CN66" s="176">
        <v>6</v>
      </c>
    </row>
    <row r="67" spans="16:92" x14ac:dyDescent="0.25">
      <c r="P67" s="173">
        <v>16</v>
      </c>
      <c r="Q67" s="188"/>
      <c r="R67" s="172" t="s">
        <v>626</v>
      </c>
      <c r="S67" s="173">
        <v>57</v>
      </c>
      <c r="T67" s="173">
        <v>38</v>
      </c>
      <c r="U67" s="182">
        <v>15</v>
      </c>
      <c r="V67" s="183">
        <v>12</v>
      </c>
      <c r="W67" s="176">
        <v>11</v>
      </c>
      <c r="CG67" s="173">
        <v>16</v>
      </c>
      <c r="CH67" s="188"/>
      <c r="CI67" s="172" t="s">
        <v>192</v>
      </c>
      <c r="CJ67" s="173">
        <v>28</v>
      </c>
      <c r="CK67" s="173">
        <v>16</v>
      </c>
      <c r="CL67" s="182">
        <v>7</v>
      </c>
      <c r="CM67" s="183">
        <v>7</v>
      </c>
      <c r="CN67" s="176">
        <v>2</v>
      </c>
    </row>
    <row r="68" spans="16:92" x14ac:dyDescent="0.25">
      <c r="P68" s="173">
        <v>17</v>
      </c>
      <c r="Q68" s="188"/>
      <c r="R68" s="185" t="s">
        <v>138</v>
      </c>
      <c r="S68" s="173">
        <v>51</v>
      </c>
      <c r="T68" s="173">
        <v>38</v>
      </c>
      <c r="U68" s="182">
        <v>14</v>
      </c>
      <c r="V68" s="183">
        <v>9</v>
      </c>
      <c r="W68" s="176">
        <v>15</v>
      </c>
      <c r="CG68" s="173">
        <v>17</v>
      </c>
      <c r="CH68" s="188"/>
      <c r="CI68" s="185" t="s">
        <v>812</v>
      </c>
      <c r="CJ68" s="173">
        <v>15</v>
      </c>
      <c r="CK68" s="173">
        <v>16</v>
      </c>
      <c r="CL68" s="182">
        <v>4</v>
      </c>
      <c r="CM68" s="183">
        <v>3</v>
      </c>
      <c r="CN68" s="176">
        <v>9</v>
      </c>
    </row>
    <row r="69" spans="16:92" x14ac:dyDescent="0.25">
      <c r="P69" s="173">
        <v>18</v>
      </c>
      <c r="Q69" s="188"/>
      <c r="R69" s="172" t="s">
        <v>203</v>
      </c>
      <c r="S69" s="173">
        <v>43</v>
      </c>
      <c r="T69" s="173">
        <v>38</v>
      </c>
      <c r="U69" s="182">
        <v>10</v>
      </c>
      <c r="V69" s="183">
        <v>13</v>
      </c>
      <c r="W69" s="176">
        <v>15</v>
      </c>
      <c r="CG69" s="173">
        <v>18</v>
      </c>
      <c r="CH69" s="188"/>
      <c r="CI69" s="172" t="s">
        <v>626</v>
      </c>
      <c r="CJ69" s="173">
        <v>23</v>
      </c>
      <c r="CK69" s="173">
        <v>16</v>
      </c>
      <c r="CL69" s="182">
        <v>6</v>
      </c>
      <c r="CM69" s="183">
        <v>5</v>
      </c>
      <c r="CN69" s="176">
        <v>5</v>
      </c>
    </row>
    <row r="70" spans="16:92" x14ac:dyDescent="0.25">
      <c r="P70" s="633">
        <v>19</v>
      </c>
      <c r="Q70" s="188"/>
      <c r="R70" s="185" t="s">
        <v>199</v>
      </c>
      <c r="S70" s="173">
        <v>50</v>
      </c>
      <c r="T70" s="173">
        <v>38</v>
      </c>
      <c r="U70" s="182">
        <v>13</v>
      </c>
      <c r="V70" s="183">
        <v>11</v>
      </c>
      <c r="W70" s="176">
        <v>14</v>
      </c>
      <c r="CG70" s="633">
        <v>19</v>
      </c>
      <c r="CH70" s="188"/>
      <c r="CI70" s="185" t="s">
        <v>138</v>
      </c>
      <c r="CJ70" s="173">
        <v>29</v>
      </c>
      <c r="CK70" s="173">
        <v>16</v>
      </c>
      <c r="CL70" s="182">
        <v>9</v>
      </c>
      <c r="CM70" s="183">
        <v>2</v>
      </c>
      <c r="CN70" s="176">
        <v>5</v>
      </c>
    </row>
    <row r="71" spans="16:92" x14ac:dyDescent="0.25">
      <c r="P71" s="635">
        <v>20</v>
      </c>
      <c r="Q71" s="636"/>
      <c r="R71" s="671" t="s">
        <v>750</v>
      </c>
      <c r="S71" s="211">
        <v>59</v>
      </c>
      <c r="T71" s="211">
        <v>38</v>
      </c>
      <c r="U71" s="212">
        <v>19</v>
      </c>
      <c r="V71" s="213">
        <v>2</v>
      </c>
      <c r="W71" s="214">
        <v>17</v>
      </c>
      <c r="CG71" s="635">
        <v>20</v>
      </c>
      <c r="CH71" s="636"/>
      <c r="CI71" s="671" t="s">
        <v>750</v>
      </c>
      <c r="CJ71" s="211">
        <v>28</v>
      </c>
      <c r="CK71" s="211">
        <v>16</v>
      </c>
      <c r="CL71" s="212">
        <v>9</v>
      </c>
      <c r="CM71" s="213">
        <v>1</v>
      </c>
      <c r="CN71" s="214">
        <v>6</v>
      </c>
    </row>
    <row r="75" spans="16:92" x14ac:dyDescent="0.25">
      <c r="R75" t="s">
        <v>906</v>
      </c>
    </row>
    <row r="76" spans="16:92" x14ac:dyDescent="0.25">
      <c r="R76" t="s">
        <v>832</v>
      </c>
      <c r="S76" s="226"/>
    </row>
    <row r="77" spans="16:92" x14ac:dyDescent="0.25">
      <c r="R77" t="s">
        <v>812</v>
      </c>
      <c r="S77" s="687"/>
    </row>
    <row r="79" spans="16:92" x14ac:dyDescent="0.25">
      <c r="R79" t="s">
        <v>907</v>
      </c>
    </row>
    <row r="80" spans="16:92" x14ac:dyDescent="0.25">
      <c r="R80" t="s">
        <v>229</v>
      </c>
      <c r="S80" s="279"/>
    </row>
    <row r="81" spans="18:19" x14ac:dyDescent="0.25">
      <c r="R81" t="s">
        <v>738</v>
      </c>
      <c r="S81" s="279"/>
    </row>
    <row r="111" spans="87:100" x14ac:dyDescent="0.25">
      <c r="CI111" s="688"/>
      <c r="CJ111" s="688"/>
      <c r="CK111" s="688"/>
      <c r="CL111" s="688"/>
      <c r="CM111" s="688"/>
      <c r="CN111" s="688"/>
      <c r="CO111" s="688"/>
      <c r="CP111" s="688"/>
      <c r="CQ111" s="688"/>
      <c r="CR111" s="688"/>
      <c r="CS111" s="688"/>
      <c r="CT111" s="688"/>
      <c r="CU111" s="688"/>
      <c r="CV111" s="688"/>
    </row>
    <row r="112" spans="87:100" x14ac:dyDescent="0.25">
      <c r="CI112" s="688"/>
      <c r="CJ112" s="688"/>
      <c r="CK112" s="688"/>
      <c r="CL112" s="688"/>
      <c r="CM112" s="688"/>
      <c r="CN112" s="688"/>
      <c r="CO112" s="688"/>
      <c r="CP112" s="688"/>
      <c r="CQ112" s="688"/>
      <c r="CR112" s="688"/>
      <c r="CS112" s="688"/>
      <c r="CT112" s="688"/>
      <c r="CU112" s="688"/>
      <c r="CV112" s="688"/>
    </row>
    <row r="113" spans="87:100" x14ac:dyDescent="0.25">
      <c r="CI113" s="688"/>
      <c r="CJ113" s="688"/>
      <c r="CK113" s="688"/>
      <c r="CL113" s="688"/>
      <c r="CM113" s="688"/>
      <c r="CN113" s="688"/>
      <c r="CO113" s="688"/>
      <c r="CP113" s="688"/>
      <c r="CQ113" s="688"/>
      <c r="CR113" s="688"/>
      <c r="CS113" s="688"/>
      <c r="CT113" s="688"/>
      <c r="CU113" s="688"/>
      <c r="CV113" s="688"/>
    </row>
    <row r="114" spans="87:100" x14ac:dyDescent="0.25">
      <c r="CI114" s="688"/>
      <c r="CJ114" s="688"/>
      <c r="CK114" s="688"/>
      <c r="CL114" s="688"/>
      <c r="CM114" s="688"/>
      <c r="CN114" s="688"/>
      <c r="CO114" s="688"/>
      <c r="CP114" s="688"/>
      <c r="CQ114" s="688"/>
      <c r="CR114" s="688"/>
      <c r="CS114" s="688"/>
      <c r="CT114" s="688"/>
      <c r="CU114" s="688"/>
      <c r="CV114" s="688"/>
    </row>
    <row r="115" spans="87:100" x14ac:dyDescent="0.25">
      <c r="CI115" s="688"/>
      <c r="CJ115" s="688"/>
      <c r="CK115" s="688"/>
      <c r="CL115" s="688"/>
      <c r="CM115" s="688"/>
      <c r="CN115" s="688"/>
      <c r="CO115" s="688"/>
      <c r="CP115" s="688"/>
      <c r="CQ115" s="688"/>
      <c r="CR115" s="688"/>
      <c r="CS115" s="688"/>
      <c r="CT115" s="688"/>
      <c r="CU115" s="688"/>
      <c r="CV115" s="688"/>
    </row>
    <row r="116" spans="87:100" x14ac:dyDescent="0.25">
      <c r="CI116" s="688"/>
      <c r="CJ116" s="688"/>
      <c r="CK116" s="688"/>
      <c r="CL116" s="688"/>
      <c r="CM116" s="688"/>
      <c r="CN116" s="688"/>
      <c r="CO116" s="688"/>
      <c r="CP116" s="688"/>
      <c r="CQ116" s="688"/>
      <c r="CR116" s="688"/>
      <c r="CS116" s="688"/>
      <c r="CT116" s="688"/>
      <c r="CU116" s="688"/>
      <c r="CV116" s="688"/>
    </row>
    <row r="117" spans="87:100" x14ac:dyDescent="0.25">
      <c r="CI117" s="688"/>
      <c r="CJ117" s="688"/>
      <c r="CK117" s="688"/>
      <c r="CL117" s="688"/>
      <c r="CM117" s="688"/>
      <c r="CN117" s="688"/>
      <c r="CO117" s="688"/>
      <c r="CP117" s="688"/>
      <c r="CQ117" s="688"/>
      <c r="CR117" s="688"/>
      <c r="CS117" s="688"/>
      <c r="CT117" s="688"/>
      <c r="CU117" s="688"/>
      <c r="CV117" s="688"/>
    </row>
    <row r="118" spans="87:100" x14ac:dyDescent="0.25">
      <c r="CI118" s="688"/>
      <c r="CJ118" s="688"/>
      <c r="CK118" s="688"/>
      <c r="CL118" s="688"/>
      <c r="CM118" s="688"/>
      <c r="CN118" s="688"/>
      <c r="CO118" s="688"/>
      <c r="CP118" s="688"/>
      <c r="CQ118" s="688"/>
      <c r="CR118" s="688"/>
      <c r="CS118" s="688"/>
      <c r="CT118" s="688"/>
      <c r="CU118" s="688"/>
      <c r="CV118" s="688"/>
    </row>
    <row r="119" spans="87:100" x14ac:dyDescent="0.25">
      <c r="CI119" s="688"/>
      <c r="CJ119" s="688"/>
      <c r="CK119" s="688"/>
      <c r="CL119" s="688"/>
      <c r="CM119" s="688"/>
      <c r="CN119" s="688"/>
      <c r="CO119" s="688"/>
      <c r="CP119" s="688"/>
      <c r="CQ119" s="688"/>
      <c r="CR119" s="688"/>
      <c r="CS119" s="688"/>
      <c r="CT119" s="688"/>
      <c r="CU119" s="688"/>
      <c r="CV119" s="688"/>
    </row>
    <row r="120" spans="87:100" x14ac:dyDescent="0.25">
      <c r="CI120" s="688"/>
      <c r="CJ120" s="688"/>
      <c r="CK120" s="688"/>
      <c r="CL120" s="688"/>
      <c r="CM120" s="688"/>
      <c r="CN120" s="688"/>
      <c r="CO120" s="688"/>
      <c r="CP120" s="688"/>
      <c r="CQ120" s="688"/>
      <c r="CR120" s="688"/>
      <c r="CS120" s="688"/>
      <c r="CT120" s="688"/>
      <c r="CU120" s="688"/>
      <c r="CV120" s="688"/>
    </row>
    <row r="121" spans="87:100" x14ac:dyDescent="0.25">
      <c r="CI121" s="688"/>
      <c r="CJ121" s="688"/>
      <c r="CK121" s="688"/>
      <c r="CL121" s="688"/>
      <c r="CM121" s="688"/>
      <c r="CN121" s="688"/>
      <c r="CO121" s="688"/>
      <c r="CP121" s="688"/>
      <c r="CQ121" s="688"/>
      <c r="CR121" s="688"/>
      <c r="CS121" s="688"/>
      <c r="CT121" s="688"/>
      <c r="CU121" s="688"/>
      <c r="CV121" s="688"/>
    </row>
    <row r="122" spans="87:100" x14ac:dyDescent="0.25">
      <c r="CI122" s="688"/>
      <c r="CJ122" s="688"/>
      <c r="CK122" s="688"/>
      <c r="CL122" s="688"/>
      <c r="CM122" s="688"/>
      <c r="CN122" s="688"/>
      <c r="CO122" s="688"/>
      <c r="CP122" s="688"/>
      <c r="CQ122" s="688"/>
      <c r="CR122" s="688"/>
      <c r="CS122" s="688"/>
      <c r="CT122" s="688"/>
      <c r="CU122" s="688"/>
      <c r="CV122" s="688"/>
    </row>
    <row r="123" spans="87:100" x14ac:dyDescent="0.25">
      <c r="CI123" s="688"/>
      <c r="CJ123" s="688"/>
      <c r="CK123" s="688"/>
      <c r="CL123" s="688"/>
      <c r="CM123" s="688"/>
      <c r="CN123" s="688"/>
      <c r="CO123" s="688"/>
      <c r="CP123" s="688"/>
      <c r="CQ123" s="688"/>
      <c r="CR123" s="688"/>
      <c r="CS123" s="688"/>
      <c r="CT123" s="688"/>
      <c r="CU123" s="688"/>
      <c r="CV123" s="688"/>
    </row>
    <row r="124" spans="87:100" x14ac:dyDescent="0.25">
      <c r="CI124" s="688"/>
      <c r="CJ124" s="688"/>
      <c r="CK124" s="688"/>
      <c r="CL124" s="688"/>
      <c r="CM124" s="688"/>
      <c r="CN124" s="688"/>
      <c r="CO124" s="688"/>
      <c r="CP124" s="688"/>
      <c r="CQ124" s="688"/>
      <c r="CR124" s="688"/>
      <c r="CS124" s="688"/>
      <c r="CT124" s="688"/>
      <c r="CU124" s="688"/>
      <c r="CV124" s="688"/>
    </row>
    <row r="125" spans="87:100" x14ac:dyDescent="0.25">
      <c r="CI125" s="688"/>
      <c r="CJ125" s="688"/>
      <c r="CK125" s="688"/>
      <c r="CL125" s="688"/>
      <c r="CM125" s="688"/>
      <c r="CN125" s="688"/>
      <c r="CO125" s="688"/>
      <c r="CP125" s="688"/>
      <c r="CQ125" s="688"/>
      <c r="CR125" s="688"/>
      <c r="CS125" s="688"/>
      <c r="CT125" s="688"/>
      <c r="CU125" s="688"/>
      <c r="CV125" s="688"/>
    </row>
    <row r="126" spans="87:100" x14ac:dyDescent="0.25">
      <c r="CI126" s="688"/>
      <c r="CJ126" s="688"/>
      <c r="CK126" s="688"/>
      <c r="CL126" s="688"/>
      <c r="CM126" s="688"/>
      <c r="CN126" s="688"/>
      <c r="CO126" s="688"/>
      <c r="CP126" s="688"/>
      <c r="CQ126" s="688"/>
      <c r="CR126" s="688"/>
      <c r="CS126" s="688"/>
      <c r="CT126" s="688"/>
      <c r="CU126" s="688"/>
      <c r="CV126" s="688"/>
    </row>
    <row r="127" spans="87:100" x14ac:dyDescent="0.25">
      <c r="CI127" s="688"/>
      <c r="CJ127" s="688"/>
      <c r="CK127" s="688"/>
      <c r="CL127" s="688"/>
      <c r="CM127" s="688"/>
      <c r="CN127" s="688"/>
      <c r="CO127" s="688"/>
      <c r="CP127" s="688"/>
      <c r="CQ127" s="688"/>
      <c r="CR127" s="688"/>
      <c r="CS127" s="688"/>
      <c r="CT127" s="688"/>
      <c r="CU127" s="688"/>
      <c r="CV127" s="688"/>
    </row>
    <row r="128" spans="87:100" x14ac:dyDescent="0.25">
      <c r="CI128" s="688"/>
      <c r="CJ128" s="688"/>
      <c r="CK128" s="688"/>
      <c r="CL128" s="688"/>
      <c r="CM128" s="688"/>
      <c r="CN128" s="688"/>
      <c r="CO128" s="688"/>
      <c r="CP128" s="688"/>
      <c r="CQ128" s="688"/>
      <c r="CR128" s="688"/>
      <c r="CS128" s="688"/>
      <c r="CT128" s="688"/>
      <c r="CU128" s="688"/>
      <c r="CV128" s="688"/>
    </row>
    <row r="129" spans="87:100" x14ac:dyDescent="0.25">
      <c r="CI129" s="688"/>
      <c r="CJ129" s="688"/>
      <c r="CK129" s="688"/>
      <c r="CL129" s="688"/>
      <c r="CM129" s="688"/>
      <c r="CN129" s="688"/>
      <c r="CO129" s="688"/>
      <c r="CP129" s="688"/>
      <c r="CQ129" s="688"/>
      <c r="CR129" s="688"/>
      <c r="CS129" s="688"/>
      <c r="CT129" s="688"/>
      <c r="CU129" s="688"/>
      <c r="CV129" s="688"/>
    </row>
    <row r="130" spans="87:100" x14ac:dyDescent="0.25">
      <c r="CI130" s="688"/>
      <c r="CJ130" s="688"/>
      <c r="CK130" s="688"/>
      <c r="CL130" s="688"/>
      <c r="CM130" s="688"/>
      <c r="CN130" s="688"/>
      <c r="CO130" s="688"/>
      <c r="CP130" s="688"/>
      <c r="CQ130" s="688"/>
      <c r="CR130" s="688"/>
      <c r="CS130" s="688"/>
      <c r="CT130" s="688"/>
      <c r="CU130" s="688"/>
      <c r="CV130" s="688"/>
    </row>
    <row r="131" spans="87:100" x14ac:dyDescent="0.25">
      <c r="CI131" s="688"/>
      <c r="CJ131" s="688"/>
      <c r="CK131" s="688"/>
      <c r="CL131" s="688"/>
      <c r="CM131" s="688"/>
      <c r="CN131" s="688"/>
      <c r="CO131" s="688"/>
      <c r="CP131" s="688"/>
      <c r="CQ131" s="688"/>
      <c r="CR131" s="688"/>
      <c r="CS131" s="688"/>
      <c r="CT131" s="688"/>
      <c r="CU131" s="688"/>
      <c r="CV131" s="688"/>
    </row>
    <row r="132" spans="87:100" x14ac:dyDescent="0.25">
      <c r="CI132" s="688"/>
      <c r="CJ132" s="688"/>
      <c r="CK132" s="688"/>
      <c r="CL132" s="688"/>
      <c r="CM132" s="688"/>
      <c r="CN132" s="688"/>
      <c r="CO132" s="688"/>
      <c r="CP132" s="688"/>
      <c r="CQ132" s="688"/>
      <c r="CR132" s="688"/>
      <c r="CS132" s="688"/>
      <c r="CT132" s="688"/>
      <c r="CU132" s="688"/>
      <c r="CV132" s="688"/>
    </row>
    <row r="133" spans="87:100" x14ac:dyDescent="0.25">
      <c r="CI133" s="688"/>
      <c r="CJ133" s="688"/>
      <c r="CK133" s="688"/>
      <c r="CL133" s="688"/>
      <c r="CM133" s="688"/>
      <c r="CN133" s="688"/>
      <c r="CO133" s="688"/>
      <c r="CP133" s="688"/>
      <c r="CQ133" s="688"/>
      <c r="CR133" s="688"/>
      <c r="CS133" s="688"/>
      <c r="CT133" s="688"/>
      <c r="CU133" s="688"/>
      <c r="CV133" s="688"/>
    </row>
    <row r="134" spans="87:100" x14ac:dyDescent="0.25">
      <c r="CI134" s="688"/>
      <c r="CJ134" s="688"/>
      <c r="CK134" s="688"/>
      <c r="CL134" s="688"/>
      <c r="CM134" s="688"/>
      <c r="CN134" s="688"/>
      <c r="CO134" s="688"/>
      <c r="CP134" s="688"/>
      <c r="CQ134" s="688"/>
      <c r="CR134" s="688"/>
      <c r="CS134" s="688"/>
      <c r="CT134" s="688"/>
      <c r="CU134" s="688"/>
      <c r="CV134" s="688"/>
    </row>
    <row r="135" spans="87:100" x14ac:dyDescent="0.25">
      <c r="CI135" s="688"/>
      <c r="CJ135" s="688"/>
      <c r="CK135" s="688"/>
      <c r="CL135" s="688"/>
      <c r="CM135" s="688"/>
      <c r="CN135" s="688"/>
      <c r="CO135" s="688"/>
      <c r="CP135" s="688"/>
      <c r="CQ135" s="688"/>
      <c r="CR135" s="688"/>
      <c r="CS135" s="688"/>
      <c r="CT135" s="688"/>
      <c r="CU135" s="688"/>
      <c r="CV135" s="688"/>
    </row>
    <row r="136" spans="87:100" x14ac:dyDescent="0.25">
      <c r="CI136" s="688"/>
      <c r="CJ136" s="688"/>
      <c r="CK136" s="688"/>
      <c r="CL136" s="688"/>
      <c r="CM136" s="688"/>
      <c r="CN136" s="688"/>
      <c r="CO136" s="688"/>
      <c r="CP136" s="688"/>
      <c r="CQ136" s="688"/>
      <c r="CR136" s="688"/>
      <c r="CS136" s="688"/>
      <c r="CT136" s="688"/>
      <c r="CU136" s="688"/>
      <c r="CV136" s="688"/>
    </row>
    <row r="137" spans="87:100" x14ac:dyDescent="0.25">
      <c r="CI137" s="688"/>
      <c r="CJ137" s="688"/>
      <c r="CK137" s="688"/>
      <c r="CL137" s="688"/>
      <c r="CM137" s="688"/>
      <c r="CN137" s="688"/>
      <c r="CO137" s="688"/>
      <c r="CP137" s="688"/>
      <c r="CQ137" s="688"/>
      <c r="CR137" s="688"/>
      <c r="CS137" s="688"/>
      <c r="CT137" s="688"/>
      <c r="CU137" s="688"/>
      <c r="CV137" s="688"/>
    </row>
    <row r="138" spans="87:100" x14ac:dyDescent="0.25">
      <c r="CI138" s="688"/>
      <c r="CJ138" s="688"/>
      <c r="CK138" s="688"/>
      <c r="CL138" s="688"/>
      <c r="CM138" s="688"/>
      <c r="CN138" s="688"/>
      <c r="CO138" s="688"/>
      <c r="CP138" s="688"/>
      <c r="CQ138" s="688"/>
      <c r="CR138" s="688"/>
      <c r="CS138" s="688"/>
      <c r="CT138" s="688"/>
      <c r="CU138" s="688"/>
      <c r="CV138" s="688"/>
    </row>
    <row r="139" spans="87:100" x14ac:dyDescent="0.25">
      <c r="CI139" s="688"/>
      <c r="CJ139" s="688"/>
      <c r="CK139" s="688"/>
      <c r="CL139" s="688"/>
      <c r="CM139" s="688"/>
      <c r="CN139" s="688"/>
      <c r="CO139" s="688"/>
      <c r="CP139" s="688"/>
      <c r="CQ139" s="688"/>
      <c r="CR139" s="688"/>
      <c r="CS139" s="688"/>
      <c r="CT139" s="688"/>
      <c r="CU139" s="688"/>
      <c r="CV139" s="688"/>
    </row>
    <row r="140" spans="87:100" x14ac:dyDescent="0.25">
      <c r="CI140" s="688"/>
      <c r="CJ140" s="688"/>
      <c r="CK140" s="688"/>
      <c r="CL140" s="688"/>
      <c r="CM140" s="688"/>
      <c r="CN140" s="688"/>
      <c r="CO140" s="688"/>
      <c r="CP140" s="688"/>
      <c r="CQ140" s="688"/>
      <c r="CR140" s="688"/>
      <c r="CS140" s="688"/>
      <c r="CT140" s="688"/>
      <c r="CU140" s="688"/>
      <c r="CV140" s="688"/>
    </row>
    <row r="141" spans="87:100" x14ac:dyDescent="0.25">
      <c r="CI141" s="688"/>
      <c r="CJ141" s="688"/>
      <c r="CK141" s="688"/>
      <c r="CL141" s="688"/>
      <c r="CM141" s="688"/>
      <c r="CN141" s="688"/>
      <c r="CO141" s="688"/>
      <c r="CP141" s="688"/>
      <c r="CQ141" s="688"/>
      <c r="CR141" s="688"/>
      <c r="CS141" s="688"/>
      <c r="CT141" s="688"/>
      <c r="CU141" s="688"/>
      <c r="CV141" s="688"/>
    </row>
  </sheetData>
  <mergeCells count="16">
    <mergeCell ref="AL40:AP40"/>
    <mergeCell ref="DC40:DG40"/>
    <mergeCell ref="AL44:AP44"/>
    <mergeCell ref="DC44:DG44"/>
    <mergeCell ref="AL36:AP36"/>
    <mergeCell ref="DC36:DG36"/>
    <mergeCell ref="AS37:AV37"/>
    <mergeCell ref="DJ37:DM37"/>
    <mergeCell ref="AS39:AV39"/>
    <mergeCell ref="DJ39:DM39"/>
    <mergeCell ref="AT6:AT7"/>
    <mergeCell ref="AT8:AT9"/>
    <mergeCell ref="K28:M28"/>
    <mergeCell ref="CB28:CD28"/>
    <mergeCell ref="AL32:AP32"/>
    <mergeCell ref="DC32:DG32"/>
  </mergeCells>
  <conditionalFormatting sqref="G40:I43">
    <cfRule type="duplicateValues" dxfId="2" priority="3"/>
  </conditionalFormatting>
  <conditionalFormatting sqref="S76">
    <cfRule type="duplicateValues" dxfId="1" priority="2"/>
  </conditionalFormatting>
  <conditionalFormatting sqref="BX40:BZ43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Jaula</vt:lpstr>
      <vt:lpstr>CdeL</vt:lpstr>
      <vt:lpstr>T12</vt:lpstr>
      <vt:lpstr>Clubes Am1</vt:lpstr>
      <vt:lpstr>THor</vt:lpstr>
      <vt:lpstr>Ascenso 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2023-12-03T19:31:39Z</dcterms:modified>
</cp:coreProperties>
</file>