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ia\Dropbox\Mi PC (DESKTOP-G9F423G)\Downloads\"/>
    </mc:Choice>
  </mc:AlternateContent>
  <xr:revisionPtr revIDLastSave="0" documentId="8_{7E0C457A-78AA-4FDC-A822-385A8FED819A}" xr6:coauthVersionLast="47" xr6:coauthVersionMax="47" xr10:uidLastSave="{00000000-0000-0000-0000-000000000000}"/>
  <bookViews>
    <workbookView xWindow="-120" yWindow="-120" windowWidth="20730" windowHeight="11160" activeTab="3" xr2:uid="{DB42362B-9E13-4908-924A-AC9D32954FC9}"/>
  </bookViews>
  <sheets>
    <sheet name="02-10" sheetId="1" r:id="rId1"/>
    <sheet name="03-10" sheetId="2" r:id="rId2"/>
    <sheet name="04-10" sheetId="3" r:id="rId3"/>
    <sheet name="05-10" sheetId="4" r:id="rId4"/>
    <sheet name="06-10" sheetId="5" r:id="rId5"/>
    <sheet name="07-10" sheetId="6" r:id="rId6"/>
    <sheet name="09-10" sheetId="7" r:id="rId7"/>
    <sheet name="10-10" sheetId="8" r:id="rId8"/>
    <sheet name="11-10" sheetId="9" r:id="rId9"/>
    <sheet name="12-10" sheetId="10" r:id="rId10"/>
    <sheet name="14-10" sheetId="11" r:id="rId11"/>
    <sheet name="17-10" sheetId="12" r:id="rId12"/>
    <sheet name="18-10" sheetId="13" r:id="rId13"/>
    <sheet name="19-10" sheetId="14" r:id="rId14"/>
    <sheet name="20-10" sheetId="15" r:id="rId15"/>
    <sheet name="21-10" sheetId="16" r:id="rId16"/>
    <sheet name="23-10" sheetId="17" r:id="rId17"/>
    <sheet name="24-10" sheetId="18" r:id="rId18"/>
    <sheet name="25-10" sheetId="19" r:id="rId19"/>
    <sheet name="26-10" sheetId="20" r:id="rId20"/>
    <sheet name="27-10" sheetId="21" r:id="rId21"/>
    <sheet name="28-10" sheetId="22" r:id="rId22"/>
    <sheet name="30-10" sheetId="23" r:id="rId23"/>
    <sheet name="31-10" sheetId="24" r:id="rId24"/>
  </sheets>
  <definedNames>
    <definedName name="_xlnm._FilterDatabase" localSheetId="0" hidden="1">'02-10'!$A$1:$K$62</definedName>
    <definedName name="_xlnm._FilterDatabase" localSheetId="2" hidden="1">'04-10'!$A$1:$K$61</definedName>
    <definedName name="_xlnm._FilterDatabase" localSheetId="3" hidden="1">'05-10'!$A$1:$K$64</definedName>
    <definedName name="_xlnm._FilterDatabase" localSheetId="4" hidden="1">'06-10'!$A$1:$K$67</definedName>
    <definedName name="_xlnm._FilterDatabase" localSheetId="5" hidden="1">'07-10'!$A$1:$K$25</definedName>
    <definedName name="_xlnm._FilterDatabase" localSheetId="6" hidden="1">'09-10'!$A$1:$K$58</definedName>
    <definedName name="_xlnm._FilterDatabase" localSheetId="7" hidden="1">'10-10'!$A$1:$K$69</definedName>
    <definedName name="_xlnm._FilterDatabase" localSheetId="8" hidden="1">'11-10'!$A$1:$K$49</definedName>
    <definedName name="_xlnm._FilterDatabase" localSheetId="11" hidden="1">'17-10'!$A$1:$K$53</definedName>
    <definedName name="_xlnm._FilterDatabase" localSheetId="12" hidden="1">'18-10'!$A$1:$K$54</definedName>
    <definedName name="_xlnm._FilterDatabase" localSheetId="13" hidden="1">'19-10'!$A$1:$K$64</definedName>
    <definedName name="_xlnm._FilterDatabase" localSheetId="14" hidden="1">'20-10'!$A$1:$K$61</definedName>
    <definedName name="_xlnm._FilterDatabase" localSheetId="15" hidden="1">'21-10'!$A$1:$K$13</definedName>
    <definedName name="_xlnm._FilterDatabase" localSheetId="16" hidden="1">'23-10'!$A$1:$K$50</definedName>
    <definedName name="_xlnm._FilterDatabase" localSheetId="17" hidden="1">'24-10'!$A$1:$K$55</definedName>
    <definedName name="_xlnm._FilterDatabase" localSheetId="18" hidden="1">'25-10'!$A$1:$K$57</definedName>
    <definedName name="_xlnm._FilterDatabase" localSheetId="19" hidden="1">'26-10'!$A$1:$K$39</definedName>
    <definedName name="_xlnm._FilterDatabase" localSheetId="20" hidden="1">'27-10'!$A$1:$K$29</definedName>
    <definedName name="_xlnm._FilterDatabase" localSheetId="21" hidden="1">'28-10'!$A$1:$K$13</definedName>
    <definedName name="_xlnm._FilterDatabase" localSheetId="22" hidden="1">'30-10'!$A$1:$K$66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24" l="1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E90" i="24" l="1"/>
  <c r="E89" i="24"/>
  <c r="J88" i="24"/>
  <c r="I88" i="24"/>
  <c r="H88" i="24"/>
  <c r="E88" i="24"/>
  <c r="E87" i="24"/>
  <c r="E86" i="24"/>
  <c r="E85" i="24"/>
  <c r="E84" i="24"/>
  <c r="E83" i="24"/>
  <c r="J82" i="24"/>
  <c r="J81" i="24"/>
  <c r="E80" i="24"/>
  <c r="E79" i="24"/>
  <c r="E78" i="24"/>
  <c r="E77" i="24"/>
  <c r="H76" i="24"/>
  <c r="I74" i="24" s="1"/>
  <c r="E76" i="24"/>
  <c r="E75" i="24"/>
  <c r="E74" i="24"/>
  <c r="C20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I75" i="24" l="1"/>
  <c r="I73" i="24"/>
  <c r="I76" i="24" s="1"/>
  <c r="E91" i="24"/>
  <c r="E81" i="24"/>
  <c r="E92" i="24" l="1"/>
  <c r="C66" i="23" l="1"/>
  <c r="C65" i="23"/>
  <c r="C64" i="23"/>
  <c r="C63" i="23"/>
  <c r="C62" i="23"/>
  <c r="C61" i="23"/>
  <c r="C60" i="23"/>
  <c r="E86" i="23" l="1"/>
  <c r="E85" i="23"/>
  <c r="J84" i="23"/>
  <c r="I84" i="23"/>
  <c r="H84" i="23"/>
  <c r="E84" i="23"/>
  <c r="E83" i="23"/>
  <c r="E82" i="23"/>
  <c r="E81" i="23"/>
  <c r="E80" i="23"/>
  <c r="E79" i="23"/>
  <c r="J78" i="23"/>
  <c r="J77" i="23"/>
  <c r="E76" i="23"/>
  <c r="E75" i="23"/>
  <c r="E74" i="23"/>
  <c r="E73" i="23"/>
  <c r="H72" i="23"/>
  <c r="E72" i="23"/>
  <c r="I71" i="23"/>
  <c r="E71" i="23"/>
  <c r="I70" i="23"/>
  <c r="E70" i="23"/>
  <c r="I69" i="23"/>
  <c r="I72" i="23" s="1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6" i="23"/>
  <c r="C35" i="23"/>
  <c r="C34" i="23"/>
  <c r="C33" i="23"/>
  <c r="C32" i="23"/>
  <c r="C31" i="23"/>
  <c r="C30" i="23"/>
  <c r="C29" i="23"/>
  <c r="C28" i="23"/>
  <c r="C27" i="23"/>
  <c r="C26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E87" i="23" l="1"/>
  <c r="E77" i="23"/>
  <c r="E88" i="23" l="1"/>
  <c r="C12" i="22"/>
  <c r="C11" i="22"/>
  <c r="C10" i="22"/>
  <c r="C9" i="22"/>
  <c r="E34" i="22"/>
  <c r="E33" i="22"/>
  <c r="J32" i="22"/>
  <c r="I32" i="22"/>
  <c r="H32" i="22"/>
  <c r="E32" i="22"/>
  <c r="E31" i="22"/>
  <c r="E30" i="22"/>
  <c r="E29" i="22"/>
  <c r="E28" i="22"/>
  <c r="E27" i="22"/>
  <c r="J26" i="22"/>
  <c r="J25" i="22"/>
  <c r="E24" i="22"/>
  <c r="E23" i="22"/>
  <c r="E22" i="22"/>
  <c r="E21" i="22"/>
  <c r="H20" i="22"/>
  <c r="I19" i="22" s="1"/>
  <c r="E20" i="22"/>
  <c r="E19" i="22"/>
  <c r="I18" i="22"/>
  <c r="E18" i="22"/>
  <c r="I17" i="22"/>
  <c r="C8" i="22"/>
  <c r="C7" i="22"/>
  <c r="C6" i="22"/>
  <c r="C5" i="22"/>
  <c r="C4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E51" i="21"/>
  <c r="E50" i="21"/>
  <c r="J49" i="21"/>
  <c r="I49" i="21"/>
  <c r="H49" i="21"/>
  <c r="E49" i="21"/>
  <c r="E48" i="21"/>
  <c r="E47" i="21"/>
  <c r="E46" i="21"/>
  <c r="E45" i="21"/>
  <c r="E44" i="21"/>
  <c r="J43" i="21"/>
  <c r="J42" i="21"/>
  <c r="E41" i="21"/>
  <c r="E40" i="21"/>
  <c r="E39" i="21"/>
  <c r="E38" i="21"/>
  <c r="H37" i="21"/>
  <c r="I36" i="21" s="1"/>
  <c r="E37" i="21"/>
  <c r="E36" i="21"/>
  <c r="E35" i="21"/>
  <c r="C12" i="21"/>
  <c r="C10" i="21"/>
  <c r="C9" i="21"/>
  <c r="C8" i="21"/>
  <c r="C7" i="21"/>
  <c r="C6" i="21"/>
  <c r="C5" i="21"/>
  <c r="C4" i="21"/>
  <c r="I34" i="21" l="1"/>
  <c r="I35" i="21"/>
  <c r="I20" i="22"/>
  <c r="E25" i="22"/>
  <c r="E35" i="22"/>
  <c r="E52" i="21"/>
  <c r="I37" i="21"/>
  <c r="E42" i="21"/>
  <c r="E53" i="21" s="1"/>
  <c r="E36" i="22" l="1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E60" i="20" l="1"/>
  <c r="E59" i="20"/>
  <c r="J58" i="20"/>
  <c r="I58" i="20"/>
  <c r="H58" i="20"/>
  <c r="E58" i="20"/>
  <c r="E57" i="20"/>
  <c r="E56" i="20"/>
  <c r="E55" i="20"/>
  <c r="E54" i="20"/>
  <c r="E53" i="20"/>
  <c r="J52" i="20"/>
  <c r="J51" i="20"/>
  <c r="E50" i="20"/>
  <c r="E49" i="20"/>
  <c r="E48" i="20"/>
  <c r="E47" i="20"/>
  <c r="H46" i="20"/>
  <c r="E46" i="20"/>
  <c r="I45" i="20"/>
  <c r="E45" i="20"/>
  <c r="I44" i="20"/>
  <c r="E44" i="20"/>
  <c r="I43" i="20"/>
  <c r="C18" i="20"/>
  <c r="C17" i="20"/>
  <c r="C16" i="20"/>
  <c r="C15" i="20"/>
  <c r="C14" i="20"/>
  <c r="C13" i="20"/>
  <c r="C9" i="20"/>
  <c r="C7" i="20"/>
  <c r="C4" i="20"/>
  <c r="C3" i="20"/>
  <c r="C2" i="20"/>
  <c r="C56" i="19"/>
  <c r="C55" i="19"/>
  <c r="C54" i="19"/>
  <c r="C53" i="19"/>
  <c r="C52" i="19"/>
  <c r="C51" i="19"/>
  <c r="C50" i="19"/>
  <c r="C57" i="19"/>
  <c r="C49" i="19"/>
  <c r="C48" i="19"/>
  <c r="C47" i="19"/>
  <c r="C46" i="19"/>
  <c r="C45" i="19"/>
  <c r="C44" i="19"/>
  <c r="C43" i="19"/>
  <c r="C42" i="19"/>
  <c r="C40" i="19"/>
  <c r="C39" i="19"/>
  <c r="E77" i="19"/>
  <c r="E76" i="19"/>
  <c r="J75" i="19"/>
  <c r="I75" i="19"/>
  <c r="H75" i="19"/>
  <c r="E75" i="19"/>
  <c r="E74" i="19"/>
  <c r="E73" i="19"/>
  <c r="E72" i="19"/>
  <c r="E71" i="19"/>
  <c r="E70" i="19"/>
  <c r="J69" i="19"/>
  <c r="J68" i="19"/>
  <c r="E67" i="19"/>
  <c r="E66" i="19"/>
  <c r="E65" i="19"/>
  <c r="E64" i="19"/>
  <c r="H63" i="19"/>
  <c r="I62" i="19" s="1"/>
  <c r="E63" i="19"/>
  <c r="E62" i="19"/>
  <c r="E61" i="19"/>
  <c r="I60" i="19"/>
  <c r="C15" i="19"/>
  <c r="C2" i="19"/>
  <c r="C55" i="18"/>
  <c r="C54" i="18"/>
  <c r="C53" i="18"/>
  <c r="C52" i="18"/>
  <c r="C51" i="18"/>
  <c r="C50" i="18"/>
  <c r="I61" i="19" l="1"/>
  <c r="I46" i="20"/>
  <c r="E51" i="20"/>
  <c r="E61" i="20"/>
  <c r="I63" i="19"/>
  <c r="E78" i="19"/>
  <c r="E68" i="19"/>
  <c r="E76" i="18"/>
  <c r="E75" i="18"/>
  <c r="J74" i="18"/>
  <c r="I74" i="18"/>
  <c r="H74" i="18"/>
  <c r="E74" i="18"/>
  <c r="E73" i="18"/>
  <c r="E72" i="18"/>
  <c r="E71" i="18"/>
  <c r="E70" i="18"/>
  <c r="E69" i="18"/>
  <c r="J68" i="18"/>
  <c r="J67" i="18"/>
  <c r="E66" i="18"/>
  <c r="E65" i="18"/>
  <c r="E64" i="18"/>
  <c r="E63" i="18"/>
  <c r="H62" i="18"/>
  <c r="E62" i="18"/>
  <c r="I61" i="18"/>
  <c r="E61" i="18"/>
  <c r="I60" i="18"/>
  <c r="E60" i="18"/>
  <c r="I59" i="18"/>
  <c r="I62" i="18" s="1"/>
  <c r="C48" i="18"/>
  <c r="C38" i="18"/>
  <c r="C37" i="18"/>
  <c r="C32" i="18"/>
  <c r="C28" i="18"/>
  <c r="C23" i="18"/>
  <c r="C22" i="18"/>
  <c r="C19" i="18"/>
  <c r="C18" i="18"/>
  <c r="C17" i="18"/>
  <c r="C16" i="18"/>
  <c r="C5" i="18"/>
  <c r="C4" i="18"/>
  <c r="C3" i="18"/>
  <c r="C2" i="18"/>
  <c r="E62" i="20" l="1"/>
  <c r="E79" i="19"/>
  <c r="E77" i="18"/>
  <c r="E67" i="18"/>
  <c r="E78" i="18" l="1"/>
  <c r="C50" i="17" l="1"/>
  <c r="C49" i="17"/>
  <c r="C48" i="17"/>
  <c r="C47" i="17"/>
  <c r="E71" i="17"/>
  <c r="E70" i="17"/>
  <c r="J69" i="17"/>
  <c r="I69" i="17"/>
  <c r="H69" i="17"/>
  <c r="E69" i="17"/>
  <c r="E68" i="17"/>
  <c r="E67" i="17"/>
  <c r="E66" i="17"/>
  <c r="E65" i="17"/>
  <c r="E64" i="17"/>
  <c r="J63" i="17"/>
  <c r="J62" i="17"/>
  <c r="E61" i="17"/>
  <c r="E60" i="17"/>
  <c r="E59" i="17"/>
  <c r="E58" i="17"/>
  <c r="H57" i="17"/>
  <c r="E57" i="17"/>
  <c r="I56" i="17"/>
  <c r="E56" i="17"/>
  <c r="I55" i="17"/>
  <c r="E55" i="17"/>
  <c r="I54" i="17"/>
  <c r="I57" i="17" s="1"/>
  <c r="C45" i="17"/>
  <c r="C43" i="17"/>
  <c r="C40" i="17"/>
  <c r="C37" i="17"/>
  <c r="C36" i="17"/>
  <c r="C27" i="17"/>
  <c r="C26" i="17"/>
  <c r="C23" i="17"/>
  <c r="C21" i="17"/>
  <c r="C20" i="17"/>
  <c r="C19" i="17"/>
  <c r="C15" i="17"/>
  <c r="C10" i="17"/>
  <c r="C7" i="17"/>
  <c r="C5" i="17"/>
  <c r="E62" i="17" l="1"/>
  <c r="E72" i="17"/>
  <c r="E73" i="17" l="1"/>
  <c r="C13" i="16" l="1"/>
  <c r="C12" i="16"/>
  <c r="C11" i="16"/>
  <c r="C10" i="16"/>
  <c r="E34" i="16"/>
  <c r="E33" i="16"/>
  <c r="J32" i="16"/>
  <c r="I32" i="16"/>
  <c r="H32" i="16"/>
  <c r="E32" i="16"/>
  <c r="E31" i="16"/>
  <c r="E30" i="16"/>
  <c r="E29" i="16"/>
  <c r="E28" i="16"/>
  <c r="E27" i="16"/>
  <c r="J26" i="16"/>
  <c r="J25" i="16"/>
  <c r="E24" i="16"/>
  <c r="E23" i="16"/>
  <c r="E22" i="16"/>
  <c r="E21" i="16"/>
  <c r="H20" i="16"/>
  <c r="I19" i="16" s="1"/>
  <c r="E20" i="16"/>
  <c r="E19" i="16"/>
  <c r="E18" i="16"/>
  <c r="C9" i="16"/>
  <c r="C8" i="16"/>
  <c r="C7" i="16"/>
  <c r="C6" i="16"/>
  <c r="C5" i="16"/>
  <c r="C4" i="16"/>
  <c r="C2" i="16"/>
  <c r="I17" i="16" l="1"/>
  <c r="I18" i="16"/>
  <c r="E25" i="16"/>
  <c r="E35" i="16"/>
  <c r="I20" i="16" l="1"/>
  <c r="E36" i="16"/>
  <c r="C60" i="15" l="1"/>
  <c r="C59" i="15"/>
  <c r="C61" i="15"/>
  <c r="C58" i="15"/>
  <c r="C57" i="15"/>
  <c r="C56" i="15"/>
  <c r="C55" i="15"/>
  <c r="C54" i="15"/>
  <c r="C53" i="15"/>
  <c r="C52" i="15"/>
  <c r="E82" i="15"/>
  <c r="E81" i="15"/>
  <c r="J80" i="15"/>
  <c r="I80" i="15"/>
  <c r="H80" i="15"/>
  <c r="E80" i="15"/>
  <c r="E79" i="15"/>
  <c r="E78" i="15"/>
  <c r="E77" i="15"/>
  <c r="E76" i="15"/>
  <c r="E75" i="15"/>
  <c r="J74" i="15"/>
  <c r="J73" i="15"/>
  <c r="E72" i="15"/>
  <c r="E71" i="15"/>
  <c r="E70" i="15"/>
  <c r="E69" i="15"/>
  <c r="H68" i="15"/>
  <c r="I67" i="15" s="1"/>
  <c r="E68" i="15"/>
  <c r="E67" i="15"/>
  <c r="E66" i="15"/>
  <c r="C51" i="15"/>
  <c r="C50" i="15"/>
  <c r="C49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4" i="15"/>
  <c r="C23" i="15"/>
  <c r="C22" i="15"/>
  <c r="C21" i="15"/>
  <c r="C20" i="15"/>
  <c r="C19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I65" i="15" l="1"/>
  <c r="I66" i="15"/>
  <c r="E83" i="15"/>
  <c r="E73" i="15"/>
  <c r="I68" i="15" l="1"/>
  <c r="E84" i="15"/>
  <c r="C64" i="14" l="1"/>
  <c r="C63" i="14"/>
  <c r="C62" i="14"/>
  <c r="C61" i="14"/>
  <c r="C60" i="14"/>
  <c r="C59" i="14"/>
  <c r="C58" i="14"/>
  <c r="C57" i="14"/>
  <c r="C56" i="14"/>
  <c r="E85" i="14"/>
  <c r="E84" i="14"/>
  <c r="J83" i="14"/>
  <c r="I83" i="14"/>
  <c r="H83" i="14"/>
  <c r="E83" i="14"/>
  <c r="E82" i="14"/>
  <c r="E81" i="14"/>
  <c r="E80" i="14"/>
  <c r="E79" i="14"/>
  <c r="E78" i="14"/>
  <c r="J77" i="14"/>
  <c r="J76" i="14"/>
  <c r="E75" i="14"/>
  <c r="E74" i="14"/>
  <c r="E73" i="14"/>
  <c r="E72" i="14"/>
  <c r="H71" i="14"/>
  <c r="I70" i="14" s="1"/>
  <c r="E71" i="14"/>
  <c r="E70" i="14"/>
  <c r="E69" i="14"/>
  <c r="C54" i="14"/>
  <c r="C53" i="14"/>
  <c r="C52" i="14"/>
  <c r="C51" i="14"/>
  <c r="C50" i="14"/>
  <c r="C49" i="14"/>
  <c r="C48" i="14"/>
  <c r="C47" i="14"/>
  <c r="C43" i="14"/>
  <c r="C39" i="14"/>
  <c r="C36" i="14"/>
  <c r="C35" i="14"/>
  <c r="C34" i="14"/>
  <c r="C33" i="14"/>
  <c r="C32" i="14"/>
  <c r="C31" i="14"/>
  <c r="C30" i="14"/>
  <c r="C29" i="14"/>
  <c r="C28" i="14"/>
  <c r="C26" i="14"/>
  <c r="C25" i="14"/>
  <c r="C20" i="14"/>
  <c r="C18" i="14"/>
  <c r="C13" i="14"/>
  <c r="C12" i="14"/>
  <c r="C11" i="14"/>
  <c r="C10" i="14"/>
  <c r="C9" i="14"/>
  <c r="C8" i="14"/>
  <c r="C7" i="14"/>
  <c r="C6" i="14"/>
  <c r="C5" i="14"/>
  <c r="C2" i="14"/>
  <c r="E86" i="14" l="1"/>
  <c r="I68" i="14"/>
  <c r="I69" i="14"/>
  <c r="E76" i="14"/>
  <c r="E87" i="14" s="1"/>
  <c r="I71" i="14" l="1"/>
  <c r="C53" i="13"/>
  <c r="C52" i="13"/>
  <c r="C54" i="13"/>
  <c r="C51" i="13"/>
  <c r="C50" i="13"/>
  <c r="C49" i="13"/>
  <c r="C48" i="13"/>
  <c r="C47" i="13"/>
  <c r="C46" i="13"/>
  <c r="C45" i="13"/>
  <c r="E74" i="13"/>
  <c r="E73" i="13"/>
  <c r="J72" i="13"/>
  <c r="I72" i="13"/>
  <c r="H72" i="13"/>
  <c r="E72" i="13"/>
  <c r="E71" i="13"/>
  <c r="E70" i="13"/>
  <c r="E69" i="13"/>
  <c r="E68" i="13"/>
  <c r="E67" i="13"/>
  <c r="J66" i="13"/>
  <c r="J65" i="13"/>
  <c r="E64" i="13"/>
  <c r="E63" i="13"/>
  <c r="E62" i="13"/>
  <c r="E61" i="13"/>
  <c r="H60" i="13"/>
  <c r="I59" i="13" s="1"/>
  <c r="E60" i="13"/>
  <c r="E59" i="13"/>
  <c r="E58" i="13"/>
  <c r="C43" i="13"/>
  <c r="C41" i="13"/>
  <c r="C40" i="13"/>
  <c r="C37" i="13"/>
  <c r="C35" i="13"/>
  <c r="C33" i="13"/>
  <c r="C31" i="13"/>
  <c r="C30" i="13"/>
  <c r="C29" i="13"/>
  <c r="C25" i="13"/>
  <c r="C24" i="13"/>
  <c r="C22" i="13"/>
  <c r="C21" i="13"/>
  <c r="C20" i="13"/>
  <c r="C19" i="13"/>
  <c r="C18" i="13"/>
  <c r="C17" i="13"/>
  <c r="C16" i="13"/>
  <c r="C15" i="13"/>
  <c r="C12" i="13"/>
  <c r="C11" i="13"/>
  <c r="C10" i="13"/>
  <c r="C9" i="13"/>
  <c r="C8" i="13"/>
  <c r="C7" i="13"/>
  <c r="C6" i="13"/>
  <c r="C5" i="13"/>
  <c r="C4" i="13"/>
  <c r="C3" i="13"/>
  <c r="C2" i="13"/>
  <c r="I57" i="13" l="1"/>
  <c r="I58" i="13"/>
  <c r="E75" i="13"/>
  <c r="E65" i="13"/>
  <c r="E76" i="13" l="1"/>
  <c r="I60" i="13"/>
  <c r="C53" i="12"/>
  <c r="C52" i="12"/>
  <c r="C51" i="12"/>
  <c r="C50" i="12"/>
  <c r="C49" i="12"/>
  <c r="E74" i="12" l="1"/>
  <c r="E73" i="12"/>
  <c r="J72" i="12"/>
  <c r="I72" i="12"/>
  <c r="H72" i="12"/>
  <c r="E72" i="12"/>
  <c r="E71" i="12"/>
  <c r="E70" i="12"/>
  <c r="E69" i="12"/>
  <c r="E68" i="12"/>
  <c r="E67" i="12"/>
  <c r="J66" i="12"/>
  <c r="J65" i="12"/>
  <c r="E64" i="12"/>
  <c r="E63" i="12"/>
  <c r="E62" i="12"/>
  <c r="E61" i="12"/>
  <c r="H60" i="12"/>
  <c r="E60" i="12"/>
  <c r="I59" i="12"/>
  <c r="E59" i="12"/>
  <c r="I58" i="12"/>
  <c r="E58" i="12"/>
  <c r="I57" i="12"/>
  <c r="I60" i="12" s="1"/>
  <c r="C48" i="12"/>
  <c r="C47" i="12"/>
  <c r="C46" i="12"/>
  <c r="C45" i="12"/>
  <c r="C44" i="12"/>
  <c r="C43" i="12"/>
  <c r="C40" i="12"/>
  <c r="C37" i="12"/>
  <c r="C36" i="12"/>
  <c r="C35" i="12"/>
  <c r="C34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19" i="12"/>
  <c r="C18" i="12"/>
  <c r="C17" i="12"/>
  <c r="C14" i="12"/>
  <c r="C13" i="12"/>
  <c r="C12" i="12"/>
  <c r="C10" i="12"/>
  <c r="C9" i="12"/>
  <c r="C8" i="12"/>
  <c r="C7" i="12"/>
  <c r="C6" i="12"/>
  <c r="C5" i="12"/>
  <c r="C4" i="12"/>
  <c r="C3" i="12"/>
  <c r="C2" i="12"/>
  <c r="E30" i="11"/>
  <c r="E29" i="11"/>
  <c r="J28" i="11"/>
  <c r="I28" i="11"/>
  <c r="H28" i="11"/>
  <c r="E28" i="11"/>
  <c r="E27" i="11"/>
  <c r="E26" i="11"/>
  <c r="E25" i="11"/>
  <c r="E24" i="11"/>
  <c r="E23" i="11"/>
  <c r="J22" i="11"/>
  <c r="J21" i="11"/>
  <c r="E20" i="11"/>
  <c r="E19" i="11"/>
  <c r="E18" i="11"/>
  <c r="E17" i="11"/>
  <c r="H16" i="11"/>
  <c r="I15" i="11" s="1"/>
  <c r="E16" i="11"/>
  <c r="E15" i="11"/>
  <c r="E14" i="11"/>
  <c r="C10" i="11"/>
  <c r="C9" i="11"/>
  <c r="C8" i="11"/>
  <c r="C7" i="11"/>
  <c r="C6" i="11"/>
  <c r="C5" i="11"/>
  <c r="C4" i="11"/>
  <c r="C3" i="11"/>
  <c r="C2" i="11"/>
  <c r="I14" i="11" l="1"/>
  <c r="I13" i="11"/>
  <c r="I16" i="11" s="1"/>
  <c r="E65" i="12"/>
  <c r="E75" i="12"/>
  <c r="E31" i="11"/>
  <c r="E21" i="11"/>
  <c r="E32" i="11" s="1"/>
  <c r="E76" i="12" l="1"/>
  <c r="C56" i="10" l="1"/>
  <c r="C55" i="10"/>
  <c r="C54" i="10"/>
  <c r="C53" i="10"/>
  <c r="C52" i="10"/>
  <c r="C51" i="10"/>
  <c r="C50" i="10"/>
  <c r="C49" i="10"/>
  <c r="C48" i="10"/>
  <c r="E78" i="10"/>
  <c r="E77" i="10"/>
  <c r="J76" i="10"/>
  <c r="I76" i="10"/>
  <c r="H76" i="10"/>
  <c r="E76" i="10"/>
  <c r="E75" i="10"/>
  <c r="E74" i="10"/>
  <c r="E73" i="10"/>
  <c r="E72" i="10"/>
  <c r="E71" i="10"/>
  <c r="J70" i="10"/>
  <c r="J69" i="10"/>
  <c r="E68" i="10"/>
  <c r="E67" i="10"/>
  <c r="E66" i="10"/>
  <c r="E65" i="10"/>
  <c r="H64" i="10"/>
  <c r="I63" i="10" s="1"/>
  <c r="E64" i="10"/>
  <c r="E63" i="10"/>
  <c r="E62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I62" i="10" l="1"/>
  <c r="E79" i="10"/>
  <c r="I61" i="10"/>
  <c r="I64" i="10" s="1"/>
  <c r="E69" i="10"/>
  <c r="E80" i="10" s="1"/>
  <c r="C48" i="9" l="1"/>
  <c r="C49" i="9" l="1"/>
  <c r="C47" i="9"/>
  <c r="C46" i="9"/>
  <c r="C45" i="9"/>
  <c r="C44" i="9"/>
  <c r="C43" i="9"/>
  <c r="C42" i="9"/>
  <c r="C41" i="9"/>
  <c r="C40" i="9"/>
  <c r="C39" i="9"/>
  <c r="E69" i="9"/>
  <c r="E68" i="9"/>
  <c r="J67" i="9"/>
  <c r="I67" i="9"/>
  <c r="H67" i="9"/>
  <c r="E67" i="9"/>
  <c r="E66" i="9"/>
  <c r="E65" i="9"/>
  <c r="E64" i="9"/>
  <c r="E63" i="9"/>
  <c r="E62" i="9"/>
  <c r="J61" i="9"/>
  <c r="J60" i="9"/>
  <c r="E59" i="9"/>
  <c r="E58" i="9"/>
  <c r="E57" i="9"/>
  <c r="E56" i="9"/>
  <c r="H55" i="9"/>
  <c r="E55" i="9"/>
  <c r="I54" i="9"/>
  <c r="E54" i="9"/>
  <c r="I53" i="9"/>
  <c r="E53" i="9"/>
  <c r="I52" i="9"/>
  <c r="I55" i="9" s="1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2" i="9"/>
  <c r="E60" i="9" l="1"/>
  <c r="E70" i="9"/>
  <c r="E71" i="9" l="1"/>
  <c r="C66" i="8" l="1"/>
  <c r="C62" i="8" l="1"/>
  <c r="C61" i="8"/>
  <c r="C69" i="8"/>
  <c r="C68" i="8"/>
  <c r="C67" i="8"/>
  <c r="C65" i="8"/>
  <c r="C64" i="8"/>
  <c r="C63" i="8"/>
  <c r="C60" i="8"/>
  <c r="C59" i="8"/>
  <c r="C58" i="8"/>
  <c r="C57" i="8"/>
  <c r="C56" i="8"/>
  <c r="E89" i="8"/>
  <c r="E88" i="8"/>
  <c r="J87" i="8"/>
  <c r="I87" i="8"/>
  <c r="H87" i="8"/>
  <c r="E87" i="8"/>
  <c r="E86" i="8"/>
  <c r="E85" i="8"/>
  <c r="E84" i="8"/>
  <c r="E83" i="8"/>
  <c r="E82" i="8"/>
  <c r="J81" i="8"/>
  <c r="J80" i="8"/>
  <c r="E79" i="8"/>
  <c r="E78" i="8"/>
  <c r="E77" i="8"/>
  <c r="E76" i="8"/>
  <c r="H75" i="8"/>
  <c r="I74" i="8" s="1"/>
  <c r="E75" i="8"/>
  <c r="E74" i="8"/>
  <c r="E73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I73" i="8" l="1"/>
  <c r="I72" i="8"/>
  <c r="I75" i="8" s="1"/>
  <c r="E80" i="8"/>
  <c r="E90" i="8"/>
  <c r="E91" i="8" l="1"/>
  <c r="C58" i="7" l="1"/>
  <c r="C57" i="7"/>
  <c r="C56" i="7"/>
  <c r="E79" i="7"/>
  <c r="E78" i="7"/>
  <c r="J77" i="7"/>
  <c r="I77" i="7"/>
  <c r="E77" i="7"/>
  <c r="E76" i="7"/>
  <c r="E75" i="7"/>
  <c r="E74" i="7"/>
  <c r="E73" i="7"/>
  <c r="E72" i="7"/>
  <c r="E69" i="7"/>
  <c r="E68" i="7"/>
  <c r="E67" i="7"/>
  <c r="E66" i="7"/>
  <c r="I65" i="7"/>
  <c r="E65" i="7"/>
  <c r="J64" i="7"/>
  <c r="E64" i="7"/>
  <c r="J63" i="7"/>
  <c r="E63" i="7"/>
  <c r="J62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1" i="7"/>
  <c r="C10" i="7"/>
  <c r="C9" i="7"/>
  <c r="C8" i="7"/>
  <c r="C7" i="7"/>
  <c r="C6" i="7"/>
  <c r="C5" i="7"/>
  <c r="C4" i="7"/>
  <c r="C3" i="7"/>
  <c r="C2" i="7"/>
  <c r="J65" i="7" l="1"/>
  <c r="E70" i="7"/>
  <c r="E80" i="7"/>
  <c r="C24" i="6"/>
  <c r="C23" i="6"/>
  <c r="C22" i="6"/>
  <c r="C21" i="6"/>
  <c r="C20" i="6"/>
  <c r="C19" i="6"/>
  <c r="C18" i="6"/>
  <c r="C17" i="6"/>
  <c r="E46" i="6"/>
  <c r="E45" i="6"/>
  <c r="J44" i="6"/>
  <c r="I44" i="6"/>
  <c r="E44" i="6"/>
  <c r="E43" i="6"/>
  <c r="E42" i="6"/>
  <c r="E41" i="6"/>
  <c r="E40" i="6"/>
  <c r="E39" i="6"/>
  <c r="E36" i="6"/>
  <c r="E35" i="6"/>
  <c r="E34" i="6"/>
  <c r="E33" i="6"/>
  <c r="I32" i="6"/>
  <c r="E32" i="6"/>
  <c r="J31" i="6"/>
  <c r="E31" i="6"/>
  <c r="J30" i="6"/>
  <c r="E30" i="6"/>
  <c r="J29" i="6"/>
  <c r="J32" i="6" s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6" i="1"/>
  <c r="C66" i="5"/>
  <c r="C65" i="5"/>
  <c r="E81" i="7" l="1"/>
  <c r="E47" i="6"/>
  <c r="E37" i="6"/>
  <c r="C62" i="5"/>
  <c r="C56" i="5"/>
  <c r="C52" i="5"/>
  <c r="C51" i="5"/>
  <c r="C50" i="5"/>
  <c r="C49" i="5"/>
  <c r="C48" i="5"/>
  <c r="C47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16" i="5"/>
  <c r="C15" i="5"/>
  <c r="C14" i="5"/>
  <c r="C13" i="5"/>
  <c r="C12" i="5"/>
  <c r="C11" i="5"/>
  <c r="C9" i="5"/>
  <c r="C8" i="5"/>
  <c r="C7" i="5"/>
  <c r="C6" i="5"/>
  <c r="C5" i="5"/>
  <c r="C4" i="5"/>
  <c r="C3" i="5"/>
  <c r="C2" i="5"/>
  <c r="C67" i="5"/>
  <c r="C64" i="5"/>
  <c r="C63" i="5"/>
  <c r="C61" i="5"/>
  <c r="C60" i="5"/>
  <c r="C59" i="5"/>
  <c r="C58" i="5"/>
  <c r="C57" i="5"/>
  <c r="C55" i="5"/>
  <c r="C53" i="5"/>
  <c r="E88" i="5"/>
  <c r="E87" i="5"/>
  <c r="J86" i="5"/>
  <c r="I86" i="5"/>
  <c r="E86" i="5"/>
  <c r="E85" i="5"/>
  <c r="E84" i="5"/>
  <c r="E83" i="5"/>
  <c r="E82" i="5"/>
  <c r="E81" i="5"/>
  <c r="E78" i="5"/>
  <c r="E77" i="5"/>
  <c r="E76" i="5"/>
  <c r="E75" i="5"/>
  <c r="I74" i="5"/>
  <c r="J72" i="5" s="1"/>
  <c r="E74" i="5"/>
  <c r="E73" i="5"/>
  <c r="E72" i="5"/>
  <c r="C54" i="5"/>
  <c r="C46" i="5"/>
  <c r="C45" i="5"/>
  <c r="C44" i="5"/>
  <c r="C43" i="5"/>
  <c r="C42" i="5"/>
  <c r="C41" i="5"/>
  <c r="C22" i="5"/>
  <c r="C21" i="5"/>
  <c r="C20" i="5"/>
  <c r="C19" i="5"/>
  <c r="C18" i="5"/>
  <c r="C17" i="5"/>
  <c r="J71" i="5" l="1"/>
  <c r="J74" i="5" s="1"/>
  <c r="J73" i="5"/>
  <c r="E48" i="6"/>
  <c r="E89" i="5"/>
  <c r="E79" i="5"/>
  <c r="E90" i="5" l="1"/>
  <c r="C63" i="4" l="1"/>
  <c r="C54" i="4"/>
  <c r="C18" i="4"/>
  <c r="C17" i="4"/>
  <c r="C16" i="4"/>
  <c r="C15" i="4"/>
  <c r="C14" i="4"/>
  <c r="C13" i="4"/>
  <c r="C11" i="4"/>
  <c r="C10" i="4"/>
  <c r="C9" i="4"/>
  <c r="C8" i="4"/>
  <c r="C6" i="4"/>
  <c r="C5" i="4"/>
  <c r="C24" i="4"/>
  <c r="C35" i="4"/>
  <c r="C34" i="4"/>
  <c r="C33" i="4"/>
  <c r="C32" i="4"/>
  <c r="C31" i="4"/>
  <c r="C30" i="4"/>
  <c r="C29" i="4"/>
  <c r="C28" i="4"/>
  <c r="C27" i="4"/>
  <c r="C26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53" i="4"/>
  <c r="C64" i="4"/>
  <c r="C62" i="4"/>
  <c r="C61" i="4"/>
  <c r="C60" i="4"/>
  <c r="C59" i="4"/>
  <c r="C58" i="4"/>
  <c r="C57" i="4"/>
  <c r="C56" i="4"/>
  <c r="C55" i="4"/>
  <c r="C52" i="4"/>
  <c r="E85" i="4"/>
  <c r="E84" i="4"/>
  <c r="J83" i="4"/>
  <c r="I83" i="4"/>
  <c r="E83" i="4"/>
  <c r="E82" i="4"/>
  <c r="E81" i="4"/>
  <c r="E80" i="4"/>
  <c r="E79" i="4"/>
  <c r="E78" i="4"/>
  <c r="E75" i="4"/>
  <c r="E74" i="4"/>
  <c r="E73" i="4"/>
  <c r="E72" i="4"/>
  <c r="I71" i="4"/>
  <c r="J70" i="4" s="1"/>
  <c r="E71" i="4"/>
  <c r="E70" i="4"/>
  <c r="J69" i="4"/>
  <c r="E69" i="4"/>
  <c r="C37" i="4"/>
  <c r="C36" i="4"/>
  <c r="C25" i="4"/>
  <c r="C23" i="4"/>
  <c r="C22" i="4"/>
  <c r="C20" i="4"/>
  <c r="C19" i="4"/>
  <c r="C7" i="4"/>
  <c r="C4" i="4"/>
  <c r="C3" i="4"/>
  <c r="C2" i="4"/>
  <c r="J68" i="4" l="1"/>
  <c r="J71" i="4"/>
  <c r="E86" i="4"/>
  <c r="E76" i="4"/>
  <c r="E87" i="4" l="1"/>
  <c r="C53" i="3"/>
  <c r="C52" i="3"/>
  <c r="C51" i="3"/>
  <c r="C50" i="3"/>
  <c r="C49" i="3"/>
  <c r="C47" i="3"/>
  <c r="C46" i="3"/>
  <c r="C45" i="3"/>
  <c r="C43" i="3"/>
  <c r="C42" i="3"/>
  <c r="C41" i="3"/>
  <c r="C40" i="3"/>
  <c r="C39" i="3"/>
  <c r="C38" i="3"/>
  <c r="C37" i="3"/>
  <c r="C36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1" i="3"/>
  <c r="C60" i="3"/>
  <c r="C59" i="3"/>
  <c r="C58" i="3"/>
  <c r="C57" i="3"/>
  <c r="C56" i="3"/>
  <c r="C55" i="3"/>
  <c r="C54" i="3"/>
  <c r="C44" i="3"/>
  <c r="E81" i="3"/>
  <c r="E80" i="3"/>
  <c r="J79" i="3"/>
  <c r="I79" i="3"/>
  <c r="H79" i="3"/>
  <c r="E79" i="3"/>
  <c r="E78" i="3"/>
  <c r="E77" i="3"/>
  <c r="E76" i="3"/>
  <c r="E75" i="3"/>
  <c r="E74" i="3"/>
  <c r="J73" i="3"/>
  <c r="J72" i="3"/>
  <c r="E71" i="3"/>
  <c r="E70" i="3"/>
  <c r="E69" i="3"/>
  <c r="E68" i="3"/>
  <c r="H67" i="3"/>
  <c r="I65" i="3" s="1"/>
  <c r="E67" i="3"/>
  <c r="I66" i="3"/>
  <c r="E66" i="3"/>
  <c r="E65" i="3"/>
  <c r="I64" i="3"/>
  <c r="I67" i="3" l="1"/>
  <c r="E72" i="3"/>
  <c r="E82" i="3"/>
  <c r="E83" i="3" l="1"/>
  <c r="C53" i="2"/>
  <c r="C52" i="2"/>
  <c r="C51" i="2"/>
  <c r="C50" i="2"/>
  <c r="C49" i="2"/>
  <c r="C48" i="2"/>
  <c r="C47" i="2"/>
  <c r="E75" i="2"/>
  <c r="E74" i="2"/>
  <c r="J73" i="2"/>
  <c r="I73" i="2"/>
  <c r="H73" i="2"/>
  <c r="E73" i="2"/>
  <c r="E72" i="2"/>
  <c r="E71" i="2"/>
  <c r="E70" i="2"/>
  <c r="E69" i="2"/>
  <c r="E68" i="2"/>
  <c r="J67" i="2"/>
  <c r="J66" i="2"/>
  <c r="E65" i="2"/>
  <c r="E64" i="2"/>
  <c r="E63" i="2"/>
  <c r="E62" i="2"/>
  <c r="H61" i="2"/>
  <c r="E61" i="2"/>
  <c r="I60" i="2"/>
  <c r="E60" i="2"/>
  <c r="I59" i="2"/>
  <c r="E59" i="2"/>
  <c r="I58" i="2"/>
  <c r="I61" i="2" s="1"/>
  <c r="C46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4" i="2"/>
  <c r="C3" i="2"/>
  <c r="C2" i="2"/>
  <c r="C53" i="1"/>
  <c r="C52" i="1"/>
  <c r="C54" i="1"/>
  <c r="C55" i="1"/>
  <c r="C62" i="1"/>
  <c r="C61" i="1"/>
  <c r="C60" i="1"/>
  <c r="C59" i="1"/>
  <c r="C58" i="1"/>
  <c r="C57" i="1"/>
  <c r="E82" i="1"/>
  <c r="E81" i="1"/>
  <c r="J80" i="1"/>
  <c r="I80" i="1"/>
  <c r="E80" i="1"/>
  <c r="E79" i="1"/>
  <c r="E78" i="1"/>
  <c r="E77" i="1"/>
  <c r="E76" i="1"/>
  <c r="E75" i="1"/>
  <c r="E72" i="1"/>
  <c r="E71" i="1"/>
  <c r="E70" i="1"/>
  <c r="E69" i="1"/>
  <c r="I68" i="1"/>
  <c r="J67" i="1" s="1"/>
  <c r="E68" i="1"/>
  <c r="E67" i="1"/>
  <c r="J66" i="1"/>
  <c r="E66" i="1"/>
  <c r="C50" i="1"/>
  <c r="C49" i="1"/>
  <c r="C48" i="1"/>
  <c r="C47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5" i="1"/>
  <c r="C4" i="1"/>
  <c r="C3" i="1"/>
  <c r="C2" i="1"/>
  <c r="J65" i="1" l="1"/>
  <c r="E76" i="2"/>
  <c r="E66" i="2"/>
  <c r="E77" i="2" s="1"/>
  <c r="J68" i="1"/>
  <c r="E73" i="1"/>
  <c r="E83" i="1"/>
  <c r="E84" i="1" l="1"/>
</calcChain>
</file>

<file path=xl/sharedStrings.xml><?xml version="1.0" encoding="utf-8"?>
<sst xmlns="http://schemas.openxmlformats.org/spreadsheetml/2006/main" count="7262" uniqueCount="880">
  <si>
    <t>FECHA</t>
  </si>
  <si>
    <t>CHOFER</t>
  </si>
  <si>
    <t>PATENTE</t>
  </si>
  <si>
    <t>VIAJE</t>
  </si>
  <si>
    <t>LOCALIDAD</t>
  </si>
  <si>
    <t>CLIENTE</t>
  </si>
  <si>
    <t>DIRECCION</t>
  </si>
  <si>
    <t>HDR</t>
  </si>
  <si>
    <t>TN MET</t>
  </si>
  <si>
    <t>TN NO MET</t>
  </si>
  <si>
    <t>EMPRESA</t>
  </si>
  <si>
    <t>VELAZQUEZ</t>
  </si>
  <si>
    <t>SMT</t>
  </si>
  <si>
    <t>PRAMARCO SRL</t>
  </si>
  <si>
    <t>PARQUE INDUSTRIAL</t>
  </si>
  <si>
    <t>BRS</t>
  </si>
  <si>
    <t>LEMASE SRL/COMPLEJO ALIMENTICIO</t>
  </si>
  <si>
    <t>INGENIO CONCEPCION</t>
  </si>
  <si>
    <t>CORRALON</t>
  </si>
  <si>
    <t>OSYM SRL</t>
  </si>
  <si>
    <t xml:space="preserve">MONSEÑOR DIAZ </t>
  </si>
  <si>
    <t>SAN ANDRES</t>
  </si>
  <si>
    <t>NAVARRO MATIAS</t>
  </si>
  <si>
    <t>TAFI VIEJO</t>
  </si>
  <si>
    <t>CITROMAX SA</t>
  </si>
  <si>
    <t>ROCA Y RUTA 315</t>
  </si>
  <si>
    <t>LEDESMA</t>
  </si>
  <si>
    <t>YERBA BUENA</t>
  </si>
  <si>
    <t>ATICO SRL</t>
  </si>
  <si>
    <t>COLON 3000</t>
  </si>
  <si>
    <t>CB DESIGN SA</t>
  </si>
  <si>
    <t>CAMINO DE SIRGA Y SOLANO VERA</t>
  </si>
  <si>
    <t>RAMIREZ MIGUEL</t>
  </si>
  <si>
    <t>SANTIAGO 2655</t>
  </si>
  <si>
    <t>VILLAFAÑE</t>
  </si>
  <si>
    <t>AGUILARES</t>
  </si>
  <si>
    <t>PANICCIA FLAVIA</t>
  </si>
  <si>
    <t>FRIGORIFICO DE AGUILARES</t>
  </si>
  <si>
    <t>LA REDUCCION</t>
  </si>
  <si>
    <t>FRIGORIFICO LA REDUCCION</t>
  </si>
  <si>
    <t>TONI</t>
  </si>
  <si>
    <t>SANCHEZ HORACIO</t>
  </si>
  <si>
    <t>VENEZUELA 3900</t>
  </si>
  <si>
    <t>METROCUBICO SRL</t>
  </si>
  <si>
    <t>LAS ROSAS 1051</t>
  </si>
  <si>
    <t>QUIROGA FRANCISCO</t>
  </si>
  <si>
    <t>LOS OLIVOS L47</t>
  </si>
  <si>
    <t>KHALIL SRL</t>
  </si>
  <si>
    <t>EL JOCKEY L 148</t>
  </si>
  <si>
    <t>BABY BU SRL</t>
  </si>
  <si>
    <t>COUNTRY PRADERAS L36</t>
  </si>
  <si>
    <t>MOMENTUM SRL</t>
  </si>
  <si>
    <t>ALTO VERDE 3 A11</t>
  </si>
  <si>
    <t>ACOSTA</t>
  </si>
  <si>
    <t>MYLE ARQUITECTURA Y DESARROLLO SAS</t>
  </si>
  <si>
    <t>LOMAS DE TAFI</t>
  </si>
  <si>
    <t>LOS NOGALES</t>
  </si>
  <si>
    <t>RICHA CINTYA</t>
  </si>
  <si>
    <t>LOS LABRADORES</t>
  </si>
  <si>
    <t>LOS LABRADORES 2 B73</t>
  </si>
  <si>
    <t>AGUILAR ESTEBAN</t>
  </si>
  <si>
    <t>LOS NOGALES PLAZA G50</t>
  </si>
  <si>
    <t>VIRJU SRL</t>
  </si>
  <si>
    <t>LA RESERVA V16</t>
  </si>
  <si>
    <t>IBARRA</t>
  </si>
  <si>
    <t>BIT ARQUITECTOS</t>
  </si>
  <si>
    <t>SOLAR DE LAS FLORES L9</t>
  </si>
  <si>
    <t>EL MANANTIAL</t>
  </si>
  <si>
    <t>BAUEN CONSTRUCTORA SAS</t>
  </si>
  <si>
    <t>LAS LIMAS L36</t>
  </si>
  <si>
    <t>KRAUS GUSTAVO</t>
  </si>
  <si>
    <t>VERATERRA F11</t>
  </si>
  <si>
    <t>TERRAZAS DE SEMINARIO L21</t>
  </si>
  <si>
    <t>4 A SRL</t>
  </si>
  <si>
    <t>FRANCIA 25</t>
  </si>
  <si>
    <t>GUZMAN Y GUZMAN EMP CONST</t>
  </si>
  <si>
    <t>PJE TAGLE 4050</t>
  </si>
  <si>
    <t>HATUN WASI SRL</t>
  </si>
  <si>
    <t>SANTIAGO 2125</t>
  </si>
  <si>
    <t>ALEJANDRO DEVANI</t>
  </si>
  <si>
    <t>PJE AMENABAR 4150</t>
  </si>
  <si>
    <t>CYMA SAS</t>
  </si>
  <si>
    <t>AV. AVELLANEDA 66</t>
  </si>
  <si>
    <t>CAJA DE PREVISION Y SEGURIDAD</t>
  </si>
  <si>
    <t>BS AS 158</t>
  </si>
  <si>
    <t>GONZALEZ</t>
  </si>
  <si>
    <t>FERRETERIA VESPUCIO</t>
  </si>
  <si>
    <t>PELLEGRINI 1998</t>
  </si>
  <si>
    <t>FIDEICOMISO ALTOS DE YB</t>
  </si>
  <si>
    <t>MENDOZA 700</t>
  </si>
  <si>
    <t>AGUSTIN</t>
  </si>
  <si>
    <t>CHAVANNE FORENZA SAS</t>
  </si>
  <si>
    <t>IANUA CAELI F26</t>
  </si>
  <si>
    <t>CORDOBA MARIA RENEE</t>
  </si>
  <si>
    <t>SOLANO VERA 1002</t>
  </si>
  <si>
    <t>MIGUEL</t>
  </si>
  <si>
    <t>ETEREO ARQUITECTOS</t>
  </si>
  <si>
    <t>LAS ROSAS 2 1F</t>
  </si>
  <si>
    <t>MOYANO</t>
  </si>
  <si>
    <t>VIEJOBUENO RAMIRO</t>
  </si>
  <si>
    <t>QUINTA AZUCENA L55</t>
  </si>
  <si>
    <t>VILANOVA L109</t>
  </si>
  <si>
    <t>SANCHEZ RODOLFO</t>
  </si>
  <si>
    <t>EL NOGAL F1</t>
  </si>
  <si>
    <t>FRANCO</t>
  </si>
  <si>
    <t>DIAZ GARCIA SILVINA</t>
  </si>
  <si>
    <t>ADOLFO DE LA VEGA 168</t>
  </si>
  <si>
    <t>ACONQUIJA 970</t>
  </si>
  <si>
    <t>FELICO SRL</t>
  </si>
  <si>
    <t>STA BARBARA HILLS L78</t>
  </si>
  <si>
    <t>LOZANO</t>
  </si>
  <si>
    <t>THE POINT C5</t>
  </si>
  <si>
    <t>RODOLFO MOVSOVICH</t>
  </si>
  <si>
    <t>LAS JARILLAS L23</t>
  </si>
  <si>
    <t>CAMIONES PROPIOS</t>
  </si>
  <si>
    <t>TN</t>
  </si>
  <si>
    <t>%</t>
  </si>
  <si>
    <t>VIAJES</t>
  </si>
  <si>
    <t>SUBT</t>
  </si>
  <si>
    <t>MGI 513</t>
  </si>
  <si>
    <t>KUV 274</t>
  </si>
  <si>
    <t>TRANSFERENCIA</t>
  </si>
  <si>
    <t>PLH 889</t>
  </si>
  <si>
    <t>TOTAL</t>
  </si>
  <si>
    <t>MGW 270</t>
  </si>
  <si>
    <t>PMK 090</t>
  </si>
  <si>
    <t>AA544YZ</t>
  </si>
  <si>
    <t>AA588YZ</t>
  </si>
  <si>
    <t>ACOPLADO</t>
  </si>
  <si>
    <t>%USO</t>
  </si>
  <si>
    <t>SUBTOTAL</t>
  </si>
  <si>
    <t>PROGRAMADO</t>
  </si>
  <si>
    <t>CAMIONES CONTRATADOS</t>
  </si>
  <si>
    <t>GESTIONADO</t>
  </si>
  <si>
    <t>UCS 416</t>
  </si>
  <si>
    <t>DMK 934</t>
  </si>
  <si>
    <t>WYK 776</t>
  </si>
  <si>
    <t>CAMIONES</t>
  </si>
  <si>
    <t>CLIENTES</t>
  </si>
  <si>
    <t>CSN 935</t>
  </si>
  <si>
    <t>PROPIOS</t>
  </si>
  <si>
    <t>WIW 420</t>
  </si>
  <si>
    <t>NIETO</t>
  </si>
  <si>
    <t>TERCERIZADOS</t>
  </si>
  <si>
    <t>WTH 142</t>
  </si>
  <si>
    <t>HCB 003</t>
  </si>
  <si>
    <t>VBT585</t>
  </si>
  <si>
    <t>CASTELLINA</t>
  </si>
  <si>
    <t>CORONEL ZELAYA 550</t>
  </si>
  <si>
    <t>CAIDO X COMERCIAL</t>
  </si>
  <si>
    <t>NOROESTE NUTRICION SRL</t>
  </si>
  <si>
    <t>A3</t>
  </si>
  <si>
    <t>A1</t>
  </si>
  <si>
    <t>A2</t>
  </si>
  <si>
    <t>ANTONIO FORTINO CONSTRUCCIONES</t>
  </si>
  <si>
    <t>MANANTIAL SUR</t>
  </si>
  <si>
    <t>A4</t>
  </si>
  <si>
    <t>YAÑEZ Y ASOCIADOS SRL</t>
  </si>
  <si>
    <t>SAN LORENZO 128</t>
  </si>
  <si>
    <t>A5</t>
  </si>
  <si>
    <t>A6</t>
  </si>
  <si>
    <t>A7</t>
  </si>
  <si>
    <t>A8</t>
  </si>
  <si>
    <t>A9</t>
  </si>
  <si>
    <t>A10</t>
  </si>
  <si>
    <t>CAIDO X TRAFICO</t>
  </si>
  <si>
    <t>CAIDO X CLIENTE</t>
  </si>
  <si>
    <t xml:space="preserve">EMPRESA </t>
  </si>
  <si>
    <t>TAFI DEL VALLE</t>
  </si>
  <si>
    <t>EL PINAR</t>
  </si>
  <si>
    <t>LAS TALITAS</t>
  </si>
  <si>
    <t>DURAN NIDIA CAROLINA</t>
  </si>
  <si>
    <t>RUTA 305 KM 5,5</t>
  </si>
  <si>
    <t>ANTONELLI HNOS SRL</t>
  </si>
  <si>
    <t>LOS CASTAÑOS</t>
  </si>
  <si>
    <t>RANCHILLOS</t>
  </si>
  <si>
    <t>EDGARDO MEDINA</t>
  </si>
  <si>
    <t>CISNEROS JULIO</t>
  </si>
  <si>
    <t>ROCA OESTE 300</t>
  </si>
  <si>
    <t>COLOMBRES</t>
  </si>
  <si>
    <t>ANDRADA MARIA</t>
  </si>
  <si>
    <t>GRAL SAN MARTIN 10</t>
  </si>
  <si>
    <t>DELFIN GALLO</t>
  </si>
  <si>
    <t>GONZALEZ ALBERTO</t>
  </si>
  <si>
    <t>B° LA PILA</t>
  </si>
  <si>
    <t>CAPITEL SRL</t>
  </si>
  <si>
    <t>AYACUCHO 1200</t>
  </si>
  <si>
    <t>ALTO VERDE 2 K19</t>
  </si>
  <si>
    <t>DAMIAN WACHS</t>
  </si>
  <si>
    <t>ALTO VERDE 3 E22</t>
  </si>
  <si>
    <t>ALTO VERDE 3 C20</t>
  </si>
  <si>
    <t>TECNOLOGIAS SYNAGRO SRL</t>
  </si>
  <si>
    <t>EL PORTILLO L61</t>
  </si>
  <si>
    <t>ALFREDO SAIEG</t>
  </si>
  <si>
    <t>SOLAR DE TAFI L56</t>
  </si>
  <si>
    <t>LA GALESA SRL</t>
  </si>
  <si>
    <t>PJE PROLONGACION CONSTITUCION</t>
  </si>
  <si>
    <t>MURO SCAFFIDI LUIS</t>
  </si>
  <si>
    <t>PRADERAS DEL NOGAL U252</t>
  </si>
  <si>
    <t>PILLITERI ANTONELLA</t>
  </si>
  <si>
    <t>PORTAL DEL SOL B30</t>
  </si>
  <si>
    <t>JIMENEZ EDUARDO</t>
  </si>
  <si>
    <t>PERU NORTE 702</t>
  </si>
  <si>
    <t>BORTOLOTTI FERNANDO</t>
  </si>
  <si>
    <t>SOLAR DE TAFI L55</t>
  </si>
  <si>
    <t>SAN PABLO</t>
  </si>
  <si>
    <t>KANAN ISMAEL</t>
  </si>
  <si>
    <t>COUNTRY SAN PABLO VC 805</t>
  </si>
  <si>
    <t>DIAMANTE MAURICIO</t>
  </si>
  <si>
    <t>LOS AZAHARES L34</t>
  </si>
  <si>
    <t>PROYECTOS METALURGICOS SA</t>
  </si>
  <si>
    <t>VIENTO SUR Q7</t>
  </si>
  <si>
    <t>MADRID MATIAS</t>
  </si>
  <si>
    <t>LAS LIMAS L42</t>
  </si>
  <si>
    <t>ALTO VERDE 3 2F</t>
  </si>
  <si>
    <t>PAIZ CARLOS</t>
  </si>
  <si>
    <t>CHILE 150</t>
  </si>
  <si>
    <t>PABLO JUAREZ</t>
  </si>
  <si>
    <t>PEDEMONTE L 18</t>
  </si>
  <si>
    <t>EDIFIMET SRL</t>
  </si>
  <si>
    <t>SANTA FE 227</t>
  </si>
  <si>
    <t>FIDEICOMISO MATE DE LUNA 1872</t>
  </si>
  <si>
    <t>MATE DE LUNA 1870</t>
  </si>
  <si>
    <t>CHAYA ALDANA</t>
  </si>
  <si>
    <t>MONTEAGUDO 328</t>
  </si>
  <si>
    <t>SOLUCIONES TECNOLOGICAS</t>
  </si>
  <si>
    <t>SANTA FE 1256</t>
  </si>
  <si>
    <t>RICARDO TERRAZAS</t>
  </si>
  <si>
    <t>FLORIDA 1019</t>
  </si>
  <si>
    <t>SICA RIO GRANDE SRL</t>
  </si>
  <si>
    <t>INDEPENDENCIA 956</t>
  </si>
  <si>
    <t>AV RECTOR MARIGLIANO 100</t>
  </si>
  <si>
    <t>PUKA YANA SA</t>
  </si>
  <si>
    <t>SOLANO VERA Y CARIOLA</t>
  </si>
  <si>
    <t>CRUZ DIEGO</t>
  </si>
  <si>
    <t>LAS YUNGAS S8 L6</t>
  </si>
  <si>
    <t>ESTUDIO CONCILIO Y SARRALDE SAS</t>
  </si>
  <si>
    <t>EL MIRADOR M11</t>
  </si>
  <si>
    <t>CORRALON FAUO</t>
  </si>
  <si>
    <t>AV DEMOCRACIA 432</t>
  </si>
  <si>
    <t>ANTONIO FORTINO CONST</t>
  </si>
  <si>
    <t>FERNANDEZ JOSE</t>
  </si>
  <si>
    <t>AV H. IRIGOYEN 200</t>
  </si>
  <si>
    <t>SAMI</t>
  </si>
  <si>
    <t>FIDEICOMISO DISTRITO 1</t>
  </si>
  <si>
    <t>AV BELGRANO 4500</t>
  </si>
  <si>
    <t>CONDORI JORGE</t>
  </si>
  <si>
    <t>RUTA 307 KM 60</t>
  </si>
  <si>
    <t>CORRALON LEMACHA</t>
  </si>
  <si>
    <t>NTRA SRA DEL VALLE 172</t>
  </si>
  <si>
    <t>OLIVERA VANESA</t>
  </si>
  <si>
    <t>KANSAS SRL</t>
  </si>
  <si>
    <t>AV BELGRANO 2286</t>
  </si>
  <si>
    <t>DYCON SRL</t>
  </si>
  <si>
    <t>MENDOZA Y AZCUENAGA</t>
  </si>
  <si>
    <t>BASCARY EMPRENDIMIENTOS</t>
  </si>
  <si>
    <t>CAMINO DEL PERU Y FRIAS SILVA</t>
  </si>
  <si>
    <t>GUERRERO JOSE</t>
  </si>
  <si>
    <t>THE POINT D5</t>
  </si>
  <si>
    <t>GIMENEZ MAURO</t>
  </si>
  <si>
    <t xml:space="preserve">ALDERETES </t>
  </si>
  <si>
    <t>ZACHER FRANCISCO</t>
  </si>
  <si>
    <t>B° RINCON DEL ESTE J20</t>
  </si>
  <si>
    <t>AGUILAR FERNANDEZ LUIS</t>
  </si>
  <si>
    <t>CLUB CAMPO LOS NOGALES F14-3</t>
  </si>
  <si>
    <t>CANIVARES OSCAR</t>
  </si>
  <si>
    <t>PEDEMONTE L 12</t>
  </si>
  <si>
    <t>CADINC SRL</t>
  </si>
  <si>
    <t>M. DE LUNA 3836</t>
  </si>
  <si>
    <t>DIM TOLEDO SRL</t>
  </si>
  <si>
    <t>CORRIENTES 2204</t>
  </si>
  <si>
    <t>ALTO VERDE 3 B18</t>
  </si>
  <si>
    <t>ALTO VERDE 3 Q18</t>
  </si>
  <si>
    <t>MUÑOZ MIGUEL</t>
  </si>
  <si>
    <t>COUNTRY PRADERAS L74</t>
  </si>
  <si>
    <t>LASTENIA</t>
  </si>
  <si>
    <t>RAMOFER SRL</t>
  </si>
  <si>
    <t>AMERICA Y CORDOBA</t>
  </si>
  <si>
    <t>SANGON CORP SA</t>
  </si>
  <si>
    <t>ALBERDI 152</t>
  </si>
  <si>
    <t>DUHALDE JUAN</t>
  </si>
  <si>
    <t>LOS AZAHARES L57</t>
  </si>
  <si>
    <t>COUREL ISAIAS</t>
  </si>
  <si>
    <t>VIENTO SUR V5</t>
  </si>
  <si>
    <t>MORENO Y VILLAROEL</t>
  </si>
  <si>
    <t>CARIOLA Y SAN LORENZO</t>
  </si>
  <si>
    <t xml:space="preserve">TTE FRIOS DEL NORTE </t>
  </si>
  <si>
    <t>COUNTRY SAN PABLO</t>
  </si>
  <si>
    <t>LOMA ALTA I3</t>
  </si>
  <si>
    <t>YOHANA RODAS</t>
  </si>
  <si>
    <t>LIBERTADOR 50</t>
  </si>
  <si>
    <t>PALOMINO IVAN</t>
  </si>
  <si>
    <t>V. SARFIELD 1066</t>
  </si>
  <si>
    <t>SE ADELANTO</t>
  </si>
  <si>
    <t>DELLOCA ROQUE</t>
  </si>
  <si>
    <t>ALONDRA L29</t>
  </si>
  <si>
    <t>MUSTAFA</t>
  </si>
  <si>
    <t>FUERA DE ZONA</t>
  </si>
  <si>
    <t>RM</t>
  </si>
  <si>
    <t>AYRES DE AZAHARES</t>
  </si>
  <si>
    <t>A11</t>
  </si>
  <si>
    <t>A12</t>
  </si>
  <si>
    <t>NN</t>
  </si>
  <si>
    <t>FIDEICOMISO LA MERCE</t>
  </si>
  <si>
    <t>LAMEDERO</t>
  </si>
  <si>
    <t>RODEO GRANDE</t>
  </si>
  <si>
    <t>26.2</t>
  </si>
  <si>
    <t>EL CADILLAL</t>
  </si>
  <si>
    <t>ARENAS GERMAN</t>
  </si>
  <si>
    <t>EL MORRO</t>
  </si>
  <si>
    <t>TAPIA</t>
  </si>
  <si>
    <t>DIEGO CASANOVA</t>
  </si>
  <si>
    <t>ARQ INGROUP SRL</t>
  </si>
  <si>
    <t>AV COLON 379</t>
  </si>
  <si>
    <t>ALTAMIRANDA CARLOS</t>
  </si>
  <si>
    <t>B. ROLDAN Y M. PAZ</t>
  </si>
  <si>
    <t>SANTIAGO 3828</t>
  </si>
  <si>
    <t>F. DE OLAZABAL 350</t>
  </si>
  <si>
    <t>FIDEICOMISO EL ARCO</t>
  </si>
  <si>
    <t>LA RIOJA 321</t>
  </si>
  <si>
    <t>NORFORK SRL</t>
  </si>
  <si>
    <t>CELEDONIO GUTIERREZ 247</t>
  </si>
  <si>
    <t>SUCESION DE DECIMA</t>
  </si>
  <si>
    <t>VILLA DE LEALES</t>
  </si>
  <si>
    <t>COMPLEJO ALIMENTICIO SAN SALVADOR</t>
  </si>
  <si>
    <t>RUTA 302 KM 14</t>
  </si>
  <si>
    <t>BARROS HUGO</t>
  </si>
  <si>
    <t>LAS CAÑAS H18</t>
  </si>
  <si>
    <t>GIACOSA ALFREDO</t>
  </si>
  <si>
    <t>CHOLFI 50</t>
  </si>
  <si>
    <t>CE HACHE SRL</t>
  </si>
  <si>
    <t>HONDURAS Y PJE GUTIERREZ</t>
  </si>
  <si>
    <t>IANUA CAELI F16</t>
  </si>
  <si>
    <t>VAS INGENIERIA SRL</t>
  </si>
  <si>
    <t>COUNTRY SAN PABLO M10 L12</t>
  </si>
  <si>
    <t>COUNTRY SAN PABLO M6 L24</t>
  </si>
  <si>
    <t>SOLANO VERA 1005</t>
  </si>
  <si>
    <t>PAEZ DE LA TORRE GERONIMO</t>
  </si>
  <si>
    <t>PJE SANTIAGO 1224</t>
  </si>
  <si>
    <t>YUHMAK SA</t>
  </si>
  <si>
    <t>ACONQUIJA 2468</t>
  </si>
  <si>
    <t>PARAGUAY 1250</t>
  </si>
  <si>
    <t>SOLANO VERA Y SARMIENTO</t>
  </si>
  <si>
    <t>B° MARTIN FIERRO L22</t>
  </si>
  <si>
    <t>LAVILLA LEANDRO</t>
  </si>
  <si>
    <t>THE POINT J16</t>
  </si>
  <si>
    <t>CONSTRUCCIONES MINERALES SALTA SA</t>
  </si>
  <si>
    <t>B° EL CORTE</t>
  </si>
  <si>
    <t>ARQ. EN PISCINAS SAS</t>
  </si>
  <si>
    <t>ACONQUIJA 23</t>
  </si>
  <si>
    <t>ALTO VERDE 3 B14</t>
  </si>
  <si>
    <t>DELLOCA MARIA</t>
  </si>
  <si>
    <t>ALTO VERDE 3 O2/3</t>
  </si>
  <si>
    <t>MULTIMEDIOS REGIONAL SA</t>
  </si>
  <si>
    <t>EL JOCKEY L53</t>
  </si>
  <si>
    <t>LOS PALTOS A12</t>
  </si>
  <si>
    <t>NESTOR SORANE</t>
  </si>
  <si>
    <t>CORRALON DIAZ</t>
  </si>
  <si>
    <t>AMERICO VESPUCIO 2268</t>
  </si>
  <si>
    <t>NUEVO ACOMPAÑAR SRL</t>
  </si>
  <si>
    <t>SAN FRANCISCO DE ASIS 650</t>
  </si>
  <si>
    <t>ACOMPAÑAR SRL</t>
  </si>
  <si>
    <t>ALTO VERDE 3 B9</t>
  </si>
  <si>
    <t>SE COORDINO CON EL CLIENTE ENTREGAR MAÑANA</t>
  </si>
  <si>
    <t>SAN ROMAN JOSE</t>
  </si>
  <si>
    <t>FRIAS SILVA 500</t>
  </si>
  <si>
    <t>CORRALON SANTA CLARA</t>
  </si>
  <si>
    <t>MONJE CARLOS</t>
  </si>
  <si>
    <t>PARAGUAY Y ESQUIU</t>
  </si>
  <si>
    <t>LIPSIA SRL</t>
  </si>
  <si>
    <t>PERON 1856</t>
  </si>
  <si>
    <t>NEVAL SRL</t>
  </si>
  <si>
    <t>SABIN Y LELOIR</t>
  </si>
  <si>
    <t>A13</t>
  </si>
  <si>
    <t>AMADO SANTIAGO</t>
  </si>
  <si>
    <t>JB JUSTO 540</t>
  </si>
  <si>
    <t>LEALES</t>
  </si>
  <si>
    <t>CHAHLE SEBASTIAN</t>
  </si>
  <si>
    <t>STA ROSA DE LIMA Y M. CAMPERO</t>
  </si>
  <si>
    <t>SARCOMET SRL</t>
  </si>
  <si>
    <t>AV EJ DEL NORTE 1890</t>
  </si>
  <si>
    <t>LOS RALOS</t>
  </si>
  <si>
    <t>SAN MARTIN 28</t>
  </si>
  <si>
    <t>ROMANO HUGO</t>
  </si>
  <si>
    <t>EL CORTADERAL</t>
  </si>
  <si>
    <t>ENRIQUE AGÜERO</t>
  </si>
  <si>
    <t>INDEPENDENCIA 2931</t>
  </si>
  <si>
    <t>CONSTRUCTORA IBACO SAS</t>
  </si>
  <si>
    <t>EL PINAR 2 L164</t>
  </si>
  <si>
    <t>AGILIS CONSTRUCCIONES SAS</t>
  </si>
  <si>
    <t>LA RESERVA F28</t>
  </si>
  <si>
    <t>RACO</t>
  </si>
  <si>
    <t>RUTA 341 KM 20</t>
  </si>
  <si>
    <t>EL SIAMBON</t>
  </si>
  <si>
    <t>RUTA 341</t>
  </si>
  <si>
    <t>MONTALDI HIDALGO AGUSTIN</t>
  </si>
  <si>
    <t>RUTA 341 KM 13,5</t>
  </si>
  <si>
    <t>CAMINO A LOS PLANCHONES</t>
  </si>
  <si>
    <t>HUAYRA HORCO CLUB</t>
  </si>
  <si>
    <t>BRITO CARLOS</t>
  </si>
  <si>
    <t>AV STO CRISTO 602</t>
  </si>
  <si>
    <t>JOSE ZALAZAR</t>
  </si>
  <si>
    <t>HONDURAS 1592</t>
  </si>
  <si>
    <t>FABIAN POLLANO</t>
  </si>
  <si>
    <t>J. COLOMBRES 368</t>
  </si>
  <si>
    <t>CRYDON SA</t>
  </si>
  <si>
    <t>SANTA FE 1515</t>
  </si>
  <si>
    <t>PONCE KARINA</t>
  </si>
  <si>
    <t>BELGRANO 82</t>
  </si>
  <si>
    <t>VIENTO SUR O1</t>
  </si>
  <si>
    <t>PALOMINO JOSE</t>
  </si>
  <si>
    <t>NUEVO MUNDO S5 L12</t>
  </si>
  <si>
    <t>TENTO SRL</t>
  </si>
  <si>
    <t>B. VILLAFAÑE 586</t>
  </si>
  <si>
    <t>VILANOVA L47</t>
  </si>
  <si>
    <t>SERVICIOS PARA LA INDUSTRIA</t>
  </si>
  <si>
    <t>BS AS Y RONDEAU</t>
  </si>
  <si>
    <t>FIDEICOMISO AVITA</t>
  </si>
  <si>
    <t>CORDOBA 1083</t>
  </si>
  <si>
    <t>ANDRES MONJE</t>
  </si>
  <si>
    <t>B° PROCREAR B12</t>
  </si>
  <si>
    <t>MONJE CARLOS/ANDRES</t>
  </si>
  <si>
    <t>EL PORTILLO L59</t>
  </si>
  <si>
    <t>THAMES Y MOZART</t>
  </si>
  <si>
    <t>AV CIRCUNVALACION KM 802</t>
  </si>
  <si>
    <t>MOSCU SRL</t>
  </si>
  <si>
    <t>PJE PADRE ROQUE CORREA 441</t>
  </si>
  <si>
    <t xml:space="preserve">AMPERE </t>
  </si>
  <si>
    <t>SAN JUAN 1089</t>
  </si>
  <si>
    <t>SOREMER SA</t>
  </si>
  <si>
    <t>ESPAÑA 761</t>
  </si>
  <si>
    <t>SEBASTIAN CALLERI</t>
  </si>
  <si>
    <t>M. IMBAU 180</t>
  </si>
  <si>
    <t>HERRERA NESTOR</t>
  </si>
  <si>
    <t>RIVADAVIA 1870</t>
  </si>
  <si>
    <t>FERREVEL</t>
  </si>
  <si>
    <t>IRINEO LEGUIZAMO 1200</t>
  </si>
  <si>
    <t>SERNA MIRIAN</t>
  </si>
  <si>
    <t>GRAL PAZ 2049</t>
  </si>
  <si>
    <t>GUILLERMO VEGA</t>
  </si>
  <si>
    <t>CRISTO REY 560</t>
  </si>
  <si>
    <t>KUV274</t>
  </si>
  <si>
    <t>AV GOB DEL CAMPO 58</t>
  </si>
  <si>
    <t>CORONEL MARIELA</t>
  </si>
  <si>
    <t>F. DE AGUIRRE 36</t>
  </si>
  <si>
    <t>SCARLATA JOSE</t>
  </si>
  <si>
    <t>PJE SUVIRIA 266</t>
  </si>
  <si>
    <t>CHACABUCO 465</t>
  </si>
  <si>
    <t>ARRUJ JACOBO</t>
  </si>
  <si>
    <t>BOLIVAR 1102</t>
  </si>
  <si>
    <t>CANO JOSE</t>
  </si>
  <si>
    <t>BOLIVAR 1438</t>
  </si>
  <si>
    <t>EL PORTEZUELO</t>
  </si>
  <si>
    <t>MARIA ZAMUDIO</t>
  </si>
  <si>
    <t>COUNTRY PRADERAS L197</t>
  </si>
  <si>
    <t>LESCANO NOELIA</t>
  </si>
  <si>
    <t>AV KIRCHNER 287</t>
  </si>
  <si>
    <t>AV BELGRANO 2152</t>
  </si>
  <si>
    <t>LEON ALPEROVICH DE TUC SA</t>
  </si>
  <si>
    <t>PJE MONSERRAT 2576</t>
  </si>
  <si>
    <t>LA RESERVA C27</t>
  </si>
  <si>
    <t>ROMERO DENISE</t>
  </si>
  <si>
    <t>ALONDRA A41</t>
  </si>
  <si>
    <t>FUNDAMENTA SAS</t>
  </si>
  <si>
    <t>LA HERENCIA L52</t>
  </si>
  <si>
    <t>JUAREZ MARCOS</t>
  </si>
  <si>
    <t>LAS QUINTAS 2 H20</t>
  </si>
  <si>
    <t>AV PERON 1850</t>
  </si>
  <si>
    <t>NADIA ORCE</t>
  </si>
  <si>
    <t>ISLA SOLEDAD 2500</t>
  </si>
  <si>
    <t>CAM DEL PERU 2800</t>
  </si>
  <si>
    <t>THE POINT E22</t>
  </si>
  <si>
    <t>THE POINT E21</t>
  </si>
  <si>
    <t>SERGIO SANSON</t>
  </si>
  <si>
    <t>THE POINT C9</t>
  </si>
  <si>
    <t>IMAGEN Y SERVICIOS EMPRESARIALES SRL</t>
  </si>
  <si>
    <t>QUINTANA 585</t>
  </si>
  <si>
    <t>MARTINEZ ZAVALIA ESTEBAN</t>
  </si>
  <si>
    <t>COUNTRY GOLF</t>
  </si>
  <si>
    <t>ASOCIACION CIVIL PARA LA EDUCACION</t>
  </si>
  <si>
    <t>F. QUIROGA 55</t>
  </si>
  <si>
    <t>EL NOGAL E3</t>
  </si>
  <si>
    <t>IÑIGO JUAN</t>
  </si>
  <si>
    <t>ALTOS DE TAFI F23</t>
  </si>
  <si>
    <t>KOLTAN ALEJANDRO</t>
  </si>
  <si>
    <t>ANTA MUERTA</t>
  </si>
  <si>
    <t>SUCESION DE MOGETTA GUIDO</t>
  </si>
  <si>
    <t>SARMIENTO 2650</t>
  </si>
  <si>
    <t>CONTROL UNION NORTE SA</t>
  </si>
  <si>
    <t>ANZORENA 80</t>
  </si>
  <si>
    <t>CONCEPCION</t>
  </si>
  <si>
    <t>SERGIO MARTINEZ</t>
  </si>
  <si>
    <t>B° LOS GUCHEA</t>
  </si>
  <si>
    <t>THE POINT H21</t>
  </si>
  <si>
    <t>LULES</t>
  </si>
  <si>
    <t>ROMINA BENEGAS</t>
  </si>
  <si>
    <t>ITALIA 268</t>
  </si>
  <si>
    <t>GARCIA FLAVIA</t>
  </si>
  <si>
    <t>ROCA Y M. AVELLANEDA</t>
  </si>
  <si>
    <t>PERFOSUELO INGENIERIA SRL</t>
  </si>
  <si>
    <t>SILVANO BORES 202</t>
  </si>
  <si>
    <t>LABORDA DELACROIX RODRIGO</t>
  </si>
  <si>
    <t>AMERICA 363</t>
  </si>
  <si>
    <t>MORENO VICTOR</t>
  </si>
  <si>
    <t>LAS QUINTAS 1 L19</t>
  </si>
  <si>
    <t>CEVIL REDONDO</t>
  </si>
  <si>
    <t>ALTOS DE CEVIL 1 E18</t>
  </si>
  <si>
    <t>ARQ EN PISCINAS SAS</t>
  </si>
  <si>
    <t>DALLAGATA PABLO</t>
  </si>
  <si>
    <t>LOS LABRADORES D5</t>
  </si>
  <si>
    <t>ALBORNOZ RITA</t>
  </si>
  <si>
    <t>ALEM 1055</t>
  </si>
  <si>
    <t>MATERIALES DEL VALLE</t>
  </si>
  <si>
    <t>CANGALLO 843</t>
  </si>
  <si>
    <t>AV. REPUBLICA DEL LIBANO 2516</t>
  </si>
  <si>
    <t>CORRALON RICHA</t>
  </si>
  <si>
    <t>ALFA EMP CONSTRUCTORA SRL</t>
  </si>
  <si>
    <t>SANTA FE 929</t>
  </si>
  <si>
    <t>LA RIOJA 474</t>
  </si>
  <si>
    <t>FIDEICOMISO SANTA FE 664</t>
  </si>
  <si>
    <t>SANTA FE 664</t>
  </si>
  <si>
    <t>ROCA Y AVELLANEDA</t>
  </si>
  <si>
    <t>CAM DE SIRGA Y SOLANO VERA</t>
  </si>
  <si>
    <t>ZELARAYAN PATRIARCA ESTEBAN</t>
  </si>
  <si>
    <t>VIENTO SUR M8</t>
  </si>
  <si>
    <t>YAÑEZ Y ASOC SRL</t>
  </si>
  <si>
    <t>EL GRIFO SRL</t>
  </si>
  <si>
    <t>PRINGLES Y DARWIN</t>
  </si>
  <si>
    <t>SAXUM SRL</t>
  </si>
  <si>
    <t>LAS COLINAS 1</t>
  </si>
  <si>
    <t>COUNTRY LAS ROSAS 2 F1</t>
  </si>
  <si>
    <t>PRADERAS L172</t>
  </si>
  <si>
    <t>VALDIVIESO/ESTANCIA 3D/CACERES/VIEJOBUENO</t>
  </si>
  <si>
    <t>EL PORTILLO L48</t>
  </si>
  <si>
    <t>AV PERON 1800</t>
  </si>
  <si>
    <t>FEDERICO BENEDEK</t>
  </si>
  <si>
    <t>LAS QUINTAS 1 i13</t>
  </si>
  <si>
    <t>IGMA CONSTRUCCIONES SRL</t>
  </si>
  <si>
    <t>NORRY HIJOS SRL</t>
  </si>
  <si>
    <t>B° VILLAFLOR K18</t>
  </si>
  <si>
    <t>CAIDO SIN STOCK</t>
  </si>
  <si>
    <t>AV ROCA Y RUTA 315</t>
  </si>
  <si>
    <t>LAS LIMAS L35</t>
  </si>
  <si>
    <t>RONDEAU 851</t>
  </si>
  <si>
    <t>PAULA SABA</t>
  </si>
  <si>
    <t>B. ARAOZ 82</t>
  </si>
  <si>
    <t>VILLA FRANCISCO</t>
  </si>
  <si>
    <t>MELIAN DE LEGUIZAMO 631</t>
  </si>
  <si>
    <t>LA FLORIDA</t>
  </si>
  <si>
    <t>H. IRIGOYEN 200</t>
  </si>
  <si>
    <t>ALDORA L36</t>
  </si>
  <si>
    <t>OÑATIVA JOSE</t>
  </si>
  <si>
    <t>SOLAR DE TAFI L57</t>
  </si>
  <si>
    <t>GRAVANAGO ELIANA</t>
  </si>
  <si>
    <t>LA RIOJA 846</t>
  </si>
  <si>
    <t>ARQ ZEBALLOS SRL</t>
  </si>
  <si>
    <t>LAS QUINTAS 2 U14</t>
  </si>
  <si>
    <t>PEDEMONTE L18</t>
  </si>
  <si>
    <t>LOS AZAHARES D15</t>
  </si>
  <si>
    <t>TUCAGRO SRL</t>
  </si>
  <si>
    <t>CERRO AZUL C4</t>
  </si>
  <si>
    <t>KASEM HORACIO</t>
  </si>
  <si>
    <t>PJE BEETHOVEN 1775</t>
  </si>
  <si>
    <t>IDEAR ARQ Y CONSTRUCCION SA</t>
  </si>
  <si>
    <t>ALTO VERDE 2 J10</t>
  </si>
  <si>
    <t>ALTO VERDE 2 E1</t>
  </si>
  <si>
    <t>SAN JOSE</t>
  </si>
  <si>
    <t>FIDEICOMISO SAN JOSE</t>
  </si>
  <si>
    <t>CAM DEL PERU 2200</t>
  </si>
  <si>
    <t>B° MARTIN FIERRO L3</t>
  </si>
  <si>
    <t>LEGADO DEL NORTE SA</t>
  </si>
  <si>
    <t>LA RESERVA L25</t>
  </si>
  <si>
    <t>SIN STOCK</t>
  </si>
  <si>
    <t>B° LOS LABRADORES</t>
  </si>
  <si>
    <t>VILLAFLOR K18</t>
  </si>
  <si>
    <t>PAULA REYNA</t>
  </si>
  <si>
    <t>ALTOS DE CEVIL 1 D7</t>
  </si>
  <si>
    <t>VELEZ SARFIELD 1066</t>
  </si>
  <si>
    <t>TRANSFENCIA</t>
  </si>
  <si>
    <t>TRANCAS</t>
  </si>
  <si>
    <t>INCA SRL</t>
  </si>
  <si>
    <t>SAN PEDRO</t>
  </si>
  <si>
    <t>ENRIQUE ARMENGOL SRL</t>
  </si>
  <si>
    <t>CONSING SERVICIOS DEL NOROESTE SRL</t>
  </si>
  <si>
    <t>RUTA 9 KM 1301</t>
  </si>
  <si>
    <t>B° AMPL VILLA DEL PARQUE</t>
  </si>
  <si>
    <t>PERON Y VENEZUELA</t>
  </si>
  <si>
    <t>CAÑA OSCAR</t>
  </si>
  <si>
    <t>THE POINT U10</t>
  </si>
  <si>
    <t>MALUAN SRL</t>
  </si>
  <si>
    <t>VIENTO SUR Q25</t>
  </si>
  <si>
    <t>PENSUPOQ SAS</t>
  </si>
  <si>
    <t>VIENTO SUR I27</t>
  </si>
  <si>
    <t>ITUZAINGO 947</t>
  </si>
  <si>
    <t>COLON 2800</t>
  </si>
  <si>
    <t>PESA ANA</t>
  </si>
  <si>
    <t>LAS MORAS L55</t>
  </si>
  <si>
    <t>CACERES GERONIMO</t>
  </si>
  <si>
    <t>LOS AZAHARES I16</t>
  </si>
  <si>
    <t>ALTO VERDE 3 B8</t>
  </si>
  <si>
    <t>ALTO VERDE 3 F2</t>
  </si>
  <si>
    <t>ANLOSILE SA</t>
  </si>
  <si>
    <t>ALTO VERDE 3 I19</t>
  </si>
  <si>
    <t>ALTO VERDE 2 E10</t>
  </si>
  <si>
    <t>LATIN LEMON SA</t>
  </si>
  <si>
    <t>ALTO VERDE 3 G17</t>
  </si>
  <si>
    <t>TAGLE 4050</t>
  </si>
  <si>
    <t>12 DE OCTUBRE 766</t>
  </si>
  <si>
    <t>CONGRESO 1730</t>
  </si>
  <si>
    <t>VELARDEZ MARIA</t>
  </si>
  <si>
    <t>B° EL SALVADOR</t>
  </si>
  <si>
    <t>LOS ALAMOS</t>
  </si>
  <si>
    <t>DECIMA RODRIGO</t>
  </si>
  <si>
    <t>BENJAMIN PAZ</t>
  </si>
  <si>
    <t>SERGIO GUILLEN</t>
  </si>
  <si>
    <t>9 DE JULIO 4600</t>
  </si>
  <si>
    <t>ALCORTA PEDRO</t>
  </si>
  <si>
    <t>AMADOR LUCERO 2612</t>
  </si>
  <si>
    <t>SOLAIMAN GUSTAVO</t>
  </si>
  <si>
    <t>EL COCHUCHAL</t>
  </si>
  <si>
    <t>SANTA LUCIA</t>
  </si>
  <si>
    <t>REINOSO JESSICA</t>
  </si>
  <si>
    <t>AV LIBERTADOR 44</t>
  </si>
  <si>
    <t>GIOBELLINA GERONIMO</t>
  </si>
  <si>
    <t>LA ALMUDENA</t>
  </si>
  <si>
    <t>LA SULKA L4</t>
  </si>
  <si>
    <t>COUNTRY EL MIRADOR M11</t>
  </si>
  <si>
    <t>BOLLEA MARIA</t>
  </si>
  <si>
    <t>AV CONSTITUCION 1900</t>
  </si>
  <si>
    <t>PRADERAS DEL NOGAL D44</t>
  </si>
  <si>
    <t>ROLCAR SA</t>
  </si>
  <si>
    <t>ALTO VERDE 1 K1</t>
  </si>
  <si>
    <t>JORGE ANDRES</t>
  </si>
  <si>
    <t>B° SANTA CLARA L8</t>
  </si>
  <si>
    <t>LUCAS CORDOBA 840</t>
  </si>
  <si>
    <t>EVA SA</t>
  </si>
  <si>
    <t>AV DEMOCRACIA</t>
  </si>
  <si>
    <t>EL PINAR 2 L186</t>
  </si>
  <si>
    <t>ROBLES CESAR</t>
  </si>
  <si>
    <t>ALONDRA L10</t>
  </si>
  <si>
    <t>NOUGUES IGNACIO</t>
  </si>
  <si>
    <t>F. QUIROGA 321</t>
  </si>
  <si>
    <t>CAIDO X DEPOSITO</t>
  </si>
  <si>
    <t>REP DE LIBANO 2516</t>
  </si>
  <si>
    <t>CORRALON SANTA CLARA SRL</t>
  </si>
  <si>
    <t>PLAZA PERU L9</t>
  </si>
  <si>
    <t>VILLA JOSE LUIS</t>
  </si>
  <si>
    <t>B° JULIO ABRAHAM</t>
  </si>
  <si>
    <t>SALTA 818</t>
  </si>
  <si>
    <t>BALCARCE 669</t>
  </si>
  <si>
    <t>COUNTRY PRADERAS L 197</t>
  </si>
  <si>
    <t>ROLDAN MAURO</t>
  </si>
  <si>
    <t>LARREA 1240</t>
  </si>
  <si>
    <t>LAS YUNGAS S11 L73</t>
  </si>
  <si>
    <t>ALTO VERDE 3 F1</t>
  </si>
  <si>
    <t>MALTEZ POSSE CARLOS</t>
  </si>
  <si>
    <t>ALTO VERDE 3 B7</t>
  </si>
  <si>
    <t>GOB DEL CAMPO Y SAN MARTIN</t>
  </si>
  <si>
    <t>MOYANO HNOS SH</t>
  </si>
  <si>
    <t>SGTO CABRAL 396</t>
  </si>
  <si>
    <t>WALTER PAZ</t>
  </si>
  <si>
    <t>BOLIVAR 363</t>
  </si>
  <si>
    <t>PANEDILE ARGENTINA SA</t>
  </si>
  <si>
    <t>ALTO LAS CAÑAS L45</t>
  </si>
  <si>
    <t>AYRES DE LOFT A1</t>
  </si>
  <si>
    <t>CAIDO X LLUVIA</t>
  </si>
  <si>
    <t>ALTOS LAS CAÑAS L45</t>
  </si>
  <si>
    <t>OSCARI JOSE</t>
  </si>
  <si>
    <t>B° PORTAL DEL CERRO A4</t>
  </si>
  <si>
    <t>JORGE BLANCA</t>
  </si>
  <si>
    <t>MONTEAGUDO 793</t>
  </si>
  <si>
    <t>MARTINEZ JULIO</t>
  </si>
  <si>
    <t>BOLIVIA 1853</t>
  </si>
  <si>
    <t>PEREZ NORMA</t>
  </si>
  <si>
    <t>PJE BAACLINI 553</t>
  </si>
  <si>
    <t>VILLA B. ARAOZ</t>
  </si>
  <si>
    <t>MARTIN ELIAS</t>
  </si>
  <si>
    <t>RUTA 304 KM 55</t>
  </si>
  <si>
    <t>CRISTIAN GEREZ</t>
  </si>
  <si>
    <t>ALDERETES</t>
  </si>
  <si>
    <t>JULIO ABRAHAM M13</t>
  </si>
  <si>
    <t>NANNI MATIAS</t>
  </si>
  <si>
    <t>CONSTITUCION 119</t>
  </si>
  <si>
    <t>ALTOS DE TAFI B16</t>
  </si>
  <si>
    <t>VILANOVA L 109</t>
  </si>
  <si>
    <t>CUSPIDE INGENIERIA</t>
  </si>
  <si>
    <t>ALTO VERDE 3 H7</t>
  </si>
  <si>
    <t>APARICIO JORGE</t>
  </si>
  <si>
    <t>ALTO VERDE 3 E17</t>
  </si>
  <si>
    <t>THE POINT R10/20</t>
  </si>
  <si>
    <t>THE POINT R10</t>
  </si>
  <si>
    <t>THE POINT R20</t>
  </si>
  <si>
    <t>THE POINT R9/19</t>
  </si>
  <si>
    <t>THE POINT R9</t>
  </si>
  <si>
    <t>THE POINT R19</t>
  </si>
  <si>
    <t>ALEM 3500</t>
  </si>
  <si>
    <t>HECTOR ARIEL WERBLUD</t>
  </si>
  <si>
    <t>PRADOS DE YB L19</t>
  </si>
  <si>
    <t>PINAR 2 L186</t>
  </si>
  <si>
    <t>JULIANA MORALES</t>
  </si>
  <si>
    <t>DELFIN GALLO 667</t>
  </si>
  <si>
    <t>CHAUCHILLA SRL</t>
  </si>
  <si>
    <t>LA RAMADA DE ABAJO</t>
  </si>
  <si>
    <t>SEBASTIAN CALLERI E HIJOS SA</t>
  </si>
  <si>
    <t>PEDRAZA JUAN</t>
  </si>
  <si>
    <t>LA HERENCIA L8</t>
  </si>
  <si>
    <t>VENEZUELA 644</t>
  </si>
  <si>
    <t>B Y B SRL</t>
  </si>
  <si>
    <t>ESCUELA GARCILAZO DE LA VEGA</t>
  </si>
  <si>
    <t>SAN JUAN 2433</t>
  </si>
  <si>
    <t>CRUCE SRL</t>
  </si>
  <si>
    <t>LOMA ALTA C9</t>
  </si>
  <si>
    <t>WILO CARPIO</t>
  </si>
  <si>
    <t>ALTOS DE CEVIL 1 O10</t>
  </si>
  <si>
    <t>VIRGEN DE LA MERCED 585</t>
  </si>
  <si>
    <t>OJEDA DANIEL</t>
  </si>
  <si>
    <t>ALTO VERDE 3 D12</t>
  </si>
  <si>
    <t>VAZQUEZ COLOMBO EMILIO</t>
  </si>
  <si>
    <t>AYRES DE LOFT B8</t>
  </si>
  <si>
    <t>PRADERAS L74</t>
  </si>
  <si>
    <t>GEOMACO SAS</t>
  </si>
  <si>
    <t>PJE LAUTARO 2867</t>
  </si>
  <si>
    <t>HECTOR WERBLUD</t>
  </si>
  <si>
    <t>PRADOS DE YERBA BUENA L 19</t>
  </si>
  <si>
    <t>TRANSFERENCIAS</t>
  </si>
  <si>
    <t>CAIDO X COMERCIAL DEBIDO A UNA DIRECCION MAL CARGADA X CORRALON</t>
  </si>
  <si>
    <t>JUAN UGO</t>
  </si>
  <si>
    <t>CAM DE SIRGA Y L. ANDRADE</t>
  </si>
  <si>
    <t>B° APUNT</t>
  </si>
  <si>
    <t>PAPPALARDO DANIEL</t>
  </si>
  <si>
    <t>AV INDEPENDENCIA 466</t>
  </si>
  <si>
    <t>ROBERTO SALINAS E HIJOS SA</t>
  </si>
  <si>
    <t>ALTOS DE CEVIL 1 J19</t>
  </si>
  <si>
    <t>ECHEVERRIA JULIO</t>
  </si>
  <si>
    <t>DI BACCO Y CIA SA</t>
  </si>
  <si>
    <t>RUTA 9 KM 1298</t>
  </si>
  <si>
    <t>COUNTRY LABRADORES B73</t>
  </si>
  <si>
    <t>ALFA GAMA HELPA UT</t>
  </si>
  <si>
    <t>DE CHAZAL AUGUSTO</t>
  </si>
  <si>
    <t>COUNTRY DEL JOCKEY L24</t>
  </si>
  <si>
    <t>COUNTRY SANTA BARBARA HILLS L78</t>
  </si>
  <si>
    <t>AVILA RODOLFO</t>
  </si>
  <si>
    <t>SEMINARIO SUITES 1 L14</t>
  </si>
  <si>
    <t>SERVICIOS Y TRANSFERENCIAS SRL</t>
  </si>
  <si>
    <t>IANUA CAELI A26</t>
  </si>
  <si>
    <t>ALAMOS L62</t>
  </si>
  <si>
    <t>COUNTRY PRADERAS L 172</t>
  </si>
  <si>
    <t>VALDEZ SEBASTIAN</t>
  </si>
  <si>
    <t>VIENTO SUR I17</t>
  </si>
  <si>
    <t>TECNO-NORTH SRL</t>
  </si>
  <si>
    <t>URUGUAY 1131</t>
  </si>
  <si>
    <t>COBERTURA DE SALUD SA</t>
  </si>
  <si>
    <t>GRUPO SUELO SAS</t>
  </si>
  <si>
    <t>MATE DE LUNA 2250</t>
  </si>
  <si>
    <t>CAJA DE PREVISION</t>
  </si>
  <si>
    <t>J. HERNANDEZ 2749</t>
  </si>
  <si>
    <t>GUZMAN Y GUZMAN</t>
  </si>
  <si>
    <t>ASOC CIVIL</t>
  </si>
  <si>
    <t>F QUIROGA 55</t>
  </si>
  <si>
    <t>TRANSFERENCIA AMPERE</t>
  </si>
  <si>
    <t>TECOTEX</t>
  </si>
  <si>
    <t>ACHERAL</t>
  </si>
  <si>
    <t>SUELICE CECILIA</t>
  </si>
  <si>
    <t>B° SAN EXPEDITO</t>
  </si>
  <si>
    <t>ABDALA MARTIN</t>
  </si>
  <si>
    <t>LA QUEBRADITA</t>
  </si>
  <si>
    <t>ENEX INGENIERIA SA</t>
  </si>
  <si>
    <t>JB TERAN 362</t>
  </si>
  <si>
    <t>ALFA QUEÑOA</t>
  </si>
  <si>
    <t>CARAM CARLOS</t>
  </si>
  <si>
    <t>BULNES 2170</t>
  </si>
  <si>
    <t>EL JOCKEY L24</t>
  </si>
  <si>
    <t>COUNTRY EL PORTILLO L48</t>
  </si>
  <si>
    <t>COUNTRY PRADERAS L172</t>
  </si>
  <si>
    <t>24 DE SEPT 848</t>
  </si>
  <si>
    <t>FIDEICOMISO LA ERNESTINA</t>
  </si>
  <si>
    <t>SAN JUAN 3391</t>
  </si>
  <si>
    <t>COUNTRY SAN PABLO VB3 21</t>
  </si>
  <si>
    <t>EXEQUIEL MOVSOVICH</t>
  </si>
  <si>
    <t>ANZORENA 1258</t>
  </si>
  <si>
    <t>VINOCUR CORTES FEDERICO</t>
  </si>
  <si>
    <t>COUNTRY LADERAS L 16</t>
  </si>
  <si>
    <t>DIMATER SA</t>
  </si>
  <si>
    <t>AGÜERO CARLOS</t>
  </si>
  <si>
    <t>URQUIZA 676</t>
  </si>
  <si>
    <t>USAL SRL</t>
  </si>
  <si>
    <t>ALSINA 598</t>
  </si>
  <si>
    <t>EL ABASTO MATERIALES SRL</t>
  </si>
  <si>
    <t>ALEM 1336</t>
  </si>
  <si>
    <t>NORCAMP SA</t>
  </si>
  <si>
    <t>PRINGLES Y SAN MARTIN</t>
  </si>
  <si>
    <t>LEON ALPEROVICH DE TUCUMAN SA</t>
  </si>
  <si>
    <t>COUNTRY EL NOGAL C6 L2</t>
  </si>
  <si>
    <t>COUNTRY LAS ROSAS</t>
  </si>
  <si>
    <t>FIDEICOMISO SALTA 818</t>
  </si>
  <si>
    <t>A14</t>
  </si>
  <si>
    <t>A15</t>
  </si>
  <si>
    <t>A16</t>
  </si>
  <si>
    <t>A17</t>
  </si>
  <si>
    <t>A18</t>
  </si>
  <si>
    <t>A19</t>
  </si>
  <si>
    <t>MGW270</t>
  </si>
  <si>
    <t>VIENTO SUR</t>
  </si>
  <si>
    <t>GIUNTA PABLO</t>
  </si>
  <si>
    <t>LA ALMUDENA D8</t>
  </si>
  <si>
    <t>ALTO DE CEVIL 1 O10</t>
  </si>
  <si>
    <t>ESTACION ARAOZ</t>
  </si>
  <si>
    <t>CONSING SERVICIOS</t>
  </si>
  <si>
    <t>KIA MOTORS</t>
  </si>
  <si>
    <t>SEMINARIO DE SUITES 1 L14</t>
  </si>
  <si>
    <t>COUNTRY SAN PABLO VB 3 21</t>
  </si>
  <si>
    <t>REP DE LIBANO 1388</t>
  </si>
  <si>
    <t>COINCI SRL</t>
  </si>
  <si>
    <t>VILLA M. MORENO</t>
  </si>
  <si>
    <t>A20</t>
  </si>
  <si>
    <t>RUBINO SERGIO</t>
  </si>
  <si>
    <t>LAS CEJAS</t>
  </si>
  <si>
    <t>GARNICA ARIEL</t>
  </si>
  <si>
    <t>RUTA 303 KM 49</t>
  </si>
  <si>
    <t>TTE FRIOS DEL NORTE</t>
  </si>
  <si>
    <t>BATIA SRL</t>
  </si>
  <si>
    <t>M. DE LEGUIZAMON 1218</t>
  </si>
  <si>
    <t>MURUAGA OLARTE ENRIQUE</t>
  </si>
  <si>
    <t>RAMIREZ DE VELASCO 1130</t>
  </si>
  <si>
    <t>ALONSO MARIA</t>
  </si>
  <si>
    <t>RIVADAVIA 1132</t>
  </si>
  <si>
    <t>VBT 585</t>
  </si>
  <si>
    <t>CERVIÑO HUGO</t>
  </si>
  <si>
    <t>RUTA 321 KM 1</t>
  </si>
  <si>
    <t>RUTA 341 KM 20,50</t>
  </si>
  <si>
    <t>VERATERRA 11 F</t>
  </si>
  <si>
    <t>ALARCON LUIS</t>
  </si>
  <si>
    <t>COUNTRY LABRADORES</t>
  </si>
  <si>
    <t>ALTO VERDE 1 G5</t>
  </si>
  <si>
    <t>GUZMAN GUSTAVO</t>
  </si>
  <si>
    <t>ALTO VERDE 3 N6</t>
  </si>
  <si>
    <t>ZAVALIA FERNANDO</t>
  </si>
  <si>
    <t>LA PEDRERA L34</t>
  </si>
  <si>
    <t>CLAUDIO BUMBACHER</t>
  </si>
  <si>
    <t>COUNTRY SAN PABLO M14 L4</t>
  </si>
  <si>
    <t>VIAMO CONSTRUCCIONES SRL</t>
  </si>
  <si>
    <t>B. 9 DE JULIO 1200</t>
  </si>
  <si>
    <t>COUNTRY EL GOLF</t>
  </si>
  <si>
    <t>RIVERO COLOMBRES SANTIAGO</t>
  </si>
  <si>
    <t>ALTO VERDE 3 F18</t>
  </si>
  <si>
    <t>SANTA FE 220</t>
  </si>
  <si>
    <t>PEDEMONTE L12</t>
  </si>
  <si>
    <t>MENDER MARCOS</t>
  </si>
  <si>
    <t>LA RESERVA N25</t>
  </si>
  <si>
    <t>COUNTRY ALAMOS L62</t>
  </si>
  <si>
    <t>MARIELA RAMOS</t>
  </si>
  <si>
    <t>BELGICA 2991</t>
  </si>
  <si>
    <t>CORRIENTES 2427</t>
  </si>
  <si>
    <t>DURAN NIDIA</t>
  </si>
  <si>
    <t>LOS ROBLES MATERIALES</t>
  </si>
  <si>
    <t>B° EL VALLECITO</t>
  </si>
  <si>
    <t>AMPERE SOLANO VERA</t>
  </si>
  <si>
    <t>PJE LAUTARO 2800</t>
  </si>
  <si>
    <t>CORDOBA MARIA</t>
  </si>
  <si>
    <t>GIUDICE SEBASTIAN</t>
  </si>
  <si>
    <t>PJE LAMADRID 104</t>
  </si>
  <si>
    <t>URUEÑA RUIZ NOELIA</t>
  </si>
  <si>
    <t>AV DEMOCRACIA 105</t>
  </si>
  <si>
    <t>ROMERO</t>
  </si>
  <si>
    <t>LAS QUINTAS 1 U14</t>
  </si>
  <si>
    <t>LAS QUINTAS 2 I3</t>
  </si>
  <si>
    <t>ALBERDI 330</t>
  </si>
  <si>
    <t>GANUM CONSTRUCCIONES</t>
  </si>
  <si>
    <t>JUNIN 669</t>
  </si>
  <si>
    <t>ALTO VERDE 3 O 2/3</t>
  </si>
  <si>
    <t>NESOL SRL</t>
  </si>
  <si>
    <t>F. DE AGUIRRE 400</t>
  </si>
  <si>
    <t>LUCAS CORDOBA 2521</t>
  </si>
  <si>
    <t>XHB 769</t>
  </si>
  <si>
    <t>SE REPROGRAMA PARAQ VAYA CON OTRO PEDIDO</t>
  </si>
  <si>
    <t>PROCREAR 2 SECTOR 9</t>
  </si>
  <si>
    <t>PROCREAR 2 SECTOR 6</t>
  </si>
  <si>
    <t>VICENTE FRANCISCO</t>
  </si>
  <si>
    <t>LA PAZ 677</t>
  </si>
  <si>
    <t>CAIDO X/TRAF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</si>
</sst>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9" fontId="0" fillId="2" borderId="8" xfId="1" applyFont="1" applyFill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6" borderId="1" xfId="0" applyFill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7FCA-7F9A-411E-97C1-B75CEB8C317E}">
  <dimension ref="A1:K84"/>
  <sheetViews>
    <sheetView topLeftCell="A49" workbookViewId="0">
      <selection activeCell="K49" sqref="K1:L1048576"/>
    </sheetView>
  </sheetViews>
  <sheetFormatPr baseColWidth="10" defaultRowHeight="15" x14ac:dyDescent="0.25"/>
  <cols>
    <col min="1" max="1" width="10" bestFit="1" customWidth="1"/>
    <col min="2" max="2" width="11.42578125" bestFit="1" customWidth="1"/>
    <col min="3" max="3" width="9.42578125" bestFit="1" customWidth="1"/>
    <col min="4" max="4" width="6.85546875" bestFit="1" customWidth="1"/>
    <col min="5" max="5" width="19.140625" bestFit="1" customWidth="1"/>
    <col min="6" max="6" width="37.28515625" bestFit="1" customWidth="1"/>
    <col min="7" max="7" width="32" bestFit="1" customWidth="1"/>
    <col min="8" max="8" width="15.42578125" bestFit="1" customWidth="1"/>
    <col min="9" max="9" width="7.5703125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45201</v>
      </c>
      <c r="B2" s="4" t="s">
        <v>11</v>
      </c>
      <c r="C2" s="4" t="str">
        <f t="shared" ref="C2:C50" si="0">IF(B2="GUZMAN","SOT 079",IF(B2="MIGUEL","DMQ 934",IF(B2="FRANCO","UCS 416",IF(B2="MOYANO","HCB 003",IF(B2="MARCOS","UKQ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12</v>
      </c>
      <c r="F2" s="4" t="s">
        <v>13</v>
      </c>
      <c r="G2" s="4" t="s">
        <v>14</v>
      </c>
      <c r="H2" s="4">
        <v>69805</v>
      </c>
      <c r="I2" s="4"/>
      <c r="J2" s="4">
        <v>15.5</v>
      </c>
      <c r="K2" s="4" t="s">
        <v>10</v>
      </c>
    </row>
    <row r="3" spans="1:11" s="27" customFormat="1" x14ac:dyDescent="0.25">
      <c r="A3" s="26">
        <v>45201</v>
      </c>
      <c r="B3" s="4" t="s">
        <v>11</v>
      </c>
      <c r="C3" s="4" t="str">
        <f t="shared" si="0"/>
        <v>PMK 090</v>
      </c>
      <c r="D3" s="4">
        <v>1</v>
      </c>
      <c r="E3" s="4" t="s">
        <v>15</v>
      </c>
      <c r="F3" s="4" t="s">
        <v>16</v>
      </c>
      <c r="G3" s="4" t="s">
        <v>17</v>
      </c>
      <c r="H3" s="4">
        <v>69830</v>
      </c>
      <c r="I3" s="4"/>
      <c r="J3" s="4">
        <v>8</v>
      </c>
      <c r="K3" s="4" t="s">
        <v>18</v>
      </c>
    </row>
    <row r="4" spans="1:11" s="27" customFormat="1" x14ac:dyDescent="0.25">
      <c r="A4" s="26">
        <v>45201</v>
      </c>
      <c r="B4" s="4" t="s">
        <v>11</v>
      </c>
      <c r="C4" s="4" t="str">
        <f t="shared" si="0"/>
        <v>PMK 090</v>
      </c>
      <c r="D4" s="4">
        <v>1</v>
      </c>
      <c r="E4" s="4" t="s">
        <v>15</v>
      </c>
      <c r="F4" s="4" t="s">
        <v>19</v>
      </c>
      <c r="G4" s="4" t="s">
        <v>20</v>
      </c>
      <c r="H4" s="4">
        <v>69825</v>
      </c>
      <c r="I4" s="4"/>
      <c r="J4" s="4">
        <v>4.5</v>
      </c>
      <c r="K4" s="4" t="s">
        <v>10</v>
      </c>
    </row>
    <row r="5" spans="1:11" s="27" customFormat="1" x14ac:dyDescent="0.25">
      <c r="A5" s="26">
        <v>45201</v>
      </c>
      <c r="B5" s="4" t="s">
        <v>11</v>
      </c>
      <c r="C5" s="4" t="str">
        <f t="shared" si="0"/>
        <v>PMK 090</v>
      </c>
      <c r="D5" s="4">
        <v>1</v>
      </c>
      <c r="E5" s="4" t="s">
        <v>21</v>
      </c>
      <c r="F5" s="4" t="s">
        <v>22</v>
      </c>
      <c r="G5" s="4" t="s">
        <v>21</v>
      </c>
      <c r="H5" s="4">
        <v>69798</v>
      </c>
      <c r="I5" s="4"/>
      <c r="J5" s="4">
        <v>1</v>
      </c>
      <c r="K5" s="4" t="s">
        <v>10</v>
      </c>
    </row>
    <row r="6" spans="1:11" x14ac:dyDescent="0.25">
      <c r="A6" s="2">
        <v>45201</v>
      </c>
      <c r="B6" s="25"/>
      <c r="C6" s="25"/>
      <c r="D6" s="25"/>
      <c r="E6" s="25" t="s">
        <v>165</v>
      </c>
      <c r="F6" s="25" t="s">
        <v>24</v>
      </c>
      <c r="G6" s="25" t="s">
        <v>25</v>
      </c>
      <c r="H6" s="25">
        <v>69526</v>
      </c>
      <c r="I6" s="3"/>
      <c r="J6" s="3">
        <v>26.2</v>
      </c>
      <c r="K6" s="3" t="s">
        <v>10</v>
      </c>
    </row>
    <row r="7" spans="1:11" s="27" customFormat="1" x14ac:dyDescent="0.25">
      <c r="A7" s="26">
        <v>45201</v>
      </c>
      <c r="B7" s="4" t="s">
        <v>26</v>
      </c>
      <c r="C7" s="4" t="str">
        <f t="shared" si="0"/>
        <v>AA 544 YZ</v>
      </c>
      <c r="D7" s="4">
        <v>1</v>
      </c>
      <c r="E7" s="4" t="s">
        <v>27</v>
      </c>
      <c r="F7" s="4" t="s">
        <v>28</v>
      </c>
      <c r="G7" s="4" t="s">
        <v>29</v>
      </c>
      <c r="H7" s="4">
        <v>69767</v>
      </c>
      <c r="I7" s="4"/>
      <c r="J7" s="4">
        <v>16</v>
      </c>
      <c r="K7" s="4" t="s">
        <v>10</v>
      </c>
    </row>
    <row r="8" spans="1:11" s="27" customFormat="1" x14ac:dyDescent="0.25">
      <c r="A8" s="26">
        <v>45201</v>
      </c>
      <c r="B8" s="4" t="s">
        <v>26</v>
      </c>
      <c r="C8" s="4" t="str">
        <f t="shared" si="0"/>
        <v>AA 544 YZ</v>
      </c>
      <c r="D8" s="4">
        <v>2</v>
      </c>
      <c r="E8" s="4" t="s">
        <v>27</v>
      </c>
      <c r="F8" s="4" t="s">
        <v>30</v>
      </c>
      <c r="G8" s="4" t="s">
        <v>31</v>
      </c>
      <c r="H8" s="4">
        <v>69782</v>
      </c>
      <c r="I8" s="4"/>
      <c r="J8" s="4">
        <v>12</v>
      </c>
      <c r="K8" s="4" t="s">
        <v>10</v>
      </c>
    </row>
    <row r="9" spans="1:11" s="27" customFormat="1" x14ac:dyDescent="0.25">
      <c r="A9" s="26">
        <v>45201</v>
      </c>
      <c r="B9" s="4" t="s">
        <v>26</v>
      </c>
      <c r="C9" s="4" t="str">
        <f t="shared" si="0"/>
        <v>AA 544 YZ</v>
      </c>
      <c r="D9" s="4">
        <v>3</v>
      </c>
      <c r="E9" s="4" t="s">
        <v>12</v>
      </c>
      <c r="F9" s="4" t="s">
        <v>32</v>
      </c>
      <c r="G9" s="4" t="s">
        <v>33</v>
      </c>
      <c r="H9" s="4">
        <v>69786</v>
      </c>
      <c r="I9" s="4"/>
      <c r="J9" s="4">
        <v>14.5</v>
      </c>
      <c r="K9" s="4" t="s">
        <v>10</v>
      </c>
    </row>
    <row r="10" spans="1:11" s="27" customFormat="1" x14ac:dyDescent="0.25">
      <c r="A10" s="26">
        <v>45201</v>
      </c>
      <c r="B10" s="4" t="s">
        <v>34</v>
      </c>
      <c r="C10" s="4" t="str">
        <f t="shared" si="0"/>
        <v>MGI 513</v>
      </c>
      <c r="D10" s="4">
        <v>1</v>
      </c>
      <c r="E10" s="4" t="s">
        <v>35</v>
      </c>
      <c r="F10" s="4" t="s">
        <v>36</v>
      </c>
      <c r="G10" s="4" t="s">
        <v>37</v>
      </c>
      <c r="H10" s="4">
        <v>69799</v>
      </c>
      <c r="I10" s="4"/>
      <c r="J10" s="4">
        <v>4.9000000000000004</v>
      </c>
      <c r="K10" s="4" t="s">
        <v>10</v>
      </c>
    </row>
    <row r="11" spans="1:11" s="27" customFormat="1" x14ac:dyDescent="0.25">
      <c r="A11" s="26">
        <v>45201</v>
      </c>
      <c r="B11" s="4" t="s">
        <v>34</v>
      </c>
      <c r="C11" s="4" t="str">
        <f t="shared" si="0"/>
        <v>MGI 513</v>
      </c>
      <c r="D11" s="4">
        <v>2</v>
      </c>
      <c r="E11" s="4" t="s">
        <v>38</v>
      </c>
      <c r="F11" s="4" t="s">
        <v>36</v>
      </c>
      <c r="G11" s="4" t="s">
        <v>39</v>
      </c>
      <c r="H11" s="4">
        <v>69801</v>
      </c>
      <c r="I11" s="4">
        <v>0.1</v>
      </c>
      <c r="J11" s="4">
        <v>2</v>
      </c>
      <c r="K11" s="4" t="s">
        <v>10</v>
      </c>
    </row>
    <row r="12" spans="1:11" s="27" customFormat="1" x14ac:dyDescent="0.25">
      <c r="A12" s="26">
        <v>45201</v>
      </c>
      <c r="B12" s="25"/>
      <c r="C12" s="25"/>
      <c r="D12" s="25"/>
      <c r="E12" s="25" t="s">
        <v>166</v>
      </c>
      <c r="F12" s="25" t="s">
        <v>41</v>
      </c>
      <c r="G12" s="25" t="s">
        <v>42</v>
      </c>
      <c r="H12" s="25">
        <v>69783</v>
      </c>
      <c r="I12" s="4"/>
      <c r="J12" s="4">
        <v>0.8</v>
      </c>
      <c r="K12" s="4" t="s">
        <v>10</v>
      </c>
    </row>
    <row r="13" spans="1:11" s="27" customFormat="1" x14ac:dyDescent="0.25">
      <c r="A13" s="26">
        <v>45201</v>
      </c>
      <c r="B13" s="4" t="s">
        <v>40</v>
      </c>
      <c r="C13" s="4" t="str">
        <f t="shared" si="0"/>
        <v>MGW270</v>
      </c>
      <c r="D13" s="4">
        <v>1</v>
      </c>
      <c r="E13" s="4" t="s">
        <v>27</v>
      </c>
      <c r="F13" s="4" t="s">
        <v>43</v>
      </c>
      <c r="G13" s="4" t="s">
        <v>44</v>
      </c>
      <c r="H13" s="4">
        <v>69794</v>
      </c>
      <c r="I13" s="4"/>
      <c r="J13" s="4">
        <v>1.8</v>
      </c>
      <c r="K13" s="4" t="s">
        <v>10</v>
      </c>
    </row>
    <row r="14" spans="1:11" s="27" customFormat="1" x14ac:dyDescent="0.25">
      <c r="A14" s="26">
        <v>45201</v>
      </c>
      <c r="B14" s="4" t="s">
        <v>40</v>
      </c>
      <c r="C14" s="4" t="str">
        <f t="shared" si="0"/>
        <v>MGW270</v>
      </c>
      <c r="D14" s="4">
        <v>1</v>
      </c>
      <c r="E14" s="4" t="s">
        <v>27</v>
      </c>
      <c r="F14" s="4" t="s">
        <v>45</v>
      </c>
      <c r="G14" s="4" t="s">
        <v>46</v>
      </c>
      <c r="H14" s="4">
        <v>69804</v>
      </c>
      <c r="I14" s="4">
        <v>0.4</v>
      </c>
      <c r="J14" s="4">
        <v>5</v>
      </c>
      <c r="K14" s="4" t="s">
        <v>10</v>
      </c>
    </row>
    <row r="15" spans="1:11" s="27" customFormat="1" x14ac:dyDescent="0.25">
      <c r="A15" s="26">
        <v>45201</v>
      </c>
      <c r="B15" s="4" t="s">
        <v>40</v>
      </c>
      <c r="C15" s="4" t="str">
        <f t="shared" si="0"/>
        <v>MGW270</v>
      </c>
      <c r="D15" s="4">
        <v>1</v>
      </c>
      <c r="E15" s="4" t="s">
        <v>27</v>
      </c>
      <c r="F15" s="4" t="s">
        <v>47</v>
      </c>
      <c r="G15" s="4" t="s">
        <v>48</v>
      </c>
      <c r="H15" s="4">
        <v>69780</v>
      </c>
      <c r="I15" s="4">
        <v>2.2000000000000002</v>
      </c>
      <c r="J15" s="4"/>
      <c r="K15" s="4" t="s">
        <v>10</v>
      </c>
    </row>
    <row r="16" spans="1:11" s="27" customFormat="1" x14ac:dyDescent="0.25">
      <c r="A16" s="26">
        <v>45201</v>
      </c>
      <c r="B16" s="4" t="s">
        <v>40</v>
      </c>
      <c r="C16" s="4" t="str">
        <f t="shared" si="0"/>
        <v>MGW270</v>
      </c>
      <c r="D16" s="4">
        <v>1</v>
      </c>
      <c r="E16" s="4" t="s">
        <v>27</v>
      </c>
      <c r="F16" s="4" t="s">
        <v>49</v>
      </c>
      <c r="G16" s="4" t="s">
        <v>50</v>
      </c>
      <c r="H16" s="4">
        <v>69806</v>
      </c>
      <c r="I16" s="4">
        <v>0.4</v>
      </c>
      <c r="J16" s="4"/>
      <c r="K16" s="4" t="s">
        <v>10</v>
      </c>
    </row>
    <row r="17" spans="1:11" s="27" customFormat="1" x14ac:dyDescent="0.25">
      <c r="A17" s="26">
        <v>45201</v>
      </c>
      <c r="B17" s="4" t="s">
        <v>40</v>
      </c>
      <c r="C17" s="4" t="str">
        <f t="shared" si="0"/>
        <v>MGW270</v>
      </c>
      <c r="D17" s="4">
        <v>1</v>
      </c>
      <c r="E17" s="4" t="s">
        <v>27</v>
      </c>
      <c r="F17" s="4" t="s">
        <v>51</v>
      </c>
      <c r="G17" s="4" t="s">
        <v>52</v>
      </c>
      <c r="H17" s="4">
        <v>69785</v>
      </c>
      <c r="I17" s="4"/>
      <c r="J17" s="4">
        <v>1.9</v>
      </c>
      <c r="K17" s="4" t="s">
        <v>10</v>
      </c>
    </row>
    <row r="18" spans="1:11" s="27" customFormat="1" x14ac:dyDescent="0.25">
      <c r="A18" s="26">
        <v>45201</v>
      </c>
      <c r="B18" s="4" t="s">
        <v>53</v>
      </c>
      <c r="C18" s="4" t="str">
        <f t="shared" si="0"/>
        <v>KUV274</v>
      </c>
      <c r="D18" s="4">
        <v>1</v>
      </c>
      <c r="E18" s="4" t="s">
        <v>23</v>
      </c>
      <c r="F18" s="4" t="s">
        <v>54</v>
      </c>
      <c r="G18" s="4" t="s">
        <v>55</v>
      </c>
      <c r="H18" s="4">
        <v>69823</v>
      </c>
      <c r="I18" s="4"/>
      <c r="J18" s="4">
        <v>1.8</v>
      </c>
      <c r="K18" s="4" t="s">
        <v>10</v>
      </c>
    </row>
    <row r="19" spans="1:11" s="27" customFormat="1" x14ac:dyDescent="0.25">
      <c r="A19" s="26">
        <v>45201</v>
      </c>
      <c r="B19" s="4" t="s">
        <v>53</v>
      </c>
      <c r="C19" s="4" t="str">
        <f t="shared" si="0"/>
        <v>KUV274</v>
      </c>
      <c r="D19" s="4">
        <v>1</v>
      </c>
      <c r="E19" s="4" t="s">
        <v>56</v>
      </c>
      <c r="F19" s="4" t="s">
        <v>57</v>
      </c>
      <c r="G19" s="4" t="s">
        <v>58</v>
      </c>
      <c r="H19" s="4">
        <v>69822</v>
      </c>
      <c r="I19" s="4">
        <v>0</v>
      </c>
      <c r="J19" s="4">
        <v>0</v>
      </c>
      <c r="K19" s="4" t="s">
        <v>18</v>
      </c>
    </row>
    <row r="20" spans="1:11" s="27" customFormat="1" x14ac:dyDescent="0.25">
      <c r="A20" s="26">
        <v>45201</v>
      </c>
      <c r="B20" s="4" t="s">
        <v>53</v>
      </c>
      <c r="C20" s="4" t="str">
        <f t="shared" si="0"/>
        <v>KUV274</v>
      </c>
      <c r="D20" s="4">
        <v>1</v>
      </c>
      <c r="E20" s="4" t="s">
        <v>56</v>
      </c>
      <c r="F20" s="4" t="s">
        <v>57</v>
      </c>
      <c r="G20" s="4" t="s">
        <v>58</v>
      </c>
      <c r="H20" s="4">
        <v>69807</v>
      </c>
      <c r="I20" s="4">
        <v>0.1</v>
      </c>
      <c r="J20" s="4">
        <v>6.2</v>
      </c>
      <c r="K20" s="4" t="s">
        <v>18</v>
      </c>
    </row>
    <row r="21" spans="1:11" s="27" customFormat="1" x14ac:dyDescent="0.25">
      <c r="A21" s="26">
        <v>45201</v>
      </c>
      <c r="B21" s="4" t="s">
        <v>53</v>
      </c>
      <c r="C21" s="4" t="str">
        <f t="shared" si="0"/>
        <v>KUV274</v>
      </c>
      <c r="D21" s="4">
        <v>1</v>
      </c>
      <c r="E21" s="4" t="s">
        <v>56</v>
      </c>
      <c r="F21" s="4" t="s">
        <v>150</v>
      </c>
      <c r="G21" s="4" t="s">
        <v>59</v>
      </c>
      <c r="H21" s="4">
        <v>69797</v>
      </c>
      <c r="I21" s="4">
        <v>0.9</v>
      </c>
      <c r="J21" s="4">
        <v>2</v>
      </c>
      <c r="K21" s="4" t="s">
        <v>10</v>
      </c>
    </row>
    <row r="22" spans="1:11" s="27" customFormat="1" x14ac:dyDescent="0.25">
      <c r="A22" s="26">
        <v>45201</v>
      </c>
      <c r="B22" s="4" t="s">
        <v>53</v>
      </c>
      <c r="C22" s="4" t="str">
        <f t="shared" si="0"/>
        <v>KUV274</v>
      </c>
      <c r="D22" s="4">
        <v>1</v>
      </c>
      <c r="E22" s="4" t="s">
        <v>56</v>
      </c>
      <c r="F22" s="4" t="s">
        <v>60</v>
      </c>
      <c r="G22" s="4" t="s">
        <v>61</v>
      </c>
      <c r="H22" s="4">
        <v>69803</v>
      </c>
      <c r="I22" s="4">
        <v>1</v>
      </c>
      <c r="J22" s="4">
        <v>1.3</v>
      </c>
      <c r="K22" s="4" t="s">
        <v>10</v>
      </c>
    </row>
    <row r="23" spans="1:11" s="27" customFormat="1" x14ac:dyDescent="0.25">
      <c r="A23" s="26">
        <v>45201</v>
      </c>
      <c r="B23" s="4" t="s">
        <v>53</v>
      </c>
      <c r="C23" s="4" t="str">
        <f t="shared" si="0"/>
        <v>KUV274</v>
      </c>
      <c r="D23" s="4">
        <v>1</v>
      </c>
      <c r="E23" s="4" t="s">
        <v>56</v>
      </c>
      <c r="F23" s="4" t="s">
        <v>62</v>
      </c>
      <c r="G23" s="4" t="s">
        <v>63</v>
      </c>
      <c r="H23" s="4">
        <v>69790</v>
      </c>
      <c r="I23" s="4">
        <v>0.2</v>
      </c>
      <c r="J23" s="4"/>
      <c r="K23" s="4" t="s">
        <v>10</v>
      </c>
    </row>
    <row r="24" spans="1:11" s="27" customFormat="1" x14ac:dyDescent="0.25">
      <c r="A24" s="26">
        <v>45201</v>
      </c>
      <c r="B24" s="4" t="s">
        <v>64</v>
      </c>
      <c r="C24" s="4" t="str">
        <f t="shared" si="0"/>
        <v>PLH889</v>
      </c>
      <c r="D24" s="4">
        <v>1</v>
      </c>
      <c r="E24" s="4" t="s">
        <v>27</v>
      </c>
      <c r="F24" s="4" t="s">
        <v>65</v>
      </c>
      <c r="G24" s="4" t="s">
        <v>66</v>
      </c>
      <c r="H24" s="4">
        <v>69789</v>
      </c>
      <c r="I24" s="4"/>
      <c r="J24" s="4">
        <v>2</v>
      </c>
      <c r="K24" s="4" t="s">
        <v>10</v>
      </c>
    </row>
    <row r="25" spans="1:11" s="27" customFormat="1" x14ac:dyDescent="0.25">
      <c r="A25" s="26">
        <v>45201</v>
      </c>
      <c r="B25" s="4" t="s">
        <v>64</v>
      </c>
      <c r="C25" s="4" t="str">
        <f t="shared" si="0"/>
        <v>PLH889</v>
      </c>
      <c r="D25" s="4">
        <v>1</v>
      </c>
      <c r="E25" s="4" t="s">
        <v>67</v>
      </c>
      <c r="F25" s="4" t="s">
        <v>68</v>
      </c>
      <c r="G25" s="4" t="s">
        <v>69</v>
      </c>
      <c r="H25" s="4">
        <v>69792</v>
      </c>
      <c r="I25" s="4"/>
      <c r="J25" s="4">
        <v>0.1</v>
      </c>
      <c r="K25" s="4" t="s">
        <v>10</v>
      </c>
    </row>
    <row r="26" spans="1:11" s="27" customFormat="1" x14ac:dyDescent="0.25">
      <c r="A26" s="26">
        <v>45201</v>
      </c>
      <c r="B26" s="4" t="s">
        <v>64</v>
      </c>
      <c r="C26" s="4" t="str">
        <f t="shared" si="0"/>
        <v>PLH889</v>
      </c>
      <c r="D26" s="4">
        <v>1</v>
      </c>
      <c r="E26" s="4" t="s">
        <v>27</v>
      </c>
      <c r="F26" s="4" t="s">
        <v>70</v>
      </c>
      <c r="G26" s="4" t="s">
        <v>71</v>
      </c>
      <c r="H26" s="4">
        <v>69802</v>
      </c>
      <c r="I26" s="4">
        <v>0.1</v>
      </c>
      <c r="J26" s="4">
        <v>2</v>
      </c>
      <c r="K26" s="4" t="s">
        <v>10</v>
      </c>
    </row>
    <row r="27" spans="1:11" s="27" customFormat="1" x14ac:dyDescent="0.25">
      <c r="A27" s="26">
        <v>45201</v>
      </c>
      <c r="B27" s="4" t="s">
        <v>64</v>
      </c>
      <c r="C27" s="4" t="str">
        <f t="shared" si="0"/>
        <v>PLH889</v>
      </c>
      <c r="D27" s="4">
        <v>1</v>
      </c>
      <c r="E27" s="4" t="s">
        <v>27</v>
      </c>
      <c r="F27" s="4" t="s">
        <v>70</v>
      </c>
      <c r="G27" s="4" t="s">
        <v>72</v>
      </c>
      <c r="H27" s="4">
        <v>69800</v>
      </c>
      <c r="I27" s="4"/>
      <c r="J27" s="4">
        <v>2</v>
      </c>
      <c r="K27" s="4" t="s">
        <v>10</v>
      </c>
    </row>
    <row r="28" spans="1:11" s="27" customFormat="1" x14ac:dyDescent="0.25">
      <c r="A28" s="26">
        <v>45201</v>
      </c>
      <c r="B28" s="4" t="s">
        <v>64</v>
      </c>
      <c r="C28" s="4" t="str">
        <f t="shared" si="0"/>
        <v>PLH889</v>
      </c>
      <c r="D28" s="4">
        <v>1</v>
      </c>
      <c r="E28" s="4" t="s">
        <v>27</v>
      </c>
      <c r="F28" s="4" t="s">
        <v>73</v>
      </c>
      <c r="G28" s="4" t="s">
        <v>74</v>
      </c>
      <c r="H28" s="4">
        <v>69818</v>
      </c>
      <c r="I28" s="4">
        <v>0.1</v>
      </c>
      <c r="J28" s="4">
        <v>2</v>
      </c>
      <c r="K28" s="4" t="s">
        <v>18</v>
      </c>
    </row>
    <row r="29" spans="1:11" s="27" customFormat="1" x14ac:dyDescent="0.25">
      <c r="A29" s="26">
        <v>45201</v>
      </c>
      <c r="B29" s="4" t="s">
        <v>104</v>
      </c>
      <c r="C29" s="4" t="str">
        <f t="shared" si="0"/>
        <v>UCS 416</v>
      </c>
      <c r="D29" s="4">
        <v>2</v>
      </c>
      <c r="E29" s="4" t="s">
        <v>27</v>
      </c>
      <c r="F29" s="4" t="s">
        <v>75</v>
      </c>
      <c r="G29" s="4" t="s">
        <v>76</v>
      </c>
      <c r="H29" s="4">
        <v>69755</v>
      </c>
      <c r="I29" s="4"/>
      <c r="J29" s="4">
        <v>4.7</v>
      </c>
      <c r="K29" s="4" t="s">
        <v>10</v>
      </c>
    </row>
    <row r="30" spans="1:11" s="27" customFormat="1" x14ac:dyDescent="0.25">
      <c r="A30" s="26">
        <v>45201</v>
      </c>
      <c r="B30" s="4" t="s">
        <v>104</v>
      </c>
      <c r="C30" s="4" t="str">
        <f t="shared" si="0"/>
        <v>UCS 416</v>
      </c>
      <c r="D30" s="4">
        <v>2</v>
      </c>
      <c r="E30" s="4" t="s">
        <v>12</v>
      </c>
      <c r="F30" s="4" t="s">
        <v>77</v>
      </c>
      <c r="G30" s="4" t="s">
        <v>78</v>
      </c>
      <c r="H30" s="4">
        <v>69833</v>
      </c>
      <c r="I30" s="4"/>
      <c r="J30" s="4">
        <v>0.5</v>
      </c>
      <c r="K30" s="4" t="s">
        <v>10</v>
      </c>
    </row>
    <row r="31" spans="1:11" s="27" customFormat="1" x14ac:dyDescent="0.25">
      <c r="A31" s="26">
        <v>45201</v>
      </c>
      <c r="B31" s="4" t="s">
        <v>104</v>
      </c>
      <c r="C31" s="4" t="str">
        <f t="shared" si="0"/>
        <v>UCS 416</v>
      </c>
      <c r="D31" s="4">
        <v>2</v>
      </c>
      <c r="E31" s="4" t="s">
        <v>12</v>
      </c>
      <c r="F31" s="4" t="s">
        <v>79</v>
      </c>
      <c r="G31" s="4" t="s">
        <v>80</v>
      </c>
      <c r="H31" s="4">
        <v>69689</v>
      </c>
      <c r="I31" s="4"/>
      <c r="J31" s="4">
        <v>1.2</v>
      </c>
      <c r="K31" s="4" t="s">
        <v>10</v>
      </c>
    </row>
    <row r="32" spans="1:11" s="27" customFormat="1" x14ac:dyDescent="0.25">
      <c r="A32" s="26">
        <v>45201</v>
      </c>
      <c r="B32" s="4" t="s">
        <v>64</v>
      </c>
      <c r="C32" s="4" t="str">
        <f t="shared" si="0"/>
        <v>PLH889</v>
      </c>
      <c r="D32" s="4">
        <v>3</v>
      </c>
      <c r="E32" s="4" t="s">
        <v>12</v>
      </c>
      <c r="F32" s="4" t="s">
        <v>81</v>
      </c>
      <c r="G32" s="4" t="s">
        <v>82</v>
      </c>
      <c r="H32" s="4">
        <v>69811</v>
      </c>
      <c r="I32" s="4"/>
      <c r="J32" s="4">
        <v>0.2</v>
      </c>
      <c r="K32" s="4" t="s">
        <v>10</v>
      </c>
    </row>
    <row r="33" spans="1:11" s="27" customFormat="1" x14ac:dyDescent="0.25">
      <c r="A33" s="26">
        <v>45201</v>
      </c>
      <c r="B33" s="4" t="s">
        <v>64</v>
      </c>
      <c r="C33" s="4" t="str">
        <f t="shared" si="0"/>
        <v>PLH889</v>
      </c>
      <c r="D33" s="4">
        <v>3</v>
      </c>
      <c r="E33" s="4" t="s">
        <v>12</v>
      </c>
      <c r="F33" s="4" t="s">
        <v>83</v>
      </c>
      <c r="G33" s="4" t="s">
        <v>84</v>
      </c>
      <c r="H33" s="4">
        <v>69607</v>
      </c>
      <c r="I33" s="4"/>
      <c r="J33" s="4">
        <v>0.1</v>
      </c>
      <c r="K33" s="4" t="s">
        <v>10</v>
      </c>
    </row>
    <row r="34" spans="1:11" s="27" customFormat="1" x14ac:dyDescent="0.25">
      <c r="A34" s="26">
        <v>45201</v>
      </c>
      <c r="B34" s="4" t="s">
        <v>85</v>
      </c>
      <c r="C34" s="4" t="str">
        <f t="shared" si="0"/>
        <v>VBT 585</v>
      </c>
      <c r="D34" s="4">
        <v>1</v>
      </c>
      <c r="E34" s="4" t="s">
        <v>12</v>
      </c>
      <c r="F34" s="4" t="s">
        <v>86</v>
      </c>
      <c r="G34" s="4" t="s">
        <v>87</v>
      </c>
      <c r="H34" s="4">
        <v>69832</v>
      </c>
      <c r="I34" s="4"/>
      <c r="J34" s="4">
        <v>12</v>
      </c>
      <c r="K34" s="4" t="s">
        <v>18</v>
      </c>
    </row>
    <row r="35" spans="1:11" s="27" customFormat="1" x14ac:dyDescent="0.25">
      <c r="A35" s="26">
        <v>45201</v>
      </c>
      <c r="B35" s="4" t="s">
        <v>85</v>
      </c>
      <c r="C35" s="4" t="str">
        <f t="shared" si="0"/>
        <v>VBT 585</v>
      </c>
      <c r="D35" s="4">
        <v>2</v>
      </c>
      <c r="E35" s="4" t="s">
        <v>27</v>
      </c>
      <c r="F35" s="4" t="s">
        <v>88</v>
      </c>
      <c r="G35" s="4" t="s">
        <v>89</v>
      </c>
      <c r="H35" s="4">
        <v>69779</v>
      </c>
      <c r="I35" s="4"/>
      <c r="J35" s="4">
        <v>11.5</v>
      </c>
      <c r="K35" s="4" t="s">
        <v>10</v>
      </c>
    </row>
    <row r="36" spans="1:11" s="27" customFormat="1" x14ac:dyDescent="0.25">
      <c r="A36" s="26">
        <v>45201</v>
      </c>
      <c r="B36" s="4" t="s">
        <v>90</v>
      </c>
      <c r="C36" s="4" t="str">
        <f t="shared" si="0"/>
        <v>WTH 142</v>
      </c>
      <c r="D36" s="4">
        <v>1</v>
      </c>
      <c r="E36" s="4" t="s">
        <v>27</v>
      </c>
      <c r="F36" s="4" t="s">
        <v>43</v>
      </c>
      <c r="G36" s="4" t="s">
        <v>44</v>
      </c>
      <c r="H36" s="4">
        <v>69793</v>
      </c>
      <c r="I36" s="4"/>
      <c r="J36" s="4">
        <v>8.6999999999999993</v>
      </c>
      <c r="K36" s="4" t="s">
        <v>10</v>
      </c>
    </row>
    <row r="37" spans="1:11" s="27" customFormat="1" x14ac:dyDescent="0.25">
      <c r="A37" s="26">
        <v>45201</v>
      </c>
      <c r="B37" s="4" t="s">
        <v>90</v>
      </c>
      <c r="C37" s="4" t="str">
        <f t="shared" si="0"/>
        <v>WTH 142</v>
      </c>
      <c r="D37" s="4">
        <v>2</v>
      </c>
      <c r="E37" s="4" t="s">
        <v>27</v>
      </c>
      <c r="F37" s="4" t="s">
        <v>91</v>
      </c>
      <c r="G37" s="4" t="s">
        <v>92</v>
      </c>
      <c r="H37" s="4">
        <v>69824</v>
      </c>
      <c r="I37" s="4"/>
      <c r="J37" s="4">
        <v>0.2</v>
      </c>
      <c r="K37" s="4" t="s">
        <v>10</v>
      </c>
    </row>
    <row r="38" spans="1:11" s="27" customFormat="1" x14ac:dyDescent="0.25">
      <c r="A38" s="26">
        <v>45201</v>
      </c>
      <c r="B38" s="4" t="s">
        <v>90</v>
      </c>
      <c r="C38" s="4" t="str">
        <f t="shared" si="0"/>
        <v>WTH 142</v>
      </c>
      <c r="D38" s="4">
        <v>2</v>
      </c>
      <c r="E38" s="4" t="s">
        <v>27</v>
      </c>
      <c r="F38" s="4" t="s">
        <v>91</v>
      </c>
      <c r="G38" s="4" t="s">
        <v>92</v>
      </c>
      <c r="H38" s="4">
        <v>69819</v>
      </c>
      <c r="I38" s="4"/>
      <c r="J38" s="4">
        <v>5</v>
      </c>
      <c r="K38" s="4" t="s">
        <v>10</v>
      </c>
    </row>
    <row r="39" spans="1:11" s="27" customFormat="1" x14ac:dyDescent="0.25">
      <c r="A39" s="26">
        <v>45201</v>
      </c>
      <c r="B39" s="4" t="s">
        <v>90</v>
      </c>
      <c r="C39" s="4" t="str">
        <f t="shared" si="0"/>
        <v>WTH 142</v>
      </c>
      <c r="D39" s="4">
        <v>2</v>
      </c>
      <c r="E39" s="4" t="s">
        <v>27</v>
      </c>
      <c r="F39" s="4" t="s">
        <v>93</v>
      </c>
      <c r="G39" s="4" t="s">
        <v>94</v>
      </c>
      <c r="H39" s="4">
        <v>69603</v>
      </c>
      <c r="I39" s="4">
        <v>0.1</v>
      </c>
      <c r="J39" s="4">
        <v>0.1</v>
      </c>
      <c r="K39" s="4" t="s">
        <v>18</v>
      </c>
    </row>
    <row r="40" spans="1:11" s="27" customFormat="1" x14ac:dyDescent="0.25">
      <c r="A40" s="26">
        <v>45201</v>
      </c>
      <c r="B40" s="4" t="s">
        <v>95</v>
      </c>
      <c r="C40" s="4" t="str">
        <f t="shared" si="0"/>
        <v>DMQ 934</v>
      </c>
      <c r="D40" s="4">
        <v>1</v>
      </c>
      <c r="E40" s="4" t="s">
        <v>27</v>
      </c>
      <c r="F40" s="4" t="s">
        <v>96</v>
      </c>
      <c r="G40" s="4" t="s">
        <v>97</v>
      </c>
      <c r="H40" s="4">
        <v>69821</v>
      </c>
      <c r="I40" s="4"/>
      <c r="J40" s="4">
        <v>10.6</v>
      </c>
      <c r="K40" s="4" t="s">
        <v>10</v>
      </c>
    </row>
    <row r="41" spans="1:11" s="27" customFormat="1" x14ac:dyDescent="0.25">
      <c r="A41" s="26">
        <v>45201</v>
      </c>
      <c r="B41" s="4" t="s">
        <v>95</v>
      </c>
      <c r="C41" s="4" t="str">
        <f t="shared" si="0"/>
        <v>DMQ 934</v>
      </c>
      <c r="D41" s="4">
        <v>2</v>
      </c>
      <c r="E41" s="4" t="s">
        <v>27</v>
      </c>
      <c r="F41" s="4" t="s">
        <v>43</v>
      </c>
      <c r="G41" s="4" t="s">
        <v>44</v>
      </c>
      <c r="H41" s="4">
        <v>69829</v>
      </c>
      <c r="I41" s="4"/>
      <c r="J41" s="4">
        <v>8.6999999999999993</v>
      </c>
      <c r="K41" s="4" t="s">
        <v>10</v>
      </c>
    </row>
    <row r="42" spans="1:11" s="27" customFormat="1" x14ac:dyDescent="0.25">
      <c r="A42" s="26">
        <v>45201</v>
      </c>
      <c r="B42" s="4" t="s">
        <v>98</v>
      </c>
      <c r="C42" s="4" t="str">
        <f t="shared" si="0"/>
        <v>HCB 003</v>
      </c>
      <c r="D42" s="4">
        <v>1</v>
      </c>
      <c r="E42" s="4" t="s">
        <v>27</v>
      </c>
      <c r="F42" s="4" t="s">
        <v>99</v>
      </c>
      <c r="G42" s="4" t="s">
        <v>100</v>
      </c>
      <c r="H42" s="4">
        <v>69784</v>
      </c>
      <c r="I42" s="4">
        <v>0.6</v>
      </c>
      <c r="J42" s="4">
        <v>1.1000000000000001</v>
      </c>
      <c r="K42" s="4" t="s">
        <v>10</v>
      </c>
    </row>
    <row r="43" spans="1:11" s="27" customFormat="1" x14ac:dyDescent="0.25">
      <c r="A43" s="26">
        <v>45201</v>
      </c>
      <c r="B43" s="4" t="s">
        <v>98</v>
      </c>
      <c r="C43" s="4" t="str">
        <f t="shared" si="0"/>
        <v>HCB 003</v>
      </c>
      <c r="D43" s="4">
        <v>1</v>
      </c>
      <c r="E43" s="4" t="s">
        <v>27</v>
      </c>
      <c r="F43" s="4" t="s">
        <v>81</v>
      </c>
      <c r="G43" s="4" t="s">
        <v>101</v>
      </c>
      <c r="H43" s="4">
        <v>69788</v>
      </c>
      <c r="I43" s="4"/>
      <c r="J43" s="4">
        <v>2</v>
      </c>
      <c r="K43" s="4" t="s">
        <v>10</v>
      </c>
    </row>
    <row r="44" spans="1:11" s="27" customFormat="1" x14ac:dyDescent="0.25">
      <c r="A44" s="26">
        <v>45201</v>
      </c>
      <c r="B44" s="4" t="s">
        <v>98</v>
      </c>
      <c r="C44" s="4" t="str">
        <f t="shared" si="0"/>
        <v>HCB 003</v>
      </c>
      <c r="D44" s="4">
        <v>1</v>
      </c>
      <c r="E44" s="4" t="s">
        <v>27</v>
      </c>
      <c r="F44" s="4" t="s">
        <v>102</v>
      </c>
      <c r="G44" s="4" t="s">
        <v>103</v>
      </c>
      <c r="H44" s="4">
        <v>69791</v>
      </c>
      <c r="I44" s="4"/>
      <c r="J44" s="4">
        <v>4</v>
      </c>
      <c r="K44" s="4" t="s">
        <v>10</v>
      </c>
    </row>
    <row r="45" spans="1:11" x14ac:dyDescent="0.25">
      <c r="A45" s="2">
        <v>45201</v>
      </c>
      <c r="B45" s="25"/>
      <c r="C45" s="25"/>
      <c r="D45" s="25"/>
      <c r="E45" s="25" t="s">
        <v>149</v>
      </c>
      <c r="F45" s="25" t="s">
        <v>105</v>
      </c>
      <c r="G45" s="25" t="s">
        <v>106</v>
      </c>
      <c r="H45" s="25">
        <v>69808</v>
      </c>
      <c r="I45" s="3">
        <v>0.2</v>
      </c>
      <c r="J45" s="3">
        <v>5</v>
      </c>
      <c r="K45" s="3" t="s">
        <v>10</v>
      </c>
    </row>
    <row r="46" spans="1:11" x14ac:dyDescent="0.25">
      <c r="A46" s="2">
        <v>45201</v>
      </c>
      <c r="B46" s="25"/>
      <c r="C46" s="25"/>
      <c r="D46" s="25"/>
      <c r="E46" s="25" t="s">
        <v>149</v>
      </c>
      <c r="F46" s="25" t="s">
        <v>105</v>
      </c>
      <c r="G46" s="25" t="s">
        <v>106</v>
      </c>
      <c r="H46" s="25">
        <v>69810</v>
      </c>
      <c r="I46" s="3">
        <v>0.1</v>
      </c>
      <c r="J46" s="3"/>
      <c r="K46" s="3" t="s">
        <v>10</v>
      </c>
    </row>
    <row r="47" spans="1:11" s="27" customFormat="1" x14ac:dyDescent="0.25">
      <c r="A47" s="26">
        <v>45201</v>
      </c>
      <c r="B47" s="4" t="s">
        <v>104</v>
      </c>
      <c r="C47" s="4" t="str">
        <f t="shared" si="0"/>
        <v>UCS 416</v>
      </c>
      <c r="D47" s="4">
        <v>1</v>
      </c>
      <c r="E47" s="4" t="s">
        <v>27</v>
      </c>
      <c r="F47" s="4" t="s">
        <v>43</v>
      </c>
      <c r="G47" s="4" t="s">
        <v>107</v>
      </c>
      <c r="H47" s="4">
        <v>69795</v>
      </c>
      <c r="I47" s="4">
        <v>0.2</v>
      </c>
      <c r="J47" s="4">
        <v>0.2</v>
      </c>
      <c r="K47" s="4" t="s">
        <v>10</v>
      </c>
    </row>
    <row r="48" spans="1:11" s="27" customFormat="1" x14ac:dyDescent="0.25">
      <c r="A48" s="26">
        <v>45201</v>
      </c>
      <c r="B48" s="4" t="s">
        <v>104</v>
      </c>
      <c r="C48" s="4" t="str">
        <f t="shared" si="0"/>
        <v>UCS 416</v>
      </c>
      <c r="D48" s="4">
        <v>1</v>
      </c>
      <c r="E48" s="4" t="s">
        <v>27</v>
      </c>
      <c r="F48" s="4" t="s">
        <v>108</v>
      </c>
      <c r="G48" s="4" t="s">
        <v>109</v>
      </c>
      <c r="H48" s="4">
        <v>69796</v>
      </c>
      <c r="I48" s="4"/>
      <c r="J48" s="4">
        <v>6</v>
      </c>
      <c r="K48" s="4" t="s">
        <v>10</v>
      </c>
    </row>
    <row r="49" spans="1:11" s="27" customFormat="1" x14ac:dyDescent="0.25">
      <c r="A49" s="26">
        <v>45201</v>
      </c>
      <c r="B49" s="4" t="s">
        <v>110</v>
      </c>
      <c r="C49" s="4" t="str">
        <f t="shared" si="0"/>
        <v>WYK 776</v>
      </c>
      <c r="D49" s="4">
        <v>1</v>
      </c>
      <c r="E49" s="4" t="s">
        <v>27</v>
      </c>
      <c r="F49" s="4" t="s">
        <v>62</v>
      </c>
      <c r="G49" s="4" t="s">
        <v>111</v>
      </c>
      <c r="H49" s="4">
        <v>69787</v>
      </c>
      <c r="I49" s="4"/>
      <c r="J49" s="4">
        <v>4</v>
      </c>
      <c r="K49" s="4" t="s">
        <v>10</v>
      </c>
    </row>
    <row r="50" spans="1:11" s="27" customFormat="1" x14ac:dyDescent="0.25">
      <c r="A50" s="26">
        <v>45201</v>
      </c>
      <c r="B50" s="4" t="s">
        <v>110</v>
      </c>
      <c r="C50" s="4" t="str">
        <f t="shared" si="0"/>
        <v>WYK 776</v>
      </c>
      <c r="D50" s="4">
        <v>1</v>
      </c>
      <c r="E50" s="4" t="s">
        <v>27</v>
      </c>
      <c r="F50" s="4" t="s">
        <v>112</v>
      </c>
      <c r="G50" s="4" t="s">
        <v>113</v>
      </c>
      <c r="H50" s="4">
        <v>69836</v>
      </c>
      <c r="I50" s="4">
        <v>0.1</v>
      </c>
      <c r="J50" s="4">
        <v>4</v>
      </c>
      <c r="K50" s="4" t="s">
        <v>10</v>
      </c>
    </row>
    <row r="51" spans="1:11" x14ac:dyDescent="0.25">
      <c r="A51" s="2">
        <v>45201</v>
      </c>
      <c r="B51" s="25"/>
      <c r="C51" s="25"/>
      <c r="D51" s="25"/>
      <c r="E51" s="25" t="s">
        <v>149</v>
      </c>
      <c r="F51" s="25" t="s">
        <v>105</v>
      </c>
      <c r="G51" s="25" t="s">
        <v>106</v>
      </c>
      <c r="H51" s="25">
        <v>69809</v>
      </c>
      <c r="I51" s="3"/>
      <c r="J51" s="3">
        <v>5.3</v>
      </c>
      <c r="K51" s="3" t="s">
        <v>10</v>
      </c>
    </row>
    <row r="52" spans="1:11" x14ac:dyDescent="0.25">
      <c r="A52" s="2">
        <v>45201</v>
      </c>
      <c r="B52" s="24" t="s">
        <v>147</v>
      </c>
      <c r="C52" s="24" t="str">
        <f>IF(B52="GUZMAN","SOT 079",IF(B52="MIGUEL","DMQ 934",IF(B52="FRANCO","UCS 416",IF(B52="MOYANO","HCB 003",IF(B52="CASTELLINA","UKQ 237",IF(B52="TONI","MGW270",IF(B52="IBARRA","PLH889",IF(B52="VILLAFAÑE","MGI 513",IF(B52="VELAZQUEZ","PMK 090",IF(B52="ACOSTA","KUV274",IF(B52="LEDESMA","AA 544 YZ",IF(B52="NIETO","WIW 420",IF(B52="GONZALEZ","VBT 585",IF(B52="LOZANO","WYK 776",IF(B52="AGUSTIN","WTH 142","")))))))))))))))</f>
        <v>UKQ 237</v>
      </c>
      <c r="D52" s="24">
        <v>1</v>
      </c>
      <c r="E52" s="24" t="s">
        <v>152</v>
      </c>
      <c r="F52" s="24" t="s">
        <v>96</v>
      </c>
      <c r="G52" s="24" t="s">
        <v>148</v>
      </c>
      <c r="H52" s="24">
        <v>69855</v>
      </c>
      <c r="I52" s="3"/>
      <c r="J52" s="3">
        <v>4</v>
      </c>
      <c r="K52" s="3" t="s">
        <v>10</v>
      </c>
    </row>
    <row r="53" spans="1:11" x14ac:dyDescent="0.25">
      <c r="A53" s="2">
        <v>45201</v>
      </c>
      <c r="B53" s="24" t="s">
        <v>147</v>
      </c>
      <c r="C53" s="24" t="str">
        <f>IF(B53="GUZMAN","SOT 079",IF(B53="MIGUEL","DMQ 934",IF(B53="FRANCO","UCS 416",IF(B53="MOYANO","HCB 003",IF(B53="CASTELLINA","UKQ 237",IF(B53="TONI","MGW270",IF(B53="IBARRA","PLH889",IF(B53="VILLAFAÑE","MGI 513",IF(B53="VELAZQUEZ","PMK 090",IF(B53="ACOSTA","KUV274",IF(B53="LEDESMA","AA 544 YZ",IF(B53="NIETO","WIW 420",IF(B53="GONZALEZ","VBT 585",IF(B53="LOZANO","WYK 776",IF(B53="AGUSTIN","WTH 142","")))))))))))))))</f>
        <v>UKQ 237</v>
      </c>
      <c r="D53" s="24">
        <v>1</v>
      </c>
      <c r="E53" s="24" t="s">
        <v>153</v>
      </c>
      <c r="F53" s="24" t="s">
        <v>32</v>
      </c>
      <c r="G53" s="24" t="s">
        <v>33</v>
      </c>
      <c r="H53" s="24">
        <v>69852</v>
      </c>
      <c r="I53" s="3"/>
      <c r="J53" s="3">
        <v>4</v>
      </c>
      <c r="K53" s="3" t="s">
        <v>10</v>
      </c>
    </row>
    <row r="54" spans="1:11" x14ac:dyDescent="0.25">
      <c r="A54" s="2">
        <v>45201</v>
      </c>
      <c r="B54" s="24" t="s">
        <v>147</v>
      </c>
      <c r="C54" s="24" t="str">
        <f>IF(B54="GUZMAN","SOT 079",IF(B54="MIGUEL","DMQ 934",IF(B54="FRANCO","UCS 416",IF(B54="MOYANO","HCB 003",IF(B54="CASTELLINA","UKQ 237",IF(B54="TONI","MGW270",IF(B54="IBARRA","PLH889",IF(B54="VILLAFAÑE","MGI 513",IF(B54="VELAZQUEZ","PMK 090",IF(B54="ACOSTA","KUV274",IF(B54="LEDESMA","AA 544 YZ",IF(B54="NIETO","WIW 420",IF(B54="GONZALEZ","VBT 585",IF(B54="LOZANO","WYK 776",IF(B54="AGUSTIN","WTH 142","")))))))))))))))</f>
        <v>UKQ 237</v>
      </c>
      <c r="D54" s="24">
        <v>2</v>
      </c>
      <c r="E54" s="24" t="s">
        <v>163</v>
      </c>
      <c r="F54" s="24" t="s">
        <v>30</v>
      </c>
      <c r="G54" s="24" t="s">
        <v>31</v>
      </c>
      <c r="H54" s="24">
        <v>69841</v>
      </c>
      <c r="I54" s="3"/>
      <c r="J54" s="3">
        <v>8.4</v>
      </c>
      <c r="K54" s="3" t="s">
        <v>10</v>
      </c>
    </row>
    <row r="55" spans="1:11" x14ac:dyDescent="0.25">
      <c r="A55" s="2">
        <v>45201</v>
      </c>
      <c r="B55" s="24" t="s">
        <v>147</v>
      </c>
      <c r="C55" s="24" t="str">
        <f>IF(B55="GUZMAN","SOT 079",IF(B55="MIGUEL","DMQ 934",IF(B55="FRANCO","UCS 416",IF(B55="MOYANO","HCB 003",IF(B55="CASTELLINA","UKQ 237",IF(B55="TONI","MGW270",IF(B55="IBARRA","PLH889",IF(B55="VILLAFAÑE","MGI 513",IF(B55="VELAZQUEZ","PMK 090",IF(B55="ACOSTA","KUV274",IF(B55="LEDESMA","AA 544 YZ",IF(B55="NIETO","WIW 420",IF(B55="GONZALEZ","VBT 585",IF(B55="LOZANO","WYK 776",IF(B55="AGUSTIN","WTH 142","")))))))))))))))</f>
        <v>UKQ 237</v>
      </c>
      <c r="D55" s="24">
        <v>2</v>
      </c>
      <c r="E55" s="24" t="s">
        <v>164</v>
      </c>
      <c r="F55" s="24" t="s">
        <v>30</v>
      </c>
      <c r="G55" s="24" t="s">
        <v>31</v>
      </c>
      <c r="H55" s="24">
        <v>69704</v>
      </c>
      <c r="I55" s="3"/>
      <c r="J55" s="3">
        <v>0.1</v>
      </c>
      <c r="K55" s="3" t="s">
        <v>10</v>
      </c>
    </row>
    <row r="56" spans="1:11" x14ac:dyDescent="0.25">
      <c r="A56" s="2">
        <v>45201</v>
      </c>
      <c r="B56" s="24" t="s">
        <v>98</v>
      </c>
      <c r="C56" s="24" t="str">
        <f t="shared" ref="C56:C62" si="1">IF(B56="GUZMAN","SOT 079",IF(B56="MIGUEL","DMQ 934",IF(B56="FRANCO","UCS 416",IF(B56="MOYANO","HCB 003",IF(B56="MARCOS","UKQ 237",IF(B56="TONI","MGW270",IF(B56="IBARRA","PLH889",IF(B56="VILLAFAÑE","MGI 513",IF(B56="VELAZQUEZ","PMK 090",IF(B56="ACOSTA","KUV274",IF(B56="LEDESMA","AA 544 YZ",IF(B56="NIETO","WIW 420",IF(B56="GONZALEZ","VBT 585",IF(B56="LOZANO","WYK 776",IF(B56="AGUSTIN","WTH 142","")))))))))))))))</f>
        <v>HCB 003</v>
      </c>
      <c r="D56" s="24">
        <v>2</v>
      </c>
      <c r="E56" s="24" t="s">
        <v>151</v>
      </c>
      <c r="F56" s="24" t="s">
        <v>154</v>
      </c>
      <c r="G56" s="24" t="s">
        <v>155</v>
      </c>
      <c r="H56" s="24">
        <v>69883</v>
      </c>
      <c r="I56" s="3">
        <v>4.2</v>
      </c>
      <c r="J56" s="3"/>
      <c r="K56" s="3" t="s">
        <v>10</v>
      </c>
    </row>
    <row r="57" spans="1:11" x14ac:dyDescent="0.25">
      <c r="A57" s="2">
        <v>45201</v>
      </c>
      <c r="B57" s="24" t="s">
        <v>98</v>
      </c>
      <c r="C57" s="24" t="str">
        <f t="shared" si="1"/>
        <v>HCB 003</v>
      </c>
      <c r="D57" s="24">
        <v>2</v>
      </c>
      <c r="E57" s="24" t="s">
        <v>156</v>
      </c>
      <c r="F57" s="24" t="s">
        <v>157</v>
      </c>
      <c r="G57" s="24" t="s">
        <v>158</v>
      </c>
      <c r="H57" s="24">
        <v>69882</v>
      </c>
      <c r="I57" s="3"/>
      <c r="J57" s="3">
        <v>2.5</v>
      </c>
      <c r="K57" s="3" t="s">
        <v>10</v>
      </c>
    </row>
    <row r="58" spans="1:11" x14ac:dyDescent="0.25">
      <c r="A58" s="2">
        <v>45201</v>
      </c>
      <c r="B58" s="24" t="s">
        <v>104</v>
      </c>
      <c r="C58" s="24" t="str">
        <f t="shared" si="1"/>
        <v>UCS 416</v>
      </c>
      <c r="D58" s="24">
        <v>2</v>
      </c>
      <c r="E58" s="24" t="s">
        <v>159</v>
      </c>
      <c r="F58" s="24" t="s">
        <v>154</v>
      </c>
      <c r="G58" s="24" t="s">
        <v>155</v>
      </c>
      <c r="H58" s="24">
        <v>69884</v>
      </c>
      <c r="I58" s="3">
        <v>3.8</v>
      </c>
      <c r="J58" s="3"/>
      <c r="K58" s="3" t="s">
        <v>10</v>
      </c>
    </row>
    <row r="59" spans="1:11" x14ac:dyDescent="0.25">
      <c r="A59" s="2">
        <v>45201</v>
      </c>
      <c r="B59" s="24" t="s">
        <v>34</v>
      </c>
      <c r="C59" s="24" t="str">
        <f t="shared" si="1"/>
        <v>MGI 513</v>
      </c>
      <c r="D59" s="24">
        <v>2</v>
      </c>
      <c r="E59" s="24" t="s">
        <v>160</v>
      </c>
      <c r="F59" s="24" t="s">
        <v>36</v>
      </c>
      <c r="G59" s="24" t="s">
        <v>39</v>
      </c>
      <c r="H59" s="24">
        <v>69905</v>
      </c>
      <c r="I59" s="3"/>
      <c r="J59" s="3">
        <v>2</v>
      </c>
      <c r="K59" s="3" t="s">
        <v>10</v>
      </c>
    </row>
    <row r="60" spans="1:11" x14ac:dyDescent="0.25">
      <c r="A60" s="2">
        <v>45201</v>
      </c>
      <c r="B60" s="24" t="s">
        <v>64</v>
      </c>
      <c r="C60" s="24" t="str">
        <f t="shared" si="1"/>
        <v>PLH889</v>
      </c>
      <c r="D60" s="24">
        <v>2</v>
      </c>
      <c r="E60" s="24" t="s">
        <v>161</v>
      </c>
      <c r="F60" s="24" t="s">
        <v>30</v>
      </c>
      <c r="G60" s="24" t="s">
        <v>31</v>
      </c>
      <c r="H60" s="24">
        <v>69782</v>
      </c>
      <c r="I60" s="3"/>
      <c r="J60" s="3">
        <v>4.9000000000000004</v>
      </c>
      <c r="K60" s="3" t="s">
        <v>10</v>
      </c>
    </row>
    <row r="61" spans="1:11" x14ac:dyDescent="0.25">
      <c r="A61" s="2">
        <v>45201</v>
      </c>
      <c r="B61" s="24" t="s">
        <v>64</v>
      </c>
      <c r="C61" s="24" t="str">
        <f t="shared" si="1"/>
        <v>PLH889</v>
      </c>
      <c r="D61" s="24">
        <v>2</v>
      </c>
      <c r="E61" s="24" t="s">
        <v>162</v>
      </c>
      <c r="F61" s="24" t="s">
        <v>30</v>
      </c>
      <c r="G61" s="24" t="s">
        <v>31</v>
      </c>
      <c r="H61" s="24">
        <v>69704</v>
      </c>
      <c r="I61" s="3"/>
      <c r="J61" s="3">
        <v>0.3</v>
      </c>
      <c r="K61" s="3" t="s">
        <v>10</v>
      </c>
    </row>
    <row r="62" spans="1:11" x14ac:dyDescent="0.25">
      <c r="A62" s="2"/>
      <c r="B62" s="3"/>
      <c r="C62" s="4" t="str">
        <f t="shared" si="1"/>
        <v/>
      </c>
      <c r="D62" s="3"/>
      <c r="E62" s="3"/>
      <c r="F62" s="3"/>
      <c r="G62" s="3"/>
      <c r="H62" s="3"/>
      <c r="I62" s="3"/>
      <c r="J62" s="3"/>
      <c r="K62" s="3"/>
    </row>
    <row r="63" spans="1:11" ht="15.75" thickBot="1" x14ac:dyDescent="0.3"/>
    <row r="64" spans="1:11" ht="15.75" thickBot="1" x14ac:dyDescent="0.3">
      <c r="A64" s="47" t="s">
        <v>114</v>
      </c>
      <c r="B64" s="48"/>
      <c r="C64" s="48"/>
      <c r="D64" s="48"/>
      <c r="E64" s="49"/>
      <c r="H64" s="5"/>
      <c r="I64" s="6" t="s">
        <v>115</v>
      </c>
      <c r="J64" s="6" t="s">
        <v>116</v>
      </c>
    </row>
    <row r="65" spans="1:10" ht="15.75" thickBot="1" x14ac:dyDescent="0.3">
      <c r="A65" s="1" t="s">
        <v>2</v>
      </c>
      <c r="B65" s="1" t="s">
        <v>1</v>
      </c>
      <c r="C65" s="1" t="s">
        <v>115</v>
      </c>
      <c r="D65" s="1" t="s">
        <v>117</v>
      </c>
      <c r="E65" s="1" t="s">
        <v>118</v>
      </c>
      <c r="H65" s="7" t="s">
        <v>18</v>
      </c>
      <c r="I65" s="8">
        <v>28.6</v>
      </c>
      <c r="J65" s="9">
        <f>+I65/I68</f>
        <v>0.12327586206896553</v>
      </c>
    </row>
    <row r="66" spans="1:10" ht="15.75" thickBot="1" x14ac:dyDescent="0.3">
      <c r="A66" s="1" t="s">
        <v>119</v>
      </c>
      <c r="B66" s="1" t="s">
        <v>34</v>
      </c>
      <c r="C66" s="3">
        <v>6</v>
      </c>
      <c r="D66" s="3">
        <v>2</v>
      </c>
      <c r="E66" s="3">
        <f>+C66*D66</f>
        <v>12</v>
      </c>
      <c r="H66" s="7" t="s">
        <v>10</v>
      </c>
      <c r="I66" s="8">
        <v>203.4</v>
      </c>
      <c r="J66" s="10">
        <f>+I66/I68</f>
        <v>0.87672413793103454</v>
      </c>
    </row>
    <row r="67" spans="1:10" ht="15.75" thickBot="1" x14ac:dyDescent="0.3">
      <c r="A67" s="1" t="s">
        <v>120</v>
      </c>
      <c r="B67" s="1" t="s">
        <v>53</v>
      </c>
      <c r="C67" s="3">
        <v>16</v>
      </c>
      <c r="D67" s="3">
        <v>1</v>
      </c>
      <c r="E67" s="3">
        <f t="shared" ref="E67:E72" si="2">+C67*D67</f>
        <v>16</v>
      </c>
      <c r="H67" s="7" t="s">
        <v>121</v>
      </c>
      <c r="I67" s="8">
        <v>0</v>
      </c>
      <c r="J67" s="10">
        <f>+I67/I68</f>
        <v>0</v>
      </c>
    </row>
    <row r="68" spans="1:10" ht="15.75" thickBot="1" x14ac:dyDescent="0.3">
      <c r="A68" s="1" t="s">
        <v>122</v>
      </c>
      <c r="B68" s="1" t="s">
        <v>64</v>
      </c>
      <c r="C68" s="4">
        <v>16</v>
      </c>
      <c r="D68" s="4">
        <v>3</v>
      </c>
      <c r="E68" s="3">
        <f t="shared" si="2"/>
        <v>48</v>
      </c>
      <c r="H68" s="7" t="s">
        <v>123</v>
      </c>
      <c r="I68" s="11">
        <f>SUM(I65:I67)</f>
        <v>232</v>
      </c>
      <c r="J68" s="12">
        <f>SUM(J65:J67)</f>
        <v>1</v>
      </c>
    </row>
    <row r="69" spans="1:10" x14ac:dyDescent="0.25">
      <c r="A69" s="1" t="s">
        <v>124</v>
      </c>
      <c r="B69" s="1" t="s">
        <v>40</v>
      </c>
      <c r="C69" s="3">
        <v>8</v>
      </c>
      <c r="D69" s="3">
        <v>1</v>
      </c>
      <c r="E69" s="3">
        <f t="shared" si="2"/>
        <v>8</v>
      </c>
    </row>
    <row r="70" spans="1:10" x14ac:dyDescent="0.25">
      <c r="A70" s="1" t="s">
        <v>125</v>
      </c>
      <c r="B70" s="1" t="s">
        <v>11</v>
      </c>
      <c r="C70" s="3">
        <v>8</v>
      </c>
      <c r="D70" s="3">
        <v>1</v>
      </c>
      <c r="E70" s="3">
        <f t="shared" si="2"/>
        <v>8</v>
      </c>
    </row>
    <row r="71" spans="1:10" x14ac:dyDescent="0.25">
      <c r="A71" s="1" t="s">
        <v>126</v>
      </c>
      <c r="B71" s="1" t="s">
        <v>26</v>
      </c>
      <c r="C71" s="3">
        <v>16</v>
      </c>
      <c r="D71" s="3">
        <v>3</v>
      </c>
      <c r="E71" s="3">
        <f t="shared" si="2"/>
        <v>48</v>
      </c>
    </row>
    <row r="72" spans="1:10" x14ac:dyDescent="0.25">
      <c r="A72" s="1" t="s">
        <v>127</v>
      </c>
      <c r="B72" s="1" t="s">
        <v>128</v>
      </c>
      <c r="C72" s="3">
        <v>22</v>
      </c>
      <c r="D72" s="3">
        <v>1</v>
      </c>
      <c r="E72" s="3">
        <f t="shared" si="2"/>
        <v>22</v>
      </c>
      <c r="H72" s="13"/>
      <c r="I72" s="13"/>
      <c r="J72" s="14" t="s">
        <v>123</v>
      </c>
    </row>
    <row r="73" spans="1:10" x14ac:dyDescent="0.25">
      <c r="A73" s="15" t="s">
        <v>130</v>
      </c>
      <c r="B73" s="15"/>
      <c r="C73" s="15"/>
      <c r="D73" s="15"/>
      <c r="E73" s="1">
        <f>+E72+E71+E70+E69+E68+E67+E66</f>
        <v>162</v>
      </c>
      <c r="H73" s="13" t="s">
        <v>131</v>
      </c>
      <c r="I73" s="16">
        <v>268</v>
      </c>
      <c r="J73" s="17">
        <v>240.3</v>
      </c>
    </row>
    <row r="74" spans="1:10" x14ac:dyDescent="0.25">
      <c r="A74" s="50" t="s">
        <v>132</v>
      </c>
      <c r="B74" s="50"/>
      <c r="C74" s="50"/>
      <c r="D74" s="50"/>
      <c r="E74" s="50"/>
      <c r="H74" s="13" t="s">
        <v>133</v>
      </c>
      <c r="I74" s="19">
        <v>272</v>
      </c>
      <c r="J74" s="17">
        <v>232</v>
      </c>
    </row>
    <row r="75" spans="1:10" x14ac:dyDescent="0.25">
      <c r="A75" s="1" t="s">
        <v>134</v>
      </c>
      <c r="B75" s="1" t="s">
        <v>104</v>
      </c>
      <c r="C75" s="3">
        <v>7</v>
      </c>
      <c r="D75" s="3">
        <v>2</v>
      </c>
      <c r="E75" s="3">
        <f t="shared" ref="E75:E81" si="3">+C75*D75</f>
        <v>14</v>
      </c>
    </row>
    <row r="76" spans="1:10" x14ac:dyDescent="0.25">
      <c r="A76" s="1" t="s">
        <v>135</v>
      </c>
      <c r="B76" s="1" t="s">
        <v>95</v>
      </c>
      <c r="C76" s="3">
        <v>8</v>
      </c>
      <c r="D76" s="3">
        <v>2</v>
      </c>
      <c r="E76" s="3">
        <f t="shared" si="3"/>
        <v>16</v>
      </c>
    </row>
    <row r="77" spans="1:10" x14ac:dyDescent="0.25">
      <c r="A77" s="1" t="s">
        <v>136</v>
      </c>
      <c r="B77" s="1" t="s">
        <v>110</v>
      </c>
      <c r="C77" s="3">
        <v>8</v>
      </c>
      <c r="D77" s="3">
        <v>1</v>
      </c>
      <c r="E77" s="3">
        <f t="shared" si="3"/>
        <v>8</v>
      </c>
      <c r="H77" s="13" t="s">
        <v>137</v>
      </c>
      <c r="I77" s="13" t="s">
        <v>117</v>
      </c>
      <c r="J77" s="13" t="s">
        <v>138</v>
      </c>
    </row>
    <row r="78" spans="1:10" x14ac:dyDescent="0.25">
      <c r="A78" s="1" t="s">
        <v>139</v>
      </c>
      <c r="B78" s="1" t="s">
        <v>147</v>
      </c>
      <c r="C78" s="3">
        <v>8</v>
      </c>
      <c r="D78" s="3">
        <v>2</v>
      </c>
      <c r="E78" s="3">
        <f t="shared" si="3"/>
        <v>16</v>
      </c>
      <c r="H78" s="20" t="s">
        <v>140</v>
      </c>
      <c r="I78" s="21">
        <v>11</v>
      </c>
      <c r="J78" s="21">
        <v>27</v>
      </c>
    </row>
    <row r="79" spans="1:10" x14ac:dyDescent="0.25">
      <c r="A79" s="22" t="s">
        <v>141</v>
      </c>
      <c r="B79" s="1" t="s">
        <v>142</v>
      </c>
      <c r="C79" s="3">
        <v>7</v>
      </c>
      <c r="D79" s="3">
        <v>0</v>
      </c>
      <c r="E79" s="3">
        <f t="shared" si="3"/>
        <v>0</v>
      </c>
      <c r="H79" s="20" t="s">
        <v>143</v>
      </c>
      <c r="I79" s="21">
        <v>13</v>
      </c>
      <c r="J79" s="21">
        <v>23</v>
      </c>
    </row>
    <row r="80" spans="1:10" x14ac:dyDescent="0.25">
      <c r="A80" s="22" t="s">
        <v>144</v>
      </c>
      <c r="B80" s="1" t="s">
        <v>90</v>
      </c>
      <c r="C80" s="3">
        <v>8</v>
      </c>
      <c r="D80" s="3">
        <v>2</v>
      </c>
      <c r="E80" s="3">
        <f t="shared" si="3"/>
        <v>16</v>
      </c>
      <c r="H80" s="13" t="s">
        <v>123</v>
      </c>
      <c r="I80" s="23">
        <f>+I78+I79</f>
        <v>24</v>
      </c>
      <c r="J80" s="23">
        <f>+J78+J79</f>
        <v>50</v>
      </c>
    </row>
    <row r="81" spans="1:5" x14ac:dyDescent="0.25">
      <c r="A81" s="1" t="s">
        <v>145</v>
      </c>
      <c r="B81" s="1" t="s">
        <v>98</v>
      </c>
      <c r="C81" s="3">
        <v>8</v>
      </c>
      <c r="D81" s="3">
        <v>2</v>
      </c>
      <c r="E81" s="3">
        <f t="shared" si="3"/>
        <v>16</v>
      </c>
    </row>
    <row r="82" spans="1:5" x14ac:dyDescent="0.25">
      <c r="A82" s="22" t="s">
        <v>146</v>
      </c>
      <c r="B82" s="1" t="s">
        <v>85</v>
      </c>
      <c r="C82" s="3">
        <v>12</v>
      </c>
      <c r="D82" s="3">
        <v>2</v>
      </c>
      <c r="E82" s="3">
        <f>+D82*C82</f>
        <v>24</v>
      </c>
    </row>
    <row r="83" spans="1:5" x14ac:dyDescent="0.25">
      <c r="A83" s="15"/>
      <c r="B83" s="15"/>
      <c r="C83" s="15"/>
      <c r="D83" s="15"/>
      <c r="E83" s="1">
        <f>+E75+E76+E77+E78+E79+E80+E81+E82</f>
        <v>110</v>
      </c>
    </row>
    <row r="84" spans="1:5" x14ac:dyDescent="0.25">
      <c r="E84" s="1">
        <f>+E73+E83</f>
        <v>272</v>
      </c>
    </row>
  </sheetData>
  <mergeCells count="2">
    <mergeCell ref="A64:E64"/>
    <mergeCell ref="A74:E7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7868-EF74-4269-ABE3-0D592546981E}">
  <dimension ref="A1:K80"/>
  <sheetViews>
    <sheetView topLeftCell="A48" workbookViewId="0">
      <selection activeCell="K48" sqref="K1:L1048576"/>
    </sheetView>
  </sheetViews>
  <sheetFormatPr baseColWidth="10" defaultColWidth="11.5703125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4.140625" bestFit="1" customWidth="1"/>
    <col min="6" max="6" width="36.28515625" bestFit="1" customWidth="1"/>
    <col min="7" max="7" width="28.42578125" bestFit="1" customWidth="1"/>
    <col min="8" max="8" width="6.85546875" bestFit="1" customWidth="1"/>
    <col min="9" max="9" width="9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39" customFormat="1" x14ac:dyDescent="0.25">
      <c r="A2" s="37">
        <v>45211</v>
      </c>
      <c r="B2" s="38" t="s">
        <v>64</v>
      </c>
      <c r="C2" s="38" t="str">
        <f t="shared" ref="C2:C46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PLH889</v>
      </c>
      <c r="D2" s="38">
        <v>1</v>
      </c>
      <c r="E2" s="38" t="s">
        <v>168</v>
      </c>
      <c r="F2" s="38" t="s">
        <v>36</v>
      </c>
      <c r="G2" s="38" t="s">
        <v>169</v>
      </c>
      <c r="H2" s="38">
        <v>70269</v>
      </c>
      <c r="I2" s="38">
        <v>2.2999999999999998</v>
      </c>
      <c r="J2" s="38">
        <v>6</v>
      </c>
      <c r="K2" s="38" t="s">
        <v>10</v>
      </c>
    </row>
    <row r="3" spans="1:11" s="39" customFormat="1" x14ac:dyDescent="0.25">
      <c r="A3" s="37">
        <v>45211</v>
      </c>
      <c r="B3" s="38" t="s">
        <v>53</v>
      </c>
      <c r="C3" s="38" t="str">
        <f t="shared" si="0"/>
        <v>KUV274</v>
      </c>
      <c r="D3" s="38">
        <v>1</v>
      </c>
      <c r="E3" s="38" t="s">
        <v>579</v>
      </c>
      <c r="F3" s="38" t="s">
        <v>580</v>
      </c>
      <c r="G3" s="38" t="s">
        <v>581</v>
      </c>
      <c r="H3" s="38">
        <v>70271</v>
      </c>
      <c r="I3" s="38">
        <v>1.1000000000000001</v>
      </c>
      <c r="J3" s="38">
        <v>4.2</v>
      </c>
      <c r="K3" s="38" t="s">
        <v>10</v>
      </c>
    </row>
    <row r="4" spans="1:11" s="31" customFormat="1" x14ac:dyDescent="0.25">
      <c r="A4" s="29">
        <v>45211</v>
      </c>
      <c r="B4" s="30" t="s">
        <v>34</v>
      </c>
      <c r="C4" s="30" t="str">
        <f t="shared" si="0"/>
        <v>MGI 513</v>
      </c>
      <c r="D4" s="30">
        <v>1</v>
      </c>
      <c r="E4" s="30" t="s">
        <v>12</v>
      </c>
      <c r="F4" s="30" t="s">
        <v>582</v>
      </c>
      <c r="G4" s="30" t="s">
        <v>155</v>
      </c>
      <c r="H4" s="30">
        <v>70260</v>
      </c>
      <c r="I4" s="30">
        <v>5.2</v>
      </c>
      <c r="J4" s="30"/>
      <c r="K4" s="30" t="s">
        <v>10</v>
      </c>
    </row>
    <row r="5" spans="1:11" s="39" customFormat="1" x14ac:dyDescent="0.25">
      <c r="A5" s="37">
        <v>45211</v>
      </c>
      <c r="B5" s="38" t="s">
        <v>34</v>
      </c>
      <c r="C5" s="38" t="str">
        <f t="shared" si="0"/>
        <v>MGI 513</v>
      </c>
      <c r="D5" s="38">
        <v>2</v>
      </c>
      <c r="E5" s="38" t="s">
        <v>12</v>
      </c>
      <c r="F5" s="38" t="s">
        <v>582</v>
      </c>
      <c r="G5" s="38" t="s">
        <v>155</v>
      </c>
      <c r="H5" s="38">
        <v>70258</v>
      </c>
      <c r="I5" s="38">
        <v>5.9</v>
      </c>
      <c r="J5" s="38"/>
      <c r="K5" s="38" t="s">
        <v>10</v>
      </c>
    </row>
    <row r="6" spans="1:11" s="39" customFormat="1" x14ac:dyDescent="0.25">
      <c r="A6" s="37">
        <v>45211</v>
      </c>
      <c r="B6" s="38" t="s">
        <v>104</v>
      </c>
      <c r="C6" s="38" t="str">
        <f t="shared" si="0"/>
        <v>UCS 416</v>
      </c>
      <c r="D6" s="38">
        <v>2</v>
      </c>
      <c r="E6" s="38" t="s">
        <v>23</v>
      </c>
      <c r="F6" s="38" t="s">
        <v>551</v>
      </c>
      <c r="G6" s="38" t="s">
        <v>552</v>
      </c>
      <c r="H6" s="38">
        <v>70262</v>
      </c>
      <c r="I6" s="38">
        <v>3.7</v>
      </c>
      <c r="J6" s="38"/>
      <c r="K6" s="38" t="s">
        <v>10</v>
      </c>
    </row>
    <row r="7" spans="1:11" s="39" customFormat="1" x14ac:dyDescent="0.25">
      <c r="A7" s="37">
        <v>45211</v>
      </c>
      <c r="B7" s="38" t="s">
        <v>104</v>
      </c>
      <c r="C7" s="38" t="str">
        <f t="shared" si="0"/>
        <v>UCS 416</v>
      </c>
      <c r="D7" s="38">
        <v>2</v>
      </c>
      <c r="E7" s="38" t="s">
        <v>12</v>
      </c>
      <c r="F7" s="38" t="s">
        <v>318</v>
      </c>
      <c r="G7" s="38" t="s">
        <v>543</v>
      </c>
      <c r="H7" s="38">
        <v>70261</v>
      </c>
      <c r="I7" s="38">
        <v>1.4</v>
      </c>
      <c r="J7" s="38"/>
      <c r="K7" s="38" t="s">
        <v>10</v>
      </c>
    </row>
    <row r="8" spans="1:11" s="31" customFormat="1" x14ac:dyDescent="0.25">
      <c r="A8" s="29">
        <v>45211</v>
      </c>
      <c r="B8" s="30" t="s">
        <v>11</v>
      </c>
      <c r="C8" s="30" t="str">
        <f t="shared" si="0"/>
        <v>PMK 090</v>
      </c>
      <c r="D8" s="30">
        <v>1</v>
      </c>
      <c r="E8" s="30" t="s">
        <v>23</v>
      </c>
      <c r="F8" s="30" t="s">
        <v>583</v>
      </c>
      <c r="G8" s="30" t="s">
        <v>584</v>
      </c>
      <c r="H8" s="30">
        <v>70280</v>
      </c>
      <c r="I8" s="30">
        <v>0.1</v>
      </c>
      <c r="J8" s="30">
        <v>3.8</v>
      </c>
      <c r="K8" s="30" t="s">
        <v>10</v>
      </c>
    </row>
    <row r="9" spans="1:11" s="31" customFormat="1" x14ac:dyDescent="0.25">
      <c r="A9" s="29">
        <v>45211</v>
      </c>
      <c r="B9" s="30" t="s">
        <v>11</v>
      </c>
      <c r="C9" s="30" t="str">
        <f t="shared" si="0"/>
        <v>PMK 090</v>
      </c>
      <c r="D9" s="30">
        <v>1</v>
      </c>
      <c r="E9" s="30" t="s">
        <v>307</v>
      </c>
      <c r="F9" s="30" t="s">
        <v>241</v>
      </c>
      <c r="G9" s="30" t="s">
        <v>585</v>
      </c>
      <c r="H9" s="30">
        <v>70305</v>
      </c>
      <c r="I9" s="30">
        <v>0.2</v>
      </c>
      <c r="J9" s="30">
        <v>2</v>
      </c>
      <c r="K9" s="30" t="s">
        <v>10</v>
      </c>
    </row>
    <row r="10" spans="1:11" s="39" customFormat="1" x14ac:dyDescent="0.25">
      <c r="A10" s="37">
        <v>45211</v>
      </c>
      <c r="B10" s="38" t="s">
        <v>11</v>
      </c>
      <c r="C10" s="38" t="str">
        <f t="shared" si="0"/>
        <v>PMK 090</v>
      </c>
      <c r="D10" s="38">
        <v>2</v>
      </c>
      <c r="E10" s="38" t="s">
        <v>27</v>
      </c>
      <c r="F10" s="38" t="s">
        <v>528</v>
      </c>
      <c r="G10" s="38" t="s">
        <v>586</v>
      </c>
      <c r="H10" s="38">
        <v>70306</v>
      </c>
      <c r="I10" s="38"/>
      <c r="J10" s="38">
        <v>26.6</v>
      </c>
      <c r="K10" s="38" t="s">
        <v>10</v>
      </c>
    </row>
    <row r="11" spans="1:11" s="31" customFormat="1" x14ac:dyDescent="0.25">
      <c r="A11" s="29">
        <v>45211</v>
      </c>
      <c r="B11" s="30" t="s">
        <v>26</v>
      </c>
      <c r="C11" s="30" t="str">
        <f t="shared" si="0"/>
        <v>AA 544 YZ</v>
      </c>
      <c r="D11" s="30">
        <v>1</v>
      </c>
      <c r="E11" s="30" t="s">
        <v>205</v>
      </c>
      <c r="F11" s="30" t="s">
        <v>587</v>
      </c>
      <c r="G11" s="30" t="s">
        <v>588</v>
      </c>
      <c r="H11" s="30">
        <v>70268</v>
      </c>
      <c r="I11" s="30"/>
      <c r="J11" s="30">
        <v>0.5</v>
      </c>
      <c r="K11" s="30" t="s">
        <v>10</v>
      </c>
    </row>
    <row r="12" spans="1:11" s="31" customFormat="1" x14ac:dyDescent="0.25">
      <c r="A12" s="29">
        <v>45211</v>
      </c>
      <c r="B12" s="30" t="s">
        <v>26</v>
      </c>
      <c r="C12" s="30" t="str">
        <f t="shared" si="0"/>
        <v>AA 544 YZ</v>
      </c>
      <c r="D12" s="30">
        <v>1</v>
      </c>
      <c r="E12" s="30" t="s">
        <v>205</v>
      </c>
      <c r="F12" s="30" t="s">
        <v>587</v>
      </c>
      <c r="G12" s="30" t="s">
        <v>588</v>
      </c>
      <c r="H12" s="30">
        <v>70267</v>
      </c>
      <c r="I12" s="30"/>
      <c r="J12" s="30">
        <v>3</v>
      </c>
      <c r="K12" s="30" t="s">
        <v>10</v>
      </c>
    </row>
    <row r="13" spans="1:11" s="31" customFormat="1" x14ac:dyDescent="0.25">
      <c r="A13" s="29">
        <v>45211</v>
      </c>
      <c r="B13" s="30" t="s">
        <v>26</v>
      </c>
      <c r="C13" s="30" t="str">
        <f t="shared" si="0"/>
        <v>AA 544 YZ</v>
      </c>
      <c r="D13" s="30">
        <v>1</v>
      </c>
      <c r="E13" s="30" t="s">
        <v>67</v>
      </c>
      <c r="F13" s="30" t="s">
        <v>589</v>
      </c>
      <c r="G13" s="30" t="s">
        <v>590</v>
      </c>
      <c r="H13" s="30">
        <v>70296</v>
      </c>
      <c r="I13" s="30"/>
      <c r="J13" s="30">
        <v>3.3</v>
      </c>
      <c r="K13" s="30" t="s">
        <v>10</v>
      </c>
    </row>
    <row r="14" spans="1:11" s="39" customFormat="1" x14ac:dyDescent="0.25">
      <c r="A14" s="37">
        <v>45211</v>
      </c>
      <c r="B14" s="38" t="s">
        <v>26</v>
      </c>
      <c r="C14" s="38" t="str">
        <f t="shared" si="0"/>
        <v>AA 544 YZ</v>
      </c>
      <c r="D14" s="38">
        <v>2</v>
      </c>
      <c r="E14" s="38" t="s">
        <v>376</v>
      </c>
      <c r="F14" s="38" t="s">
        <v>383</v>
      </c>
      <c r="G14" s="38" t="s">
        <v>384</v>
      </c>
      <c r="H14" s="38">
        <v>70257</v>
      </c>
      <c r="I14" s="38"/>
      <c r="J14" s="38">
        <v>16</v>
      </c>
      <c r="K14" s="38" t="s">
        <v>18</v>
      </c>
    </row>
    <row r="15" spans="1:11" s="39" customFormat="1" x14ac:dyDescent="0.25">
      <c r="A15" s="37">
        <v>45211</v>
      </c>
      <c r="B15" s="38" t="s">
        <v>40</v>
      </c>
      <c r="C15" s="38" t="str">
        <f t="shared" si="0"/>
        <v>MGW270</v>
      </c>
      <c r="D15" s="38">
        <v>1</v>
      </c>
      <c r="E15" s="38" t="s">
        <v>67</v>
      </c>
      <c r="F15" s="38" t="s">
        <v>591</v>
      </c>
      <c r="G15" s="38" t="s">
        <v>592</v>
      </c>
      <c r="H15" s="38">
        <v>70304</v>
      </c>
      <c r="I15" s="38"/>
      <c r="J15" s="38">
        <v>0.4</v>
      </c>
      <c r="K15" s="38" t="s">
        <v>10</v>
      </c>
    </row>
    <row r="16" spans="1:11" s="39" customFormat="1" x14ac:dyDescent="0.25">
      <c r="A16" s="37">
        <v>45211</v>
      </c>
      <c r="B16" s="38" t="s">
        <v>40</v>
      </c>
      <c r="C16" s="38" t="str">
        <f t="shared" si="0"/>
        <v>MGW270</v>
      </c>
      <c r="D16" s="38">
        <v>1</v>
      </c>
      <c r="E16" s="38" t="s">
        <v>205</v>
      </c>
      <c r="F16" s="38" t="s">
        <v>458</v>
      </c>
      <c r="G16" s="38" t="s">
        <v>493</v>
      </c>
      <c r="H16" s="38">
        <v>70277</v>
      </c>
      <c r="I16" s="38">
        <v>0.7</v>
      </c>
      <c r="J16" s="38"/>
      <c r="K16" s="38" t="s">
        <v>10</v>
      </c>
    </row>
    <row r="17" spans="1:11" s="31" customFormat="1" x14ac:dyDescent="0.25">
      <c r="A17" s="29">
        <v>45211</v>
      </c>
      <c r="B17" s="30" t="s">
        <v>110</v>
      </c>
      <c r="C17" s="30" t="str">
        <f t="shared" si="0"/>
        <v>WYK 776</v>
      </c>
      <c r="D17" s="30">
        <v>1</v>
      </c>
      <c r="E17" s="30" t="s">
        <v>205</v>
      </c>
      <c r="F17" s="30" t="s">
        <v>108</v>
      </c>
      <c r="G17" s="30" t="s">
        <v>611</v>
      </c>
      <c r="H17" s="30">
        <v>70264</v>
      </c>
      <c r="I17" s="30"/>
      <c r="J17" s="30">
        <v>2</v>
      </c>
      <c r="K17" s="30" t="s">
        <v>10</v>
      </c>
    </row>
    <row r="18" spans="1:11" s="39" customFormat="1" x14ac:dyDescent="0.25">
      <c r="A18" s="37">
        <v>45211</v>
      </c>
      <c r="B18" s="38" t="s">
        <v>40</v>
      </c>
      <c r="C18" s="38" t="str">
        <f t="shared" si="0"/>
        <v>MGW270</v>
      </c>
      <c r="D18" s="38">
        <v>1</v>
      </c>
      <c r="E18" s="38" t="s">
        <v>27</v>
      </c>
      <c r="F18" s="38" t="s">
        <v>19</v>
      </c>
      <c r="G18" s="38" t="s">
        <v>342</v>
      </c>
      <c r="H18" s="38">
        <v>70265</v>
      </c>
      <c r="I18" s="38"/>
      <c r="J18" s="38">
        <v>1</v>
      </c>
      <c r="K18" s="38" t="s">
        <v>10</v>
      </c>
    </row>
    <row r="19" spans="1:11" s="39" customFormat="1" x14ac:dyDescent="0.25">
      <c r="A19" s="37">
        <v>45211</v>
      </c>
      <c r="B19" s="38" t="s">
        <v>40</v>
      </c>
      <c r="C19" s="38" t="str">
        <f t="shared" si="0"/>
        <v>MGW270</v>
      </c>
      <c r="D19" s="38">
        <v>1</v>
      </c>
      <c r="E19" s="38" t="s">
        <v>27</v>
      </c>
      <c r="F19" s="38" t="s">
        <v>108</v>
      </c>
      <c r="G19" s="38" t="s">
        <v>593</v>
      </c>
      <c r="H19" s="38">
        <v>70292</v>
      </c>
      <c r="I19" s="38">
        <v>0.1</v>
      </c>
      <c r="J19" s="38">
        <v>1.7</v>
      </c>
      <c r="K19" s="38" t="s">
        <v>10</v>
      </c>
    </row>
    <row r="20" spans="1:11" s="39" customFormat="1" x14ac:dyDescent="0.25">
      <c r="A20" s="37">
        <v>45211</v>
      </c>
      <c r="B20" s="38" t="s">
        <v>40</v>
      </c>
      <c r="C20" s="38" t="str">
        <f t="shared" si="0"/>
        <v>MGW270</v>
      </c>
      <c r="D20" s="38">
        <v>1</v>
      </c>
      <c r="E20" s="38" t="s">
        <v>27</v>
      </c>
      <c r="F20" s="38" t="s">
        <v>62</v>
      </c>
      <c r="G20" s="38" t="s">
        <v>594</v>
      </c>
      <c r="H20" s="38">
        <v>70273</v>
      </c>
      <c r="I20" s="38">
        <v>0.1</v>
      </c>
      <c r="J20" s="38">
        <v>0.1</v>
      </c>
      <c r="K20" s="38" t="s">
        <v>10</v>
      </c>
    </row>
    <row r="21" spans="1:11" s="39" customFormat="1" x14ac:dyDescent="0.25">
      <c r="A21" s="37">
        <v>45211</v>
      </c>
      <c r="B21" s="38" t="s">
        <v>40</v>
      </c>
      <c r="C21" s="38" t="str">
        <f t="shared" si="0"/>
        <v>MGW270</v>
      </c>
      <c r="D21" s="38">
        <v>1</v>
      </c>
      <c r="E21" s="38" t="s">
        <v>27</v>
      </c>
      <c r="F21" s="38" t="s">
        <v>595</v>
      </c>
      <c r="G21" s="38" t="s">
        <v>596</v>
      </c>
      <c r="H21" s="38">
        <v>70278</v>
      </c>
      <c r="I21" s="38"/>
      <c r="J21" s="38">
        <v>2</v>
      </c>
      <c r="K21" s="38" t="s">
        <v>10</v>
      </c>
    </row>
    <row r="22" spans="1:11" s="39" customFormat="1" x14ac:dyDescent="0.25">
      <c r="A22" s="37">
        <v>45211</v>
      </c>
      <c r="B22" s="38" t="s">
        <v>40</v>
      </c>
      <c r="C22" s="38" t="str">
        <f t="shared" si="0"/>
        <v>MGW270</v>
      </c>
      <c r="D22" s="38">
        <v>1</v>
      </c>
      <c r="E22" s="38" t="s">
        <v>27</v>
      </c>
      <c r="F22" s="38" t="s">
        <v>597</v>
      </c>
      <c r="G22" s="38" t="s">
        <v>598</v>
      </c>
      <c r="H22" s="38">
        <v>70295</v>
      </c>
      <c r="I22" s="38">
        <v>0.1</v>
      </c>
      <c r="J22" s="38"/>
      <c r="K22" s="38" t="s">
        <v>10</v>
      </c>
    </row>
    <row r="23" spans="1:11" s="39" customFormat="1" x14ac:dyDescent="0.25">
      <c r="A23" s="37">
        <v>45211</v>
      </c>
      <c r="B23" s="38" t="s">
        <v>40</v>
      </c>
      <c r="C23" s="38" t="str">
        <f t="shared" si="0"/>
        <v>MGW270</v>
      </c>
      <c r="D23" s="38">
        <v>1</v>
      </c>
      <c r="E23" s="38" t="s">
        <v>27</v>
      </c>
      <c r="F23" s="38" t="s">
        <v>99</v>
      </c>
      <c r="G23" s="38" t="s">
        <v>598</v>
      </c>
      <c r="H23" s="38">
        <v>70290</v>
      </c>
      <c r="I23" s="38"/>
      <c r="J23" s="38"/>
      <c r="K23" s="38" t="s">
        <v>10</v>
      </c>
    </row>
    <row r="24" spans="1:11" s="31" customFormat="1" x14ac:dyDescent="0.25">
      <c r="A24" s="29">
        <v>45211</v>
      </c>
      <c r="B24" s="30" t="s">
        <v>90</v>
      </c>
      <c r="C24" s="30" t="str">
        <f t="shared" si="0"/>
        <v>WTH 142</v>
      </c>
      <c r="D24" s="30">
        <v>1</v>
      </c>
      <c r="E24" s="30" t="s">
        <v>27</v>
      </c>
      <c r="F24" s="30" t="s">
        <v>188</v>
      </c>
      <c r="G24" s="30" t="s">
        <v>599</v>
      </c>
      <c r="H24" s="30">
        <v>70284</v>
      </c>
      <c r="I24" s="30"/>
      <c r="J24" s="30">
        <v>4</v>
      </c>
      <c r="K24" s="30" t="s">
        <v>10</v>
      </c>
    </row>
    <row r="25" spans="1:11" s="31" customFormat="1" x14ac:dyDescent="0.25">
      <c r="A25" s="29">
        <v>45211</v>
      </c>
      <c r="B25" s="30" t="s">
        <v>90</v>
      </c>
      <c r="C25" s="30" t="str">
        <f t="shared" si="0"/>
        <v>WTH 142</v>
      </c>
      <c r="D25" s="30">
        <v>1</v>
      </c>
      <c r="E25" s="30" t="s">
        <v>27</v>
      </c>
      <c r="F25" s="30" t="s">
        <v>212</v>
      </c>
      <c r="G25" s="30" t="s">
        <v>600</v>
      </c>
      <c r="H25" s="30">
        <v>70300</v>
      </c>
      <c r="I25" s="30">
        <v>0.1</v>
      </c>
      <c r="J25" s="30">
        <v>3</v>
      </c>
      <c r="K25" s="30" t="s">
        <v>10</v>
      </c>
    </row>
    <row r="26" spans="1:11" s="39" customFormat="1" x14ac:dyDescent="0.25">
      <c r="A26" s="37">
        <v>45211</v>
      </c>
      <c r="B26" s="38" t="s">
        <v>90</v>
      </c>
      <c r="C26" s="38" t="str">
        <f t="shared" si="0"/>
        <v>WTH 142</v>
      </c>
      <c r="D26" s="38">
        <v>2</v>
      </c>
      <c r="E26" s="38" t="s">
        <v>27</v>
      </c>
      <c r="F26" s="38" t="s">
        <v>30</v>
      </c>
      <c r="G26" s="38" t="s">
        <v>522</v>
      </c>
      <c r="H26" s="38">
        <v>70275</v>
      </c>
      <c r="I26" s="38"/>
      <c r="J26" s="38">
        <v>7.4</v>
      </c>
      <c r="K26" s="38" t="s">
        <v>10</v>
      </c>
    </row>
    <row r="27" spans="1:11" s="31" customFormat="1" x14ac:dyDescent="0.25">
      <c r="A27" s="29">
        <v>45211</v>
      </c>
      <c r="B27" s="30" t="s">
        <v>104</v>
      </c>
      <c r="C27" s="30" t="str">
        <f t="shared" si="0"/>
        <v>UCS 416</v>
      </c>
      <c r="D27" s="30">
        <v>1</v>
      </c>
      <c r="E27" s="30" t="s">
        <v>27</v>
      </c>
      <c r="F27" s="30" t="s">
        <v>601</v>
      </c>
      <c r="G27" s="30" t="s">
        <v>602</v>
      </c>
      <c r="H27" s="30">
        <v>70294</v>
      </c>
      <c r="I27" s="30">
        <v>1.9</v>
      </c>
      <c r="J27" s="30">
        <v>4</v>
      </c>
      <c r="K27" s="30" t="s">
        <v>10</v>
      </c>
    </row>
    <row r="28" spans="1:11" s="31" customFormat="1" x14ac:dyDescent="0.25">
      <c r="A28" s="29">
        <v>45211</v>
      </c>
      <c r="B28" s="30" t="s">
        <v>104</v>
      </c>
      <c r="C28" s="30" t="str">
        <f t="shared" si="0"/>
        <v>UCS 416</v>
      </c>
      <c r="D28" s="30">
        <v>1</v>
      </c>
      <c r="E28" s="30" t="s">
        <v>27</v>
      </c>
      <c r="F28" s="30" t="s">
        <v>188</v>
      </c>
      <c r="G28" s="30" t="s">
        <v>190</v>
      </c>
      <c r="H28" s="30">
        <v>70288</v>
      </c>
      <c r="I28" s="30"/>
      <c r="J28" s="30">
        <v>0.1</v>
      </c>
      <c r="K28" s="30" t="s">
        <v>10</v>
      </c>
    </row>
    <row r="29" spans="1:11" s="31" customFormat="1" x14ac:dyDescent="0.25">
      <c r="A29" s="29">
        <v>45211</v>
      </c>
      <c r="B29" s="30" t="s">
        <v>104</v>
      </c>
      <c r="C29" s="30" t="str">
        <f t="shared" si="0"/>
        <v>UCS 416</v>
      </c>
      <c r="D29" s="30">
        <v>1</v>
      </c>
      <c r="E29" s="30" t="s">
        <v>27</v>
      </c>
      <c r="F29" s="30" t="s">
        <v>188</v>
      </c>
      <c r="G29" s="30" t="s">
        <v>272</v>
      </c>
      <c r="H29" s="30">
        <v>70285</v>
      </c>
      <c r="I29" s="30">
        <v>0.1</v>
      </c>
      <c r="J29" s="30"/>
      <c r="K29" s="30" t="s">
        <v>10</v>
      </c>
    </row>
    <row r="30" spans="1:11" s="31" customFormat="1" x14ac:dyDescent="0.25">
      <c r="A30" s="29">
        <v>45211</v>
      </c>
      <c r="B30" s="30" t="s">
        <v>104</v>
      </c>
      <c r="C30" s="30" t="str">
        <f t="shared" si="0"/>
        <v>UCS 416</v>
      </c>
      <c r="D30" s="30">
        <v>1</v>
      </c>
      <c r="E30" s="30" t="s">
        <v>27</v>
      </c>
      <c r="F30" s="30" t="s">
        <v>62</v>
      </c>
      <c r="G30" s="30" t="s">
        <v>603</v>
      </c>
      <c r="H30" s="30">
        <v>70272</v>
      </c>
      <c r="I30" s="30">
        <v>0.1</v>
      </c>
      <c r="J30" s="30"/>
      <c r="K30" s="30" t="s">
        <v>10</v>
      </c>
    </row>
    <row r="31" spans="1:11" s="31" customFormat="1" x14ac:dyDescent="0.25">
      <c r="A31" s="29">
        <v>45211</v>
      </c>
      <c r="B31" s="30" t="s">
        <v>95</v>
      </c>
      <c r="C31" s="30" t="str">
        <f t="shared" si="0"/>
        <v>DMQ 934</v>
      </c>
      <c r="D31" s="30">
        <v>1</v>
      </c>
      <c r="E31" s="30" t="s">
        <v>27</v>
      </c>
      <c r="F31" s="30" t="s">
        <v>604</v>
      </c>
      <c r="G31" s="30" t="s">
        <v>605</v>
      </c>
      <c r="H31" s="30">
        <v>70291</v>
      </c>
      <c r="I31" s="30"/>
      <c r="J31" s="30">
        <v>3.7</v>
      </c>
      <c r="K31" s="30" t="s">
        <v>10</v>
      </c>
    </row>
    <row r="32" spans="1:11" s="31" customFormat="1" x14ac:dyDescent="0.25">
      <c r="A32" s="29">
        <v>45211</v>
      </c>
      <c r="B32" s="30" t="s">
        <v>95</v>
      </c>
      <c r="C32" s="30" t="str">
        <f t="shared" si="0"/>
        <v>DMQ 934</v>
      </c>
      <c r="D32" s="30">
        <v>1</v>
      </c>
      <c r="E32" s="30" t="s">
        <v>27</v>
      </c>
      <c r="F32" s="30" t="s">
        <v>188</v>
      </c>
      <c r="G32" s="30" t="s">
        <v>189</v>
      </c>
      <c r="H32" s="30">
        <v>70289</v>
      </c>
      <c r="I32" s="30">
        <v>0.1</v>
      </c>
      <c r="J32" s="30">
        <v>2.4</v>
      </c>
      <c r="K32" s="30" t="s">
        <v>10</v>
      </c>
    </row>
    <row r="33" spans="1:11" s="39" customFormat="1" x14ac:dyDescent="0.25">
      <c r="A33" s="37">
        <v>45211</v>
      </c>
      <c r="B33" s="38" t="s">
        <v>85</v>
      </c>
      <c r="C33" s="38" t="str">
        <f t="shared" si="0"/>
        <v>VBT 585</v>
      </c>
      <c r="D33" s="38">
        <v>2</v>
      </c>
      <c r="E33" s="38" t="s">
        <v>27</v>
      </c>
      <c r="F33" s="38" t="s">
        <v>30</v>
      </c>
      <c r="G33" s="38" t="s">
        <v>522</v>
      </c>
      <c r="H33" s="38">
        <v>70274</v>
      </c>
      <c r="I33" s="38"/>
      <c r="J33" s="38">
        <v>9.8000000000000007</v>
      </c>
      <c r="K33" s="38" t="s">
        <v>10</v>
      </c>
    </row>
    <row r="34" spans="1:11" s="39" customFormat="1" x14ac:dyDescent="0.25">
      <c r="A34" s="37">
        <v>45211</v>
      </c>
      <c r="B34" s="38" t="s">
        <v>110</v>
      </c>
      <c r="C34" s="38" t="str">
        <f t="shared" si="0"/>
        <v>WYK 776</v>
      </c>
      <c r="D34" s="38">
        <v>1</v>
      </c>
      <c r="E34" s="38" t="s">
        <v>27</v>
      </c>
      <c r="F34" s="38" t="s">
        <v>30</v>
      </c>
      <c r="G34" s="38" t="s">
        <v>285</v>
      </c>
      <c r="H34" s="38">
        <v>70286</v>
      </c>
      <c r="I34" s="38">
        <v>1.2</v>
      </c>
      <c r="J34" s="38"/>
      <c r="K34" s="38" t="s">
        <v>10</v>
      </c>
    </row>
    <row r="35" spans="1:11" s="39" customFormat="1" x14ac:dyDescent="0.25">
      <c r="A35" s="37">
        <v>45211</v>
      </c>
      <c r="B35" s="38" t="s">
        <v>110</v>
      </c>
      <c r="C35" s="38" t="str">
        <f t="shared" si="0"/>
        <v>WYK 776</v>
      </c>
      <c r="D35" s="38">
        <v>1</v>
      </c>
      <c r="E35" s="38" t="s">
        <v>27</v>
      </c>
      <c r="F35" s="38" t="s">
        <v>43</v>
      </c>
      <c r="G35" s="38" t="s">
        <v>107</v>
      </c>
      <c r="H35" s="38">
        <v>70299</v>
      </c>
      <c r="I35" s="38">
        <v>0.1</v>
      </c>
      <c r="J35" s="38"/>
      <c r="K35" s="38" t="s">
        <v>10</v>
      </c>
    </row>
    <row r="36" spans="1:11" s="39" customFormat="1" x14ac:dyDescent="0.25">
      <c r="A36" s="37">
        <v>45211</v>
      </c>
      <c r="B36" s="38" t="s">
        <v>110</v>
      </c>
      <c r="C36" s="38" t="str">
        <f t="shared" si="0"/>
        <v>WYK 776</v>
      </c>
      <c r="D36" s="38">
        <v>1</v>
      </c>
      <c r="E36" s="38" t="s">
        <v>27</v>
      </c>
      <c r="F36" s="38" t="s">
        <v>361</v>
      </c>
      <c r="G36" s="38" t="s">
        <v>360</v>
      </c>
      <c r="H36" s="38">
        <v>70266</v>
      </c>
      <c r="I36" s="38">
        <v>0.1</v>
      </c>
      <c r="J36" s="38">
        <v>3.3</v>
      </c>
      <c r="K36" s="38" t="s">
        <v>10</v>
      </c>
    </row>
    <row r="37" spans="1:11" s="39" customFormat="1" x14ac:dyDescent="0.25">
      <c r="A37" s="37">
        <v>45211</v>
      </c>
      <c r="B37" s="38" t="s">
        <v>95</v>
      </c>
      <c r="C37" s="38" t="str">
        <f t="shared" si="0"/>
        <v>DMQ 934</v>
      </c>
      <c r="D37" s="38">
        <v>2</v>
      </c>
      <c r="E37" s="38" t="s">
        <v>27</v>
      </c>
      <c r="F37" s="38" t="s">
        <v>30</v>
      </c>
      <c r="G37" s="38" t="s">
        <v>522</v>
      </c>
      <c r="H37" s="38">
        <v>70276</v>
      </c>
      <c r="I37" s="38"/>
      <c r="J37" s="38">
        <v>7.4</v>
      </c>
      <c r="K37" s="38" t="s">
        <v>10</v>
      </c>
    </row>
    <row r="38" spans="1:11" s="31" customFormat="1" x14ac:dyDescent="0.25">
      <c r="A38" s="29">
        <v>45211</v>
      </c>
      <c r="B38" s="30" t="s">
        <v>142</v>
      </c>
      <c r="C38" s="30" t="str">
        <f t="shared" si="0"/>
        <v>WIW 420</v>
      </c>
      <c r="D38" s="30">
        <v>1</v>
      </c>
      <c r="E38" s="30" t="s">
        <v>23</v>
      </c>
      <c r="F38" s="30" t="s">
        <v>551</v>
      </c>
      <c r="G38" s="30" t="s">
        <v>552</v>
      </c>
      <c r="H38" s="30">
        <v>70263</v>
      </c>
      <c r="I38" s="30">
        <v>4.3</v>
      </c>
      <c r="J38" s="30">
        <v>2.5</v>
      </c>
      <c r="K38" s="30" t="s">
        <v>10</v>
      </c>
    </row>
    <row r="39" spans="1:11" s="39" customFormat="1" x14ac:dyDescent="0.25">
      <c r="A39" s="37">
        <v>45211</v>
      </c>
      <c r="B39" s="38" t="s">
        <v>142</v>
      </c>
      <c r="C39" s="38" t="str">
        <f t="shared" si="0"/>
        <v>WIW 420</v>
      </c>
      <c r="D39" s="38">
        <v>2</v>
      </c>
      <c r="E39" s="38" t="s">
        <v>12</v>
      </c>
      <c r="F39" s="38" t="s">
        <v>75</v>
      </c>
      <c r="G39" s="38" t="s">
        <v>606</v>
      </c>
      <c r="H39" s="38">
        <v>69755</v>
      </c>
      <c r="I39" s="38"/>
      <c r="J39" s="38">
        <v>3.6</v>
      </c>
      <c r="K39" s="38" t="s">
        <v>10</v>
      </c>
    </row>
    <row r="40" spans="1:11" s="39" customFormat="1" x14ac:dyDescent="0.25">
      <c r="A40" s="37">
        <v>45211</v>
      </c>
      <c r="B40" s="38" t="s">
        <v>142</v>
      </c>
      <c r="C40" s="38" t="str">
        <f t="shared" si="0"/>
        <v>WIW 420</v>
      </c>
      <c r="D40" s="38">
        <v>2</v>
      </c>
      <c r="E40" s="38" t="s">
        <v>12</v>
      </c>
      <c r="F40" s="38" t="s">
        <v>173</v>
      </c>
      <c r="G40" s="38" t="s">
        <v>607</v>
      </c>
      <c r="H40" s="38">
        <v>70301</v>
      </c>
      <c r="I40" s="38">
        <v>1.6</v>
      </c>
      <c r="J40" s="38"/>
      <c r="K40" s="38" t="s">
        <v>10</v>
      </c>
    </row>
    <row r="41" spans="1:11" s="39" customFormat="1" x14ac:dyDescent="0.25">
      <c r="A41" s="37">
        <v>45211</v>
      </c>
      <c r="B41" s="38" t="s">
        <v>142</v>
      </c>
      <c r="C41" s="38" t="str">
        <f t="shared" si="0"/>
        <v>WIW 420</v>
      </c>
      <c r="D41" s="38">
        <v>2</v>
      </c>
      <c r="E41" s="38" t="s">
        <v>12</v>
      </c>
      <c r="F41" s="38" t="s">
        <v>173</v>
      </c>
      <c r="G41" s="38" t="s">
        <v>607</v>
      </c>
      <c r="H41" s="38">
        <v>70303</v>
      </c>
      <c r="I41" s="38">
        <v>0.3</v>
      </c>
      <c r="J41" s="38"/>
      <c r="K41" s="38" t="s">
        <v>10</v>
      </c>
    </row>
    <row r="42" spans="1:11" s="31" customFormat="1" x14ac:dyDescent="0.25">
      <c r="A42" s="29">
        <v>45211</v>
      </c>
      <c r="B42" s="30" t="s">
        <v>98</v>
      </c>
      <c r="C42" s="30" t="str">
        <f t="shared" si="0"/>
        <v>HCB 003</v>
      </c>
      <c r="D42" s="30">
        <v>1</v>
      </c>
      <c r="E42" s="30" t="s">
        <v>12</v>
      </c>
      <c r="F42" s="30" t="s">
        <v>251</v>
      </c>
      <c r="G42" s="30" t="s">
        <v>252</v>
      </c>
      <c r="H42" s="30">
        <v>70293</v>
      </c>
      <c r="I42" s="30">
        <v>0.3</v>
      </c>
      <c r="J42" s="30">
        <v>6.4</v>
      </c>
      <c r="K42" s="30" t="s">
        <v>18</v>
      </c>
    </row>
    <row r="43" spans="1:11" s="39" customFormat="1" x14ac:dyDescent="0.25">
      <c r="A43" s="37">
        <v>45211</v>
      </c>
      <c r="B43" s="38" t="s">
        <v>98</v>
      </c>
      <c r="C43" s="38" t="str">
        <f t="shared" si="0"/>
        <v>HCB 003</v>
      </c>
      <c r="D43" s="38">
        <v>2</v>
      </c>
      <c r="E43" s="38" t="s">
        <v>12</v>
      </c>
      <c r="F43" s="38" t="s">
        <v>582</v>
      </c>
      <c r="G43" s="38" t="s">
        <v>155</v>
      </c>
      <c r="H43" s="38">
        <v>70259</v>
      </c>
      <c r="I43" s="38">
        <v>5.5</v>
      </c>
      <c r="J43" s="38"/>
      <c r="K43" s="38" t="s">
        <v>10</v>
      </c>
    </row>
    <row r="44" spans="1:11" s="39" customFormat="1" x14ac:dyDescent="0.25">
      <c r="A44" s="37">
        <v>45211</v>
      </c>
      <c r="B44" s="38" t="s">
        <v>98</v>
      </c>
      <c r="C44" s="38" t="str">
        <f t="shared" si="0"/>
        <v>HCB 003</v>
      </c>
      <c r="D44" s="38">
        <v>2</v>
      </c>
      <c r="E44" s="38" t="s">
        <v>12</v>
      </c>
      <c r="F44" s="38" t="s">
        <v>582</v>
      </c>
      <c r="G44" s="38" t="s">
        <v>155</v>
      </c>
      <c r="H44" s="38">
        <v>70279</v>
      </c>
      <c r="I44" s="38"/>
      <c r="J44" s="38">
        <v>0.5</v>
      </c>
      <c r="K44" s="38" t="s">
        <v>10</v>
      </c>
    </row>
    <row r="45" spans="1:11" s="31" customFormat="1" x14ac:dyDescent="0.25">
      <c r="A45" s="29">
        <v>45211</v>
      </c>
      <c r="B45" s="30" t="s">
        <v>296</v>
      </c>
      <c r="C45" s="30" t="str">
        <f t="shared" si="0"/>
        <v>UKQ 237</v>
      </c>
      <c r="D45" s="30">
        <v>1</v>
      </c>
      <c r="E45" s="30" t="s">
        <v>12</v>
      </c>
      <c r="F45" s="30" t="s">
        <v>19</v>
      </c>
      <c r="G45" s="30" t="s">
        <v>608</v>
      </c>
      <c r="H45" s="30">
        <v>70298</v>
      </c>
      <c r="I45" s="30">
        <v>0.3</v>
      </c>
      <c r="J45" s="30"/>
      <c r="K45" s="30" t="s">
        <v>10</v>
      </c>
    </row>
    <row r="46" spans="1:11" s="31" customFormat="1" x14ac:dyDescent="0.25">
      <c r="A46" s="29">
        <v>45211</v>
      </c>
      <c r="B46" s="30" t="s">
        <v>296</v>
      </c>
      <c r="C46" s="30" t="str">
        <f t="shared" si="0"/>
        <v>UKQ 237</v>
      </c>
      <c r="D46" s="30">
        <v>1</v>
      </c>
      <c r="E46" s="30" t="s">
        <v>12</v>
      </c>
      <c r="F46" s="30" t="s">
        <v>609</v>
      </c>
      <c r="G46" s="30" t="s">
        <v>610</v>
      </c>
      <c r="H46" s="30">
        <v>70297</v>
      </c>
      <c r="I46" s="30"/>
      <c r="J46" s="30">
        <v>3.9</v>
      </c>
      <c r="K46" s="30" t="s">
        <v>18</v>
      </c>
    </row>
    <row r="47" spans="1:11" s="31" customFormat="1" x14ac:dyDescent="0.25">
      <c r="A47" s="29">
        <v>45211</v>
      </c>
      <c r="B47" s="30" t="s">
        <v>296</v>
      </c>
      <c r="C47" s="30" t="str">
        <f t="shared" ref="C47:C56" si="1">IF(B47="GUZMAN","SOT 079",IF(B47="MIGUEL","DMQ 934",IF(B47="FRANCO","UCS 416",IF(B47="MOYANO","HCB 003",IF(B47="MUSTAFA","UKQ 237",IF(B47="TONI","MGW270",IF(B47="IBARRA","PLH889",IF(B47="VILLAFAÑE","MGI 513",IF(B47="VELAZQUEZ","PMK 090",IF(B47="ACOSTA","KUV274",IF(B47="LEDESMA","AA 544 YZ",IF(B47="NIETO","WIW 420",IF(B47="GONZALEZ","VBT 585",IF(B47="LOZANO","WYK 776",IF(B47="AGUSTIN","WTH 142","")))))))))))))))</f>
        <v>UKQ 237</v>
      </c>
      <c r="D47" s="30">
        <v>1</v>
      </c>
      <c r="E47" s="30" t="s">
        <v>12</v>
      </c>
      <c r="F47" s="30" t="s">
        <v>357</v>
      </c>
      <c r="G47" s="30" t="s">
        <v>358</v>
      </c>
      <c r="H47" s="30">
        <v>70270</v>
      </c>
      <c r="I47" s="30"/>
      <c r="J47" s="30">
        <v>0.5</v>
      </c>
      <c r="K47" s="30" t="s">
        <v>18</v>
      </c>
    </row>
    <row r="48" spans="1:11" x14ac:dyDescent="0.25">
      <c r="A48" s="26">
        <v>45211</v>
      </c>
      <c r="B48" s="24" t="s">
        <v>296</v>
      </c>
      <c r="C48" s="24" t="str">
        <f t="shared" si="1"/>
        <v>UKQ 237</v>
      </c>
      <c r="D48" s="24">
        <v>1</v>
      </c>
      <c r="E48" s="24" t="s">
        <v>152</v>
      </c>
      <c r="F48" s="24" t="s">
        <v>357</v>
      </c>
      <c r="G48" s="24" t="s">
        <v>358</v>
      </c>
      <c r="H48" s="24">
        <v>70358</v>
      </c>
      <c r="I48" s="3"/>
      <c r="J48" s="3">
        <v>2</v>
      </c>
      <c r="K48" s="3" t="s">
        <v>18</v>
      </c>
    </row>
    <row r="49" spans="1:11" x14ac:dyDescent="0.25">
      <c r="A49" s="26">
        <v>45211</v>
      </c>
      <c r="B49" s="24" t="s">
        <v>40</v>
      </c>
      <c r="C49" s="24" t="str">
        <f t="shared" si="1"/>
        <v>MGW270</v>
      </c>
      <c r="D49" s="24">
        <v>1</v>
      </c>
      <c r="E49" s="24" t="s">
        <v>153</v>
      </c>
      <c r="F49" s="24" t="s">
        <v>99</v>
      </c>
      <c r="G49" s="24" t="s">
        <v>341</v>
      </c>
      <c r="H49" s="24">
        <v>70349</v>
      </c>
      <c r="I49" s="3"/>
      <c r="J49" s="3">
        <v>3.9</v>
      </c>
      <c r="K49" s="3" t="s">
        <v>10</v>
      </c>
    </row>
    <row r="50" spans="1:11" x14ac:dyDescent="0.25">
      <c r="A50" s="2">
        <v>45211</v>
      </c>
      <c r="B50" s="24" t="s">
        <v>40</v>
      </c>
      <c r="C50" s="24" t="str">
        <f t="shared" si="1"/>
        <v>MGW270</v>
      </c>
      <c r="D50" s="24">
        <v>1</v>
      </c>
      <c r="E50" s="24" t="s">
        <v>151</v>
      </c>
      <c r="F50" s="24" t="s">
        <v>595</v>
      </c>
      <c r="G50" s="24" t="s">
        <v>596</v>
      </c>
      <c r="H50" s="24">
        <v>70347</v>
      </c>
      <c r="I50" s="3"/>
      <c r="J50" s="3">
        <v>0.1</v>
      </c>
      <c r="K50" s="3" t="s">
        <v>10</v>
      </c>
    </row>
    <row r="51" spans="1:11" x14ac:dyDescent="0.25">
      <c r="A51" s="2">
        <v>45211</v>
      </c>
      <c r="B51" s="24" t="s">
        <v>64</v>
      </c>
      <c r="C51" s="24" t="str">
        <f t="shared" si="1"/>
        <v>PLH889</v>
      </c>
      <c r="D51" s="24">
        <v>1</v>
      </c>
      <c r="E51" s="24" t="s">
        <v>156</v>
      </c>
      <c r="F51" s="24" t="s">
        <v>246</v>
      </c>
      <c r="G51" s="24" t="s">
        <v>247</v>
      </c>
      <c r="H51" s="24">
        <v>70331</v>
      </c>
      <c r="I51" s="3">
        <v>0.1</v>
      </c>
      <c r="J51" s="3"/>
      <c r="K51" s="3" t="s">
        <v>18</v>
      </c>
    </row>
    <row r="52" spans="1:11" x14ac:dyDescent="0.25">
      <c r="A52" s="2">
        <v>45211</v>
      </c>
      <c r="B52" s="24" t="s">
        <v>53</v>
      </c>
      <c r="C52" s="24" t="str">
        <f t="shared" si="1"/>
        <v>KUV274</v>
      </c>
      <c r="D52" s="24">
        <v>1</v>
      </c>
      <c r="E52" s="24" t="s">
        <v>159</v>
      </c>
      <c r="F52" s="24" t="s">
        <v>612</v>
      </c>
      <c r="G52" s="24" t="s">
        <v>613</v>
      </c>
      <c r="H52" s="24">
        <v>70317</v>
      </c>
      <c r="I52" s="3"/>
      <c r="J52" s="3">
        <v>4.0999999999999996</v>
      </c>
      <c r="K52" s="3" t="s">
        <v>10</v>
      </c>
    </row>
    <row r="53" spans="1:11" x14ac:dyDescent="0.25">
      <c r="A53" s="2">
        <v>45211</v>
      </c>
      <c r="B53" s="24" t="s">
        <v>26</v>
      </c>
      <c r="C53" s="24" t="str">
        <f t="shared" si="1"/>
        <v>AA 544 YZ</v>
      </c>
      <c r="D53" s="24">
        <v>2</v>
      </c>
      <c r="E53" s="24" t="s">
        <v>160</v>
      </c>
      <c r="F53" s="24" t="s">
        <v>614</v>
      </c>
      <c r="G53" s="24" t="s">
        <v>275</v>
      </c>
      <c r="H53" s="24">
        <v>70318</v>
      </c>
      <c r="I53" s="3"/>
      <c r="J53" s="3">
        <v>1.5</v>
      </c>
      <c r="K53" s="3" t="s">
        <v>18</v>
      </c>
    </row>
    <row r="54" spans="1:11" x14ac:dyDescent="0.25">
      <c r="A54" s="2">
        <v>45211</v>
      </c>
      <c r="B54" s="24" t="s">
        <v>85</v>
      </c>
      <c r="C54" s="24" t="str">
        <f t="shared" si="1"/>
        <v>VBT 585</v>
      </c>
      <c r="D54" s="24">
        <v>1</v>
      </c>
      <c r="E54" s="24" t="s">
        <v>161</v>
      </c>
      <c r="F54" s="24" t="s">
        <v>121</v>
      </c>
      <c r="G54" s="24" t="s">
        <v>243</v>
      </c>
      <c r="H54" s="24" t="s">
        <v>302</v>
      </c>
      <c r="I54" s="3"/>
      <c r="J54" s="3">
        <v>9.8000000000000007</v>
      </c>
      <c r="K54" s="3" t="s">
        <v>10</v>
      </c>
    </row>
    <row r="55" spans="1:11" x14ac:dyDescent="0.25">
      <c r="A55" s="2">
        <v>45211</v>
      </c>
      <c r="B55" s="24" t="s">
        <v>34</v>
      </c>
      <c r="C55" s="24" t="str">
        <f t="shared" si="1"/>
        <v>MGI 513</v>
      </c>
      <c r="D55" s="24">
        <v>3</v>
      </c>
      <c r="E55" s="24" t="s">
        <v>162</v>
      </c>
      <c r="F55" s="24" t="s">
        <v>62</v>
      </c>
      <c r="G55" s="24" t="s">
        <v>594</v>
      </c>
      <c r="H55" s="24">
        <v>70273</v>
      </c>
      <c r="I55" s="3"/>
      <c r="J55" s="3">
        <v>0.1</v>
      </c>
      <c r="K55" s="3" t="s">
        <v>10</v>
      </c>
    </row>
    <row r="56" spans="1:11" x14ac:dyDescent="0.25">
      <c r="A56" s="2">
        <v>45211</v>
      </c>
      <c r="B56" s="41" t="s">
        <v>26</v>
      </c>
      <c r="C56" s="41" t="str">
        <f t="shared" si="1"/>
        <v>AA 544 YZ</v>
      </c>
      <c r="D56" s="41">
        <v>3</v>
      </c>
      <c r="E56" s="41" t="s">
        <v>163</v>
      </c>
      <c r="F56" s="41" t="s">
        <v>364</v>
      </c>
      <c r="G56" s="41" t="s">
        <v>55</v>
      </c>
      <c r="H56" s="41">
        <v>70377</v>
      </c>
      <c r="I56" s="40"/>
      <c r="J56" s="40">
        <v>10.7</v>
      </c>
      <c r="K56" s="40" t="s">
        <v>18</v>
      </c>
    </row>
    <row r="57" spans="1:11" s="21" customFormat="1" x14ac:dyDescent="0.25">
      <c r="A57" s="2"/>
      <c r="B57" s="3"/>
      <c r="C57" s="4"/>
      <c r="D57" s="3"/>
      <c r="E57" s="3"/>
      <c r="F57" s="3"/>
      <c r="G57" s="3"/>
      <c r="H57" s="3"/>
      <c r="I57" s="3"/>
      <c r="J57" s="3"/>
      <c r="K57" s="3"/>
    </row>
    <row r="59" spans="1:11" ht="15.75" thickBot="1" x14ac:dyDescent="0.3"/>
    <row r="60" spans="1:11" ht="15.75" thickBot="1" x14ac:dyDescent="0.3">
      <c r="A60" s="47" t="s">
        <v>114</v>
      </c>
      <c r="B60" s="48"/>
      <c r="C60" s="48"/>
      <c r="D60" s="48"/>
      <c r="E60" s="49"/>
      <c r="G60" s="5"/>
      <c r="H60" s="6" t="s">
        <v>115</v>
      </c>
      <c r="I60" s="6" t="s">
        <v>116</v>
      </c>
    </row>
    <row r="61" spans="1:11" ht="15.75" thickBot="1" x14ac:dyDescent="0.3">
      <c r="A61" s="1" t="s">
        <v>2</v>
      </c>
      <c r="B61" s="1" t="s">
        <v>1</v>
      </c>
      <c r="C61" s="1" t="s">
        <v>115</v>
      </c>
      <c r="D61" s="1" t="s">
        <v>117</v>
      </c>
      <c r="E61" s="1" t="s">
        <v>118</v>
      </c>
      <c r="G61" s="7" t="s">
        <v>18</v>
      </c>
      <c r="H61" s="8">
        <v>58.8</v>
      </c>
      <c r="I61" s="9">
        <f>+H61/H64</f>
        <v>0.29282868525896416</v>
      </c>
    </row>
    <row r="62" spans="1:11" ht="15.75" thickBot="1" x14ac:dyDescent="0.3">
      <c r="A62" s="1" t="s">
        <v>119</v>
      </c>
      <c r="B62" s="1" t="s">
        <v>34</v>
      </c>
      <c r="C62" s="3">
        <v>6</v>
      </c>
      <c r="D62" s="3">
        <v>2</v>
      </c>
      <c r="E62" s="3">
        <f>+C62*D62</f>
        <v>12</v>
      </c>
      <c r="G62" s="7" t="s">
        <v>10</v>
      </c>
      <c r="H62" s="8">
        <v>133.4</v>
      </c>
      <c r="I62" s="10">
        <f>+H62/H64</f>
        <v>0.66434262948207179</v>
      </c>
    </row>
    <row r="63" spans="1:11" ht="15.75" thickBot="1" x14ac:dyDescent="0.3">
      <c r="A63" s="1" t="s">
        <v>120</v>
      </c>
      <c r="B63" s="1" t="s">
        <v>53</v>
      </c>
      <c r="C63" s="3">
        <v>16</v>
      </c>
      <c r="D63" s="3">
        <v>3</v>
      </c>
      <c r="E63" s="3">
        <f t="shared" ref="E63:E68" si="2">+C63*D63</f>
        <v>48</v>
      </c>
      <c r="G63" s="7" t="s">
        <v>121</v>
      </c>
      <c r="H63" s="8">
        <v>8.6</v>
      </c>
      <c r="I63" s="10">
        <f>+H63/H64</f>
        <v>4.2828685258964147E-2</v>
      </c>
    </row>
    <row r="64" spans="1:11" ht="15.75" thickBot="1" x14ac:dyDescent="0.3">
      <c r="A64" s="1" t="s">
        <v>122</v>
      </c>
      <c r="B64" s="1" t="s">
        <v>64</v>
      </c>
      <c r="C64" s="4">
        <v>16</v>
      </c>
      <c r="D64" s="4">
        <v>3</v>
      </c>
      <c r="E64" s="3">
        <f t="shared" si="2"/>
        <v>48</v>
      </c>
      <c r="G64" s="7" t="s">
        <v>123</v>
      </c>
      <c r="H64" s="11">
        <f>SUM(H61:H63)</f>
        <v>200.79999999999998</v>
      </c>
      <c r="I64" s="12">
        <f>SUM(I61:I63)</f>
        <v>1</v>
      </c>
    </row>
    <row r="65" spans="1:10" x14ac:dyDescent="0.25">
      <c r="A65" s="1" t="s">
        <v>124</v>
      </c>
      <c r="B65" s="1" t="s">
        <v>40</v>
      </c>
      <c r="C65" s="3">
        <v>8</v>
      </c>
      <c r="D65" s="3">
        <v>1</v>
      </c>
      <c r="E65" s="3">
        <f t="shared" si="2"/>
        <v>8</v>
      </c>
    </row>
    <row r="66" spans="1:10" x14ac:dyDescent="0.25">
      <c r="A66" s="1" t="s">
        <v>125</v>
      </c>
      <c r="B66" s="1" t="s">
        <v>11</v>
      </c>
      <c r="C66" s="3">
        <v>8</v>
      </c>
      <c r="D66" s="3">
        <v>2</v>
      </c>
      <c r="E66" s="3">
        <f t="shared" si="2"/>
        <v>16</v>
      </c>
    </row>
    <row r="67" spans="1:10" x14ac:dyDescent="0.25">
      <c r="A67" s="1" t="s">
        <v>126</v>
      </c>
      <c r="B67" s="1" t="s">
        <v>26</v>
      </c>
      <c r="C67" s="3">
        <v>16</v>
      </c>
      <c r="D67" s="3">
        <v>2</v>
      </c>
      <c r="E67" s="3">
        <f t="shared" si="2"/>
        <v>32</v>
      </c>
    </row>
    <row r="68" spans="1:10" x14ac:dyDescent="0.25">
      <c r="A68" s="1" t="s">
        <v>127</v>
      </c>
      <c r="B68" s="1" t="s">
        <v>128</v>
      </c>
      <c r="C68" s="3">
        <v>22</v>
      </c>
      <c r="D68" s="3">
        <v>2</v>
      </c>
      <c r="E68" s="3">
        <f t="shared" si="2"/>
        <v>44</v>
      </c>
      <c r="G68" s="13"/>
      <c r="H68" s="13"/>
      <c r="I68" s="14" t="s">
        <v>123</v>
      </c>
      <c r="J68" s="14" t="s">
        <v>129</v>
      </c>
    </row>
    <row r="69" spans="1:10" x14ac:dyDescent="0.25">
      <c r="A69" s="15" t="s">
        <v>130</v>
      </c>
      <c r="B69" s="15"/>
      <c r="C69" s="15"/>
      <c r="D69" s="15"/>
      <c r="E69" s="1">
        <f>+E68+E67+E66+E65+E64+E63+E62</f>
        <v>208</v>
      </c>
      <c r="G69" s="13" t="s">
        <v>131</v>
      </c>
      <c r="H69" s="16">
        <v>231</v>
      </c>
      <c r="I69" s="17">
        <v>203.2</v>
      </c>
      <c r="J69" s="18">
        <f>(I69/H69)*1</f>
        <v>0.87965367965367958</v>
      </c>
    </row>
    <row r="70" spans="1:10" x14ac:dyDescent="0.25">
      <c r="A70" s="50" t="s">
        <v>132</v>
      </c>
      <c r="B70" s="50"/>
      <c r="C70" s="50"/>
      <c r="D70" s="50"/>
      <c r="E70" s="50"/>
      <c r="G70" s="13" t="s">
        <v>133</v>
      </c>
      <c r="H70" s="19">
        <v>298</v>
      </c>
      <c r="I70" s="17">
        <v>200.8</v>
      </c>
      <c r="J70" s="18">
        <f>(I70/H70)*1</f>
        <v>0.67382550335570479</v>
      </c>
    </row>
    <row r="71" spans="1:10" x14ac:dyDescent="0.25">
      <c r="A71" s="1" t="s">
        <v>134</v>
      </c>
      <c r="B71" s="1" t="s">
        <v>104</v>
      </c>
      <c r="C71" s="3">
        <v>7</v>
      </c>
      <c r="D71" s="3">
        <v>1</v>
      </c>
      <c r="E71" s="3">
        <f t="shared" ref="E71:E77" si="3">+C71*D71</f>
        <v>7</v>
      </c>
    </row>
    <row r="72" spans="1:10" x14ac:dyDescent="0.25">
      <c r="A72" s="1" t="s">
        <v>135</v>
      </c>
      <c r="B72" s="1" t="s">
        <v>95</v>
      </c>
      <c r="C72" s="3">
        <v>8</v>
      </c>
      <c r="D72" s="3">
        <v>1</v>
      </c>
      <c r="E72" s="3">
        <f t="shared" si="3"/>
        <v>8</v>
      </c>
    </row>
    <row r="73" spans="1:10" x14ac:dyDescent="0.25">
      <c r="A73" s="1" t="s">
        <v>136</v>
      </c>
      <c r="B73" s="1" t="s">
        <v>110</v>
      </c>
      <c r="C73" s="3">
        <v>8</v>
      </c>
      <c r="D73" s="3">
        <v>2</v>
      </c>
      <c r="E73" s="3">
        <f t="shared" si="3"/>
        <v>16</v>
      </c>
      <c r="G73" s="13" t="s">
        <v>137</v>
      </c>
      <c r="H73" s="13" t="s">
        <v>117</v>
      </c>
      <c r="I73" s="13" t="s">
        <v>138</v>
      </c>
      <c r="J73" s="13" t="s">
        <v>115</v>
      </c>
    </row>
    <row r="74" spans="1:10" x14ac:dyDescent="0.25">
      <c r="A74" s="1" t="s">
        <v>139</v>
      </c>
      <c r="B74" s="1" t="s">
        <v>296</v>
      </c>
      <c r="C74" s="3">
        <v>8</v>
      </c>
      <c r="D74" s="3">
        <v>1</v>
      </c>
      <c r="E74" s="3">
        <f t="shared" si="3"/>
        <v>8</v>
      </c>
      <c r="G74" s="20" t="s">
        <v>140</v>
      </c>
      <c r="H74" s="21">
        <v>13</v>
      </c>
      <c r="I74" s="21">
        <v>25</v>
      </c>
      <c r="J74" s="21">
        <v>126.7</v>
      </c>
    </row>
    <row r="75" spans="1:10" x14ac:dyDescent="0.25">
      <c r="A75" s="22" t="s">
        <v>141</v>
      </c>
      <c r="B75" s="1" t="s">
        <v>142</v>
      </c>
      <c r="C75" s="3">
        <v>7</v>
      </c>
      <c r="D75" s="3">
        <v>1</v>
      </c>
      <c r="E75" s="3">
        <f t="shared" si="3"/>
        <v>7</v>
      </c>
      <c r="G75" s="20" t="s">
        <v>143</v>
      </c>
      <c r="H75" s="21">
        <v>11</v>
      </c>
      <c r="I75" s="21">
        <v>19</v>
      </c>
      <c r="J75" s="21">
        <v>74.099999999999994</v>
      </c>
    </row>
    <row r="76" spans="1:10" x14ac:dyDescent="0.25">
      <c r="A76" s="22" t="s">
        <v>144</v>
      </c>
      <c r="B76" s="1" t="s">
        <v>90</v>
      </c>
      <c r="C76" s="3">
        <v>8</v>
      </c>
      <c r="D76" s="3">
        <v>2</v>
      </c>
      <c r="E76" s="3">
        <f t="shared" si="3"/>
        <v>16</v>
      </c>
      <c r="G76" s="13" t="s">
        <v>123</v>
      </c>
      <c r="H76" s="23">
        <f>+H74+H75</f>
        <v>24</v>
      </c>
      <c r="I76" s="23">
        <f>+I74+I75</f>
        <v>44</v>
      </c>
      <c r="J76" s="23">
        <f>+J74+J75</f>
        <v>200.8</v>
      </c>
    </row>
    <row r="77" spans="1:10" x14ac:dyDescent="0.25">
      <c r="A77" s="1" t="s">
        <v>145</v>
      </c>
      <c r="B77" s="1" t="s">
        <v>98</v>
      </c>
      <c r="C77" s="3">
        <v>8</v>
      </c>
      <c r="D77" s="3">
        <v>2</v>
      </c>
      <c r="E77" s="3">
        <f t="shared" si="3"/>
        <v>16</v>
      </c>
    </row>
    <row r="78" spans="1:10" x14ac:dyDescent="0.25">
      <c r="A78" s="22" t="s">
        <v>146</v>
      </c>
      <c r="B78" s="1" t="s">
        <v>85</v>
      </c>
      <c r="C78" s="3">
        <v>12</v>
      </c>
      <c r="D78" s="3">
        <v>1</v>
      </c>
      <c r="E78" s="3">
        <f>+D78*C78</f>
        <v>12</v>
      </c>
    </row>
    <row r="79" spans="1:10" x14ac:dyDescent="0.25">
      <c r="A79" s="15"/>
      <c r="B79" s="15"/>
      <c r="C79" s="15"/>
      <c r="D79" s="15"/>
      <c r="E79" s="1">
        <f>+E71+E72+E73+E74+E75+E76+E77+E78</f>
        <v>90</v>
      </c>
    </row>
    <row r="80" spans="1:10" x14ac:dyDescent="0.25">
      <c r="E80" s="1">
        <f>+E69+E79</f>
        <v>298</v>
      </c>
    </row>
  </sheetData>
  <mergeCells count="2">
    <mergeCell ref="A60:E60"/>
    <mergeCell ref="A70:E7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DA5C-0938-4AC1-8F04-D4FE8A8FCB94}">
  <dimension ref="A1:K32"/>
  <sheetViews>
    <sheetView workbookViewId="0">
      <selection activeCell="K1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3.140625" bestFit="1" customWidth="1"/>
    <col min="6" max="6" width="20.7109375" bestFit="1" customWidth="1"/>
    <col min="7" max="7" width="21" bestFit="1" customWidth="1"/>
    <col min="8" max="8" width="6.85546875" bestFit="1" customWidth="1"/>
    <col min="9" max="9" width="9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x14ac:dyDescent="0.25">
      <c r="A2" s="2">
        <v>45213</v>
      </c>
      <c r="B2" s="3" t="s">
        <v>53</v>
      </c>
      <c r="C2" s="4" t="str">
        <f t="shared" ref="C2:C10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KUV274</v>
      </c>
      <c r="D2" s="3">
        <v>1</v>
      </c>
      <c r="E2" s="3" t="s">
        <v>12</v>
      </c>
      <c r="F2" s="3" t="s">
        <v>86</v>
      </c>
      <c r="G2" s="3" t="s">
        <v>87</v>
      </c>
      <c r="H2" s="3">
        <v>70360</v>
      </c>
      <c r="I2" s="3"/>
      <c r="J2" s="3">
        <v>12</v>
      </c>
      <c r="K2" s="3" t="s">
        <v>18</v>
      </c>
    </row>
    <row r="3" spans="1:11" x14ac:dyDescent="0.25">
      <c r="A3" s="2">
        <v>45213</v>
      </c>
      <c r="B3" s="3" t="s">
        <v>11</v>
      </c>
      <c r="C3" s="4" t="str">
        <f t="shared" si="0"/>
        <v>PMK 090</v>
      </c>
      <c r="D3" s="3">
        <v>1</v>
      </c>
      <c r="E3" s="3" t="s">
        <v>12</v>
      </c>
      <c r="F3" s="3" t="s">
        <v>482</v>
      </c>
      <c r="G3" s="3" t="s">
        <v>615</v>
      </c>
      <c r="H3" s="3">
        <v>70329</v>
      </c>
      <c r="I3" s="3"/>
      <c r="J3" s="3">
        <v>1.9</v>
      </c>
      <c r="K3" s="3" t="s">
        <v>10</v>
      </c>
    </row>
    <row r="4" spans="1:11" x14ac:dyDescent="0.25">
      <c r="A4" s="2">
        <v>45213</v>
      </c>
      <c r="B4" s="3" t="s">
        <v>11</v>
      </c>
      <c r="C4" s="4" t="str">
        <f t="shared" si="0"/>
        <v>PMK 090</v>
      </c>
      <c r="D4" s="3">
        <v>1</v>
      </c>
      <c r="E4" s="3" t="s">
        <v>12</v>
      </c>
      <c r="F4" s="3" t="s">
        <v>385</v>
      </c>
      <c r="G4" s="3" t="s">
        <v>386</v>
      </c>
      <c r="H4" s="3">
        <v>70366</v>
      </c>
      <c r="I4" s="3">
        <v>0.8</v>
      </c>
      <c r="J4" s="3"/>
      <c r="K4" s="3" t="s">
        <v>18</v>
      </c>
    </row>
    <row r="5" spans="1:11" x14ac:dyDescent="0.25">
      <c r="A5" s="2">
        <v>45213</v>
      </c>
      <c r="B5" s="3" t="s">
        <v>40</v>
      </c>
      <c r="C5" s="4" t="str">
        <f t="shared" si="0"/>
        <v>MGW270</v>
      </c>
      <c r="D5" s="3">
        <v>1</v>
      </c>
      <c r="E5" s="3" t="s">
        <v>12</v>
      </c>
      <c r="F5" s="3" t="s">
        <v>385</v>
      </c>
      <c r="G5" s="3" t="s">
        <v>386</v>
      </c>
      <c r="H5" s="3">
        <v>70365</v>
      </c>
      <c r="I5" s="3">
        <v>5.4</v>
      </c>
      <c r="J5" s="3"/>
      <c r="K5" s="3" t="s">
        <v>18</v>
      </c>
    </row>
    <row r="6" spans="1:11" x14ac:dyDescent="0.25">
      <c r="A6" s="2">
        <v>45213</v>
      </c>
      <c r="B6" s="3" t="s">
        <v>40</v>
      </c>
      <c r="C6" s="4" t="str">
        <f t="shared" si="0"/>
        <v>MGW270</v>
      </c>
      <c r="D6" s="3">
        <v>1</v>
      </c>
      <c r="E6" s="3" t="s">
        <v>12</v>
      </c>
      <c r="F6" s="3" t="s">
        <v>32</v>
      </c>
      <c r="G6" s="3" t="s">
        <v>33</v>
      </c>
      <c r="H6" s="3">
        <v>70359</v>
      </c>
      <c r="I6" s="3"/>
      <c r="J6" s="3">
        <v>4</v>
      </c>
      <c r="K6" s="3" t="s">
        <v>10</v>
      </c>
    </row>
    <row r="7" spans="1:11" x14ac:dyDescent="0.25">
      <c r="A7" s="2">
        <v>45213</v>
      </c>
      <c r="B7" s="3" t="s">
        <v>34</v>
      </c>
      <c r="C7" s="4" t="str">
        <f t="shared" si="0"/>
        <v>MGI 513</v>
      </c>
      <c r="D7" s="3">
        <v>1</v>
      </c>
      <c r="E7" s="3" t="s">
        <v>307</v>
      </c>
      <c r="F7" s="3" t="s">
        <v>308</v>
      </c>
      <c r="G7" s="3" t="s">
        <v>309</v>
      </c>
      <c r="H7" s="3">
        <v>70328</v>
      </c>
      <c r="I7" s="3">
        <v>0.9</v>
      </c>
      <c r="J7" s="3">
        <v>4</v>
      </c>
      <c r="K7" s="3" t="s">
        <v>18</v>
      </c>
    </row>
    <row r="8" spans="1:11" x14ac:dyDescent="0.25">
      <c r="A8" s="2">
        <v>45213</v>
      </c>
      <c r="B8" s="3" t="s">
        <v>64</v>
      </c>
      <c r="C8" s="4" t="str">
        <f t="shared" si="0"/>
        <v>PLH889</v>
      </c>
      <c r="D8" s="3">
        <v>1</v>
      </c>
      <c r="E8" s="3" t="s">
        <v>12</v>
      </c>
      <c r="F8" s="3" t="s">
        <v>616</v>
      </c>
      <c r="G8" s="3" t="s">
        <v>617</v>
      </c>
      <c r="H8" s="3">
        <v>70361</v>
      </c>
      <c r="I8" s="3">
        <v>0.2</v>
      </c>
      <c r="J8" s="3">
        <v>5.3</v>
      </c>
      <c r="K8" s="3" t="s">
        <v>18</v>
      </c>
    </row>
    <row r="9" spans="1:11" x14ac:dyDescent="0.25">
      <c r="A9" s="2">
        <v>45213</v>
      </c>
      <c r="B9" s="3" t="s">
        <v>64</v>
      </c>
      <c r="C9" s="4" t="str">
        <f t="shared" si="0"/>
        <v>PLH889</v>
      </c>
      <c r="D9" s="3">
        <v>1</v>
      </c>
      <c r="E9" s="3" t="s">
        <v>27</v>
      </c>
      <c r="F9" s="3" t="s">
        <v>618</v>
      </c>
      <c r="G9" s="3" t="s">
        <v>94</v>
      </c>
      <c r="H9" s="3">
        <v>70367</v>
      </c>
      <c r="I9" s="3"/>
      <c r="J9" s="3">
        <v>2</v>
      </c>
      <c r="K9" s="3" t="s">
        <v>18</v>
      </c>
    </row>
    <row r="10" spans="1:11" x14ac:dyDescent="0.25">
      <c r="A10" s="2">
        <v>45213</v>
      </c>
      <c r="B10" s="3" t="s">
        <v>26</v>
      </c>
      <c r="C10" s="4" t="str">
        <f t="shared" si="0"/>
        <v>AA 544 YZ</v>
      </c>
      <c r="D10" s="3">
        <v>1</v>
      </c>
      <c r="E10" s="3" t="s">
        <v>260</v>
      </c>
      <c r="F10" s="3" t="s">
        <v>433</v>
      </c>
      <c r="G10" s="3" t="s">
        <v>434</v>
      </c>
      <c r="H10" s="3">
        <v>70374</v>
      </c>
      <c r="I10" s="3"/>
      <c r="J10" s="3">
        <v>12.6</v>
      </c>
      <c r="K10" s="3" t="s">
        <v>18</v>
      </c>
    </row>
    <row r="11" spans="1:11" ht="15.75" thickBot="1" x14ac:dyDescent="0.3"/>
    <row r="12" spans="1:11" ht="15.75" thickBot="1" x14ac:dyDescent="0.3">
      <c r="A12" s="47" t="s">
        <v>114</v>
      </c>
      <c r="B12" s="48"/>
      <c r="C12" s="48"/>
      <c r="D12" s="48"/>
      <c r="E12" s="49"/>
      <c r="G12" s="5"/>
      <c r="H12" s="6" t="s">
        <v>115</v>
      </c>
      <c r="I12" s="6" t="s">
        <v>116</v>
      </c>
    </row>
    <row r="13" spans="1:11" ht="15.75" thickBot="1" x14ac:dyDescent="0.3">
      <c r="A13" s="1" t="s">
        <v>2</v>
      </c>
      <c r="B13" s="1" t="s">
        <v>1</v>
      </c>
      <c r="C13" s="1" t="s">
        <v>115</v>
      </c>
      <c r="D13" s="1" t="s">
        <v>117</v>
      </c>
      <c r="E13" s="1" t="s">
        <v>118</v>
      </c>
      <c r="G13" s="7" t="s">
        <v>18</v>
      </c>
      <c r="H13" s="8">
        <v>43.2</v>
      </c>
      <c r="I13" s="9">
        <f>+H13/H16</f>
        <v>0.87983706720977595</v>
      </c>
    </row>
    <row r="14" spans="1:11" ht="15.75" thickBot="1" x14ac:dyDescent="0.3">
      <c r="A14" s="1" t="s">
        <v>119</v>
      </c>
      <c r="B14" s="1" t="s">
        <v>34</v>
      </c>
      <c r="C14" s="3">
        <v>6</v>
      </c>
      <c r="D14" s="3">
        <v>1</v>
      </c>
      <c r="E14" s="3">
        <f>+C14*D14</f>
        <v>6</v>
      </c>
      <c r="G14" s="7" t="s">
        <v>10</v>
      </c>
      <c r="H14" s="8">
        <v>5.9</v>
      </c>
      <c r="I14" s="10">
        <f>+H14/H16</f>
        <v>0.12016293279022404</v>
      </c>
    </row>
    <row r="15" spans="1:11" ht="15.75" thickBot="1" x14ac:dyDescent="0.3">
      <c r="A15" s="1" t="s">
        <v>120</v>
      </c>
      <c r="B15" s="1" t="s">
        <v>53</v>
      </c>
      <c r="C15" s="3">
        <v>16</v>
      </c>
      <c r="D15" s="3">
        <v>1</v>
      </c>
      <c r="E15" s="3">
        <f t="shared" ref="E15:E20" si="1">+C15*D15</f>
        <v>16</v>
      </c>
      <c r="G15" s="7" t="s">
        <v>121</v>
      </c>
      <c r="H15" s="8">
        <v>0</v>
      </c>
      <c r="I15" s="10">
        <f>+H15/H16</f>
        <v>0</v>
      </c>
    </row>
    <row r="16" spans="1:11" ht="15.75" thickBot="1" x14ac:dyDescent="0.3">
      <c r="A16" s="1" t="s">
        <v>122</v>
      </c>
      <c r="B16" s="1" t="s">
        <v>64</v>
      </c>
      <c r="C16" s="4">
        <v>16</v>
      </c>
      <c r="D16" s="4">
        <v>1</v>
      </c>
      <c r="E16" s="3">
        <f t="shared" si="1"/>
        <v>16</v>
      </c>
      <c r="G16" s="7" t="s">
        <v>123</v>
      </c>
      <c r="H16" s="11">
        <f>SUM(H13:H15)</f>
        <v>49.1</v>
      </c>
      <c r="I16" s="12">
        <f>SUM(I13:I15)</f>
        <v>1</v>
      </c>
    </row>
    <row r="17" spans="1:10" x14ac:dyDescent="0.25">
      <c r="A17" s="1" t="s">
        <v>124</v>
      </c>
      <c r="B17" s="1" t="s">
        <v>40</v>
      </c>
      <c r="C17" s="3">
        <v>8</v>
      </c>
      <c r="D17" s="3">
        <v>1</v>
      </c>
      <c r="E17" s="3">
        <f t="shared" si="1"/>
        <v>8</v>
      </c>
    </row>
    <row r="18" spans="1:10" x14ac:dyDescent="0.25">
      <c r="A18" s="1" t="s">
        <v>125</v>
      </c>
      <c r="B18" s="1" t="s">
        <v>11</v>
      </c>
      <c r="C18" s="3">
        <v>8</v>
      </c>
      <c r="D18" s="3">
        <v>1</v>
      </c>
      <c r="E18" s="3">
        <f t="shared" si="1"/>
        <v>8</v>
      </c>
    </row>
    <row r="19" spans="1:10" x14ac:dyDescent="0.25">
      <c r="A19" s="1" t="s">
        <v>126</v>
      </c>
      <c r="B19" s="1" t="s">
        <v>26</v>
      </c>
      <c r="C19" s="3">
        <v>16</v>
      </c>
      <c r="D19" s="3">
        <v>1</v>
      </c>
      <c r="E19" s="3">
        <f t="shared" si="1"/>
        <v>16</v>
      </c>
    </row>
    <row r="20" spans="1:10" x14ac:dyDescent="0.25">
      <c r="A20" s="1" t="s">
        <v>127</v>
      </c>
      <c r="B20" s="1" t="s">
        <v>128</v>
      </c>
      <c r="C20" s="3">
        <v>22</v>
      </c>
      <c r="D20" s="3">
        <v>0</v>
      </c>
      <c r="E20" s="3">
        <f t="shared" si="1"/>
        <v>0</v>
      </c>
      <c r="G20" s="13"/>
      <c r="H20" s="13"/>
      <c r="I20" s="14" t="s">
        <v>123</v>
      </c>
      <c r="J20" s="14" t="s">
        <v>129</v>
      </c>
    </row>
    <row r="21" spans="1:10" x14ac:dyDescent="0.25">
      <c r="A21" s="15" t="s">
        <v>130</v>
      </c>
      <c r="B21" s="15"/>
      <c r="C21" s="15"/>
      <c r="D21" s="15"/>
      <c r="E21" s="1">
        <f>+E20+E19+E18+E17+E16+E15+E14</f>
        <v>70</v>
      </c>
      <c r="G21" s="13" t="s">
        <v>131</v>
      </c>
      <c r="H21" s="16">
        <v>70</v>
      </c>
      <c r="I21" s="17">
        <v>49.1</v>
      </c>
      <c r="J21" s="18">
        <f>(I21/H21)*1</f>
        <v>0.7014285714285714</v>
      </c>
    </row>
    <row r="22" spans="1:10" x14ac:dyDescent="0.25">
      <c r="A22" s="50" t="s">
        <v>132</v>
      </c>
      <c r="B22" s="50"/>
      <c r="C22" s="50"/>
      <c r="D22" s="50"/>
      <c r="E22" s="50"/>
      <c r="G22" s="13" t="s">
        <v>133</v>
      </c>
      <c r="H22" s="16">
        <v>70</v>
      </c>
      <c r="I22" s="17">
        <v>49.1</v>
      </c>
      <c r="J22" s="18">
        <f>(I22/H22)*1</f>
        <v>0.7014285714285714</v>
      </c>
    </row>
    <row r="23" spans="1:10" x14ac:dyDescent="0.25">
      <c r="A23" s="1" t="s">
        <v>134</v>
      </c>
      <c r="B23" s="1" t="s">
        <v>104</v>
      </c>
      <c r="C23" s="3">
        <v>7</v>
      </c>
      <c r="D23" s="3">
        <v>0</v>
      </c>
      <c r="E23" s="3">
        <f t="shared" ref="E23:E29" si="2">+C23*D23</f>
        <v>0</v>
      </c>
    </row>
    <row r="24" spans="1:10" x14ac:dyDescent="0.25">
      <c r="A24" s="1" t="s">
        <v>135</v>
      </c>
      <c r="B24" s="1" t="s">
        <v>95</v>
      </c>
      <c r="C24" s="3">
        <v>8</v>
      </c>
      <c r="D24" s="3">
        <v>0</v>
      </c>
      <c r="E24" s="3">
        <f t="shared" si="2"/>
        <v>0</v>
      </c>
    </row>
    <row r="25" spans="1:10" x14ac:dyDescent="0.25">
      <c r="A25" s="1" t="s">
        <v>136</v>
      </c>
      <c r="B25" s="1" t="s">
        <v>110</v>
      </c>
      <c r="C25" s="3">
        <v>8</v>
      </c>
      <c r="D25" s="3">
        <v>0</v>
      </c>
      <c r="E25" s="3">
        <f t="shared" si="2"/>
        <v>0</v>
      </c>
      <c r="G25" s="13" t="s">
        <v>137</v>
      </c>
      <c r="H25" s="13" t="s">
        <v>117</v>
      </c>
      <c r="I25" s="13" t="s">
        <v>138</v>
      </c>
      <c r="J25" s="13" t="s">
        <v>115</v>
      </c>
    </row>
    <row r="26" spans="1:10" x14ac:dyDescent="0.25">
      <c r="A26" s="1" t="s">
        <v>139</v>
      </c>
      <c r="B26" s="1" t="s">
        <v>296</v>
      </c>
      <c r="C26" s="3">
        <v>8</v>
      </c>
      <c r="D26" s="3">
        <v>0</v>
      </c>
      <c r="E26" s="3">
        <f t="shared" si="2"/>
        <v>0</v>
      </c>
      <c r="G26" s="20" t="s">
        <v>140</v>
      </c>
      <c r="H26" s="21">
        <v>6</v>
      </c>
      <c r="I26" s="21">
        <v>9</v>
      </c>
      <c r="J26" s="21">
        <v>49.1</v>
      </c>
    </row>
    <row r="27" spans="1:10" x14ac:dyDescent="0.25">
      <c r="A27" s="22" t="s">
        <v>141</v>
      </c>
      <c r="B27" s="1" t="s">
        <v>142</v>
      </c>
      <c r="C27" s="3">
        <v>7</v>
      </c>
      <c r="D27" s="3">
        <v>0</v>
      </c>
      <c r="E27" s="3">
        <f t="shared" si="2"/>
        <v>0</v>
      </c>
      <c r="G27" s="20" t="s">
        <v>143</v>
      </c>
      <c r="H27" s="21">
        <v>0</v>
      </c>
      <c r="I27" s="21">
        <v>0</v>
      </c>
      <c r="J27" s="21">
        <v>0</v>
      </c>
    </row>
    <row r="28" spans="1:10" x14ac:dyDescent="0.25">
      <c r="A28" s="22" t="s">
        <v>144</v>
      </c>
      <c r="B28" s="1" t="s">
        <v>90</v>
      </c>
      <c r="C28" s="3">
        <v>8</v>
      </c>
      <c r="D28" s="3">
        <v>0</v>
      </c>
      <c r="E28" s="3">
        <f t="shared" si="2"/>
        <v>0</v>
      </c>
      <c r="G28" s="13" t="s">
        <v>123</v>
      </c>
      <c r="H28" s="23">
        <f>+H26+H27</f>
        <v>6</v>
      </c>
      <c r="I28" s="23">
        <f>+I26+I27</f>
        <v>9</v>
      </c>
      <c r="J28" s="23">
        <f>+J26+J27</f>
        <v>49.1</v>
      </c>
    </row>
    <row r="29" spans="1:10" x14ac:dyDescent="0.25">
      <c r="A29" s="1" t="s">
        <v>145</v>
      </c>
      <c r="B29" s="1" t="s">
        <v>98</v>
      </c>
      <c r="C29" s="3">
        <v>8</v>
      </c>
      <c r="D29" s="3">
        <v>0</v>
      </c>
      <c r="E29" s="3">
        <f t="shared" si="2"/>
        <v>0</v>
      </c>
    </row>
    <row r="30" spans="1:10" x14ac:dyDescent="0.25">
      <c r="A30" s="22" t="s">
        <v>146</v>
      </c>
      <c r="B30" s="1" t="s">
        <v>85</v>
      </c>
      <c r="C30" s="3">
        <v>12</v>
      </c>
      <c r="D30" s="3">
        <v>0</v>
      </c>
      <c r="E30" s="3">
        <f>+D30*C30</f>
        <v>0</v>
      </c>
    </row>
    <row r="31" spans="1:10" x14ac:dyDescent="0.25">
      <c r="A31" s="15"/>
      <c r="B31" s="15"/>
      <c r="C31" s="15"/>
      <c r="D31" s="15"/>
      <c r="E31" s="1">
        <f>+E23+E24+E25+E26+E27+E28+E29+E30</f>
        <v>0</v>
      </c>
    </row>
    <row r="32" spans="1:10" x14ac:dyDescent="0.25">
      <c r="E32" s="1">
        <f>+E21+E31</f>
        <v>70</v>
      </c>
    </row>
  </sheetData>
  <mergeCells count="2">
    <mergeCell ref="A12:E12"/>
    <mergeCell ref="A22:E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5856-D0C9-4DE2-8A0A-CA769EA80157}">
  <dimension ref="A1:K76"/>
  <sheetViews>
    <sheetView topLeftCell="A25" workbookViewId="0">
      <selection activeCell="K25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9.28515625" bestFit="1" customWidth="1"/>
    <col min="6" max="6" width="37.28515625" bestFit="1" customWidth="1"/>
    <col min="7" max="7" width="25.140625" bestFit="1" customWidth="1"/>
    <col min="8" max="8" width="6.85546875" bestFit="1" customWidth="1"/>
    <col min="9" max="9" width="9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45216</v>
      </c>
      <c r="B2" s="4" t="s">
        <v>11</v>
      </c>
      <c r="C2" s="4" t="str">
        <f t="shared" ref="C2:C48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260</v>
      </c>
      <c r="F2" s="4" t="s">
        <v>339</v>
      </c>
      <c r="G2" s="4" t="s">
        <v>619</v>
      </c>
      <c r="H2" s="4">
        <v>70319</v>
      </c>
      <c r="I2" s="4"/>
      <c r="J2" s="4">
        <v>24.4</v>
      </c>
      <c r="K2" s="4" t="s">
        <v>10</v>
      </c>
    </row>
    <row r="3" spans="1:11" s="27" customFormat="1" x14ac:dyDescent="0.25">
      <c r="A3" s="26">
        <v>45216</v>
      </c>
      <c r="B3" s="4" t="s">
        <v>11</v>
      </c>
      <c r="C3" s="4" t="str">
        <f t="shared" si="0"/>
        <v>PMK 090</v>
      </c>
      <c r="D3" s="4">
        <v>2</v>
      </c>
      <c r="E3" s="4" t="s">
        <v>260</v>
      </c>
      <c r="F3" s="4" t="s">
        <v>339</v>
      </c>
      <c r="G3" s="4" t="s">
        <v>619</v>
      </c>
      <c r="H3" s="4">
        <v>70320</v>
      </c>
      <c r="I3" s="4"/>
      <c r="J3" s="4">
        <v>30.6</v>
      </c>
      <c r="K3" s="4" t="s">
        <v>10</v>
      </c>
    </row>
    <row r="4" spans="1:11" s="27" customFormat="1" x14ac:dyDescent="0.25">
      <c r="A4" s="26">
        <v>45216</v>
      </c>
      <c r="B4" s="4" t="s">
        <v>64</v>
      </c>
      <c r="C4" s="4" t="str">
        <f t="shared" si="0"/>
        <v>PLH889</v>
      </c>
      <c r="D4" s="4">
        <v>1</v>
      </c>
      <c r="E4" s="4" t="s">
        <v>620</v>
      </c>
      <c r="F4" s="4" t="s">
        <v>621</v>
      </c>
      <c r="G4" s="4" t="s">
        <v>622</v>
      </c>
      <c r="H4" s="4">
        <v>70352</v>
      </c>
      <c r="I4" s="4">
        <v>0.2</v>
      </c>
      <c r="J4" s="4"/>
      <c r="K4" s="4" t="s">
        <v>18</v>
      </c>
    </row>
    <row r="5" spans="1:11" s="27" customFormat="1" x14ac:dyDescent="0.25">
      <c r="A5" s="26">
        <v>45216</v>
      </c>
      <c r="B5" s="4" t="s">
        <v>64</v>
      </c>
      <c r="C5" s="4" t="str">
        <f t="shared" si="0"/>
        <v>PLH889</v>
      </c>
      <c r="D5" s="4">
        <v>1</v>
      </c>
      <c r="E5" s="4" t="s">
        <v>168</v>
      </c>
      <c r="F5" s="4" t="s">
        <v>36</v>
      </c>
      <c r="G5" s="4" t="s">
        <v>169</v>
      </c>
      <c r="H5" s="4">
        <v>70310</v>
      </c>
      <c r="I5" s="4">
        <v>3.9</v>
      </c>
      <c r="J5" s="4">
        <v>3.7</v>
      </c>
      <c r="K5" s="4" t="s">
        <v>10</v>
      </c>
    </row>
    <row r="6" spans="1:11" s="27" customFormat="1" x14ac:dyDescent="0.25">
      <c r="A6" s="26">
        <v>45216</v>
      </c>
      <c r="B6" s="4" t="s">
        <v>53</v>
      </c>
      <c r="C6" s="4" t="str">
        <f t="shared" si="0"/>
        <v>KUV274</v>
      </c>
      <c r="D6" s="4">
        <v>1</v>
      </c>
      <c r="E6" s="4" t="s">
        <v>168</v>
      </c>
      <c r="F6" s="4" t="s">
        <v>623</v>
      </c>
      <c r="G6" s="4" t="s">
        <v>624</v>
      </c>
      <c r="H6" s="4">
        <v>70356</v>
      </c>
      <c r="I6" s="4"/>
      <c r="J6" s="4">
        <v>2</v>
      </c>
      <c r="K6" s="4" t="s">
        <v>10</v>
      </c>
    </row>
    <row r="7" spans="1:11" s="27" customFormat="1" x14ac:dyDescent="0.25">
      <c r="A7" s="26">
        <v>45216</v>
      </c>
      <c r="B7" s="4" t="s">
        <v>53</v>
      </c>
      <c r="C7" s="4" t="str">
        <f t="shared" si="0"/>
        <v>KUV274</v>
      </c>
      <c r="D7" s="4">
        <v>1</v>
      </c>
      <c r="E7" s="4" t="s">
        <v>168</v>
      </c>
      <c r="F7" s="4" t="s">
        <v>81</v>
      </c>
      <c r="G7" s="4" t="s">
        <v>305</v>
      </c>
      <c r="H7" s="4">
        <v>70338</v>
      </c>
      <c r="I7" s="4"/>
      <c r="J7" s="4">
        <v>0</v>
      </c>
      <c r="K7" s="4" t="s">
        <v>10</v>
      </c>
    </row>
    <row r="8" spans="1:11" s="27" customFormat="1" x14ac:dyDescent="0.25">
      <c r="A8" s="26">
        <v>45216</v>
      </c>
      <c r="B8" s="4" t="s">
        <v>53</v>
      </c>
      <c r="C8" s="4" t="str">
        <f t="shared" si="0"/>
        <v>KUV274</v>
      </c>
      <c r="D8" s="4">
        <v>1</v>
      </c>
      <c r="E8" s="4" t="s">
        <v>168</v>
      </c>
      <c r="F8" s="4" t="s">
        <v>81</v>
      </c>
      <c r="G8" s="4" t="s">
        <v>305</v>
      </c>
      <c r="H8" s="4">
        <v>70375</v>
      </c>
      <c r="I8" s="4"/>
      <c r="J8" s="4">
        <v>0.8</v>
      </c>
      <c r="K8" s="4" t="s">
        <v>10</v>
      </c>
    </row>
    <row r="9" spans="1:11" s="27" customFormat="1" x14ac:dyDescent="0.25">
      <c r="A9" s="26">
        <v>45216</v>
      </c>
      <c r="B9" s="4" t="s">
        <v>53</v>
      </c>
      <c r="C9" s="4" t="str">
        <f t="shared" si="0"/>
        <v>KUV274</v>
      </c>
      <c r="D9" s="4">
        <v>1</v>
      </c>
      <c r="E9" s="4" t="s">
        <v>168</v>
      </c>
      <c r="F9" s="4" t="s">
        <v>81</v>
      </c>
      <c r="G9" s="4" t="s">
        <v>305</v>
      </c>
      <c r="H9" s="4">
        <v>70313</v>
      </c>
      <c r="I9" s="4">
        <v>0.4</v>
      </c>
      <c r="J9" s="4">
        <v>3.9</v>
      </c>
      <c r="K9" s="4" t="s">
        <v>10</v>
      </c>
    </row>
    <row r="10" spans="1:11" s="27" customFormat="1" x14ac:dyDescent="0.25">
      <c r="A10" s="26">
        <v>45216</v>
      </c>
      <c r="B10" s="4" t="s">
        <v>53</v>
      </c>
      <c r="C10" s="4" t="str">
        <f t="shared" si="0"/>
        <v>KUV274</v>
      </c>
      <c r="D10" s="4">
        <v>1</v>
      </c>
      <c r="E10" s="4" t="s">
        <v>168</v>
      </c>
      <c r="F10" s="4" t="s">
        <v>81</v>
      </c>
      <c r="G10" s="4" t="s">
        <v>625</v>
      </c>
      <c r="H10" s="4">
        <v>70314</v>
      </c>
      <c r="I10" s="4">
        <v>0.3</v>
      </c>
      <c r="J10" s="4">
        <v>2</v>
      </c>
      <c r="K10" s="4" t="s">
        <v>10</v>
      </c>
    </row>
    <row r="11" spans="1:11" x14ac:dyDescent="0.25">
      <c r="A11" s="26">
        <v>45216</v>
      </c>
      <c r="B11" s="25"/>
      <c r="C11" s="25"/>
      <c r="D11" s="25"/>
      <c r="E11" s="25" t="s">
        <v>165</v>
      </c>
      <c r="F11" s="25" t="s">
        <v>36</v>
      </c>
      <c r="G11" s="25" t="s">
        <v>169</v>
      </c>
      <c r="H11" s="25">
        <v>70315</v>
      </c>
      <c r="I11" s="3"/>
      <c r="J11" s="3">
        <v>2.5</v>
      </c>
      <c r="K11" s="3" t="s">
        <v>10</v>
      </c>
    </row>
    <row r="12" spans="1:11" s="27" customFormat="1" x14ac:dyDescent="0.25">
      <c r="A12" s="26">
        <v>45216</v>
      </c>
      <c r="B12" s="4" t="s">
        <v>40</v>
      </c>
      <c r="C12" s="4" t="str">
        <f t="shared" si="0"/>
        <v>MGW270</v>
      </c>
      <c r="D12" s="4">
        <v>1</v>
      </c>
      <c r="E12" s="4" t="s">
        <v>23</v>
      </c>
      <c r="F12" s="4" t="s">
        <v>364</v>
      </c>
      <c r="G12" s="4" t="s">
        <v>55</v>
      </c>
      <c r="H12" s="4">
        <v>70180</v>
      </c>
      <c r="I12" s="4"/>
      <c r="J12" s="4">
        <v>0.1</v>
      </c>
      <c r="K12" s="4" t="s">
        <v>18</v>
      </c>
    </row>
    <row r="13" spans="1:11" s="27" customFormat="1" x14ac:dyDescent="0.25">
      <c r="A13" s="26">
        <v>45216</v>
      </c>
      <c r="B13" s="4" t="s">
        <v>40</v>
      </c>
      <c r="C13" s="4" t="str">
        <f t="shared" si="0"/>
        <v>MGW270</v>
      </c>
      <c r="D13" s="4">
        <v>1</v>
      </c>
      <c r="E13" s="4" t="s">
        <v>56</v>
      </c>
      <c r="F13" s="4" t="s">
        <v>236</v>
      </c>
      <c r="G13" s="4" t="s">
        <v>626</v>
      </c>
      <c r="H13" s="4">
        <v>70363</v>
      </c>
      <c r="I13" s="4"/>
      <c r="J13" s="4">
        <v>0.4</v>
      </c>
      <c r="K13" s="4" t="s">
        <v>10</v>
      </c>
    </row>
    <row r="14" spans="1:11" s="27" customFormat="1" x14ac:dyDescent="0.25">
      <c r="A14" s="26">
        <v>45216</v>
      </c>
      <c r="B14" s="4" t="s">
        <v>40</v>
      </c>
      <c r="C14" s="4" t="str">
        <f t="shared" si="0"/>
        <v>MGW270</v>
      </c>
      <c r="D14" s="4">
        <v>1</v>
      </c>
      <c r="E14" s="4" t="s">
        <v>56</v>
      </c>
      <c r="F14" s="4" t="s">
        <v>236</v>
      </c>
      <c r="G14" s="4" t="s">
        <v>626</v>
      </c>
      <c r="H14" s="4">
        <v>70376</v>
      </c>
      <c r="I14" s="4"/>
      <c r="J14" s="4">
        <v>0.8</v>
      </c>
      <c r="K14" s="4" t="s">
        <v>10</v>
      </c>
    </row>
    <row r="15" spans="1:11" x14ac:dyDescent="0.25">
      <c r="A15" s="2">
        <v>45216</v>
      </c>
      <c r="B15" s="25"/>
      <c r="C15" s="25"/>
      <c r="D15" s="25"/>
      <c r="E15" s="25" t="s">
        <v>572</v>
      </c>
      <c r="F15" s="25" t="s">
        <v>497</v>
      </c>
      <c r="G15" s="25" t="s">
        <v>498</v>
      </c>
      <c r="H15" s="25">
        <v>70185</v>
      </c>
      <c r="I15" s="3">
        <v>0.1</v>
      </c>
      <c r="J15" s="3"/>
      <c r="K15" s="3" t="s">
        <v>18</v>
      </c>
    </row>
    <row r="16" spans="1:11" x14ac:dyDescent="0.25">
      <c r="A16" s="2">
        <v>45216</v>
      </c>
      <c r="B16" s="25"/>
      <c r="C16" s="25"/>
      <c r="D16" s="25"/>
      <c r="E16" s="25" t="s">
        <v>166</v>
      </c>
      <c r="F16" s="25" t="s">
        <v>627</v>
      </c>
      <c r="G16" s="25" t="s">
        <v>628</v>
      </c>
      <c r="H16" s="25">
        <v>70327</v>
      </c>
      <c r="I16" s="3">
        <v>0.5</v>
      </c>
      <c r="J16" s="3"/>
      <c r="K16" s="3" t="s">
        <v>10</v>
      </c>
    </row>
    <row r="17" spans="1:11" s="27" customFormat="1" x14ac:dyDescent="0.25">
      <c r="A17" s="26">
        <v>45216</v>
      </c>
      <c r="B17" s="4" t="s">
        <v>40</v>
      </c>
      <c r="C17" s="4" t="str">
        <f t="shared" si="0"/>
        <v>MGW270</v>
      </c>
      <c r="D17" s="4">
        <v>1</v>
      </c>
      <c r="E17" s="4" t="s">
        <v>56</v>
      </c>
      <c r="F17" s="4" t="s">
        <v>612</v>
      </c>
      <c r="G17" s="4" t="s">
        <v>629</v>
      </c>
      <c r="H17" s="4">
        <v>70321</v>
      </c>
      <c r="I17" s="4"/>
      <c r="J17" s="4">
        <v>5.5</v>
      </c>
      <c r="K17" s="4" t="s">
        <v>10</v>
      </c>
    </row>
    <row r="18" spans="1:11" s="27" customFormat="1" x14ac:dyDescent="0.25">
      <c r="A18" s="26">
        <v>45216</v>
      </c>
      <c r="B18" s="4" t="s">
        <v>40</v>
      </c>
      <c r="C18" s="4" t="str">
        <f t="shared" si="0"/>
        <v>MGW270</v>
      </c>
      <c r="D18" s="4">
        <v>1</v>
      </c>
      <c r="E18" s="4" t="s">
        <v>56</v>
      </c>
      <c r="F18" s="4" t="s">
        <v>612</v>
      </c>
      <c r="G18" s="4" t="s">
        <v>629</v>
      </c>
      <c r="H18" s="4">
        <v>70341</v>
      </c>
      <c r="I18" s="4"/>
      <c r="J18" s="4">
        <v>2.1</v>
      </c>
      <c r="K18" s="4" t="s">
        <v>10</v>
      </c>
    </row>
    <row r="19" spans="1:11" s="27" customFormat="1" x14ac:dyDescent="0.25">
      <c r="A19" s="26">
        <v>45216</v>
      </c>
      <c r="B19" s="4" t="s">
        <v>40</v>
      </c>
      <c r="C19" s="4" t="str">
        <f t="shared" si="0"/>
        <v>MGW270</v>
      </c>
      <c r="D19" s="4">
        <v>1</v>
      </c>
      <c r="E19" s="4" t="s">
        <v>56</v>
      </c>
      <c r="F19" s="4" t="s">
        <v>612</v>
      </c>
      <c r="G19" s="4" t="s">
        <v>629</v>
      </c>
      <c r="H19" s="4">
        <v>70325</v>
      </c>
      <c r="I19" s="4">
        <v>0.2</v>
      </c>
      <c r="J19" s="4"/>
      <c r="K19" s="4" t="s">
        <v>10</v>
      </c>
    </row>
    <row r="20" spans="1:11" x14ac:dyDescent="0.25">
      <c r="A20" s="2">
        <v>45216</v>
      </c>
      <c r="B20" s="25"/>
      <c r="C20" s="25"/>
      <c r="D20" s="25"/>
      <c r="E20" s="25" t="s">
        <v>642</v>
      </c>
      <c r="F20" s="25" t="s">
        <v>528</v>
      </c>
      <c r="G20" s="25" t="s">
        <v>529</v>
      </c>
      <c r="H20" s="25">
        <v>70170</v>
      </c>
      <c r="I20" s="3"/>
      <c r="J20" s="3">
        <v>0.1</v>
      </c>
      <c r="K20" s="3" t="s">
        <v>10</v>
      </c>
    </row>
    <row r="21" spans="1:11" s="27" customFormat="1" x14ac:dyDescent="0.25">
      <c r="A21" s="26">
        <v>45216</v>
      </c>
      <c r="B21" s="4" t="s">
        <v>34</v>
      </c>
      <c r="C21" s="4" t="str">
        <f t="shared" si="0"/>
        <v>MGI 513</v>
      </c>
      <c r="D21" s="4">
        <v>1</v>
      </c>
      <c r="E21" s="4" t="s">
        <v>27</v>
      </c>
      <c r="F21" s="4" t="s">
        <v>353</v>
      </c>
      <c r="G21" s="4" t="s">
        <v>354</v>
      </c>
      <c r="H21" s="4">
        <v>70372</v>
      </c>
      <c r="I21" s="4"/>
      <c r="J21" s="4">
        <v>0.1</v>
      </c>
      <c r="K21" s="4" t="s">
        <v>10</v>
      </c>
    </row>
    <row r="22" spans="1:11" s="27" customFormat="1" x14ac:dyDescent="0.25">
      <c r="A22" s="26">
        <v>45216</v>
      </c>
      <c r="B22" s="4" t="s">
        <v>34</v>
      </c>
      <c r="C22" s="4" t="str">
        <f t="shared" si="0"/>
        <v>MGI 513</v>
      </c>
      <c r="D22" s="4">
        <v>1</v>
      </c>
      <c r="E22" s="4" t="s">
        <v>27</v>
      </c>
      <c r="F22" s="4" t="s">
        <v>353</v>
      </c>
      <c r="G22" s="4" t="s">
        <v>354</v>
      </c>
      <c r="H22" s="4">
        <v>70336</v>
      </c>
      <c r="I22" s="4">
        <v>0.1</v>
      </c>
      <c r="J22" s="4"/>
      <c r="K22" s="4" t="s">
        <v>10</v>
      </c>
    </row>
    <row r="23" spans="1:11" s="27" customFormat="1" x14ac:dyDescent="0.25">
      <c r="A23" s="26">
        <v>45216</v>
      </c>
      <c r="B23" s="4" t="s">
        <v>34</v>
      </c>
      <c r="C23" s="4" t="str">
        <f t="shared" si="0"/>
        <v>MGI 513</v>
      </c>
      <c r="D23" s="4">
        <v>1</v>
      </c>
      <c r="E23" s="4" t="s">
        <v>27</v>
      </c>
      <c r="F23" s="4" t="s">
        <v>630</v>
      </c>
      <c r="G23" s="4" t="s">
        <v>631</v>
      </c>
      <c r="H23" s="4">
        <v>70354</v>
      </c>
      <c r="I23" s="4">
        <v>0.5</v>
      </c>
      <c r="J23" s="4">
        <v>0.1</v>
      </c>
      <c r="K23" s="4" t="s">
        <v>10</v>
      </c>
    </row>
    <row r="24" spans="1:11" s="27" customFormat="1" x14ac:dyDescent="0.25">
      <c r="A24" s="26">
        <v>45216</v>
      </c>
      <c r="B24" s="4" t="s">
        <v>34</v>
      </c>
      <c r="C24" s="4" t="str">
        <f t="shared" si="0"/>
        <v>MGI 513</v>
      </c>
      <c r="D24" s="4">
        <v>1</v>
      </c>
      <c r="E24" s="4" t="s">
        <v>27</v>
      </c>
      <c r="F24" s="4" t="s">
        <v>188</v>
      </c>
      <c r="G24" s="4" t="s">
        <v>271</v>
      </c>
      <c r="H24" s="4">
        <v>70342</v>
      </c>
      <c r="I24" s="4"/>
      <c r="J24" s="4">
        <v>1</v>
      </c>
      <c r="K24" s="4" t="s">
        <v>10</v>
      </c>
    </row>
    <row r="25" spans="1:11" s="27" customFormat="1" x14ac:dyDescent="0.25">
      <c r="A25" s="26">
        <v>45216</v>
      </c>
      <c r="B25" s="4" t="s">
        <v>34</v>
      </c>
      <c r="C25" s="4" t="str">
        <f t="shared" si="0"/>
        <v>MGI 513</v>
      </c>
      <c r="D25" s="4">
        <v>1</v>
      </c>
      <c r="E25" s="4" t="s">
        <v>27</v>
      </c>
      <c r="F25" s="4" t="s">
        <v>188</v>
      </c>
      <c r="G25" s="4" t="s">
        <v>272</v>
      </c>
      <c r="H25" s="4">
        <v>70335</v>
      </c>
      <c r="I25" s="4">
        <v>0.1</v>
      </c>
      <c r="J25" s="4"/>
      <c r="K25" s="4" t="s">
        <v>10</v>
      </c>
    </row>
    <row r="26" spans="1:11" s="27" customFormat="1" x14ac:dyDescent="0.25">
      <c r="A26" s="26">
        <v>45216</v>
      </c>
      <c r="B26" s="4" t="s">
        <v>34</v>
      </c>
      <c r="C26" s="4" t="str">
        <f t="shared" si="0"/>
        <v>MGI 513</v>
      </c>
      <c r="D26" s="4">
        <v>1</v>
      </c>
      <c r="E26" s="4" t="s">
        <v>27</v>
      </c>
      <c r="F26" s="4" t="s">
        <v>632</v>
      </c>
      <c r="G26" s="4" t="s">
        <v>633</v>
      </c>
      <c r="H26" s="4">
        <v>70337</v>
      </c>
      <c r="I26" s="4">
        <v>0.2</v>
      </c>
      <c r="J26" s="4"/>
      <c r="K26" s="4" t="s">
        <v>10</v>
      </c>
    </row>
    <row r="27" spans="1:11" s="27" customFormat="1" x14ac:dyDescent="0.25">
      <c r="A27" s="26">
        <v>45216</v>
      </c>
      <c r="B27" s="4" t="s">
        <v>34</v>
      </c>
      <c r="C27" s="4" t="str">
        <f t="shared" si="0"/>
        <v>MGI 513</v>
      </c>
      <c r="D27" s="4">
        <v>1</v>
      </c>
      <c r="E27" s="4" t="s">
        <v>27</v>
      </c>
      <c r="F27" s="4" t="s">
        <v>54</v>
      </c>
      <c r="G27" s="4" t="s">
        <v>470</v>
      </c>
      <c r="H27" s="4">
        <v>70333</v>
      </c>
      <c r="I27" s="4"/>
      <c r="J27" s="4">
        <v>0.2</v>
      </c>
      <c r="K27" s="4" t="s">
        <v>10</v>
      </c>
    </row>
    <row r="28" spans="1:11" s="27" customFormat="1" x14ac:dyDescent="0.25">
      <c r="A28" s="26">
        <v>45216</v>
      </c>
      <c r="B28" s="4" t="s">
        <v>142</v>
      </c>
      <c r="C28" s="4" t="str">
        <f t="shared" si="0"/>
        <v>WIW 420</v>
      </c>
      <c r="D28" s="4">
        <v>2</v>
      </c>
      <c r="E28" s="4" t="s">
        <v>12</v>
      </c>
      <c r="F28" s="4" t="s">
        <v>173</v>
      </c>
      <c r="G28" s="4" t="s">
        <v>634</v>
      </c>
      <c r="H28" s="4">
        <v>70344</v>
      </c>
      <c r="I28" s="4">
        <v>1.8</v>
      </c>
      <c r="J28" s="4"/>
      <c r="K28" s="4" t="s">
        <v>10</v>
      </c>
    </row>
    <row r="29" spans="1:11" s="27" customFormat="1" x14ac:dyDescent="0.25">
      <c r="A29" s="26">
        <v>45216</v>
      </c>
      <c r="B29" s="4" t="s">
        <v>142</v>
      </c>
      <c r="C29" s="4" t="str">
        <f t="shared" si="0"/>
        <v>WIW 420</v>
      </c>
      <c r="D29" s="4">
        <v>2</v>
      </c>
      <c r="E29" s="4" t="s">
        <v>12</v>
      </c>
      <c r="F29" s="4" t="s">
        <v>173</v>
      </c>
      <c r="G29" s="4" t="s">
        <v>634</v>
      </c>
      <c r="H29" s="4">
        <v>70326</v>
      </c>
      <c r="I29" s="4">
        <v>3.8</v>
      </c>
      <c r="J29" s="4"/>
      <c r="K29" s="4" t="s">
        <v>10</v>
      </c>
    </row>
    <row r="30" spans="1:11" s="27" customFormat="1" x14ac:dyDescent="0.25">
      <c r="A30" s="26">
        <v>45216</v>
      </c>
      <c r="B30" s="4" t="s">
        <v>26</v>
      </c>
      <c r="C30" s="4" t="str">
        <f t="shared" si="0"/>
        <v>AA 544 YZ</v>
      </c>
      <c r="D30" s="4">
        <v>1</v>
      </c>
      <c r="E30" s="4" t="s">
        <v>12</v>
      </c>
      <c r="F30" s="4" t="s">
        <v>635</v>
      </c>
      <c r="G30" s="4" t="s">
        <v>636</v>
      </c>
      <c r="H30" s="4">
        <v>70351</v>
      </c>
      <c r="I30" s="4">
        <v>0.1</v>
      </c>
      <c r="J30" s="4">
        <v>1.4</v>
      </c>
      <c r="K30" s="4" t="s">
        <v>10</v>
      </c>
    </row>
    <row r="31" spans="1:11" s="27" customFormat="1" x14ac:dyDescent="0.25">
      <c r="A31" s="26">
        <v>45216</v>
      </c>
      <c r="B31" s="4" t="s">
        <v>26</v>
      </c>
      <c r="C31" s="4" t="str">
        <f t="shared" si="0"/>
        <v>AA 544 YZ</v>
      </c>
      <c r="D31" s="4">
        <v>1</v>
      </c>
      <c r="E31" s="4" t="s">
        <v>12</v>
      </c>
      <c r="F31" s="4" t="s">
        <v>13</v>
      </c>
      <c r="G31" s="4" t="s">
        <v>14</v>
      </c>
      <c r="H31" s="4">
        <v>70353</v>
      </c>
      <c r="I31" s="4"/>
      <c r="J31" s="4">
        <v>14.5</v>
      </c>
      <c r="K31" s="4" t="s">
        <v>10</v>
      </c>
    </row>
    <row r="32" spans="1:11" s="27" customFormat="1" x14ac:dyDescent="0.25">
      <c r="A32" s="26">
        <v>45216</v>
      </c>
      <c r="B32" s="4" t="s">
        <v>142</v>
      </c>
      <c r="C32" s="4" t="str">
        <f t="shared" si="0"/>
        <v>WIW 420</v>
      </c>
      <c r="D32" s="4">
        <v>1</v>
      </c>
      <c r="E32" s="4" t="s">
        <v>67</v>
      </c>
      <c r="F32" s="4" t="s">
        <v>412</v>
      </c>
      <c r="G32" s="4" t="s">
        <v>413</v>
      </c>
      <c r="H32" s="4">
        <v>70330</v>
      </c>
      <c r="I32" s="4">
        <v>1.4</v>
      </c>
      <c r="J32" s="4">
        <v>5.7</v>
      </c>
      <c r="K32" s="4" t="s">
        <v>18</v>
      </c>
    </row>
    <row r="33" spans="1:11" x14ac:dyDescent="0.25">
      <c r="A33" s="2">
        <v>45216</v>
      </c>
      <c r="B33" s="25"/>
      <c r="C33" s="25"/>
      <c r="D33" s="25"/>
      <c r="E33" s="25" t="s">
        <v>166</v>
      </c>
      <c r="F33" s="25" t="s">
        <v>19</v>
      </c>
      <c r="G33" s="25" t="s">
        <v>275</v>
      </c>
      <c r="H33" s="25">
        <v>70345</v>
      </c>
      <c r="I33" s="3">
        <v>0.5</v>
      </c>
      <c r="J33" s="3">
        <v>7</v>
      </c>
      <c r="K33" s="3" t="s">
        <v>10</v>
      </c>
    </row>
    <row r="34" spans="1:11" s="27" customFormat="1" x14ac:dyDescent="0.25">
      <c r="A34" s="26">
        <v>45216</v>
      </c>
      <c r="B34" s="4" t="s">
        <v>98</v>
      </c>
      <c r="C34" s="4" t="str">
        <f t="shared" si="0"/>
        <v>HCB 003</v>
      </c>
      <c r="D34" s="4">
        <v>1</v>
      </c>
      <c r="E34" s="4" t="s">
        <v>27</v>
      </c>
      <c r="F34" s="4" t="s">
        <v>203</v>
      </c>
      <c r="G34" s="4" t="s">
        <v>355</v>
      </c>
      <c r="H34" s="4">
        <v>70322</v>
      </c>
      <c r="I34" s="4"/>
      <c r="J34" s="4">
        <v>2</v>
      </c>
      <c r="K34" s="4" t="s">
        <v>10</v>
      </c>
    </row>
    <row r="35" spans="1:11" s="27" customFormat="1" x14ac:dyDescent="0.25">
      <c r="A35" s="26">
        <v>45216</v>
      </c>
      <c r="B35" s="4" t="s">
        <v>98</v>
      </c>
      <c r="C35" s="4" t="str">
        <f t="shared" si="0"/>
        <v>HCB 003</v>
      </c>
      <c r="D35" s="4">
        <v>1</v>
      </c>
      <c r="E35" s="4" t="s">
        <v>27</v>
      </c>
      <c r="F35" s="4" t="s">
        <v>96</v>
      </c>
      <c r="G35" s="4" t="s">
        <v>332</v>
      </c>
      <c r="H35" s="4">
        <v>70371</v>
      </c>
      <c r="I35" s="4"/>
      <c r="J35" s="4">
        <v>0.2</v>
      </c>
      <c r="K35" s="4" t="s">
        <v>10</v>
      </c>
    </row>
    <row r="36" spans="1:11" s="27" customFormat="1" x14ac:dyDescent="0.25">
      <c r="A36" s="26">
        <v>45216</v>
      </c>
      <c r="B36" s="4" t="s">
        <v>98</v>
      </c>
      <c r="C36" s="4" t="str">
        <f t="shared" si="0"/>
        <v>HCB 003</v>
      </c>
      <c r="D36" s="4">
        <v>1</v>
      </c>
      <c r="E36" s="4" t="s">
        <v>27</v>
      </c>
      <c r="F36" s="4" t="s">
        <v>96</v>
      </c>
      <c r="G36" s="4" t="s">
        <v>332</v>
      </c>
      <c r="H36" s="4">
        <v>70355</v>
      </c>
      <c r="I36" s="4"/>
      <c r="J36" s="4">
        <v>2</v>
      </c>
      <c r="K36" s="4" t="s">
        <v>10</v>
      </c>
    </row>
    <row r="37" spans="1:11" s="27" customFormat="1" x14ac:dyDescent="0.25">
      <c r="A37" s="26">
        <v>45216</v>
      </c>
      <c r="B37" s="4" t="s">
        <v>98</v>
      </c>
      <c r="C37" s="4" t="str">
        <f t="shared" si="0"/>
        <v>HCB 003</v>
      </c>
      <c r="D37" s="4">
        <v>1</v>
      </c>
      <c r="E37" s="4" t="s">
        <v>27</v>
      </c>
      <c r="F37" s="4" t="s">
        <v>208</v>
      </c>
      <c r="G37" s="4" t="s">
        <v>209</v>
      </c>
      <c r="H37" s="4">
        <v>70364</v>
      </c>
      <c r="I37" s="4">
        <v>1.7</v>
      </c>
      <c r="J37" s="4"/>
      <c r="K37" s="4" t="s">
        <v>10</v>
      </c>
    </row>
    <row r="38" spans="1:11" x14ac:dyDescent="0.25">
      <c r="A38" s="2">
        <v>45216</v>
      </c>
      <c r="B38" s="25"/>
      <c r="C38" s="25"/>
      <c r="D38" s="25"/>
      <c r="E38" s="25" t="s">
        <v>166</v>
      </c>
      <c r="F38" s="25" t="s">
        <v>19</v>
      </c>
      <c r="G38" s="25" t="s">
        <v>317</v>
      </c>
      <c r="H38" s="25">
        <v>70362</v>
      </c>
      <c r="I38" s="3"/>
      <c r="J38" s="3">
        <v>0.1</v>
      </c>
      <c r="K38" s="3" t="s">
        <v>10</v>
      </c>
    </row>
    <row r="39" spans="1:11" x14ac:dyDescent="0.25">
      <c r="A39" s="2">
        <v>45216</v>
      </c>
      <c r="B39" s="25"/>
      <c r="C39" s="25"/>
      <c r="D39" s="25"/>
      <c r="E39" s="25" t="s">
        <v>166</v>
      </c>
      <c r="F39" s="25" t="s">
        <v>19</v>
      </c>
      <c r="G39" s="25" t="s">
        <v>317</v>
      </c>
      <c r="H39" s="25">
        <v>70373</v>
      </c>
      <c r="I39" s="3">
        <v>0.1</v>
      </c>
      <c r="J39" s="3">
        <v>0.7</v>
      </c>
      <c r="K39" s="3" t="s">
        <v>10</v>
      </c>
    </row>
    <row r="40" spans="1:11" s="27" customFormat="1" x14ac:dyDescent="0.25">
      <c r="A40" s="26">
        <v>45216</v>
      </c>
      <c r="B40" s="4" t="s">
        <v>98</v>
      </c>
      <c r="C40" s="4" t="str">
        <f t="shared" si="0"/>
        <v>HCB 003</v>
      </c>
      <c r="D40" s="4">
        <v>2</v>
      </c>
      <c r="E40" s="4" t="s">
        <v>12</v>
      </c>
      <c r="F40" s="4" t="s">
        <v>405</v>
      </c>
      <c r="G40" s="4" t="s">
        <v>406</v>
      </c>
      <c r="H40" s="4">
        <v>70369</v>
      </c>
      <c r="I40" s="4"/>
      <c r="J40" s="4">
        <v>3.7</v>
      </c>
      <c r="K40" s="4" t="s">
        <v>10</v>
      </c>
    </row>
    <row r="41" spans="1:11" x14ac:dyDescent="0.25">
      <c r="A41" s="2">
        <v>45216</v>
      </c>
      <c r="B41" s="25"/>
      <c r="C41" s="25"/>
      <c r="D41" s="25"/>
      <c r="E41" s="25" t="s">
        <v>166</v>
      </c>
      <c r="F41" s="25" t="s">
        <v>257</v>
      </c>
      <c r="G41" s="25" t="s">
        <v>637</v>
      </c>
      <c r="H41" s="25">
        <v>70368</v>
      </c>
      <c r="I41" s="3"/>
      <c r="J41" s="3">
        <v>7.6</v>
      </c>
      <c r="K41" s="3" t="s">
        <v>10</v>
      </c>
    </row>
    <row r="42" spans="1:11" x14ac:dyDescent="0.25">
      <c r="A42" s="2">
        <v>45216</v>
      </c>
      <c r="B42" s="25"/>
      <c r="C42" s="25"/>
      <c r="D42" s="25"/>
      <c r="E42" s="25" t="s">
        <v>166</v>
      </c>
      <c r="F42" s="25" t="s">
        <v>102</v>
      </c>
      <c r="G42" s="25" t="s">
        <v>42</v>
      </c>
      <c r="H42" s="25">
        <v>69783</v>
      </c>
      <c r="I42" s="3"/>
      <c r="J42" s="3">
        <v>1</v>
      </c>
      <c r="K42" s="3" t="s">
        <v>10</v>
      </c>
    </row>
    <row r="43" spans="1:11" s="27" customFormat="1" x14ac:dyDescent="0.25">
      <c r="A43" s="26">
        <v>45216</v>
      </c>
      <c r="B43" s="4" t="s">
        <v>110</v>
      </c>
      <c r="C43" s="4" t="str">
        <f t="shared" si="0"/>
        <v>WYK 776</v>
      </c>
      <c r="D43" s="4">
        <v>1</v>
      </c>
      <c r="E43" s="4" t="s">
        <v>23</v>
      </c>
      <c r="F43" s="4" t="s">
        <v>461</v>
      </c>
      <c r="G43" s="4" t="s">
        <v>462</v>
      </c>
      <c r="H43" s="4">
        <v>70334</v>
      </c>
      <c r="I43" s="4"/>
      <c r="J43" s="4">
        <v>1</v>
      </c>
      <c r="K43" s="4" t="s">
        <v>10</v>
      </c>
    </row>
    <row r="44" spans="1:11" s="27" customFormat="1" x14ac:dyDescent="0.25">
      <c r="A44" s="26">
        <v>45216</v>
      </c>
      <c r="B44" s="4" t="s">
        <v>110</v>
      </c>
      <c r="C44" s="4" t="str">
        <f t="shared" si="0"/>
        <v>WYK 776</v>
      </c>
      <c r="D44" s="4">
        <v>1</v>
      </c>
      <c r="E44" s="4" t="s">
        <v>23</v>
      </c>
      <c r="F44" s="4" t="s">
        <v>638</v>
      </c>
      <c r="G44" s="4" t="s">
        <v>639</v>
      </c>
      <c r="H44" s="4">
        <v>70343</v>
      </c>
      <c r="I44" s="4">
        <v>0.1</v>
      </c>
      <c r="J44" s="4">
        <v>5</v>
      </c>
      <c r="K44" s="4" t="s">
        <v>10</v>
      </c>
    </row>
    <row r="45" spans="1:11" s="27" customFormat="1" x14ac:dyDescent="0.25">
      <c r="A45" s="26">
        <v>45216</v>
      </c>
      <c r="B45" s="4" t="s">
        <v>104</v>
      </c>
      <c r="C45" s="4" t="str">
        <f t="shared" si="0"/>
        <v>UCS 416</v>
      </c>
      <c r="D45" s="4">
        <v>1</v>
      </c>
      <c r="E45" s="4" t="s">
        <v>27</v>
      </c>
      <c r="F45" s="4" t="s">
        <v>640</v>
      </c>
      <c r="G45" s="4" t="s">
        <v>641</v>
      </c>
      <c r="H45" s="4">
        <v>70340</v>
      </c>
      <c r="I45" s="4"/>
      <c r="J45" s="4">
        <v>0.1</v>
      </c>
      <c r="K45" s="4" t="s">
        <v>10</v>
      </c>
    </row>
    <row r="46" spans="1:11" s="27" customFormat="1" x14ac:dyDescent="0.25">
      <c r="A46" s="26">
        <v>45216</v>
      </c>
      <c r="B46" s="4" t="s">
        <v>104</v>
      </c>
      <c r="C46" s="4" t="str">
        <f t="shared" si="0"/>
        <v>UCS 416</v>
      </c>
      <c r="D46" s="4">
        <v>1</v>
      </c>
      <c r="E46" s="4" t="s">
        <v>27</v>
      </c>
      <c r="F46" s="4" t="s">
        <v>640</v>
      </c>
      <c r="G46" s="4" t="s">
        <v>641</v>
      </c>
      <c r="H46" s="4">
        <v>70324</v>
      </c>
      <c r="I46" s="4">
        <v>0.7</v>
      </c>
      <c r="J46" s="4">
        <v>0.5</v>
      </c>
      <c r="K46" s="4" t="s">
        <v>10</v>
      </c>
    </row>
    <row r="47" spans="1:11" s="27" customFormat="1" x14ac:dyDescent="0.25">
      <c r="A47" s="26">
        <v>45216</v>
      </c>
      <c r="B47" s="4" t="s">
        <v>104</v>
      </c>
      <c r="C47" s="4" t="str">
        <f t="shared" si="0"/>
        <v>UCS 416</v>
      </c>
      <c r="D47" s="4">
        <v>1</v>
      </c>
      <c r="E47" s="4" t="s">
        <v>27</v>
      </c>
      <c r="F47" s="4" t="s">
        <v>479</v>
      </c>
      <c r="G47" s="4" t="s">
        <v>480</v>
      </c>
      <c r="H47" s="4">
        <v>70346</v>
      </c>
      <c r="I47" s="4"/>
      <c r="J47" s="4">
        <v>1.2</v>
      </c>
      <c r="K47" s="4" t="s">
        <v>10</v>
      </c>
    </row>
    <row r="48" spans="1:11" s="27" customFormat="1" x14ac:dyDescent="0.25">
      <c r="A48" s="26">
        <v>45216</v>
      </c>
      <c r="B48" s="4" t="s">
        <v>104</v>
      </c>
      <c r="C48" s="4" t="str">
        <f t="shared" si="0"/>
        <v>UCS 416</v>
      </c>
      <c r="D48" s="4">
        <v>1</v>
      </c>
      <c r="E48" s="4" t="s">
        <v>27</v>
      </c>
      <c r="F48" s="4" t="s">
        <v>507</v>
      </c>
      <c r="G48" s="4" t="s">
        <v>349</v>
      </c>
      <c r="H48" s="4">
        <v>69993</v>
      </c>
      <c r="I48" s="4">
        <v>0.1</v>
      </c>
      <c r="J48" s="4"/>
      <c r="K48" s="4" t="s">
        <v>10</v>
      </c>
    </row>
    <row r="49" spans="1:11" s="27" customFormat="1" x14ac:dyDescent="0.25">
      <c r="A49" s="26">
        <v>45216</v>
      </c>
      <c r="B49" s="4" t="s">
        <v>104</v>
      </c>
      <c r="C49" s="4" t="str">
        <f t="shared" ref="C49:C53" si="1">IF(B49="GUZMAN","SOT 079",IF(B49="MIGUEL","DMQ 934",IF(B49="FRANCO","UCS 416",IF(B49="MOYANO","HCB 003",IF(B49="MUSTAFA","UKQ 237",IF(B49="TONI","MGW270",IF(B49="IBARRA","PLH889",IF(B49="VILLAFAÑE","MGI 513",IF(B49="VELAZQUEZ","PMK 090",IF(B49="ACOSTA","KUV274",IF(B49="LEDESMA","AA 544 YZ",IF(B49="NIETO","WIW 420",IF(B49="GONZALEZ","VBT 585",IF(B49="LOZANO","WYK 776",IF(B49="AGUSTIN","WTH 142","")))))))))))))))</f>
        <v>UCS 416</v>
      </c>
      <c r="D49" s="4">
        <v>1</v>
      </c>
      <c r="E49" s="4" t="s">
        <v>27</v>
      </c>
      <c r="F49" s="4" t="s">
        <v>30</v>
      </c>
      <c r="G49" s="4" t="s">
        <v>285</v>
      </c>
      <c r="H49" s="4">
        <v>70339</v>
      </c>
      <c r="I49" s="4"/>
      <c r="J49" s="4">
        <v>2</v>
      </c>
      <c r="K49" s="4" t="s">
        <v>10</v>
      </c>
    </row>
    <row r="50" spans="1:11" s="27" customFormat="1" x14ac:dyDescent="0.25">
      <c r="A50" s="26">
        <v>45216</v>
      </c>
      <c r="B50" s="24" t="s">
        <v>98</v>
      </c>
      <c r="C50" s="24" t="str">
        <f t="shared" si="1"/>
        <v>HCB 003</v>
      </c>
      <c r="D50" s="24">
        <v>2</v>
      </c>
      <c r="E50" s="24" t="s">
        <v>152</v>
      </c>
      <c r="F50" s="24" t="s">
        <v>551</v>
      </c>
      <c r="G50" s="24" t="s">
        <v>552</v>
      </c>
      <c r="H50" s="24">
        <v>70263</v>
      </c>
      <c r="I50" s="4">
        <v>0.3</v>
      </c>
      <c r="J50" s="4"/>
      <c r="K50" s="4" t="s">
        <v>10</v>
      </c>
    </row>
    <row r="51" spans="1:11" s="27" customFormat="1" x14ac:dyDescent="0.25">
      <c r="A51" s="26">
        <v>45216</v>
      </c>
      <c r="B51" s="24" t="s">
        <v>110</v>
      </c>
      <c r="C51" s="24" t="str">
        <f t="shared" si="1"/>
        <v>WYK 776</v>
      </c>
      <c r="D51" s="24">
        <v>2</v>
      </c>
      <c r="E51" s="24" t="s">
        <v>153</v>
      </c>
      <c r="F51" s="24" t="s">
        <v>356</v>
      </c>
      <c r="G51" s="24" t="s">
        <v>643</v>
      </c>
      <c r="H51" s="24">
        <v>70407</v>
      </c>
      <c r="I51" s="4"/>
      <c r="J51" s="4">
        <v>6</v>
      </c>
      <c r="K51" s="4" t="s">
        <v>18</v>
      </c>
    </row>
    <row r="52" spans="1:11" s="27" customFormat="1" x14ac:dyDescent="0.25">
      <c r="A52" s="26">
        <v>45216</v>
      </c>
      <c r="B52" s="24" t="s">
        <v>26</v>
      </c>
      <c r="C52" s="24" t="str">
        <f t="shared" si="1"/>
        <v>AA 544 YZ</v>
      </c>
      <c r="D52" s="24">
        <v>2</v>
      </c>
      <c r="E52" s="24" t="s">
        <v>151</v>
      </c>
      <c r="F52" s="24" t="s">
        <v>437</v>
      </c>
      <c r="G52" s="24" t="s">
        <v>438</v>
      </c>
      <c r="H52" s="24">
        <v>70432</v>
      </c>
      <c r="I52" s="4"/>
      <c r="J52" s="4">
        <v>6.3</v>
      </c>
      <c r="K52" s="4" t="s">
        <v>18</v>
      </c>
    </row>
    <row r="53" spans="1:11" s="27" customFormat="1" x14ac:dyDescent="0.25">
      <c r="A53" s="26">
        <v>45216</v>
      </c>
      <c r="B53" s="24" t="s">
        <v>26</v>
      </c>
      <c r="C53" s="24" t="str">
        <f t="shared" si="1"/>
        <v>AA 544 YZ</v>
      </c>
      <c r="D53" s="24">
        <v>3</v>
      </c>
      <c r="E53" s="24" t="s">
        <v>156</v>
      </c>
      <c r="F53" s="24" t="s">
        <v>364</v>
      </c>
      <c r="G53" s="24" t="s">
        <v>55</v>
      </c>
      <c r="H53" s="24">
        <v>70441</v>
      </c>
      <c r="I53" s="4"/>
      <c r="J53" s="4">
        <v>6.3</v>
      </c>
      <c r="K53" s="4" t="s">
        <v>18</v>
      </c>
    </row>
    <row r="54" spans="1:11" s="27" customFormat="1" x14ac:dyDescent="0.25">
      <c r="A54" s="26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thickBot="1" x14ac:dyDescent="0.3"/>
    <row r="56" spans="1:11" ht="15.75" thickBot="1" x14ac:dyDescent="0.3">
      <c r="A56" s="47" t="s">
        <v>114</v>
      </c>
      <c r="B56" s="48"/>
      <c r="C56" s="48"/>
      <c r="D56" s="48"/>
      <c r="E56" s="49"/>
      <c r="G56" s="5"/>
      <c r="H56" s="6" t="s">
        <v>115</v>
      </c>
      <c r="I56" s="6" t="s">
        <v>116</v>
      </c>
    </row>
    <row r="57" spans="1:11" ht="15.75" thickBot="1" x14ac:dyDescent="0.3">
      <c r="A57" s="1" t="s">
        <v>2</v>
      </c>
      <c r="B57" s="1" t="s">
        <v>1</v>
      </c>
      <c r="C57" s="1" t="s">
        <v>115</v>
      </c>
      <c r="D57" s="1" t="s">
        <v>117</v>
      </c>
      <c r="E57" s="1" t="s">
        <v>118</v>
      </c>
      <c r="G57" s="7" t="s">
        <v>18</v>
      </c>
      <c r="H57" s="8">
        <v>26</v>
      </c>
      <c r="I57" s="9">
        <f>+H57/H60</f>
        <v>0.17161716171617161</v>
      </c>
    </row>
    <row r="58" spans="1:11" ht="15.75" thickBot="1" x14ac:dyDescent="0.3">
      <c r="A58" s="1" t="s">
        <v>119</v>
      </c>
      <c r="B58" s="1" t="s">
        <v>34</v>
      </c>
      <c r="C58" s="3">
        <v>6</v>
      </c>
      <c r="D58" s="3">
        <v>1</v>
      </c>
      <c r="E58" s="3">
        <f>+C58*D58</f>
        <v>6</v>
      </c>
      <c r="G58" s="7" t="s">
        <v>10</v>
      </c>
      <c r="H58" s="8">
        <v>125.5</v>
      </c>
      <c r="I58" s="10">
        <f>+H58/H60</f>
        <v>0.82838283828382842</v>
      </c>
    </row>
    <row r="59" spans="1:11" ht="15.75" thickBot="1" x14ac:dyDescent="0.3">
      <c r="A59" s="1" t="s">
        <v>120</v>
      </c>
      <c r="B59" s="1" t="s">
        <v>53</v>
      </c>
      <c r="C59" s="3">
        <v>16</v>
      </c>
      <c r="D59" s="3">
        <v>1</v>
      </c>
      <c r="E59" s="3">
        <f t="shared" ref="E59:E64" si="2">+C59*D59</f>
        <v>16</v>
      </c>
      <c r="G59" s="7" t="s">
        <v>121</v>
      </c>
      <c r="H59" s="8">
        <v>0</v>
      </c>
      <c r="I59" s="10">
        <f>+H59/H60</f>
        <v>0</v>
      </c>
    </row>
    <row r="60" spans="1:11" ht="15.75" thickBot="1" x14ac:dyDescent="0.3">
      <c r="A60" s="1" t="s">
        <v>122</v>
      </c>
      <c r="B60" s="1" t="s">
        <v>64</v>
      </c>
      <c r="C60" s="4">
        <v>16</v>
      </c>
      <c r="D60" s="4">
        <v>1</v>
      </c>
      <c r="E60" s="3">
        <f t="shared" si="2"/>
        <v>16</v>
      </c>
      <c r="G60" s="7" t="s">
        <v>123</v>
      </c>
      <c r="H60" s="11">
        <f>SUM(H57:H59)</f>
        <v>151.5</v>
      </c>
      <c r="I60" s="12">
        <f>SUM(I57:I59)</f>
        <v>1</v>
      </c>
    </row>
    <row r="61" spans="1:11" x14ac:dyDescent="0.25">
      <c r="A61" s="1" t="s">
        <v>124</v>
      </c>
      <c r="B61" s="1" t="s">
        <v>40</v>
      </c>
      <c r="C61" s="3">
        <v>8</v>
      </c>
      <c r="D61" s="3">
        <v>1</v>
      </c>
      <c r="E61" s="3">
        <f t="shared" si="2"/>
        <v>8</v>
      </c>
    </row>
    <row r="62" spans="1:11" x14ac:dyDescent="0.25">
      <c r="A62" s="1" t="s">
        <v>125</v>
      </c>
      <c r="B62" s="1" t="s">
        <v>11</v>
      </c>
      <c r="C62" s="3">
        <v>8</v>
      </c>
      <c r="D62" s="3">
        <v>2</v>
      </c>
      <c r="E62" s="3">
        <f t="shared" si="2"/>
        <v>16</v>
      </c>
    </row>
    <row r="63" spans="1:11" x14ac:dyDescent="0.25">
      <c r="A63" s="1" t="s">
        <v>126</v>
      </c>
      <c r="B63" s="1" t="s">
        <v>26</v>
      </c>
      <c r="C63" s="3">
        <v>16</v>
      </c>
      <c r="D63" s="3">
        <v>3</v>
      </c>
      <c r="E63" s="3">
        <f t="shared" si="2"/>
        <v>48</v>
      </c>
    </row>
    <row r="64" spans="1:11" x14ac:dyDescent="0.25">
      <c r="A64" s="1" t="s">
        <v>127</v>
      </c>
      <c r="B64" s="1" t="s">
        <v>128</v>
      </c>
      <c r="C64" s="3">
        <v>22</v>
      </c>
      <c r="D64" s="3">
        <v>2</v>
      </c>
      <c r="E64" s="3">
        <f t="shared" si="2"/>
        <v>44</v>
      </c>
      <c r="G64" s="13"/>
      <c r="H64" s="13"/>
      <c r="I64" s="14" t="s">
        <v>123</v>
      </c>
      <c r="J64" s="14" t="s">
        <v>129</v>
      </c>
    </row>
    <row r="65" spans="1:10" x14ac:dyDescent="0.25">
      <c r="A65" s="15" t="s">
        <v>130</v>
      </c>
      <c r="B65" s="15"/>
      <c r="C65" s="15"/>
      <c r="D65" s="15"/>
      <c r="E65" s="1">
        <f>+E64+E63+E62+E61+E60+E59+E58</f>
        <v>154</v>
      </c>
      <c r="G65" s="13" t="s">
        <v>131</v>
      </c>
      <c r="H65" s="16">
        <v>180</v>
      </c>
      <c r="I65" s="17">
        <v>152.80000000000001</v>
      </c>
      <c r="J65" s="18">
        <f>(I65/H65)*1</f>
        <v>0.84888888888888892</v>
      </c>
    </row>
    <row r="66" spans="1:10" x14ac:dyDescent="0.25">
      <c r="A66" s="50" t="s">
        <v>132</v>
      </c>
      <c r="B66" s="50"/>
      <c r="C66" s="50"/>
      <c r="D66" s="50"/>
      <c r="E66" s="50"/>
      <c r="G66" s="13" t="s">
        <v>133</v>
      </c>
      <c r="H66" s="16">
        <v>207</v>
      </c>
      <c r="I66" s="17">
        <v>151.1</v>
      </c>
      <c r="J66" s="18">
        <f>(I66/H66)*1</f>
        <v>0.72995169082125599</v>
      </c>
    </row>
    <row r="67" spans="1:10" x14ac:dyDescent="0.25">
      <c r="A67" s="1" t="s">
        <v>134</v>
      </c>
      <c r="B67" s="1" t="s">
        <v>104</v>
      </c>
      <c r="C67" s="3">
        <v>7</v>
      </c>
      <c r="D67" s="3">
        <v>1</v>
      </c>
      <c r="E67" s="3">
        <f t="shared" ref="E67:E73" si="3">+C67*D67</f>
        <v>7</v>
      </c>
    </row>
    <row r="68" spans="1:10" x14ac:dyDescent="0.25">
      <c r="A68" s="1" t="s">
        <v>135</v>
      </c>
      <c r="B68" s="1" t="s">
        <v>95</v>
      </c>
      <c r="C68" s="3">
        <v>8</v>
      </c>
      <c r="D68" s="3">
        <v>0</v>
      </c>
      <c r="E68" s="3">
        <f t="shared" si="3"/>
        <v>0</v>
      </c>
    </row>
    <row r="69" spans="1:10" x14ac:dyDescent="0.25">
      <c r="A69" s="1" t="s">
        <v>136</v>
      </c>
      <c r="B69" s="1" t="s">
        <v>110</v>
      </c>
      <c r="C69" s="3">
        <v>8</v>
      </c>
      <c r="D69" s="3">
        <v>2</v>
      </c>
      <c r="E69" s="3">
        <f t="shared" si="3"/>
        <v>16</v>
      </c>
      <c r="G69" s="13" t="s">
        <v>137</v>
      </c>
      <c r="H69" s="13" t="s">
        <v>117</v>
      </c>
      <c r="I69" s="13" t="s">
        <v>138</v>
      </c>
      <c r="J69" s="13" t="s">
        <v>115</v>
      </c>
    </row>
    <row r="70" spans="1:10" x14ac:dyDescent="0.25">
      <c r="A70" s="1" t="s">
        <v>139</v>
      </c>
      <c r="B70" s="1" t="s">
        <v>296</v>
      </c>
      <c r="C70" s="3">
        <v>8</v>
      </c>
      <c r="D70" s="3">
        <v>0</v>
      </c>
      <c r="E70" s="3">
        <f t="shared" si="3"/>
        <v>0</v>
      </c>
      <c r="G70" s="20" t="s">
        <v>140</v>
      </c>
      <c r="H70" s="21">
        <v>9</v>
      </c>
      <c r="I70" s="21">
        <v>20</v>
      </c>
      <c r="J70" s="21">
        <v>112.2</v>
      </c>
    </row>
    <row r="71" spans="1:10" x14ac:dyDescent="0.25">
      <c r="A71" s="22" t="s">
        <v>141</v>
      </c>
      <c r="B71" s="1" t="s">
        <v>142</v>
      </c>
      <c r="C71" s="3">
        <v>7</v>
      </c>
      <c r="D71" s="3">
        <v>2</v>
      </c>
      <c r="E71" s="3">
        <f t="shared" si="3"/>
        <v>14</v>
      </c>
      <c r="G71" s="20" t="s">
        <v>143</v>
      </c>
      <c r="H71" s="21">
        <v>7</v>
      </c>
      <c r="I71" s="21">
        <v>15</v>
      </c>
      <c r="J71" s="21">
        <v>39.299999999999997</v>
      </c>
    </row>
    <row r="72" spans="1:10" x14ac:dyDescent="0.25">
      <c r="A72" s="22" t="s">
        <v>144</v>
      </c>
      <c r="B72" s="1" t="s">
        <v>90</v>
      </c>
      <c r="C72" s="3">
        <v>8</v>
      </c>
      <c r="D72" s="3">
        <v>0</v>
      </c>
      <c r="E72" s="3">
        <f t="shared" si="3"/>
        <v>0</v>
      </c>
      <c r="G72" s="13" t="s">
        <v>123</v>
      </c>
      <c r="H72" s="23">
        <f>+H70+H71</f>
        <v>16</v>
      </c>
      <c r="I72" s="23">
        <f>+I70+I71</f>
        <v>35</v>
      </c>
      <c r="J72" s="23">
        <f>+J70+J71</f>
        <v>151.5</v>
      </c>
    </row>
    <row r="73" spans="1:10" x14ac:dyDescent="0.25">
      <c r="A73" s="1" t="s">
        <v>145</v>
      </c>
      <c r="B73" s="1" t="s">
        <v>98</v>
      </c>
      <c r="C73" s="3">
        <v>8</v>
      </c>
      <c r="D73" s="3">
        <v>2</v>
      </c>
      <c r="E73" s="3">
        <f t="shared" si="3"/>
        <v>16</v>
      </c>
    </row>
    <row r="74" spans="1:10" x14ac:dyDescent="0.25">
      <c r="A74" s="22" t="s">
        <v>146</v>
      </c>
      <c r="B74" s="1" t="s">
        <v>85</v>
      </c>
      <c r="C74" s="3">
        <v>12</v>
      </c>
      <c r="D74" s="3">
        <v>0</v>
      </c>
      <c r="E74" s="3">
        <f>+D74*C74</f>
        <v>0</v>
      </c>
    </row>
    <row r="75" spans="1:10" x14ac:dyDescent="0.25">
      <c r="A75" s="15"/>
      <c r="B75" s="15"/>
      <c r="C75" s="15"/>
      <c r="D75" s="15"/>
      <c r="E75" s="1">
        <f>+E67+E68+E69+E70+E71+E72+E73+E74</f>
        <v>53</v>
      </c>
    </row>
    <row r="76" spans="1:10" x14ac:dyDescent="0.25">
      <c r="E76" s="1">
        <f>+E65+E75</f>
        <v>207</v>
      </c>
    </row>
  </sheetData>
  <mergeCells count="2">
    <mergeCell ref="A56:E56"/>
    <mergeCell ref="A66:E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CA7B-3A76-40A1-9AFA-BB3277D9B314}">
  <dimension ref="A1:K76"/>
  <sheetViews>
    <sheetView topLeftCell="A40" workbookViewId="0">
      <selection activeCell="K40" sqref="K1:L1048576"/>
    </sheetView>
  </sheetViews>
  <sheetFormatPr baseColWidth="10" defaultColWidth="11.5703125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4.85546875" bestFit="1" customWidth="1"/>
    <col min="6" max="6" width="30" bestFit="1" customWidth="1"/>
    <col min="7" max="7" width="29.14062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45217</v>
      </c>
      <c r="B2" s="4" t="s">
        <v>40</v>
      </c>
      <c r="C2" s="4" t="str">
        <f t="shared" ref="C2:C43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MGW270</v>
      </c>
      <c r="D2" s="4">
        <v>1</v>
      </c>
      <c r="E2" s="4" t="s">
        <v>566</v>
      </c>
      <c r="F2" s="4" t="s">
        <v>644</v>
      </c>
      <c r="G2" s="4" t="s">
        <v>365</v>
      </c>
      <c r="H2" s="4">
        <v>70398</v>
      </c>
      <c r="I2" s="4">
        <v>0.4</v>
      </c>
      <c r="J2" s="4">
        <v>14.4</v>
      </c>
      <c r="K2" s="4" t="s">
        <v>18</v>
      </c>
    </row>
    <row r="3" spans="1:11" s="27" customFormat="1" x14ac:dyDescent="0.25">
      <c r="A3" s="26">
        <v>45217</v>
      </c>
      <c r="B3" s="4" t="s">
        <v>40</v>
      </c>
      <c r="C3" s="4" t="str">
        <f t="shared" si="0"/>
        <v>MGW270</v>
      </c>
      <c r="D3" s="4">
        <v>1</v>
      </c>
      <c r="E3" s="4" t="s">
        <v>566</v>
      </c>
      <c r="F3" s="4" t="s">
        <v>644</v>
      </c>
      <c r="G3" s="4" t="s">
        <v>365</v>
      </c>
      <c r="H3" s="4">
        <v>70417</v>
      </c>
      <c r="I3" s="4"/>
      <c r="J3" s="4">
        <v>1.2</v>
      </c>
      <c r="K3" s="4" t="s">
        <v>18</v>
      </c>
    </row>
    <row r="4" spans="1:11" s="27" customFormat="1" x14ac:dyDescent="0.25">
      <c r="A4" s="26">
        <v>45217</v>
      </c>
      <c r="B4" s="4" t="s">
        <v>40</v>
      </c>
      <c r="C4" s="4" t="str">
        <f t="shared" si="0"/>
        <v>MGW270</v>
      </c>
      <c r="D4" s="4">
        <v>1</v>
      </c>
      <c r="E4" s="4" t="s">
        <v>566</v>
      </c>
      <c r="F4" s="4" t="s">
        <v>644</v>
      </c>
      <c r="G4" s="4" t="s">
        <v>365</v>
      </c>
      <c r="H4" s="4">
        <v>70385</v>
      </c>
      <c r="I4" s="4">
        <v>0.1</v>
      </c>
      <c r="J4" s="4"/>
      <c r="K4" s="4" t="s">
        <v>18</v>
      </c>
    </row>
    <row r="5" spans="1:11" s="27" customFormat="1" x14ac:dyDescent="0.25">
      <c r="A5" s="26">
        <v>45217</v>
      </c>
      <c r="B5" s="4" t="s">
        <v>40</v>
      </c>
      <c r="C5" s="4" t="str">
        <f t="shared" si="0"/>
        <v>MGW270</v>
      </c>
      <c r="D5" s="4">
        <v>1</v>
      </c>
      <c r="E5" s="4" t="s">
        <v>27</v>
      </c>
      <c r="F5" s="4" t="s">
        <v>75</v>
      </c>
      <c r="G5" s="4" t="s">
        <v>645</v>
      </c>
      <c r="H5" s="4">
        <v>70420</v>
      </c>
      <c r="I5" s="4">
        <v>0.1</v>
      </c>
      <c r="J5" s="4">
        <v>0.5</v>
      </c>
      <c r="K5" s="4" t="s">
        <v>10</v>
      </c>
    </row>
    <row r="6" spans="1:11" s="27" customFormat="1" x14ac:dyDescent="0.25">
      <c r="A6" s="26">
        <v>45217</v>
      </c>
      <c r="B6" s="4" t="s">
        <v>26</v>
      </c>
      <c r="C6" s="4" t="str">
        <f t="shared" si="0"/>
        <v>AA 544 YZ</v>
      </c>
      <c r="D6" s="4">
        <v>1</v>
      </c>
      <c r="E6" s="4" t="s">
        <v>35</v>
      </c>
      <c r="F6" s="4" t="s">
        <v>36</v>
      </c>
      <c r="G6" s="4" t="s">
        <v>37</v>
      </c>
      <c r="H6" s="4">
        <v>70383</v>
      </c>
      <c r="I6" s="4"/>
      <c r="J6" s="4">
        <v>16.600000000000001</v>
      </c>
      <c r="K6" s="4" t="s">
        <v>10</v>
      </c>
    </row>
    <row r="7" spans="1:11" s="27" customFormat="1" x14ac:dyDescent="0.25">
      <c r="A7" s="26">
        <v>45217</v>
      </c>
      <c r="B7" s="4" t="s">
        <v>11</v>
      </c>
      <c r="C7" s="4" t="str">
        <f t="shared" si="0"/>
        <v>PMK 090</v>
      </c>
      <c r="D7" s="4">
        <v>2</v>
      </c>
      <c r="E7" s="4" t="s">
        <v>23</v>
      </c>
      <c r="F7" s="4" t="s">
        <v>291</v>
      </c>
      <c r="G7" s="4" t="s">
        <v>577</v>
      </c>
      <c r="H7" s="4">
        <v>70384</v>
      </c>
      <c r="I7" s="4"/>
      <c r="J7" s="4">
        <v>5.6</v>
      </c>
      <c r="K7" s="4" t="s">
        <v>18</v>
      </c>
    </row>
    <row r="8" spans="1:11" s="27" customFormat="1" x14ac:dyDescent="0.25">
      <c r="A8" s="26">
        <v>45217</v>
      </c>
      <c r="B8" s="4" t="s">
        <v>64</v>
      </c>
      <c r="C8" s="4" t="str">
        <f t="shared" si="0"/>
        <v>PLH889</v>
      </c>
      <c r="D8" s="4">
        <v>1</v>
      </c>
      <c r="E8" s="4" t="s">
        <v>38</v>
      </c>
      <c r="F8" s="4" t="s">
        <v>36</v>
      </c>
      <c r="G8" s="4" t="s">
        <v>39</v>
      </c>
      <c r="H8" s="4">
        <v>70391</v>
      </c>
      <c r="I8" s="4">
        <v>0.2</v>
      </c>
      <c r="J8" s="4"/>
      <c r="K8" s="4" t="s">
        <v>10</v>
      </c>
    </row>
    <row r="9" spans="1:11" s="27" customFormat="1" x14ac:dyDescent="0.25">
      <c r="A9" s="26">
        <v>45217</v>
      </c>
      <c r="B9" s="4" t="s">
        <v>64</v>
      </c>
      <c r="C9" s="4" t="str">
        <f t="shared" si="0"/>
        <v>PLH889</v>
      </c>
      <c r="D9" s="4">
        <v>1</v>
      </c>
      <c r="E9" s="4" t="s">
        <v>38</v>
      </c>
      <c r="F9" s="4" t="s">
        <v>36</v>
      </c>
      <c r="G9" s="4" t="s">
        <v>39</v>
      </c>
      <c r="H9" s="4">
        <v>70401</v>
      </c>
      <c r="I9" s="4"/>
      <c r="J9" s="4">
        <v>4</v>
      </c>
      <c r="K9" s="4" t="s">
        <v>10</v>
      </c>
    </row>
    <row r="10" spans="1:11" s="27" customFormat="1" x14ac:dyDescent="0.25">
      <c r="A10" s="26">
        <v>45217</v>
      </c>
      <c r="B10" s="4" t="s">
        <v>64</v>
      </c>
      <c r="C10" s="4" t="str">
        <f t="shared" si="0"/>
        <v>PLH889</v>
      </c>
      <c r="D10" s="4">
        <v>1</v>
      </c>
      <c r="E10" s="4" t="s">
        <v>168</v>
      </c>
      <c r="F10" s="4" t="s">
        <v>36</v>
      </c>
      <c r="G10" s="4" t="s">
        <v>169</v>
      </c>
      <c r="H10" s="4">
        <v>70315</v>
      </c>
      <c r="I10" s="4"/>
      <c r="J10" s="4">
        <v>2.5</v>
      </c>
      <c r="K10" s="4" t="s">
        <v>10</v>
      </c>
    </row>
    <row r="11" spans="1:11" s="27" customFormat="1" x14ac:dyDescent="0.25">
      <c r="A11" s="26">
        <v>45217</v>
      </c>
      <c r="B11" s="4" t="s">
        <v>64</v>
      </c>
      <c r="C11" s="4" t="str">
        <f t="shared" si="0"/>
        <v>PLH889</v>
      </c>
      <c r="D11" s="4">
        <v>1</v>
      </c>
      <c r="E11" s="4" t="s">
        <v>168</v>
      </c>
      <c r="F11" s="4" t="s">
        <v>303</v>
      </c>
      <c r="G11" s="4" t="s">
        <v>168</v>
      </c>
      <c r="H11" s="4">
        <v>70409</v>
      </c>
      <c r="I11" s="4"/>
      <c r="J11" s="4">
        <v>0</v>
      </c>
      <c r="K11" s="4" t="s">
        <v>10</v>
      </c>
    </row>
    <row r="12" spans="1:11" s="27" customFormat="1" x14ac:dyDescent="0.25">
      <c r="A12" s="26">
        <v>45217</v>
      </c>
      <c r="B12" s="4" t="s">
        <v>34</v>
      </c>
      <c r="C12" s="4" t="str">
        <f t="shared" si="0"/>
        <v>MGI 513</v>
      </c>
      <c r="D12" s="4">
        <v>1</v>
      </c>
      <c r="E12" s="4" t="s">
        <v>12</v>
      </c>
      <c r="F12" s="4" t="s">
        <v>19</v>
      </c>
      <c r="G12" s="4" t="s">
        <v>155</v>
      </c>
      <c r="H12" s="4">
        <v>70379</v>
      </c>
      <c r="I12" s="4">
        <v>6.1</v>
      </c>
      <c r="J12" s="4"/>
      <c r="K12" s="4" t="s">
        <v>10</v>
      </c>
    </row>
    <row r="13" spans="1:11" x14ac:dyDescent="0.25">
      <c r="A13" s="2">
        <v>45217</v>
      </c>
      <c r="B13" s="25"/>
      <c r="C13" s="25"/>
      <c r="D13" s="25"/>
      <c r="E13" s="25" t="s">
        <v>665</v>
      </c>
      <c r="F13" s="25" t="s">
        <v>646</v>
      </c>
      <c r="G13" s="25" t="s">
        <v>647</v>
      </c>
      <c r="H13" s="25">
        <v>70397</v>
      </c>
      <c r="I13" s="3">
        <v>0.3</v>
      </c>
      <c r="J13" s="3"/>
      <c r="K13" s="3" t="s">
        <v>18</v>
      </c>
    </row>
    <row r="14" spans="1:11" x14ac:dyDescent="0.25">
      <c r="A14" s="2">
        <v>45217</v>
      </c>
      <c r="B14" s="25"/>
      <c r="C14" s="25"/>
      <c r="D14" s="25"/>
      <c r="E14" s="25" t="s">
        <v>665</v>
      </c>
      <c r="F14" s="25" t="s">
        <v>261</v>
      </c>
      <c r="G14" s="25" t="s">
        <v>262</v>
      </c>
      <c r="H14" s="25">
        <v>70386</v>
      </c>
      <c r="I14" s="3">
        <v>0.4</v>
      </c>
      <c r="J14" s="3"/>
      <c r="K14" s="3" t="s">
        <v>10</v>
      </c>
    </row>
    <row r="15" spans="1:11" s="27" customFormat="1" x14ac:dyDescent="0.25">
      <c r="A15" s="26">
        <v>45217</v>
      </c>
      <c r="B15" s="4" t="s">
        <v>34</v>
      </c>
      <c r="C15" s="4" t="str">
        <f t="shared" si="0"/>
        <v>MGI 513</v>
      </c>
      <c r="D15" s="4">
        <v>3</v>
      </c>
      <c r="E15" s="4" t="s">
        <v>12</v>
      </c>
      <c r="F15" s="4" t="s">
        <v>108</v>
      </c>
      <c r="G15" s="4" t="s">
        <v>648</v>
      </c>
      <c r="H15" s="4">
        <v>70393</v>
      </c>
      <c r="I15" s="4"/>
      <c r="J15" s="4">
        <v>2.6</v>
      </c>
      <c r="K15" s="4" t="s">
        <v>10</v>
      </c>
    </row>
    <row r="16" spans="1:11" s="27" customFormat="1" x14ac:dyDescent="0.25">
      <c r="A16" s="26">
        <v>45217</v>
      </c>
      <c r="B16" s="4" t="s">
        <v>34</v>
      </c>
      <c r="C16" s="4" t="str">
        <f t="shared" si="0"/>
        <v>MGI 513</v>
      </c>
      <c r="D16" s="4">
        <v>3</v>
      </c>
      <c r="E16" s="4" t="s">
        <v>12</v>
      </c>
      <c r="F16" s="4" t="s">
        <v>528</v>
      </c>
      <c r="G16" s="4" t="s">
        <v>649</v>
      </c>
      <c r="H16" s="4">
        <v>70392</v>
      </c>
      <c r="I16" s="4"/>
      <c r="J16" s="4">
        <v>0.6</v>
      </c>
      <c r="K16" s="4" t="s">
        <v>10</v>
      </c>
    </row>
    <row r="17" spans="1:11" s="27" customFormat="1" x14ac:dyDescent="0.25">
      <c r="A17" s="26">
        <v>45217</v>
      </c>
      <c r="B17" s="4" t="s">
        <v>53</v>
      </c>
      <c r="C17" s="4" t="str">
        <f t="shared" si="0"/>
        <v>KUV274</v>
      </c>
      <c r="D17" s="4">
        <v>1</v>
      </c>
      <c r="E17" s="4" t="s">
        <v>27</v>
      </c>
      <c r="F17" s="4" t="s">
        <v>405</v>
      </c>
      <c r="G17" s="4" t="s">
        <v>650</v>
      </c>
      <c r="H17" s="4">
        <v>70389</v>
      </c>
      <c r="I17" s="4"/>
      <c r="J17" s="4">
        <v>11.4</v>
      </c>
      <c r="K17" s="4" t="s">
        <v>10</v>
      </c>
    </row>
    <row r="18" spans="1:11" s="27" customFormat="1" x14ac:dyDescent="0.25">
      <c r="A18" s="26">
        <v>45217</v>
      </c>
      <c r="B18" s="4" t="s">
        <v>34</v>
      </c>
      <c r="C18" s="4" t="str">
        <f t="shared" si="0"/>
        <v>MGI 513</v>
      </c>
      <c r="D18" s="4">
        <v>2</v>
      </c>
      <c r="E18" s="4" t="s">
        <v>12</v>
      </c>
      <c r="F18" s="4" t="s">
        <v>19</v>
      </c>
      <c r="G18" s="4" t="s">
        <v>155</v>
      </c>
      <c r="H18" s="4">
        <v>70380</v>
      </c>
      <c r="I18" s="4">
        <v>6.4</v>
      </c>
      <c r="J18" s="4"/>
      <c r="K18" s="4" t="s">
        <v>10</v>
      </c>
    </row>
    <row r="19" spans="1:11" s="27" customFormat="1" x14ac:dyDescent="0.25">
      <c r="A19" s="26">
        <v>45217</v>
      </c>
      <c r="B19" s="4" t="s">
        <v>11</v>
      </c>
      <c r="C19" s="4" t="str">
        <f t="shared" si="0"/>
        <v>PMK 090</v>
      </c>
      <c r="D19" s="4">
        <v>1</v>
      </c>
      <c r="E19" s="4" t="s">
        <v>23</v>
      </c>
      <c r="F19" s="4" t="s">
        <v>24</v>
      </c>
      <c r="G19" s="4" t="s">
        <v>25</v>
      </c>
      <c r="H19" s="4">
        <v>70323</v>
      </c>
      <c r="I19" s="4"/>
      <c r="J19" s="4">
        <v>26.2</v>
      </c>
      <c r="K19" s="4" t="s">
        <v>10</v>
      </c>
    </row>
    <row r="20" spans="1:11" s="27" customFormat="1" x14ac:dyDescent="0.25">
      <c r="A20" s="26">
        <v>45217</v>
      </c>
      <c r="B20" s="4" t="s">
        <v>11</v>
      </c>
      <c r="C20" s="4" t="str">
        <f t="shared" si="0"/>
        <v>PMK 090</v>
      </c>
      <c r="D20" s="4">
        <v>3</v>
      </c>
      <c r="E20" s="4" t="s">
        <v>23</v>
      </c>
      <c r="F20" s="4" t="s">
        <v>24</v>
      </c>
      <c r="G20" s="4" t="s">
        <v>25</v>
      </c>
      <c r="H20" s="4">
        <v>70311</v>
      </c>
      <c r="I20" s="4"/>
      <c r="J20" s="4">
        <v>26.2</v>
      </c>
      <c r="K20" s="4" t="s">
        <v>10</v>
      </c>
    </row>
    <row r="21" spans="1:11" s="27" customFormat="1" x14ac:dyDescent="0.25">
      <c r="A21" s="26">
        <v>45217</v>
      </c>
      <c r="B21" s="4" t="s">
        <v>90</v>
      </c>
      <c r="C21" s="4" t="str">
        <f t="shared" si="0"/>
        <v>WTH 142</v>
      </c>
      <c r="D21" s="4">
        <v>1</v>
      </c>
      <c r="E21" s="4" t="s">
        <v>12</v>
      </c>
      <c r="F21" s="4" t="s">
        <v>403</v>
      </c>
      <c r="G21" s="4" t="s">
        <v>404</v>
      </c>
      <c r="H21" s="4">
        <v>70416</v>
      </c>
      <c r="I21" s="4"/>
      <c r="J21" s="4">
        <v>4</v>
      </c>
      <c r="K21" s="4" t="s">
        <v>18</v>
      </c>
    </row>
    <row r="22" spans="1:11" s="27" customFormat="1" x14ac:dyDescent="0.25">
      <c r="A22" s="26">
        <v>45217</v>
      </c>
      <c r="B22" s="4" t="s">
        <v>90</v>
      </c>
      <c r="C22" s="4" t="str">
        <f t="shared" si="0"/>
        <v>WTH 142</v>
      </c>
      <c r="D22" s="4">
        <v>1</v>
      </c>
      <c r="E22" s="4" t="s">
        <v>12</v>
      </c>
      <c r="F22" s="4" t="s">
        <v>651</v>
      </c>
      <c r="G22" s="4" t="s">
        <v>652</v>
      </c>
      <c r="H22" s="4">
        <v>70418</v>
      </c>
      <c r="I22" s="4"/>
      <c r="J22" s="4">
        <v>4</v>
      </c>
      <c r="K22" s="4" t="s">
        <v>10</v>
      </c>
    </row>
    <row r="23" spans="1:11" x14ac:dyDescent="0.25">
      <c r="A23" s="2">
        <v>45217</v>
      </c>
      <c r="B23" s="25"/>
      <c r="C23" s="25"/>
      <c r="D23" s="25"/>
      <c r="E23" s="25" t="s">
        <v>665</v>
      </c>
      <c r="F23" s="25" t="s">
        <v>257</v>
      </c>
      <c r="G23" s="25" t="s">
        <v>637</v>
      </c>
      <c r="H23" s="25">
        <v>70368</v>
      </c>
      <c r="I23" s="3"/>
      <c r="J23" s="3">
        <v>7.4</v>
      </c>
      <c r="K23" s="3" t="s">
        <v>10</v>
      </c>
    </row>
    <row r="24" spans="1:11" s="27" customFormat="1" x14ac:dyDescent="0.25">
      <c r="A24" s="26">
        <v>45217</v>
      </c>
      <c r="B24" s="4" t="s">
        <v>90</v>
      </c>
      <c r="C24" s="4" t="str">
        <f t="shared" si="0"/>
        <v>WTH 142</v>
      </c>
      <c r="D24" s="4">
        <v>2</v>
      </c>
      <c r="E24" s="4" t="s">
        <v>205</v>
      </c>
      <c r="F24" s="4" t="s">
        <v>62</v>
      </c>
      <c r="G24" s="4" t="s">
        <v>335</v>
      </c>
      <c r="H24" s="4">
        <v>70394</v>
      </c>
      <c r="I24" s="4"/>
      <c r="J24" s="4">
        <v>4</v>
      </c>
      <c r="K24" s="4" t="s">
        <v>10</v>
      </c>
    </row>
    <row r="25" spans="1:11" s="27" customFormat="1" x14ac:dyDescent="0.25">
      <c r="A25" s="26">
        <v>45217</v>
      </c>
      <c r="B25" s="4" t="s">
        <v>90</v>
      </c>
      <c r="C25" s="4" t="str">
        <f t="shared" si="0"/>
        <v>WTH 142</v>
      </c>
      <c r="D25" s="4">
        <v>2</v>
      </c>
      <c r="E25" s="4" t="s">
        <v>27</v>
      </c>
      <c r="F25" s="4" t="s">
        <v>559</v>
      </c>
      <c r="G25" s="4" t="s">
        <v>653</v>
      </c>
      <c r="H25" s="4">
        <v>70403</v>
      </c>
      <c r="I25" s="4"/>
      <c r="J25" s="4">
        <v>4</v>
      </c>
      <c r="K25" s="4" t="s">
        <v>10</v>
      </c>
    </row>
    <row r="26" spans="1:11" x14ac:dyDescent="0.25">
      <c r="A26" s="2">
        <v>45217</v>
      </c>
      <c r="B26" s="25"/>
      <c r="C26" s="25"/>
      <c r="D26" s="25"/>
      <c r="E26" s="25" t="s">
        <v>665</v>
      </c>
      <c r="F26" s="25" t="s">
        <v>65</v>
      </c>
      <c r="G26" s="25" t="s">
        <v>390</v>
      </c>
      <c r="H26" s="25">
        <v>70406</v>
      </c>
      <c r="I26" s="3"/>
      <c r="J26" s="3">
        <v>0.6</v>
      </c>
      <c r="K26" s="3" t="s">
        <v>10</v>
      </c>
    </row>
    <row r="27" spans="1:11" x14ac:dyDescent="0.25">
      <c r="A27" s="2">
        <v>45217</v>
      </c>
      <c r="B27" s="25"/>
      <c r="C27" s="25"/>
      <c r="D27" s="25"/>
      <c r="E27" s="25" t="s">
        <v>665</v>
      </c>
      <c r="F27" s="25" t="s">
        <v>515</v>
      </c>
      <c r="G27" s="25" t="s">
        <v>58</v>
      </c>
      <c r="H27" s="25">
        <v>70400</v>
      </c>
      <c r="I27" s="3"/>
      <c r="J27" s="3">
        <v>1.2</v>
      </c>
      <c r="K27" s="3" t="s">
        <v>18</v>
      </c>
    </row>
    <row r="28" spans="1:11" x14ac:dyDescent="0.25">
      <c r="A28" s="2">
        <v>45217</v>
      </c>
      <c r="B28" s="25"/>
      <c r="C28" s="25"/>
      <c r="D28" s="25"/>
      <c r="E28" s="25" t="s">
        <v>665</v>
      </c>
      <c r="F28" s="25" t="s">
        <v>217</v>
      </c>
      <c r="G28" s="25" t="s">
        <v>557</v>
      </c>
      <c r="H28" s="25">
        <v>70411</v>
      </c>
      <c r="I28" s="3"/>
      <c r="J28" s="3">
        <v>3.1</v>
      </c>
      <c r="K28" s="3" t="s">
        <v>18</v>
      </c>
    </row>
    <row r="29" spans="1:11" s="27" customFormat="1" x14ac:dyDescent="0.25">
      <c r="A29" s="26">
        <v>45217</v>
      </c>
      <c r="B29" s="4" t="s">
        <v>142</v>
      </c>
      <c r="C29" s="4" t="str">
        <f t="shared" si="0"/>
        <v>WIW 420</v>
      </c>
      <c r="D29" s="4">
        <v>1</v>
      </c>
      <c r="E29" s="4" t="s">
        <v>27</v>
      </c>
      <c r="F29" s="4" t="s">
        <v>561</v>
      </c>
      <c r="G29" s="4" t="s">
        <v>562</v>
      </c>
      <c r="H29" s="4">
        <v>70396</v>
      </c>
      <c r="I29" s="4">
        <v>0.1</v>
      </c>
      <c r="J29" s="4"/>
      <c r="K29" s="4" t="s">
        <v>10</v>
      </c>
    </row>
    <row r="30" spans="1:11" s="27" customFormat="1" x14ac:dyDescent="0.25">
      <c r="A30" s="26">
        <v>45217</v>
      </c>
      <c r="B30" s="4" t="s">
        <v>142</v>
      </c>
      <c r="C30" s="4" t="str">
        <f t="shared" si="0"/>
        <v>WIW 420</v>
      </c>
      <c r="D30" s="4">
        <v>1</v>
      </c>
      <c r="E30" s="4" t="s">
        <v>27</v>
      </c>
      <c r="F30" s="4" t="s">
        <v>234</v>
      </c>
      <c r="G30" s="4" t="s">
        <v>534</v>
      </c>
      <c r="H30" s="4">
        <v>70405</v>
      </c>
      <c r="I30" s="4"/>
      <c r="J30" s="4">
        <v>1</v>
      </c>
      <c r="K30" s="4" t="s">
        <v>10</v>
      </c>
    </row>
    <row r="31" spans="1:11" s="27" customFormat="1" x14ac:dyDescent="0.25">
      <c r="A31" s="26">
        <v>45217</v>
      </c>
      <c r="B31" s="4" t="s">
        <v>142</v>
      </c>
      <c r="C31" s="4" t="str">
        <f t="shared" si="0"/>
        <v>WIW 420</v>
      </c>
      <c r="D31" s="4">
        <v>1</v>
      </c>
      <c r="E31" s="4" t="s">
        <v>27</v>
      </c>
      <c r="F31" s="4" t="s">
        <v>188</v>
      </c>
      <c r="G31" s="4" t="s">
        <v>654</v>
      </c>
      <c r="H31" s="4">
        <v>70402</v>
      </c>
      <c r="I31" s="4">
        <v>0.1</v>
      </c>
      <c r="J31" s="4">
        <v>2</v>
      </c>
      <c r="K31" s="4" t="s">
        <v>10</v>
      </c>
    </row>
    <row r="32" spans="1:11" x14ac:dyDescent="0.25">
      <c r="A32" s="2">
        <v>45217</v>
      </c>
      <c r="B32" s="25"/>
      <c r="C32" s="25"/>
      <c r="D32" s="25"/>
      <c r="E32" s="25" t="s">
        <v>665</v>
      </c>
      <c r="F32" s="25" t="s">
        <v>604</v>
      </c>
      <c r="G32" s="25" t="s">
        <v>605</v>
      </c>
      <c r="H32" s="25">
        <v>70382</v>
      </c>
      <c r="I32" s="3">
        <v>1.4</v>
      </c>
      <c r="J32" s="3"/>
      <c r="K32" s="3" t="s">
        <v>10</v>
      </c>
    </row>
    <row r="33" spans="1:11" s="27" customFormat="1" x14ac:dyDescent="0.25">
      <c r="A33" s="26">
        <v>45217</v>
      </c>
      <c r="B33" s="4" t="s">
        <v>142</v>
      </c>
      <c r="C33" s="4" t="str">
        <f t="shared" si="0"/>
        <v>WIW 420</v>
      </c>
      <c r="D33" s="4">
        <v>1</v>
      </c>
      <c r="E33" s="4" t="s">
        <v>27</v>
      </c>
      <c r="F33" s="4" t="s">
        <v>655</v>
      </c>
      <c r="G33" s="4" t="s">
        <v>656</v>
      </c>
      <c r="H33" s="4">
        <v>70378</v>
      </c>
      <c r="I33" s="4"/>
      <c r="J33" s="4">
        <v>1.5</v>
      </c>
      <c r="K33" s="4" t="s">
        <v>10</v>
      </c>
    </row>
    <row r="34" spans="1:11" x14ac:dyDescent="0.25">
      <c r="A34" s="2">
        <v>45217</v>
      </c>
      <c r="B34" s="25"/>
      <c r="C34" s="25"/>
      <c r="D34" s="25"/>
      <c r="E34" s="25" t="s">
        <v>665</v>
      </c>
      <c r="F34" s="25" t="s">
        <v>68</v>
      </c>
      <c r="G34" s="25" t="s">
        <v>657</v>
      </c>
      <c r="H34" s="25">
        <v>70395</v>
      </c>
      <c r="I34" s="3">
        <v>0.2</v>
      </c>
      <c r="J34" s="3">
        <v>0.1</v>
      </c>
      <c r="K34" s="3" t="s">
        <v>10</v>
      </c>
    </row>
    <row r="35" spans="1:11" s="27" customFormat="1" x14ac:dyDescent="0.25">
      <c r="A35" s="26">
        <v>45217</v>
      </c>
      <c r="B35" s="4" t="s">
        <v>40</v>
      </c>
      <c r="C35" s="4" t="str">
        <f t="shared" si="0"/>
        <v>MGW270</v>
      </c>
      <c r="D35" s="4">
        <v>2</v>
      </c>
      <c r="E35" s="4" t="s">
        <v>27</v>
      </c>
      <c r="F35" s="4" t="s">
        <v>68</v>
      </c>
      <c r="G35" s="4" t="s">
        <v>542</v>
      </c>
      <c r="H35" s="4">
        <v>70387</v>
      </c>
      <c r="I35" s="4"/>
      <c r="J35" s="4">
        <v>0.6</v>
      </c>
      <c r="K35" s="4" t="s">
        <v>10</v>
      </c>
    </row>
    <row r="36" spans="1:11" x14ac:dyDescent="0.25">
      <c r="A36" s="2">
        <v>45217</v>
      </c>
      <c r="B36" s="25"/>
      <c r="C36" s="25"/>
      <c r="D36" s="25"/>
      <c r="E36" s="25" t="s">
        <v>665</v>
      </c>
      <c r="F36" s="25" t="s">
        <v>595</v>
      </c>
      <c r="G36" s="25" t="s">
        <v>596</v>
      </c>
      <c r="H36" s="25">
        <v>70413</v>
      </c>
      <c r="I36" s="3"/>
      <c r="J36" s="3">
        <v>2</v>
      </c>
      <c r="K36" s="3" t="s">
        <v>10</v>
      </c>
    </row>
    <row r="37" spans="1:11" s="27" customFormat="1" x14ac:dyDescent="0.25">
      <c r="A37" s="26">
        <v>45217</v>
      </c>
      <c r="B37" s="4" t="s">
        <v>40</v>
      </c>
      <c r="C37" s="4" t="str">
        <f t="shared" si="0"/>
        <v>MGW270</v>
      </c>
      <c r="D37" s="4">
        <v>2</v>
      </c>
      <c r="E37" s="4" t="s">
        <v>27</v>
      </c>
      <c r="F37" s="4" t="s">
        <v>88</v>
      </c>
      <c r="G37" s="4" t="s">
        <v>89</v>
      </c>
      <c r="H37" s="4">
        <v>70419</v>
      </c>
      <c r="I37" s="4">
        <v>0.1</v>
      </c>
      <c r="J37" s="4"/>
      <c r="K37" s="4" t="s">
        <v>10</v>
      </c>
    </row>
    <row r="38" spans="1:11" x14ac:dyDescent="0.25">
      <c r="A38" s="2">
        <v>45217</v>
      </c>
      <c r="B38" s="25"/>
      <c r="C38" s="25"/>
      <c r="D38" s="25"/>
      <c r="E38" s="25" t="s">
        <v>665</v>
      </c>
      <c r="F38" s="25" t="s">
        <v>658</v>
      </c>
      <c r="G38" s="25" t="s">
        <v>659</v>
      </c>
      <c r="H38" s="25">
        <v>70414</v>
      </c>
      <c r="I38" s="3">
        <v>4</v>
      </c>
      <c r="J38" s="3"/>
      <c r="K38" s="3" t="s">
        <v>18</v>
      </c>
    </row>
    <row r="39" spans="1:11" x14ac:dyDescent="0.25">
      <c r="A39" s="2">
        <v>45217</v>
      </c>
      <c r="B39" s="25"/>
      <c r="C39" s="25"/>
      <c r="D39" s="25"/>
      <c r="E39" s="25" t="s">
        <v>665</v>
      </c>
      <c r="F39" s="25" t="s">
        <v>660</v>
      </c>
      <c r="G39" s="25" t="s">
        <v>661</v>
      </c>
      <c r="H39" s="25">
        <v>70410</v>
      </c>
      <c r="I39" s="3"/>
      <c r="J39" s="3">
        <v>1.3</v>
      </c>
      <c r="K39" s="3" t="s">
        <v>18</v>
      </c>
    </row>
    <row r="40" spans="1:11" s="27" customFormat="1" x14ac:dyDescent="0.25">
      <c r="A40" s="26">
        <v>45217</v>
      </c>
      <c r="B40" s="4" t="s">
        <v>104</v>
      </c>
      <c r="C40" s="4" t="str">
        <f t="shared" si="0"/>
        <v>UCS 416</v>
      </c>
      <c r="D40" s="4">
        <v>2</v>
      </c>
      <c r="E40" s="4" t="s">
        <v>27</v>
      </c>
      <c r="F40" s="4" t="s">
        <v>662</v>
      </c>
      <c r="G40" s="4" t="s">
        <v>663</v>
      </c>
      <c r="H40" s="4">
        <v>70408</v>
      </c>
      <c r="I40" s="4">
        <v>0.1</v>
      </c>
      <c r="J40" s="4">
        <v>2</v>
      </c>
      <c r="K40" s="4" t="s">
        <v>10</v>
      </c>
    </row>
    <row r="41" spans="1:11" s="27" customFormat="1" x14ac:dyDescent="0.25">
      <c r="A41" s="26">
        <v>45217</v>
      </c>
      <c r="B41" s="4" t="s">
        <v>104</v>
      </c>
      <c r="C41" s="4" t="str">
        <f t="shared" si="0"/>
        <v>UCS 416</v>
      </c>
      <c r="D41" s="4">
        <v>2</v>
      </c>
      <c r="E41" s="4" t="s">
        <v>27</v>
      </c>
      <c r="F41" s="4" t="s">
        <v>405</v>
      </c>
      <c r="G41" s="4" t="s">
        <v>454</v>
      </c>
      <c r="H41" s="4">
        <v>70390</v>
      </c>
      <c r="I41" s="4"/>
      <c r="J41" s="4">
        <v>4</v>
      </c>
      <c r="K41" s="4" t="s">
        <v>10</v>
      </c>
    </row>
    <row r="42" spans="1:11" x14ac:dyDescent="0.25">
      <c r="A42" s="2">
        <v>45217</v>
      </c>
      <c r="B42" s="25"/>
      <c r="C42" s="25"/>
      <c r="D42" s="25"/>
      <c r="E42" s="25" t="s">
        <v>665</v>
      </c>
      <c r="F42" s="25" t="s">
        <v>453</v>
      </c>
      <c r="G42" s="25" t="s">
        <v>664</v>
      </c>
      <c r="H42" s="25">
        <v>70412</v>
      </c>
      <c r="I42" s="3"/>
      <c r="J42" s="3">
        <v>2</v>
      </c>
      <c r="K42" s="3" t="s">
        <v>10</v>
      </c>
    </row>
    <row r="43" spans="1:11" s="27" customFormat="1" x14ac:dyDescent="0.25">
      <c r="A43" s="26">
        <v>45217</v>
      </c>
      <c r="B43" s="4" t="s">
        <v>53</v>
      </c>
      <c r="C43" s="4" t="str">
        <f t="shared" si="0"/>
        <v>KUV274</v>
      </c>
      <c r="D43" s="4">
        <v>2</v>
      </c>
      <c r="E43" s="4" t="s">
        <v>12</v>
      </c>
      <c r="F43" s="4" t="s">
        <v>96</v>
      </c>
      <c r="G43" s="4" t="s">
        <v>148</v>
      </c>
      <c r="H43" s="4">
        <v>70404</v>
      </c>
      <c r="I43" s="4">
        <v>0.1</v>
      </c>
      <c r="J43" s="4">
        <v>3.1</v>
      </c>
      <c r="K43" s="4" t="s">
        <v>10</v>
      </c>
    </row>
    <row r="44" spans="1:11" x14ac:dyDescent="0.25">
      <c r="A44" s="2">
        <v>45217</v>
      </c>
      <c r="B44" s="25"/>
      <c r="C44" s="25"/>
      <c r="D44" s="25"/>
      <c r="E44" s="25" t="s">
        <v>665</v>
      </c>
      <c r="F44" s="25" t="s">
        <v>658</v>
      </c>
      <c r="G44" s="25" t="s">
        <v>659</v>
      </c>
      <c r="H44" s="25">
        <v>70415</v>
      </c>
      <c r="I44" s="3">
        <v>2.6</v>
      </c>
      <c r="J44" s="3"/>
      <c r="K44" s="3" t="s">
        <v>18</v>
      </c>
    </row>
    <row r="45" spans="1:11" x14ac:dyDescent="0.25">
      <c r="A45" s="2">
        <v>45217</v>
      </c>
      <c r="B45" s="24" t="s">
        <v>104</v>
      </c>
      <c r="C45" s="24" t="str">
        <f t="shared" ref="C45:C54" si="1">IF(B45="GUZMAN","SOT 079",IF(B45="MIGUEL","DMQ 934",IF(B45="FRANCO","UCS 416",IF(B45="MOYANO","HCB 003",IF(B45="MUSTAFA","UKQ 237",IF(B45="TONI","MGW270",IF(B45="IBARRA","PLH889",IF(B45="VILLAFAÑE","MGI 513",IF(B45="VELAZQUEZ","PMK 090",IF(B45="ACOSTA","KUV274",IF(B45="LEDESMA","AA 544 YZ",IF(B45="NIETO","WIW 420",IF(B45="GONZALEZ","VBT 585",IF(B45="LOZANO","WYK 776",IF(B45="AGUSTIN","WTH 142","")))))))))))))))</f>
        <v>UCS 416</v>
      </c>
      <c r="D45" s="24">
        <v>1</v>
      </c>
      <c r="E45" s="24" t="s">
        <v>152</v>
      </c>
      <c r="F45" s="24" t="s">
        <v>364</v>
      </c>
      <c r="G45" s="24" t="s">
        <v>55</v>
      </c>
      <c r="H45" s="24">
        <v>70421</v>
      </c>
      <c r="I45" s="3"/>
      <c r="J45" s="3">
        <v>8</v>
      </c>
      <c r="K45" s="3" t="s">
        <v>18</v>
      </c>
    </row>
    <row r="46" spans="1:11" x14ac:dyDescent="0.25">
      <c r="A46" s="2">
        <v>45217</v>
      </c>
      <c r="B46" s="24" t="s">
        <v>53</v>
      </c>
      <c r="C46" s="24" t="str">
        <f t="shared" si="1"/>
        <v>KUV274</v>
      </c>
      <c r="D46" s="24">
        <v>2</v>
      </c>
      <c r="E46" s="24" t="s">
        <v>153</v>
      </c>
      <c r="F46" s="24" t="s">
        <v>437</v>
      </c>
      <c r="G46" s="24" t="s">
        <v>438</v>
      </c>
      <c r="H46" s="24">
        <v>70460</v>
      </c>
      <c r="I46" s="3"/>
      <c r="J46" s="3">
        <v>11.5</v>
      </c>
      <c r="K46" s="3" t="s">
        <v>18</v>
      </c>
    </row>
    <row r="47" spans="1:11" x14ac:dyDescent="0.25">
      <c r="A47" s="2">
        <v>45217</v>
      </c>
      <c r="B47" s="24" t="s">
        <v>11</v>
      </c>
      <c r="C47" s="24" t="str">
        <f t="shared" si="1"/>
        <v>PMK 090</v>
      </c>
      <c r="D47" s="24">
        <v>2</v>
      </c>
      <c r="E47" s="24" t="s">
        <v>151</v>
      </c>
      <c r="F47" s="24" t="s">
        <v>291</v>
      </c>
      <c r="G47" s="24" t="s">
        <v>577</v>
      </c>
      <c r="H47" s="24">
        <v>70459</v>
      </c>
      <c r="I47" s="3"/>
      <c r="J47" s="3">
        <v>16</v>
      </c>
      <c r="K47" s="3" t="s">
        <v>18</v>
      </c>
    </row>
    <row r="48" spans="1:11" x14ac:dyDescent="0.25">
      <c r="A48" s="2">
        <v>45217</v>
      </c>
      <c r="B48" s="24" t="s">
        <v>104</v>
      </c>
      <c r="C48" s="24" t="str">
        <f t="shared" si="1"/>
        <v>UCS 416</v>
      </c>
      <c r="D48" s="24">
        <v>2</v>
      </c>
      <c r="E48" s="24" t="s">
        <v>156</v>
      </c>
      <c r="F48" s="24" t="s">
        <v>662</v>
      </c>
      <c r="G48" s="24" t="s">
        <v>666</v>
      </c>
      <c r="H48" s="24">
        <v>70452</v>
      </c>
      <c r="I48" s="3"/>
      <c r="J48" s="3">
        <v>0.2</v>
      </c>
      <c r="K48" s="3" t="s">
        <v>10</v>
      </c>
    </row>
    <row r="49" spans="1:11" x14ac:dyDescent="0.25">
      <c r="A49" s="2">
        <v>45217</v>
      </c>
      <c r="B49" s="24" t="s">
        <v>26</v>
      </c>
      <c r="C49" s="24" t="str">
        <f t="shared" si="1"/>
        <v>AA 544 YZ</v>
      </c>
      <c r="D49" s="24">
        <v>2</v>
      </c>
      <c r="E49" s="24" t="s">
        <v>159</v>
      </c>
      <c r="F49" s="24" t="s">
        <v>121</v>
      </c>
      <c r="G49" s="24" t="s">
        <v>243</v>
      </c>
      <c r="H49" s="24" t="s">
        <v>302</v>
      </c>
      <c r="I49" s="3"/>
      <c r="J49" s="3">
        <v>16</v>
      </c>
      <c r="K49" s="3" t="s">
        <v>121</v>
      </c>
    </row>
    <row r="50" spans="1:11" x14ac:dyDescent="0.25">
      <c r="A50" s="2">
        <v>45217</v>
      </c>
      <c r="B50" s="24" t="s">
        <v>40</v>
      </c>
      <c r="C50" s="24" t="str">
        <f t="shared" si="1"/>
        <v>MGW270</v>
      </c>
      <c r="D50" s="24">
        <v>2</v>
      </c>
      <c r="E50" s="24" t="s">
        <v>160</v>
      </c>
      <c r="F50" s="24" t="s">
        <v>667</v>
      </c>
      <c r="G50" s="24" t="s">
        <v>668</v>
      </c>
      <c r="H50" s="24">
        <v>70458</v>
      </c>
      <c r="I50" s="3"/>
      <c r="J50" s="3">
        <v>1.6</v>
      </c>
      <c r="K50" s="3" t="s">
        <v>18</v>
      </c>
    </row>
    <row r="51" spans="1:11" x14ac:dyDescent="0.25">
      <c r="A51" s="2">
        <v>45217</v>
      </c>
      <c r="B51" s="24" t="s">
        <v>34</v>
      </c>
      <c r="C51" s="24" t="str">
        <f t="shared" si="1"/>
        <v>MGI 513</v>
      </c>
      <c r="D51" s="24">
        <v>3</v>
      </c>
      <c r="E51" s="24" t="s">
        <v>161</v>
      </c>
      <c r="F51" s="24" t="s">
        <v>669</v>
      </c>
      <c r="G51" s="24" t="s">
        <v>670</v>
      </c>
      <c r="H51" s="24">
        <v>70440</v>
      </c>
      <c r="I51" s="3"/>
      <c r="J51" s="3">
        <v>0.1</v>
      </c>
      <c r="K51" s="3" t="s">
        <v>10</v>
      </c>
    </row>
    <row r="52" spans="1:11" x14ac:dyDescent="0.25">
      <c r="A52" s="2">
        <v>45217</v>
      </c>
      <c r="B52" s="24" t="s">
        <v>34</v>
      </c>
      <c r="C52" s="24" t="str">
        <f t="shared" ref="C52:C53" si="2">IF(B52="GUZMAN","SOT 079",IF(B52="MIGUEL","DMQ 934",IF(B52="FRANCO","UCS 416",IF(B52="MOYANO","HCB 003",IF(B52="MUSTAFA","UKQ 237",IF(B52="TONI","MGW270",IF(B52="IBARRA","PLH889",IF(B52="VILLAFAÑE","MGI 513",IF(B52="VELAZQUEZ","PMK 090",IF(B52="ACOSTA","KUV274",IF(B52="LEDESMA","AA 544 YZ",IF(B52="NIETO","WIW 420",IF(B52="GONZALEZ","VBT 585",IF(B52="LOZANO","WYK 776",IF(B52="AGUSTIN","WTH 142","")))))))))))))))</f>
        <v>MGI 513</v>
      </c>
      <c r="D52" s="24">
        <v>3</v>
      </c>
      <c r="E52" s="24" t="s">
        <v>162</v>
      </c>
      <c r="F52" s="24" t="s">
        <v>669</v>
      </c>
      <c r="G52" s="24" t="s">
        <v>670</v>
      </c>
      <c r="H52" s="24">
        <v>70461</v>
      </c>
      <c r="I52" s="3"/>
      <c r="J52" s="3">
        <v>0.1</v>
      </c>
      <c r="K52" s="3" t="s">
        <v>10</v>
      </c>
    </row>
    <row r="53" spans="1:11" x14ac:dyDescent="0.25">
      <c r="A53" s="2">
        <v>45217</v>
      </c>
      <c r="B53" s="24" t="s">
        <v>53</v>
      </c>
      <c r="C53" s="24" t="str">
        <f t="shared" si="2"/>
        <v>KUV274</v>
      </c>
      <c r="D53" s="24">
        <v>3</v>
      </c>
      <c r="E53" s="24" t="s">
        <v>163</v>
      </c>
      <c r="F53" s="24" t="s">
        <v>374</v>
      </c>
      <c r="G53" s="24" t="s">
        <v>375</v>
      </c>
      <c r="H53" s="24">
        <v>70476</v>
      </c>
      <c r="I53" s="3">
        <v>3.5</v>
      </c>
      <c r="J53" s="3"/>
      <c r="K53" s="3" t="s">
        <v>18</v>
      </c>
    </row>
    <row r="54" spans="1:11" x14ac:dyDescent="0.25">
      <c r="A54" s="2"/>
      <c r="B54" s="3"/>
      <c r="C54" s="4" t="str">
        <f t="shared" si="1"/>
        <v/>
      </c>
      <c r="D54" s="3"/>
      <c r="E54" s="3"/>
      <c r="F54" s="3"/>
      <c r="G54" s="3"/>
      <c r="H54" s="3"/>
      <c r="I54" s="3"/>
      <c r="J54" s="3"/>
      <c r="K54" s="3"/>
    </row>
    <row r="55" spans="1:11" ht="15.75" thickBot="1" x14ac:dyDescent="0.3"/>
    <row r="56" spans="1:11" ht="15.75" thickBot="1" x14ac:dyDescent="0.3">
      <c r="A56" s="47" t="s">
        <v>114</v>
      </c>
      <c r="B56" s="48"/>
      <c r="C56" s="48"/>
      <c r="D56" s="48"/>
      <c r="E56" s="49"/>
      <c r="G56" s="5"/>
      <c r="H56" s="6" t="s">
        <v>115</v>
      </c>
      <c r="I56" s="6" t="s">
        <v>116</v>
      </c>
    </row>
    <row r="57" spans="1:11" ht="15.75" thickBot="1" x14ac:dyDescent="0.3">
      <c r="A57" s="1" t="s">
        <v>2</v>
      </c>
      <c r="B57" s="1" t="s">
        <v>1</v>
      </c>
      <c r="C57" s="1" t="s">
        <v>115</v>
      </c>
      <c r="D57" s="1" t="s">
        <v>117</v>
      </c>
      <c r="E57" s="1" t="s">
        <v>118</v>
      </c>
      <c r="G57" s="7" t="s">
        <v>18</v>
      </c>
      <c r="H57" s="8">
        <v>66.3</v>
      </c>
      <c r="I57" s="9">
        <f>+H57/H60</f>
        <v>0.31156015037593981</v>
      </c>
    </row>
    <row r="58" spans="1:11" ht="15.75" thickBot="1" x14ac:dyDescent="0.3">
      <c r="A58" s="1" t="s">
        <v>119</v>
      </c>
      <c r="B58" s="1" t="s">
        <v>34</v>
      </c>
      <c r="C58" s="3">
        <v>6</v>
      </c>
      <c r="D58" s="3">
        <v>3</v>
      </c>
      <c r="E58" s="3">
        <f>+C58*D58</f>
        <v>18</v>
      </c>
      <c r="G58" s="7" t="s">
        <v>10</v>
      </c>
      <c r="H58" s="8">
        <v>130.5</v>
      </c>
      <c r="I58" s="10">
        <f>+H58/H60</f>
        <v>0.6132518796992481</v>
      </c>
    </row>
    <row r="59" spans="1:11" ht="15.75" thickBot="1" x14ac:dyDescent="0.3">
      <c r="A59" s="1" t="s">
        <v>120</v>
      </c>
      <c r="B59" s="1" t="s">
        <v>53</v>
      </c>
      <c r="C59" s="3">
        <v>16</v>
      </c>
      <c r="D59" s="3">
        <v>3</v>
      </c>
      <c r="E59" s="3">
        <f t="shared" ref="E59:E64" si="3">+C59*D59</f>
        <v>48</v>
      </c>
      <c r="G59" s="7" t="s">
        <v>121</v>
      </c>
      <c r="H59" s="8">
        <v>16</v>
      </c>
      <c r="I59" s="10">
        <f>+H59/H60</f>
        <v>7.5187969924812026E-2</v>
      </c>
    </row>
    <row r="60" spans="1:11" ht="15.75" thickBot="1" x14ac:dyDescent="0.3">
      <c r="A60" s="1" t="s">
        <v>122</v>
      </c>
      <c r="B60" s="1" t="s">
        <v>64</v>
      </c>
      <c r="C60" s="4">
        <v>16</v>
      </c>
      <c r="D60" s="4">
        <v>1</v>
      </c>
      <c r="E60" s="3">
        <f t="shared" si="3"/>
        <v>16</v>
      </c>
      <c r="G60" s="7" t="s">
        <v>123</v>
      </c>
      <c r="H60" s="11">
        <f>SUM(H57:H59)</f>
        <v>212.8</v>
      </c>
      <c r="I60" s="12">
        <f>SUM(I57:I59)</f>
        <v>0.99999999999999989</v>
      </c>
    </row>
    <row r="61" spans="1:11" x14ac:dyDescent="0.25">
      <c r="A61" s="1" t="s">
        <v>124</v>
      </c>
      <c r="B61" s="1" t="s">
        <v>40</v>
      </c>
      <c r="C61" s="3">
        <v>8</v>
      </c>
      <c r="D61" s="3">
        <v>2</v>
      </c>
      <c r="E61" s="3">
        <f t="shared" si="3"/>
        <v>16</v>
      </c>
    </row>
    <row r="62" spans="1:11" x14ac:dyDescent="0.25">
      <c r="A62" s="1" t="s">
        <v>125</v>
      </c>
      <c r="B62" s="1" t="s">
        <v>11</v>
      </c>
      <c r="C62" s="3">
        <v>8</v>
      </c>
      <c r="D62" s="3">
        <v>3</v>
      </c>
      <c r="E62" s="3">
        <f t="shared" si="3"/>
        <v>24</v>
      </c>
    </row>
    <row r="63" spans="1:11" x14ac:dyDescent="0.25">
      <c r="A63" s="1" t="s">
        <v>126</v>
      </c>
      <c r="B63" s="1" t="s">
        <v>26</v>
      </c>
      <c r="C63" s="3">
        <v>16</v>
      </c>
      <c r="D63" s="3">
        <v>2</v>
      </c>
      <c r="E63" s="3">
        <f t="shared" si="3"/>
        <v>32</v>
      </c>
    </row>
    <row r="64" spans="1:11" x14ac:dyDescent="0.25">
      <c r="A64" s="1" t="s">
        <v>127</v>
      </c>
      <c r="B64" s="1" t="s">
        <v>128</v>
      </c>
      <c r="C64" s="3">
        <v>22</v>
      </c>
      <c r="D64" s="3">
        <v>3</v>
      </c>
      <c r="E64" s="3">
        <f t="shared" si="3"/>
        <v>66</v>
      </c>
      <c r="G64" s="13"/>
      <c r="H64" s="13"/>
      <c r="I64" s="14" t="s">
        <v>123</v>
      </c>
      <c r="J64" s="14" t="s">
        <v>129</v>
      </c>
    </row>
    <row r="65" spans="1:10" x14ac:dyDescent="0.25">
      <c r="A65" s="15" t="s">
        <v>130</v>
      </c>
      <c r="B65" s="15"/>
      <c r="C65" s="15"/>
      <c r="D65" s="15"/>
      <c r="E65" s="1">
        <f>+E64+E63+E62+E61+E60+E59+E58</f>
        <v>220</v>
      </c>
      <c r="G65" s="13" t="s">
        <v>131</v>
      </c>
      <c r="H65" s="16">
        <v>220</v>
      </c>
      <c r="I65" s="17">
        <v>182.4</v>
      </c>
      <c r="J65" s="18">
        <f>(I65/H65)*1</f>
        <v>0.8290909090909091</v>
      </c>
    </row>
    <row r="66" spans="1:10" x14ac:dyDescent="0.25">
      <c r="A66" s="50" t="s">
        <v>132</v>
      </c>
      <c r="B66" s="50"/>
      <c r="C66" s="50"/>
      <c r="D66" s="50"/>
      <c r="E66" s="50"/>
      <c r="G66" s="13" t="s">
        <v>133</v>
      </c>
      <c r="H66" s="16">
        <v>257</v>
      </c>
      <c r="I66" s="17">
        <v>212.8</v>
      </c>
      <c r="J66" s="18">
        <f>(I66/H66)*1</f>
        <v>0.82801556420233469</v>
      </c>
    </row>
    <row r="67" spans="1:10" x14ac:dyDescent="0.25">
      <c r="A67" s="1" t="s">
        <v>134</v>
      </c>
      <c r="B67" s="1" t="s">
        <v>104</v>
      </c>
      <c r="C67" s="3">
        <v>7</v>
      </c>
      <c r="D67" s="3">
        <v>2</v>
      </c>
      <c r="E67" s="3">
        <f t="shared" ref="E67:E73" si="4">+C67*D67</f>
        <v>14</v>
      </c>
    </row>
    <row r="68" spans="1:10" x14ac:dyDescent="0.25">
      <c r="A68" s="1" t="s">
        <v>135</v>
      </c>
      <c r="B68" s="1" t="s">
        <v>95</v>
      </c>
      <c r="C68" s="3">
        <v>8</v>
      </c>
      <c r="D68" s="3">
        <v>0</v>
      </c>
      <c r="E68" s="3">
        <f t="shared" si="4"/>
        <v>0</v>
      </c>
    </row>
    <row r="69" spans="1:10" x14ac:dyDescent="0.25">
      <c r="A69" s="1" t="s">
        <v>136</v>
      </c>
      <c r="B69" s="1" t="s">
        <v>110</v>
      </c>
      <c r="C69" s="3">
        <v>8</v>
      </c>
      <c r="D69" s="3">
        <v>0</v>
      </c>
      <c r="E69" s="3">
        <f t="shared" si="4"/>
        <v>0</v>
      </c>
      <c r="G69" s="13" t="s">
        <v>137</v>
      </c>
      <c r="H69" s="13" t="s">
        <v>117</v>
      </c>
      <c r="I69" s="13" t="s">
        <v>138</v>
      </c>
      <c r="J69" s="13" t="s">
        <v>115</v>
      </c>
    </row>
    <row r="70" spans="1:10" x14ac:dyDescent="0.25">
      <c r="A70" s="1" t="s">
        <v>139</v>
      </c>
      <c r="B70" s="1" t="s">
        <v>296</v>
      </c>
      <c r="C70" s="3">
        <v>8</v>
      </c>
      <c r="D70" s="3">
        <v>0</v>
      </c>
      <c r="E70" s="3">
        <f t="shared" si="4"/>
        <v>0</v>
      </c>
      <c r="G70" s="20" t="s">
        <v>140</v>
      </c>
      <c r="H70" s="21">
        <v>14</v>
      </c>
      <c r="I70" s="21">
        <v>24</v>
      </c>
      <c r="J70" s="21">
        <v>177.8</v>
      </c>
    </row>
    <row r="71" spans="1:10" x14ac:dyDescent="0.25">
      <c r="A71" s="22" t="s">
        <v>141</v>
      </c>
      <c r="B71" s="1" t="s">
        <v>142</v>
      </c>
      <c r="C71" s="3">
        <v>7</v>
      </c>
      <c r="D71" s="3">
        <v>1</v>
      </c>
      <c r="E71" s="3">
        <f t="shared" si="4"/>
        <v>7</v>
      </c>
      <c r="G71" s="20" t="s">
        <v>143</v>
      </c>
      <c r="H71" s="21">
        <v>5</v>
      </c>
      <c r="I71" s="21">
        <v>11</v>
      </c>
      <c r="J71" s="21">
        <v>35</v>
      </c>
    </row>
    <row r="72" spans="1:10" x14ac:dyDescent="0.25">
      <c r="A72" s="22" t="s">
        <v>144</v>
      </c>
      <c r="B72" s="1" t="s">
        <v>90</v>
      </c>
      <c r="C72" s="3">
        <v>8</v>
      </c>
      <c r="D72" s="3">
        <v>2</v>
      </c>
      <c r="E72" s="3">
        <f t="shared" si="4"/>
        <v>16</v>
      </c>
      <c r="G72" s="13" t="s">
        <v>123</v>
      </c>
      <c r="H72" s="23">
        <f>+H70+H71</f>
        <v>19</v>
      </c>
      <c r="I72" s="23">
        <f>+I70+I71</f>
        <v>35</v>
      </c>
      <c r="J72" s="23">
        <f>+J70+J71</f>
        <v>212.8</v>
      </c>
    </row>
    <row r="73" spans="1:10" x14ac:dyDescent="0.25">
      <c r="A73" s="1" t="s">
        <v>145</v>
      </c>
      <c r="B73" s="1" t="s">
        <v>98</v>
      </c>
      <c r="C73" s="3">
        <v>8</v>
      </c>
      <c r="D73" s="3">
        <v>0</v>
      </c>
      <c r="E73" s="3">
        <f t="shared" si="4"/>
        <v>0</v>
      </c>
    </row>
    <row r="74" spans="1:10" x14ac:dyDescent="0.25">
      <c r="A74" s="22" t="s">
        <v>146</v>
      </c>
      <c r="B74" s="1" t="s">
        <v>85</v>
      </c>
      <c r="C74" s="3">
        <v>12</v>
      </c>
      <c r="D74" s="3">
        <v>0</v>
      </c>
      <c r="E74" s="3">
        <f>+D74*C74</f>
        <v>0</v>
      </c>
    </row>
    <row r="75" spans="1:10" x14ac:dyDescent="0.25">
      <c r="A75" s="15"/>
      <c r="B75" s="15"/>
      <c r="C75" s="15"/>
      <c r="D75" s="15"/>
      <c r="E75" s="1">
        <f>+E67+E68+E69+E70+E71+E72+E73+E74</f>
        <v>37</v>
      </c>
    </row>
    <row r="76" spans="1:10" x14ac:dyDescent="0.25">
      <c r="E76" s="1">
        <f>+E65+E75</f>
        <v>257</v>
      </c>
    </row>
  </sheetData>
  <mergeCells count="2">
    <mergeCell ref="A56:E56"/>
    <mergeCell ref="A66:E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8A35-595F-4A7B-BBBA-061398344491}">
  <dimension ref="A1:K87"/>
  <sheetViews>
    <sheetView topLeftCell="A49" workbookViewId="0">
      <selection activeCell="K49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6.42578125" bestFit="1" customWidth="1"/>
    <col min="6" max="6" width="36.28515625" bestFit="1" customWidth="1"/>
    <col min="7" max="7" width="29.14062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45218</v>
      </c>
      <c r="B2" s="4" t="s">
        <v>53</v>
      </c>
      <c r="C2" s="4" t="str">
        <f t="shared" ref="C2:C54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KUV274</v>
      </c>
      <c r="D2" s="4">
        <v>1</v>
      </c>
      <c r="E2" s="4" t="s">
        <v>168</v>
      </c>
      <c r="F2" s="4" t="s">
        <v>246</v>
      </c>
      <c r="G2" s="4" t="s">
        <v>247</v>
      </c>
      <c r="H2" s="4">
        <v>70453</v>
      </c>
      <c r="I2" s="4">
        <v>5.0999999999999996</v>
      </c>
      <c r="J2" s="4">
        <v>8.3000000000000007</v>
      </c>
      <c r="K2" s="4" t="s">
        <v>18</v>
      </c>
    </row>
    <row r="3" spans="1:11" x14ac:dyDescent="0.25">
      <c r="A3" s="2">
        <v>45218</v>
      </c>
      <c r="B3" s="25"/>
      <c r="C3" s="25"/>
      <c r="D3" s="25"/>
      <c r="E3" s="25" t="s">
        <v>665</v>
      </c>
      <c r="F3" s="25" t="s">
        <v>13</v>
      </c>
      <c r="G3" s="25" t="s">
        <v>14</v>
      </c>
      <c r="H3" s="25">
        <v>70449</v>
      </c>
      <c r="I3" s="3">
        <v>4.2</v>
      </c>
      <c r="J3" s="3">
        <v>7.7</v>
      </c>
      <c r="K3" s="3" t="s">
        <v>10</v>
      </c>
    </row>
    <row r="4" spans="1:11" x14ac:dyDescent="0.25">
      <c r="A4" s="2">
        <v>45218</v>
      </c>
      <c r="B4" s="25"/>
      <c r="C4" s="25"/>
      <c r="D4" s="25"/>
      <c r="E4" s="25" t="s">
        <v>665</v>
      </c>
      <c r="F4" s="25" t="s">
        <v>217</v>
      </c>
      <c r="G4" s="25" t="s">
        <v>557</v>
      </c>
      <c r="H4" s="25">
        <v>70411</v>
      </c>
      <c r="I4" s="3"/>
      <c r="J4" s="3">
        <v>3.1</v>
      </c>
      <c r="K4" s="3" t="s">
        <v>18</v>
      </c>
    </row>
    <row r="5" spans="1:11" s="27" customFormat="1" x14ac:dyDescent="0.25">
      <c r="A5" s="26">
        <v>45218</v>
      </c>
      <c r="B5" s="4" t="s">
        <v>142</v>
      </c>
      <c r="C5" s="4" t="str">
        <f t="shared" si="0"/>
        <v>WIW 420</v>
      </c>
      <c r="D5" s="4">
        <v>2</v>
      </c>
      <c r="E5" s="4" t="s">
        <v>12</v>
      </c>
      <c r="F5" s="4" t="s">
        <v>77</v>
      </c>
      <c r="G5" s="4" t="s">
        <v>78</v>
      </c>
      <c r="H5" s="4">
        <v>70431</v>
      </c>
      <c r="I5" s="4"/>
      <c r="J5" s="4">
        <v>2.2000000000000002</v>
      </c>
      <c r="K5" s="4" t="s">
        <v>10</v>
      </c>
    </row>
    <row r="6" spans="1:11" s="27" customFormat="1" x14ac:dyDescent="0.25">
      <c r="A6" s="26">
        <v>45218</v>
      </c>
      <c r="B6" s="4" t="s">
        <v>98</v>
      </c>
      <c r="C6" s="4" t="str">
        <f t="shared" si="0"/>
        <v>HCB 003</v>
      </c>
      <c r="D6" s="4">
        <v>2</v>
      </c>
      <c r="E6" s="4" t="s">
        <v>12</v>
      </c>
      <c r="F6" s="4" t="s">
        <v>671</v>
      </c>
      <c r="G6" s="4" t="s">
        <v>672</v>
      </c>
      <c r="H6" s="4">
        <v>70437</v>
      </c>
      <c r="I6" s="4"/>
      <c r="J6" s="4">
        <v>0.5</v>
      </c>
      <c r="K6" s="4" t="s">
        <v>10</v>
      </c>
    </row>
    <row r="7" spans="1:11" s="27" customFormat="1" x14ac:dyDescent="0.25">
      <c r="A7" s="26">
        <v>45218</v>
      </c>
      <c r="B7" s="4" t="s">
        <v>34</v>
      </c>
      <c r="C7" s="4" t="str">
        <f t="shared" si="0"/>
        <v>MGI 513</v>
      </c>
      <c r="D7" s="4">
        <v>1</v>
      </c>
      <c r="E7" s="4" t="s">
        <v>12</v>
      </c>
      <c r="F7" s="4" t="s">
        <v>673</v>
      </c>
      <c r="G7" s="4" t="s">
        <v>674</v>
      </c>
      <c r="H7" s="4">
        <v>70433</v>
      </c>
      <c r="I7" s="4">
        <v>0.7</v>
      </c>
      <c r="J7" s="4"/>
      <c r="K7" s="4" t="s">
        <v>10</v>
      </c>
    </row>
    <row r="8" spans="1:11" s="27" customFormat="1" x14ac:dyDescent="0.25">
      <c r="A8" s="26">
        <v>45218</v>
      </c>
      <c r="B8" s="4" t="s">
        <v>11</v>
      </c>
      <c r="C8" s="4" t="str">
        <f t="shared" si="0"/>
        <v>PMK 090</v>
      </c>
      <c r="D8" s="4">
        <v>1</v>
      </c>
      <c r="E8" s="4" t="s">
        <v>675</v>
      </c>
      <c r="F8" s="4" t="s">
        <v>676</v>
      </c>
      <c r="G8" s="4" t="s">
        <v>677</v>
      </c>
      <c r="H8" s="4">
        <v>70051</v>
      </c>
      <c r="I8" s="4"/>
      <c r="J8" s="4">
        <v>1</v>
      </c>
      <c r="K8" s="4" t="s">
        <v>18</v>
      </c>
    </row>
    <row r="9" spans="1:11" s="27" customFormat="1" x14ac:dyDescent="0.25">
      <c r="A9" s="26">
        <v>45218</v>
      </c>
      <c r="B9" s="4" t="s">
        <v>34</v>
      </c>
      <c r="C9" s="4" t="str">
        <f t="shared" si="0"/>
        <v>MGI 513</v>
      </c>
      <c r="D9" s="4">
        <v>1</v>
      </c>
      <c r="E9" s="4" t="s">
        <v>12</v>
      </c>
      <c r="F9" s="4" t="s">
        <v>678</v>
      </c>
      <c r="G9" s="4" t="s">
        <v>679</v>
      </c>
      <c r="H9" s="4" t="s">
        <v>302</v>
      </c>
      <c r="I9" s="4"/>
      <c r="J9" s="4">
        <v>0.1</v>
      </c>
      <c r="K9" s="4" t="s">
        <v>121</v>
      </c>
    </row>
    <row r="10" spans="1:11" s="27" customFormat="1" x14ac:dyDescent="0.25">
      <c r="A10" s="26">
        <v>45218</v>
      </c>
      <c r="B10" s="4" t="s">
        <v>34</v>
      </c>
      <c r="C10" s="4" t="str">
        <f t="shared" si="0"/>
        <v>MGI 513</v>
      </c>
      <c r="D10" s="4">
        <v>2</v>
      </c>
      <c r="E10" s="4" t="s">
        <v>27</v>
      </c>
      <c r="F10" s="4" t="s">
        <v>43</v>
      </c>
      <c r="G10" s="4" t="s">
        <v>44</v>
      </c>
      <c r="H10" s="4" t="s">
        <v>298</v>
      </c>
      <c r="I10" s="4"/>
      <c r="J10" s="4">
        <v>5</v>
      </c>
      <c r="K10" s="4" t="s">
        <v>10</v>
      </c>
    </row>
    <row r="11" spans="1:11" s="27" customFormat="1" x14ac:dyDescent="0.25">
      <c r="A11" s="26">
        <v>45218</v>
      </c>
      <c r="B11" s="4" t="s">
        <v>34</v>
      </c>
      <c r="C11" s="4" t="str">
        <f t="shared" si="0"/>
        <v>MGI 513</v>
      </c>
      <c r="D11" s="4">
        <v>1</v>
      </c>
      <c r="E11" s="4" t="s">
        <v>260</v>
      </c>
      <c r="F11" s="4" t="s">
        <v>646</v>
      </c>
      <c r="G11" s="4" t="s">
        <v>680</v>
      </c>
      <c r="H11" s="4">
        <v>70397</v>
      </c>
      <c r="I11" s="4">
        <v>0.3</v>
      </c>
      <c r="J11" s="4"/>
      <c r="K11" s="4" t="s">
        <v>18</v>
      </c>
    </row>
    <row r="12" spans="1:11" s="27" customFormat="1" x14ac:dyDescent="0.25">
      <c r="A12" s="26">
        <v>45218</v>
      </c>
      <c r="B12" s="4" t="s">
        <v>34</v>
      </c>
      <c r="C12" s="4" t="str">
        <f t="shared" si="0"/>
        <v>MGI 513</v>
      </c>
      <c r="D12" s="4">
        <v>1</v>
      </c>
      <c r="E12" s="4" t="s">
        <v>260</v>
      </c>
      <c r="F12" s="4" t="s">
        <v>261</v>
      </c>
      <c r="G12" s="4" t="s">
        <v>262</v>
      </c>
      <c r="H12" s="4">
        <v>70386</v>
      </c>
      <c r="I12" s="4">
        <v>0.4</v>
      </c>
      <c r="J12" s="4"/>
      <c r="K12" s="4" t="s">
        <v>10</v>
      </c>
    </row>
    <row r="13" spans="1:11" s="27" customFormat="1" x14ac:dyDescent="0.25">
      <c r="A13" s="26">
        <v>45218</v>
      </c>
      <c r="B13" s="4" t="s">
        <v>64</v>
      </c>
      <c r="C13" s="4" t="str">
        <f t="shared" si="0"/>
        <v>PLH889</v>
      </c>
      <c r="D13" s="4">
        <v>1</v>
      </c>
      <c r="E13" s="4" t="s">
        <v>23</v>
      </c>
      <c r="F13" s="4" t="s">
        <v>681</v>
      </c>
      <c r="G13" s="4" t="s">
        <v>682</v>
      </c>
      <c r="H13" s="4">
        <v>70448</v>
      </c>
      <c r="I13" s="4">
        <v>0.2</v>
      </c>
      <c r="J13" s="4">
        <v>5.2</v>
      </c>
      <c r="K13" s="4" t="s">
        <v>18</v>
      </c>
    </row>
    <row r="14" spans="1:11" x14ac:dyDescent="0.25">
      <c r="A14" s="2">
        <v>45218</v>
      </c>
      <c r="B14" s="25"/>
      <c r="C14" s="25"/>
      <c r="D14" s="25"/>
      <c r="E14" s="25" t="s">
        <v>665</v>
      </c>
      <c r="F14" s="25" t="s">
        <v>65</v>
      </c>
      <c r="G14" s="25" t="s">
        <v>390</v>
      </c>
      <c r="H14" s="25">
        <v>70424</v>
      </c>
      <c r="I14" s="3"/>
      <c r="J14" s="3">
        <v>0.6</v>
      </c>
      <c r="K14" s="3" t="s">
        <v>10</v>
      </c>
    </row>
    <row r="15" spans="1:11" x14ac:dyDescent="0.25">
      <c r="A15" s="2">
        <v>45218</v>
      </c>
      <c r="B15" s="25"/>
      <c r="C15" s="25"/>
      <c r="D15" s="25"/>
      <c r="E15" s="25" t="s">
        <v>665</v>
      </c>
      <c r="F15" s="25" t="s">
        <v>65</v>
      </c>
      <c r="G15" s="25" t="s">
        <v>390</v>
      </c>
      <c r="H15" s="25">
        <v>70406</v>
      </c>
      <c r="I15" s="3"/>
      <c r="J15" s="3">
        <v>0.6</v>
      </c>
      <c r="K15" s="3" t="s">
        <v>10</v>
      </c>
    </row>
    <row r="16" spans="1:11" x14ac:dyDescent="0.25">
      <c r="A16" s="2">
        <v>45218</v>
      </c>
      <c r="B16" s="25"/>
      <c r="C16" s="25"/>
      <c r="D16" s="25"/>
      <c r="E16" s="25" t="s">
        <v>665</v>
      </c>
      <c r="F16" s="25" t="s">
        <v>515</v>
      </c>
      <c r="G16" s="25" t="s">
        <v>573</v>
      </c>
      <c r="H16" s="25">
        <v>70400</v>
      </c>
      <c r="I16" s="3"/>
      <c r="J16" s="3">
        <v>1.2</v>
      </c>
      <c r="K16" s="3" t="s">
        <v>18</v>
      </c>
    </row>
    <row r="17" spans="1:11" x14ac:dyDescent="0.25">
      <c r="A17" s="2">
        <v>45218</v>
      </c>
      <c r="B17" s="25"/>
      <c r="C17" s="25"/>
      <c r="D17" s="25"/>
      <c r="E17" s="25" t="s">
        <v>665</v>
      </c>
      <c r="F17" s="25" t="s">
        <v>627</v>
      </c>
      <c r="G17" s="25" t="s">
        <v>683</v>
      </c>
      <c r="H17" s="25">
        <v>70327</v>
      </c>
      <c r="I17" s="3">
        <v>0.5</v>
      </c>
      <c r="J17" s="3"/>
      <c r="K17" s="3" t="s">
        <v>10</v>
      </c>
    </row>
    <row r="18" spans="1:11" s="27" customFormat="1" x14ac:dyDescent="0.25">
      <c r="A18" s="26">
        <v>45218</v>
      </c>
      <c r="B18" s="4" t="s">
        <v>64</v>
      </c>
      <c r="C18" s="4" t="str">
        <f t="shared" si="0"/>
        <v>PLH889</v>
      </c>
      <c r="D18" s="4">
        <v>1</v>
      </c>
      <c r="E18" s="4" t="s">
        <v>23</v>
      </c>
      <c r="F18" s="4" t="s">
        <v>583</v>
      </c>
      <c r="G18" s="4" t="s">
        <v>584</v>
      </c>
      <c r="H18" s="4">
        <v>70280</v>
      </c>
      <c r="I18" s="4"/>
      <c r="J18" s="4">
        <v>0.1</v>
      </c>
      <c r="K18" s="4" t="s">
        <v>10</v>
      </c>
    </row>
    <row r="19" spans="1:11" x14ac:dyDescent="0.25">
      <c r="A19" s="2">
        <v>45218</v>
      </c>
      <c r="B19" s="25"/>
      <c r="C19" s="25"/>
      <c r="D19" s="25"/>
      <c r="E19" s="25" t="s">
        <v>665</v>
      </c>
      <c r="F19" s="25" t="s">
        <v>68</v>
      </c>
      <c r="G19" s="25" t="s">
        <v>657</v>
      </c>
      <c r="H19" s="25">
        <v>70395</v>
      </c>
      <c r="I19" s="3">
        <v>0.2</v>
      </c>
      <c r="J19" s="3">
        <v>0</v>
      </c>
      <c r="K19" s="3" t="s">
        <v>10</v>
      </c>
    </row>
    <row r="20" spans="1:11" s="27" customFormat="1" x14ac:dyDescent="0.25">
      <c r="A20" s="26">
        <v>45218</v>
      </c>
      <c r="B20" s="4" t="s">
        <v>90</v>
      </c>
      <c r="C20" s="4" t="str">
        <f t="shared" si="0"/>
        <v>WTH 142</v>
      </c>
      <c r="D20" s="4">
        <v>2</v>
      </c>
      <c r="E20" s="4" t="s">
        <v>27</v>
      </c>
      <c r="F20" s="4" t="s">
        <v>81</v>
      </c>
      <c r="G20" s="4" t="s">
        <v>684</v>
      </c>
      <c r="H20" s="4">
        <v>70425</v>
      </c>
      <c r="I20" s="4"/>
      <c r="J20" s="4">
        <v>2</v>
      </c>
      <c r="K20" s="4" t="s">
        <v>10</v>
      </c>
    </row>
    <row r="21" spans="1:11" x14ac:dyDescent="0.25">
      <c r="A21" s="2">
        <v>45218</v>
      </c>
      <c r="B21" s="25"/>
      <c r="C21" s="25"/>
      <c r="D21" s="25"/>
      <c r="E21" s="25" t="s">
        <v>665</v>
      </c>
      <c r="F21" s="25" t="s">
        <v>212</v>
      </c>
      <c r="G21" s="25" t="s">
        <v>213</v>
      </c>
      <c r="H21" s="25">
        <v>70451</v>
      </c>
      <c r="I21" s="3"/>
      <c r="J21" s="3">
        <v>2.2999999999999998</v>
      </c>
      <c r="K21" s="3" t="s">
        <v>10</v>
      </c>
    </row>
    <row r="22" spans="1:11" x14ac:dyDescent="0.25">
      <c r="A22" s="2">
        <v>45218</v>
      </c>
      <c r="B22" s="25"/>
      <c r="C22" s="25"/>
      <c r="D22" s="25"/>
      <c r="E22" s="25" t="s">
        <v>665</v>
      </c>
      <c r="F22" s="25" t="s">
        <v>685</v>
      </c>
      <c r="G22" s="25" t="s">
        <v>686</v>
      </c>
      <c r="H22" s="25">
        <v>70443</v>
      </c>
      <c r="I22" s="3">
        <v>0.1</v>
      </c>
      <c r="J22" s="3">
        <v>4.5</v>
      </c>
      <c r="K22" s="3" t="s">
        <v>10</v>
      </c>
    </row>
    <row r="23" spans="1:11" x14ac:dyDescent="0.25">
      <c r="A23" s="2">
        <v>45218</v>
      </c>
      <c r="B23" s="25"/>
      <c r="C23" s="25"/>
      <c r="D23" s="25"/>
      <c r="E23" s="25" t="s">
        <v>665</v>
      </c>
      <c r="F23" s="25" t="s">
        <v>468</v>
      </c>
      <c r="G23" s="25" t="s">
        <v>469</v>
      </c>
      <c r="H23" s="25">
        <v>70442</v>
      </c>
      <c r="I23" s="3"/>
      <c r="J23" s="3">
        <v>4.7</v>
      </c>
      <c r="K23" s="3" t="s">
        <v>18</v>
      </c>
    </row>
    <row r="24" spans="1:11" x14ac:dyDescent="0.25">
      <c r="A24" s="2">
        <v>45218</v>
      </c>
      <c r="B24" s="25"/>
      <c r="C24" s="25"/>
      <c r="D24" s="25"/>
      <c r="E24" s="25" t="s">
        <v>665</v>
      </c>
      <c r="F24" s="25" t="s">
        <v>687</v>
      </c>
      <c r="G24" s="25" t="s">
        <v>688</v>
      </c>
      <c r="H24" s="25">
        <v>70450</v>
      </c>
      <c r="I24" s="3"/>
      <c r="J24" s="3">
        <v>3</v>
      </c>
      <c r="K24" s="3" t="s">
        <v>10</v>
      </c>
    </row>
    <row r="25" spans="1:11" s="27" customFormat="1" x14ac:dyDescent="0.25">
      <c r="A25" s="26">
        <v>45218</v>
      </c>
      <c r="B25" s="4" t="s">
        <v>142</v>
      </c>
      <c r="C25" s="4" t="str">
        <f t="shared" si="0"/>
        <v>WIW 420</v>
      </c>
      <c r="D25" s="4">
        <v>2</v>
      </c>
      <c r="E25" s="4" t="s">
        <v>27</v>
      </c>
      <c r="F25" s="4" t="s">
        <v>528</v>
      </c>
      <c r="G25" s="4" t="s">
        <v>529</v>
      </c>
      <c r="H25" s="4">
        <v>70170</v>
      </c>
      <c r="I25" s="4"/>
      <c r="J25" s="4">
        <v>0.1</v>
      </c>
      <c r="K25" s="4" t="s">
        <v>10</v>
      </c>
    </row>
    <row r="26" spans="1:11" s="27" customFormat="1" x14ac:dyDescent="0.25">
      <c r="A26" s="26">
        <v>45218</v>
      </c>
      <c r="B26" s="4" t="s">
        <v>26</v>
      </c>
      <c r="C26" s="4" t="str">
        <f t="shared" si="0"/>
        <v>AA 544 YZ</v>
      </c>
      <c r="D26" s="4">
        <v>1</v>
      </c>
      <c r="E26" s="4" t="s">
        <v>27</v>
      </c>
      <c r="F26" s="4" t="s">
        <v>43</v>
      </c>
      <c r="G26" s="4" t="s">
        <v>44</v>
      </c>
      <c r="H26" s="4" t="s">
        <v>298</v>
      </c>
      <c r="I26" s="4"/>
      <c r="J26" s="4">
        <v>16</v>
      </c>
      <c r="K26" s="4" t="s">
        <v>10</v>
      </c>
    </row>
    <row r="27" spans="1:11" x14ac:dyDescent="0.25">
      <c r="A27" s="2">
        <v>45218</v>
      </c>
      <c r="B27" s="25"/>
      <c r="C27" s="25"/>
      <c r="D27" s="25"/>
      <c r="E27" s="25" t="s">
        <v>665</v>
      </c>
      <c r="F27" s="25" t="s">
        <v>24</v>
      </c>
      <c r="G27" s="25" t="s">
        <v>25</v>
      </c>
      <c r="H27" s="25">
        <v>70422</v>
      </c>
      <c r="I27" s="3"/>
      <c r="J27" s="3">
        <v>26.2</v>
      </c>
      <c r="K27" s="3" t="s">
        <v>10</v>
      </c>
    </row>
    <row r="28" spans="1:11" s="27" customFormat="1" x14ac:dyDescent="0.25">
      <c r="A28" s="26">
        <v>45218</v>
      </c>
      <c r="B28" s="4" t="s">
        <v>110</v>
      </c>
      <c r="C28" s="4" t="str">
        <f t="shared" si="0"/>
        <v>WYK 776</v>
      </c>
      <c r="D28" s="4">
        <v>1</v>
      </c>
      <c r="E28" s="4" t="s">
        <v>12</v>
      </c>
      <c r="F28" s="4" t="s">
        <v>318</v>
      </c>
      <c r="G28" s="4" t="s">
        <v>319</v>
      </c>
      <c r="H28" s="4">
        <v>70423</v>
      </c>
      <c r="I28" s="4"/>
      <c r="J28" s="4">
        <v>3</v>
      </c>
      <c r="K28" s="4" t="s">
        <v>10</v>
      </c>
    </row>
    <row r="29" spans="1:11" s="27" customFormat="1" x14ac:dyDescent="0.25">
      <c r="A29" s="26">
        <v>45218</v>
      </c>
      <c r="B29" s="4" t="s">
        <v>110</v>
      </c>
      <c r="C29" s="4" t="str">
        <f t="shared" si="0"/>
        <v>WYK 776</v>
      </c>
      <c r="D29" s="4">
        <v>1</v>
      </c>
      <c r="E29" s="4" t="s">
        <v>12</v>
      </c>
      <c r="F29" s="4" t="s">
        <v>278</v>
      </c>
      <c r="G29" s="4" t="s">
        <v>279</v>
      </c>
      <c r="H29" s="4">
        <v>70428</v>
      </c>
      <c r="I29" s="4"/>
      <c r="J29" s="4">
        <v>3.8</v>
      </c>
      <c r="K29" s="4" t="s">
        <v>10</v>
      </c>
    </row>
    <row r="30" spans="1:11" s="27" customFormat="1" x14ac:dyDescent="0.25">
      <c r="A30" s="26">
        <v>45218</v>
      </c>
      <c r="B30" s="4" t="s">
        <v>90</v>
      </c>
      <c r="C30" s="4" t="str">
        <f t="shared" si="0"/>
        <v>WTH 142</v>
      </c>
      <c r="D30" s="4">
        <v>1</v>
      </c>
      <c r="E30" s="4" t="s">
        <v>205</v>
      </c>
      <c r="F30" s="4" t="s">
        <v>236</v>
      </c>
      <c r="G30" s="4" t="s">
        <v>689</v>
      </c>
      <c r="H30" s="4">
        <v>70445</v>
      </c>
      <c r="I30" s="4"/>
      <c r="J30" s="4">
        <v>8</v>
      </c>
      <c r="K30" s="4" t="s">
        <v>10</v>
      </c>
    </row>
    <row r="31" spans="1:11" s="27" customFormat="1" x14ac:dyDescent="0.25">
      <c r="A31" s="26">
        <v>45218</v>
      </c>
      <c r="B31" s="4" t="s">
        <v>90</v>
      </c>
      <c r="C31" s="4" t="str">
        <f t="shared" si="0"/>
        <v>WTH 142</v>
      </c>
      <c r="D31" s="4">
        <v>1</v>
      </c>
      <c r="E31" s="4" t="s">
        <v>205</v>
      </c>
      <c r="F31" s="4" t="s">
        <v>236</v>
      </c>
      <c r="G31" s="4" t="s">
        <v>690</v>
      </c>
      <c r="H31" s="4">
        <v>70456</v>
      </c>
      <c r="I31" s="4"/>
      <c r="J31" s="4">
        <v>0.1</v>
      </c>
      <c r="K31" s="4" t="s">
        <v>10</v>
      </c>
    </row>
    <row r="32" spans="1:11" s="27" customFormat="1" x14ac:dyDescent="0.25">
      <c r="A32" s="26">
        <v>45218</v>
      </c>
      <c r="B32" s="4" t="s">
        <v>90</v>
      </c>
      <c r="C32" s="4" t="str">
        <f t="shared" si="0"/>
        <v>WTH 142</v>
      </c>
      <c r="D32" s="4">
        <v>1</v>
      </c>
      <c r="E32" s="4" t="s">
        <v>205</v>
      </c>
      <c r="F32" s="4" t="s">
        <v>236</v>
      </c>
      <c r="G32" s="4" t="s">
        <v>691</v>
      </c>
      <c r="H32" s="4">
        <v>70454</v>
      </c>
      <c r="I32" s="4"/>
      <c r="J32" s="4">
        <v>0.1</v>
      </c>
      <c r="K32" s="4" t="s">
        <v>10</v>
      </c>
    </row>
    <row r="33" spans="1:11" s="27" customFormat="1" x14ac:dyDescent="0.25">
      <c r="A33" s="26">
        <v>45218</v>
      </c>
      <c r="B33" s="4" t="s">
        <v>110</v>
      </c>
      <c r="C33" s="4" t="str">
        <f t="shared" si="0"/>
        <v>WYK 776</v>
      </c>
      <c r="D33" s="4">
        <v>2</v>
      </c>
      <c r="E33" s="4" t="s">
        <v>12</v>
      </c>
      <c r="F33" s="4" t="s">
        <v>671</v>
      </c>
      <c r="G33" s="4" t="s">
        <v>672</v>
      </c>
      <c r="H33" s="4">
        <v>70436</v>
      </c>
      <c r="I33" s="4"/>
      <c r="J33" s="4">
        <v>5.3</v>
      </c>
      <c r="K33" s="4" t="s">
        <v>10</v>
      </c>
    </row>
    <row r="34" spans="1:11" s="27" customFormat="1" x14ac:dyDescent="0.25">
      <c r="A34" s="26">
        <v>45218</v>
      </c>
      <c r="B34" s="4" t="s">
        <v>98</v>
      </c>
      <c r="C34" s="4" t="str">
        <f t="shared" si="0"/>
        <v>HCB 003</v>
      </c>
      <c r="D34" s="4">
        <v>1</v>
      </c>
      <c r="E34" s="4" t="s">
        <v>205</v>
      </c>
      <c r="F34" s="4" t="s">
        <v>236</v>
      </c>
      <c r="G34" s="4" t="s">
        <v>692</v>
      </c>
      <c r="H34" s="4">
        <v>70446</v>
      </c>
      <c r="I34" s="4"/>
      <c r="J34" s="4">
        <v>8</v>
      </c>
      <c r="K34" s="4" t="s">
        <v>10</v>
      </c>
    </row>
    <row r="35" spans="1:11" s="27" customFormat="1" x14ac:dyDescent="0.25">
      <c r="A35" s="26">
        <v>45218</v>
      </c>
      <c r="B35" s="4" t="s">
        <v>98</v>
      </c>
      <c r="C35" s="4" t="str">
        <f t="shared" si="0"/>
        <v>HCB 003</v>
      </c>
      <c r="D35" s="4">
        <v>1</v>
      </c>
      <c r="E35" s="4" t="s">
        <v>205</v>
      </c>
      <c r="F35" s="4" t="s">
        <v>236</v>
      </c>
      <c r="G35" s="4" t="s">
        <v>693</v>
      </c>
      <c r="H35" s="4">
        <v>70457</v>
      </c>
      <c r="I35" s="4"/>
      <c r="J35" s="4">
        <v>0.1</v>
      </c>
      <c r="K35" s="4" t="s">
        <v>10</v>
      </c>
    </row>
    <row r="36" spans="1:11" s="27" customFormat="1" x14ac:dyDescent="0.25">
      <c r="A36" s="26">
        <v>45218</v>
      </c>
      <c r="B36" s="4" t="s">
        <v>98</v>
      </c>
      <c r="C36" s="4" t="str">
        <f t="shared" si="0"/>
        <v>HCB 003</v>
      </c>
      <c r="D36" s="4">
        <v>1</v>
      </c>
      <c r="E36" s="4" t="s">
        <v>205</v>
      </c>
      <c r="F36" s="4" t="s">
        <v>236</v>
      </c>
      <c r="G36" s="4" t="s">
        <v>694</v>
      </c>
      <c r="H36" s="4">
        <v>70455</v>
      </c>
      <c r="I36" s="4"/>
      <c r="J36" s="4">
        <v>0.1</v>
      </c>
      <c r="K36" s="4" t="s">
        <v>10</v>
      </c>
    </row>
    <row r="37" spans="1:11" x14ac:dyDescent="0.25">
      <c r="A37" s="2">
        <v>45218</v>
      </c>
      <c r="B37" s="25"/>
      <c r="C37" s="25"/>
      <c r="D37" s="25"/>
      <c r="E37" s="25" t="s">
        <v>665</v>
      </c>
      <c r="F37" s="25" t="s">
        <v>658</v>
      </c>
      <c r="G37" s="25" t="s">
        <v>659</v>
      </c>
      <c r="H37" s="25">
        <v>70414</v>
      </c>
      <c r="I37" s="3">
        <v>4</v>
      </c>
      <c r="J37" s="3"/>
      <c r="K37" s="3" t="s">
        <v>18</v>
      </c>
    </row>
    <row r="38" spans="1:11" x14ac:dyDescent="0.25">
      <c r="A38" s="2">
        <v>45218</v>
      </c>
      <c r="B38" s="25"/>
      <c r="C38" s="25"/>
      <c r="D38" s="25"/>
      <c r="E38" s="25" t="s">
        <v>665</v>
      </c>
      <c r="F38" s="25" t="s">
        <v>19</v>
      </c>
      <c r="G38" s="25" t="s">
        <v>155</v>
      </c>
      <c r="H38" s="25">
        <v>70381</v>
      </c>
      <c r="I38" s="3">
        <v>0.9</v>
      </c>
      <c r="J38" s="3"/>
      <c r="K38" s="3" t="s">
        <v>10</v>
      </c>
    </row>
    <row r="39" spans="1:11" s="27" customFormat="1" x14ac:dyDescent="0.25">
      <c r="A39" s="26">
        <v>45218</v>
      </c>
      <c r="B39" s="4" t="s">
        <v>64</v>
      </c>
      <c r="C39" s="4" t="str">
        <f t="shared" si="0"/>
        <v>PLH889</v>
      </c>
      <c r="D39" s="4">
        <v>3</v>
      </c>
      <c r="E39" s="4" t="s">
        <v>12</v>
      </c>
      <c r="F39" s="4" t="s">
        <v>482</v>
      </c>
      <c r="G39" s="4" t="s">
        <v>695</v>
      </c>
      <c r="H39" s="4">
        <v>70429</v>
      </c>
      <c r="I39" s="4">
        <v>0.7</v>
      </c>
      <c r="J39" s="4"/>
      <c r="K39" s="4" t="s">
        <v>10</v>
      </c>
    </row>
    <row r="40" spans="1:11" x14ac:dyDescent="0.25">
      <c r="A40" s="2">
        <v>45218</v>
      </c>
      <c r="B40" s="25"/>
      <c r="C40" s="25"/>
      <c r="D40" s="25"/>
      <c r="E40" s="25" t="s">
        <v>665</v>
      </c>
      <c r="F40" s="25" t="s">
        <v>658</v>
      </c>
      <c r="G40" s="25" t="s">
        <v>659</v>
      </c>
      <c r="H40" s="25">
        <v>70415</v>
      </c>
      <c r="I40" s="3">
        <v>2.6</v>
      </c>
      <c r="J40" s="3"/>
      <c r="K40" s="3" t="s">
        <v>18</v>
      </c>
    </row>
    <row r="41" spans="1:11" x14ac:dyDescent="0.25">
      <c r="A41" s="2">
        <v>45218</v>
      </c>
      <c r="B41" s="25"/>
      <c r="C41" s="25"/>
      <c r="D41" s="25"/>
      <c r="E41" s="25" t="s">
        <v>165</v>
      </c>
      <c r="F41" s="25" t="s">
        <v>696</v>
      </c>
      <c r="G41" s="25" t="s">
        <v>697</v>
      </c>
      <c r="H41" s="25">
        <v>70439</v>
      </c>
      <c r="I41" s="3">
        <v>1.4</v>
      </c>
      <c r="J41" s="3">
        <v>2</v>
      </c>
      <c r="K41" s="3" t="s">
        <v>10</v>
      </c>
    </row>
    <row r="42" spans="1:11" x14ac:dyDescent="0.25">
      <c r="A42" s="2">
        <v>45218</v>
      </c>
      <c r="B42" s="25"/>
      <c r="C42" s="25"/>
      <c r="D42" s="25"/>
      <c r="E42" s="25" t="s">
        <v>665</v>
      </c>
      <c r="F42" s="25" t="s">
        <v>62</v>
      </c>
      <c r="G42" s="25" t="s">
        <v>335</v>
      </c>
      <c r="H42" s="25">
        <v>70434</v>
      </c>
      <c r="I42" s="3">
        <v>0.1</v>
      </c>
      <c r="J42" s="3"/>
      <c r="K42" s="3" t="s">
        <v>10</v>
      </c>
    </row>
    <row r="43" spans="1:11" s="27" customFormat="1" x14ac:dyDescent="0.25">
      <c r="A43" s="26">
        <v>45218</v>
      </c>
      <c r="B43" s="4" t="s">
        <v>90</v>
      </c>
      <c r="C43" s="4" t="str">
        <f t="shared" si="0"/>
        <v>WTH 142</v>
      </c>
      <c r="D43" s="4">
        <v>2</v>
      </c>
      <c r="E43" s="4" t="s">
        <v>205</v>
      </c>
      <c r="F43" s="4" t="s">
        <v>344</v>
      </c>
      <c r="G43" s="4" t="s">
        <v>472</v>
      </c>
      <c r="H43" s="4">
        <v>70430</v>
      </c>
      <c r="I43" s="4"/>
      <c r="J43" s="4">
        <v>1.8</v>
      </c>
      <c r="K43" s="4" t="s">
        <v>10</v>
      </c>
    </row>
    <row r="44" spans="1:11" x14ac:dyDescent="0.25">
      <c r="A44" s="2">
        <v>45218</v>
      </c>
      <c r="B44" s="25"/>
      <c r="C44" s="25"/>
      <c r="D44" s="25"/>
      <c r="E44" s="25" t="s">
        <v>665</v>
      </c>
      <c r="F44" s="25" t="s">
        <v>595</v>
      </c>
      <c r="G44" s="25" t="s">
        <v>596</v>
      </c>
      <c r="H44" s="25">
        <v>70413</v>
      </c>
      <c r="I44" s="3"/>
      <c r="J44" s="3">
        <v>2</v>
      </c>
      <c r="K44" s="3" t="s">
        <v>10</v>
      </c>
    </row>
    <row r="45" spans="1:11" x14ac:dyDescent="0.25">
      <c r="A45" s="2">
        <v>45218</v>
      </c>
      <c r="B45" s="25"/>
      <c r="C45" s="25"/>
      <c r="D45" s="25"/>
      <c r="E45" s="25" t="s">
        <v>665</v>
      </c>
      <c r="F45" s="25" t="s">
        <v>685</v>
      </c>
      <c r="G45" s="25" t="s">
        <v>686</v>
      </c>
      <c r="H45" s="25">
        <v>70444</v>
      </c>
      <c r="I45" s="3"/>
      <c r="J45" s="3">
        <v>5.3</v>
      </c>
      <c r="K45" s="3" t="s">
        <v>10</v>
      </c>
    </row>
    <row r="46" spans="1:11" x14ac:dyDescent="0.25">
      <c r="A46" s="2">
        <v>45218</v>
      </c>
      <c r="B46" s="25"/>
      <c r="C46" s="25"/>
      <c r="D46" s="25"/>
      <c r="E46" s="25" t="s">
        <v>665</v>
      </c>
      <c r="F46" s="25" t="s">
        <v>257</v>
      </c>
      <c r="G46" s="25" t="s">
        <v>698</v>
      </c>
      <c r="H46" s="25">
        <v>70368</v>
      </c>
      <c r="I46" s="3"/>
      <c r="J46" s="3">
        <v>7.8</v>
      </c>
      <c r="K46" s="3" t="s">
        <v>10</v>
      </c>
    </row>
    <row r="47" spans="1:11" s="27" customFormat="1" x14ac:dyDescent="0.25">
      <c r="A47" s="26">
        <v>45218</v>
      </c>
      <c r="B47" s="4" t="s">
        <v>142</v>
      </c>
      <c r="C47" s="4" t="str">
        <f t="shared" si="0"/>
        <v>WIW 420</v>
      </c>
      <c r="D47" s="4">
        <v>1</v>
      </c>
      <c r="E47" s="4" t="s">
        <v>27</v>
      </c>
      <c r="F47" s="4" t="s">
        <v>51</v>
      </c>
      <c r="G47" s="4" t="s">
        <v>355</v>
      </c>
      <c r="H47" s="4">
        <v>70426</v>
      </c>
      <c r="I47" s="4">
        <v>0.1</v>
      </c>
      <c r="J47" s="4">
        <v>4</v>
      </c>
      <c r="K47" s="4" t="s">
        <v>10</v>
      </c>
    </row>
    <row r="48" spans="1:11" s="27" customFormat="1" x14ac:dyDescent="0.25">
      <c r="A48" s="26">
        <v>45218</v>
      </c>
      <c r="B48" s="4" t="s">
        <v>142</v>
      </c>
      <c r="C48" s="4" t="str">
        <f t="shared" si="0"/>
        <v>WIW 420</v>
      </c>
      <c r="D48" s="4">
        <v>1</v>
      </c>
      <c r="E48" s="4" t="s">
        <v>27</v>
      </c>
      <c r="F48" s="4" t="s">
        <v>28</v>
      </c>
      <c r="G48" s="4" t="s">
        <v>29</v>
      </c>
      <c r="H48" s="4">
        <v>70462</v>
      </c>
      <c r="I48" s="4">
        <v>0.4</v>
      </c>
      <c r="J48" s="4"/>
      <c r="K48" s="4" t="s">
        <v>10</v>
      </c>
    </row>
    <row r="49" spans="1:11" s="27" customFormat="1" x14ac:dyDescent="0.25">
      <c r="A49" s="26">
        <v>45218</v>
      </c>
      <c r="B49" s="4" t="s">
        <v>142</v>
      </c>
      <c r="C49" s="4" t="str">
        <f t="shared" si="0"/>
        <v>WIW 420</v>
      </c>
      <c r="D49" s="4">
        <v>1</v>
      </c>
      <c r="E49" s="4" t="s">
        <v>27</v>
      </c>
      <c r="F49" s="4" t="s">
        <v>28</v>
      </c>
      <c r="G49" s="4" t="s">
        <v>29</v>
      </c>
      <c r="H49" s="4">
        <v>70447</v>
      </c>
      <c r="I49" s="4">
        <v>3.4</v>
      </c>
      <c r="J49" s="4"/>
      <c r="K49" s="4" t="s">
        <v>10</v>
      </c>
    </row>
    <row r="50" spans="1:11" s="27" customFormat="1" x14ac:dyDescent="0.25">
      <c r="A50" s="26">
        <v>45218</v>
      </c>
      <c r="B50" s="4" t="s">
        <v>142</v>
      </c>
      <c r="C50" s="4" t="str">
        <f t="shared" si="0"/>
        <v>WIW 420</v>
      </c>
      <c r="D50" s="4">
        <v>2</v>
      </c>
      <c r="E50" s="4" t="s">
        <v>27</v>
      </c>
      <c r="F50" s="4" t="s">
        <v>507</v>
      </c>
      <c r="G50" s="4" t="s">
        <v>349</v>
      </c>
      <c r="H50" s="4" t="s">
        <v>302</v>
      </c>
      <c r="I50" s="4">
        <v>0.1</v>
      </c>
      <c r="J50" s="4"/>
      <c r="K50" s="4" t="s">
        <v>10</v>
      </c>
    </row>
    <row r="51" spans="1:11" s="27" customFormat="1" x14ac:dyDescent="0.25">
      <c r="A51" s="26">
        <v>45218</v>
      </c>
      <c r="B51" s="4" t="s">
        <v>142</v>
      </c>
      <c r="C51" s="4" t="str">
        <f t="shared" si="0"/>
        <v>WIW 420</v>
      </c>
      <c r="D51" s="4">
        <v>2</v>
      </c>
      <c r="E51" s="4" t="s">
        <v>27</v>
      </c>
      <c r="F51" s="4" t="s">
        <v>507</v>
      </c>
      <c r="G51" s="4" t="s">
        <v>349</v>
      </c>
      <c r="H51" s="4">
        <v>70435</v>
      </c>
      <c r="I51" s="4">
        <v>0.1</v>
      </c>
      <c r="J51" s="4"/>
      <c r="K51" s="4" t="s">
        <v>10</v>
      </c>
    </row>
    <row r="52" spans="1:11" s="27" customFormat="1" x14ac:dyDescent="0.25">
      <c r="A52" s="26">
        <v>45218</v>
      </c>
      <c r="B52" s="4" t="s">
        <v>142</v>
      </c>
      <c r="C52" s="4" t="str">
        <f t="shared" si="0"/>
        <v>WIW 420</v>
      </c>
      <c r="D52" s="4">
        <v>2</v>
      </c>
      <c r="E52" s="4" t="s">
        <v>27</v>
      </c>
      <c r="F52" s="4" t="s">
        <v>96</v>
      </c>
      <c r="G52" s="4" t="s">
        <v>187</v>
      </c>
      <c r="H52" s="4">
        <v>70438</v>
      </c>
      <c r="I52" s="4">
        <v>0.1</v>
      </c>
      <c r="J52" s="4"/>
      <c r="K52" s="4" t="s">
        <v>10</v>
      </c>
    </row>
    <row r="53" spans="1:11" s="27" customFormat="1" x14ac:dyDescent="0.25">
      <c r="A53" s="26">
        <v>45218</v>
      </c>
      <c r="B53" s="4" t="s">
        <v>142</v>
      </c>
      <c r="C53" s="4" t="str">
        <f t="shared" si="0"/>
        <v>WIW 420</v>
      </c>
      <c r="D53" s="4">
        <v>2</v>
      </c>
      <c r="E53" s="4" t="s">
        <v>27</v>
      </c>
      <c r="F53" s="4" t="s">
        <v>453</v>
      </c>
      <c r="G53" s="4" t="s">
        <v>664</v>
      </c>
      <c r="H53" s="4">
        <v>70412</v>
      </c>
      <c r="I53" s="4"/>
      <c r="J53" s="4">
        <v>2</v>
      </c>
      <c r="K53" s="4" t="s">
        <v>10</v>
      </c>
    </row>
    <row r="54" spans="1:11" s="27" customFormat="1" x14ac:dyDescent="0.25">
      <c r="A54" s="26">
        <v>45218</v>
      </c>
      <c r="B54" s="4" t="s">
        <v>142</v>
      </c>
      <c r="C54" s="4" t="str">
        <f t="shared" si="0"/>
        <v>WIW 420</v>
      </c>
      <c r="D54" s="4">
        <v>2</v>
      </c>
      <c r="E54" s="4" t="s">
        <v>27</v>
      </c>
      <c r="F54" s="4" t="s">
        <v>353</v>
      </c>
      <c r="G54" s="4" t="s">
        <v>354</v>
      </c>
      <c r="H54" s="4">
        <v>70427</v>
      </c>
      <c r="I54" s="4">
        <v>0.1</v>
      </c>
      <c r="J54" s="4"/>
      <c r="K54" s="4" t="s">
        <v>10</v>
      </c>
    </row>
    <row r="55" spans="1:11" x14ac:dyDescent="0.25">
      <c r="A55" s="2">
        <v>45218</v>
      </c>
      <c r="B55" s="25"/>
      <c r="C55" s="25"/>
      <c r="D55" s="25"/>
      <c r="E55" s="25" t="s">
        <v>665</v>
      </c>
      <c r="F55" s="25" t="s">
        <v>604</v>
      </c>
      <c r="G55" s="25" t="s">
        <v>605</v>
      </c>
      <c r="H55" s="25">
        <v>70382</v>
      </c>
      <c r="I55" s="3">
        <v>1.4</v>
      </c>
      <c r="J55" s="3">
        <v>0.1</v>
      </c>
      <c r="K55" s="3" t="s">
        <v>10</v>
      </c>
    </row>
    <row r="56" spans="1:11" x14ac:dyDescent="0.25">
      <c r="A56" s="2">
        <v>45218</v>
      </c>
      <c r="B56" s="24" t="s">
        <v>64</v>
      </c>
      <c r="C56" s="24" t="str">
        <f t="shared" ref="C56:C64" si="1">IF(B56="GUZMAN","SOT 079",IF(B56="MIGUEL","DMQ 934",IF(B56="FRANCO","UCS 416",IF(B56="MOYANO","HCB 003",IF(B56="MUSTAFA","UKQ 237",IF(B56="TONI","MGW270",IF(B56="IBARRA","PLH889",IF(B56="VILLAFAÑE","MGI 513",IF(B56="VELAZQUEZ","PMK 090",IF(B56="ACOSTA","KUV274",IF(B56="LEDESMA","AA 544 YZ",IF(B56="NIETO","WIW 420",IF(B56="GONZALEZ","VBT 585",IF(B56="LOZANO","WYK 776",IF(B56="AGUSTIN","WTH 142","")))))))))))))))</f>
        <v>PLH889</v>
      </c>
      <c r="D56" s="24">
        <v>1</v>
      </c>
      <c r="E56" s="24" t="s">
        <v>152</v>
      </c>
      <c r="F56" s="24" t="s">
        <v>699</v>
      </c>
      <c r="G56" s="24" t="s">
        <v>700</v>
      </c>
      <c r="H56" s="24" t="s">
        <v>302</v>
      </c>
      <c r="I56" s="3"/>
      <c r="J56" s="3">
        <v>0.1</v>
      </c>
      <c r="K56" s="3" t="s">
        <v>121</v>
      </c>
    </row>
    <row r="57" spans="1:11" x14ac:dyDescent="0.25">
      <c r="A57" s="2">
        <v>45218</v>
      </c>
      <c r="B57" s="24" t="s">
        <v>11</v>
      </c>
      <c r="C57" s="24" t="str">
        <f t="shared" si="1"/>
        <v>PMK 090</v>
      </c>
      <c r="D57" s="24">
        <v>1</v>
      </c>
      <c r="E57" s="24" t="s">
        <v>153</v>
      </c>
      <c r="F57" s="24" t="s">
        <v>701</v>
      </c>
      <c r="G57" s="24" t="s">
        <v>702</v>
      </c>
      <c r="H57" s="24">
        <v>70478</v>
      </c>
      <c r="I57" s="3"/>
      <c r="J57" s="3">
        <v>14.8</v>
      </c>
      <c r="K57" s="3" t="s">
        <v>18</v>
      </c>
    </row>
    <row r="58" spans="1:11" x14ac:dyDescent="0.25">
      <c r="A58" s="2">
        <v>45218</v>
      </c>
      <c r="B58" s="24" t="s">
        <v>11</v>
      </c>
      <c r="C58" s="24" t="str">
        <f t="shared" si="1"/>
        <v>PMK 090</v>
      </c>
      <c r="D58" s="24">
        <v>1</v>
      </c>
      <c r="E58" s="24" t="s">
        <v>151</v>
      </c>
      <c r="F58" s="24" t="s">
        <v>676</v>
      </c>
      <c r="G58" s="24" t="s">
        <v>677</v>
      </c>
      <c r="H58" s="24">
        <v>70477</v>
      </c>
      <c r="I58" s="3">
        <v>0.4</v>
      </c>
      <c r="J58" s="3"/>
      <c r="K58" s="3" t="s">
        <v>18</v>
      </c>
    </row>
    <row r="59" spans="1:11" x14ac:dyDescent="0.25">
      <c r="A59" s="2">
        <v>45218</v>
      </c>
      <c r="B59" s="24" t="s">
        <v>104</v>
      </c>
      <c r="C59" s="24" t="str">
        <f t="shared" si="1"/>
        <v>UCS 416</v>
      </c>
      <c r="D59" s="24">
        <v>1</v>
      </c>
      <c r="E59" s="24" t="s">
        <v>156</v>
      </c>
      <c r="F59" s="24" t="s">
        <v>201</v>
      </c>
      <c r="G59" s="24" t="s">
        <v>202</v>
      </c>
      <c r="H59" s="24">
        <v>70500</v>
      </c>
      <c r="I59" s="3"/>
      <c r="J59" s="3">
        <v>6.4</v>
      </c>
      <c r="K59" s="3" t="s">
        <v>18</v>
      </c>
    </row>
    <row r="60" spans="1:11" x14ac:dyDescent="0.25">
      <c r="A60" s="2">
        <v>45218</v>
      </c>
      <c r="B60" s="24" t="s">
        <v>26</v>
      </c>
      <c r="C60" s="24" t="str">
        <f t="shared" si="1"/>
        <v>AA 544 YZ</v>
      </c>
      <c r="D60" s="24">
        <v>2</v>
      </c>
      <c r="E60" s="24" t="s">
        <v>159</v>
      </c>
      <c r="F60" s="24" t="s">
        <v>121</v>
      </c>
      <c r="G60" s="24" t="s">
        <v>275</v>
      </c>
      <c r="H60" s="24" t="s">
        <v>302</v>
      </c>
      <c r="I60" s="3">
        <v>0.5</v>
      </c>
      <c r="J60" s="3">
        <v>0.5</v>
      </c>
      <c r="K60" s="3" t="s">
        <v>121</v>
      </c>
    </row>
    <row r="61" spans="1:11" x14ac:dyDescent="0.25">
      <c r="A61" s="2">
        <v>45218</v>
      </c>
      <c r="B61" s="24" t="s">
        <v>98</v>
      </c>
      <c r="C61" s="24" t="str">
        <f t="shared" si="1"/>
        <v>HCB 003</v>
      </c>
      <c r="D61" s="24">
        <v>2</v>
      </c>
      <c r="E61" s="24" t="s">
        <v>160</v>
      </c>
      <c r="F61" s="24" t="s">
        <v>374</v>
      </c>
      <c r="G61" s="24" t="s">
        <v>375</v>
      </c>
      <c r="H61" s="24">
        <v>70479</v>
      </c>
      <c r="I61" s="3">
        <v>3.2</v>
      </c>
      <c r="J61" s="3"/>
      <c r="K61" s="3" t="s">
        <v>18</v>
      </c>
    </row>
    <row r="62" spans="1:11" x14ac:dyDescent="0.25">
      <c r="A62" s="2">
        <v>45218</v>
      </c>
      <c r="B62" s="24" t="s">
        <v>64</v>
      </c>
      <c r="C62" s="24" t="str">
        <f t="shared" si="1"/>
        <v>PLH889</v>
      </c>
      <c r="D62" s="24">
        <v>2</v>
      </c>
      <c r="E62" s="24" t="s">
        <v>161</v>
      </c>
      <c r="F62" s="24" t="s">
        <v>308</v>
      </c>
      <c r="G62" s="24" t="s">
        <v>309</v>
      </c>
      <c r="H62" s="24">
        <v>70491</v>
      </c>
      <c r="I62" s="3"/>
      <c r="J62" s="3">
        <v>10</v>
      </c>
      <c r="K62" s="3" t="s">
        <v>18</v>
      </c>
    </row>
    <row r="63" spans="1:11" x14ac:dyDescent="0.25">
      <c r="A63" s="2">
        <v>45218</v>
      </c>
      <c r="B63" s="24" t="s">
        <v>26</v>
      </c>
      <c r="C63" s="24" t="str">
        <f t="shared" si="1"/>
        <v>AA 544 YZ</v>
      </c>
      <c r="D63" s="24">
        <v>3</v>
      </c>
      <c r="E63" s="24" t="s">
        <v>162</v>
      </c>
      <c r="F63" s="24" t="s">
        <v>43</v>
      </c>
      <c r="G63" s="24" t="s">
        <v>44</v>
      </c>
      <c r="H63" s="24" t="s">
        <v>298</v>
      </c>
      <c r="I63" s="3"/>
      <c r="J63" s="3">
        <v>16</v>
      </c>
      <c r="K63" s="3" t="s">
        <v>10</v>
      </c>
    </row>
    <row r="64" spans="1:11" x14ac:dyDescent="0.25">
      <c r="A64" s="2">
        <v>45218</v>
      </c>
      <c r="B64" s="24" t="s">
        <v>26</v>
      </c>
      <c r="C64" s="24" t="str">
        <f t="shared" si="1"/>
        <v>AA 544 YZ</v>
      </c>
      <c r="D64" s="24">
        <v>3</v>
      </c>
      <c r="E64" s="24" t="s">
        <v>163</v>
      </c>
      <c r="F64" s="24" t="s">
        <v>121</v>
      </c>
      <c r="G64" s="24" t="s">
        <v>243</v>
      </c>
      <c r="H64" s="24" t="s">
        <v>302</v>
      </c>
      <c r="I64" s="3">
        <v>0.1</v>
      </c>
      <c r="J64" s="3">
        <v>0.2</v>
      </c>
      <c r="K64" s="3" t="s">
        <v>121</v>
      </c>
    </row>
    <row r="65" spans="1:11" x14ac:dyDescent="0.25">
      <c r="A65" s="2"/>
      <c r="B65" s="3"/>
      <c r="C65" s="4"/>
      <c r="D65" s="3"/>
      <c r="E65" s="3"/>
      <c r="F65" s="3"/>
      <c r="G65" s="3"/>
      <c r="H65" s="3"/>
      <c r="I65" s="3"/>
      <c r="J65" s="3"/>
      <c r="K65" s="3"/>
    </row>
    <row r="66" spans="1:11" ht="15.75" thickBot="1" x14ac:dyDescent="0.3"/>
    <row r="67" spans="1:11" ht="15.75" thickBot="1" x14ac:dyDescent="0.3">
      <c r="A67" s="47" t="s">
        <v>114</v>
      </c>
      <c r="B67" s="48"/>
      <c r="C67" s="48"/>
      <c r="D67" s="48"/>
      <c r="E67" s="49"/>
      <c r="G67" s="5"/>
      <c r="H67" s="6" t="s">
        <v>115</v>
      </c>
      <c r="I67" s="6" t="s">
        <v>116</v>
      </c>
    </row>
    <row r="68" spans="1:11" ht="15.75" thickBot="1" x14ac:dyDescent="0.3">
      <c r="A68" s="1" t="s">
        <v>2</v>
      </c>
      <c r="B68" s="1" t="s">
        <v>1</v>
      </c>
      <c r="C68" s="1" t="s">
        <v>115</v>
      </c>
      <c r="D68" s="1" t="s">
        <v>117</v>
      </c>
      <c r="E68" s="1" t="s">
        <v>118</v>
      </c>
      <c r="G68" s="7" t="s">
        <v>18</v>
      </c>
      <c r="H68" s="8">
        <v>54.9</v>
      </c>
      <c r="I68" s="9">
        <f>+H68/H71</f>
        <v>0.39019189765458423</v>
      </c>
    </row>
    <row r="69" spans="1:11" ht="15.75" thickBot="1" x14ac:dyDescent="0.3">
      <c r="A69" s="1" t="s">
        <v>119</v>
      </c>
      <c r="B69" s="1" t="s">
        <v>34</v>
      </c>
      <c r="C69" s="3">
        <v>6</v>
      </c>
      <c r="D69" s="3">
        <v>2</v>
      </c>
      <c r="E69" s="3">
        <f>+C69*D69</f>
        <v>12</v>
      </c>
      <c r="G69" s="7" t="s">
        <v>10</v>
      </c>
      <c r="H69" s="8">
        <v>84.3</v>
      </c>
      <c r="I69" s="10">
        <f>+H69/H71</f>
        <v>0.59914712153518124</v>
      </c>
    </row>
    <row r="70" spans="1:11" ht="15.75" thickBot="1" x14ac:dyDescent="0.3">
      <c r="A70" s="1" t="s">
        <v>120</v>
      </c>
      <c r="B70" s="1" t="s">
        <v>53</v>
      </c>
      <c r="C70" s="3">
        <v>16</v>
      </c>
      <c r="D70" s="3">
        <v>1</v>
      </c>
      <c r="E70" s="3">
        <f t="shared" ref="E70:E75" si="2">+C70*D70</f>
        <v>16</v>
      </c>
      <c r="G70" s="7" t="s">
        <v>121</v>
      </c>
      <c r="H70" s="8">
        <v>1.5</v>
      </c>
      <c r="I70" s="10">
        <f>+H70/H71</f>
        <v>1.0660980810234543E-2</v>
      </c>
    </row>
    <row r="71" spans="1:11" ht="15.75" thickBot="1" x14ac:dyDescent="0.3">
      <c r="A71" s="1" t="s">
        <v>122</v>
      </c>
      <c r="B71" s="1" t="s">
        <v>64</v>
      </c>
      <c r="C71" s="4">
        <v>16</v>
      </c>
      <c r="D71" s="4">
        <v>3</v>
      </c>
      <c r="E71" s="3">
        <f t="shared" si="2"/>
        <v>48</v>
      </c>
      <c r="G71" s="7" t="s">
        <v>123</v>
      </c>
      <c r="H71" s="11">
        <f>SUM(H68:H70)</f>
        <v>140.69999999999999</v>
      </c>
      <c r="I71" s="12">
        <f>SUM(I68:I70)</f>
        <v>1</v>
      </c>
    </row>
    <row r="72" spans="1:11" x14ac:dyDescent="0.25">
      <c r="A72" s="1" t="s">
        <v>124</v>
      </c>
      <c r="B72" s="1" t="s">
        <v>40</v>
      </c>
      <c r="C72" s="3">
        <v>8</v>
      </c>
      <c r="D72" s="3">
        <v>0</v>
      </c>
      <c r="E72" s="3">
        <f t="shared" si="2"/>
        <v>0</v>
      </c>
    </row>
    <row r="73" spans="1:11" x14ac:dyDescent="0.25">
      <c r="A73" s="1" t="s">
        <v>125</v>
      </c>
      <c r="B73" s="1" t="s">
        <v>11</v>
      </c>
      <c r="C73" s="3">
        <v>8</v>
      </c>
      <c r="D73" s="3">
        <v>1</v>
      </c>
      <c r="E73" s="3">
        <f t="shared" si="2"/>
        <v>8</v>
      </c>
    </row>
    <row r="74" spans="1:11" x14ac:dyDescent="0.25">
      <c r="A74" s="1" t="s">
        <v>126</v>
      </c>
      <c r="B74" s="1" t="s">
        <v>26</v>
      </c>
      <c r="C74" s="3">
        <v>16</v>
      </c>
      <c r="D74" s="3">
        <v>3</v>
      </c>
      <c r="E74" s="3">
        <f t="shared" si="2"/>
        <v>48</v>
      </c>
    </row>
    <row r="75" spans="1:11" x14ac:dyDescent="0.25">
      <c r="A75" s="1" t="s">
        <v>127</v>
      </c>
      <c r="B75" s="1" t="s">
        <v>128</v>
      </c>
      <c r="C75" s="3">
        <v>22</v>
      </c>
      <c r="D75" s="3">
        <v>1</v>
      </c>
      <c r="E75" s="3">
        <f t="shared" si="2"/>
        <v>22</v>
      </c>
      <c r="G75" s="13"/>
      <c r="H75" s="13"/>
      <c r="I75" s="14" t="s">
        <v>123</v>
      </c>
      <c r="J75" s="14" t="s">
        <v>129</v>
      </c>
    </row>
    <row r="76" spans="1:11" x14ac:dyDescent="0.25">
      <c r="A76" s="15" t="s">
        <v>130</v>
      </c>
      <c r="B76" s="15"/>
      <c r="C76" s="15"/>
      <c r="D76" s="15"/>
      <c r="E76" s="1">
        <f>+E75+E74+E73+E72+E71+E70+E69</f>
        <v>154</v>
      </c>
      <c r="G76" s="13" t="s">
        <v>131</v>
      </c>
      <c r="H76" s="16">
        <v>232</v>
      </c>
      <c r="I76" s="17">
        <v>175</v>
      </c>
      <c r="J76" s="18">
        <f>(I76/H76)*1</f>
        <v>0.75431034482758619</v>
      </c>
    </row>
    <row r="77" spans="1:11" x14ac:dyDescent="0.25">
      <c r="A77" s="50" t="s">
        <v>132</v>
      </c>
      <c r="B77" s="50"/>
      <c r="C77" s="50"/>
      <c r="D77" s="50"/>
      <c r="E77" s="50"/>
      <c r="G77" s="13" t="s">
        <v>133</v>
      </c>
      <c r="H77" s="16">
        <v>230</v>
      </c>
      <c r="I77" s="17">
        <v>140.69999999999999</v>
      </c>
      <c r="J77" s="18">
        <f>(I77/H77)*1</f>
        <v>0.61173913043478256</v>
      </c>
    </row>
    <row r="78" spans="1:11" x14ac:dyDescent="0.25">
      <c r="A78" s="1" t="s">
        <v>134</v>
      </c>
      <c r="B78" s="1" t="s">
        <v>104</v>
      </c>
      <c r="C78" s="3">
        <v>7</v>
      </c>
      <c r="D78" s="3">
        <v>2</v>
      </c>
      <c r="E78" s="3">
        <f t="shared" ref="E78:E84" si="3">+C78*D78</f>
        <v>14</v>
      </c>
    </row>
    <row r="79" spans="1:11" x14ac:dyDescent="0.25">
      <c r="A79" s="1" t="s">
        <v>135</v>
      </c>
      <c r="B79" s="1" t="s">
        <v>95</v>
      </c>
      <c r="C79" s="3">
        <v>8</v>
      </c>
      <c r="D79" s="3">
        <v>0</v>
      </c>
      <c r="E79" s="3">
        <f t="shared" si="3"/>
        <v>0</v>
      </c>
    </row>
    <row r="80" spans="1:11" x14ac:dyDescent="0.25">
      <c r="A80" s="1" t="s">
        <v>136</v>
      </c>
      <c r="B80" s="1" t="s">
        <v>110</v>
      </c>
      <c r="C80" s="3">
        <v>8</v>
      </c>
      <c r="D80" s="3">
        <v>2</v>
      </c>
      <c r="E80" s="3">
        <f t="shared" si="3"/>
        <v>16</v>
      </c>
      <c r="G80" s="13" t="s">
        <v>137</v>
      </c>
      <c r="H80" s="13" t="s">
        <v>117</v>
      </c>
      <c r="I80" s="13" t="s">
        <v>138</v>
      </c>
      <c r="J80" s="13" t="s">
        <v>115</v>
      </c>
    </row>
    <row r="81" spans="1:10" x14ac:dyDescent="0.25">
      <c r="A81" s="1" t="s">
        <v>139</v>
      </c>
      <c r="B81" s="1" t="s">
        <v>296</v>
      </c>
      <c r="C81" s="3">
        <v>8</v>
      </c>
      <c r="D81" s="3">
        <v>0</v>
      </c>
      <c r="E81" s="3">
        <f t="shared" si="3"/>
        <v>0</v>
      </c>
      <c r="G81" s="20" t="s">
        <v>140</v>
      </c>
      <c r="H81" s="21">
        <v>10</v>
      </c>
      <c r="I81" s="21">
        <v>17</v>
      </c>
      <c r="J81" s="21">
        <v>85.7</v>
      </c>
    </row>
    <row r="82" spans="1:10" x14ac:dyDescent="0.25">
      <c r="A82" s="22" t="s">
        <v>141</v>
      </c>
      <c r="B82" s="1" t="s">
        <v>142</v>
      </c>
      <c r="C82" s="3">
        <v>7</v>
      </c>
      <c r="D82" s="3">
        <v>2</v>
      </c>
      <c r="E82" s="3">
        <f t="shared" si="3"/>
        <v>14</v>
      </c>
      <c r="G82" s="20" t="s">
        <v>143</v>
      </c>
      <c r="H82" s="21">
        <v>10</v>
      </c>
      <c r="I82" s="21">
        <v>20</v>
      </c>
      <c r="J82" s="21">
        <v>55</v>
      </c>
    </row>
    <row r="83" spans="1:10" x14ac:dyDescent="0.25">
      <c r="A83" s="22" t="s">
        <v>144</v>
      </c>
      <c r="B83" s="1" t="s">
        <v>90</v>
      </c>
      <c r="C83" s="3">
        <v>8</v>
      </c>
      <c r="D83" s="3">
        <v>2</v>
      </c>
      <c r="E83" s="3">
        <f t="shared" si="3"/>
        <v>16</v>
      </c>
      <c r="G83" s="13" t="s">
        <v>123</v>
      </c>
      <c r="H83" s="23">
        <f>+H81+H82</f>
        <v>20</v>
      </c>
      <c r="I83" s="23">
        <f>+I81+I82</f>
        <v>37</v>
      </c>
      <c r="J83" s="23">
        <f>+J81+J82</f>
        <v>140.69999999999999</v>
      </c>
    </row>
    <row r="84" spans="1:10" x14ac:dyDescent="0.25">
      <c r="A84" s="1" t="s">
        <v>145</v>
      </c>
      <c r="B84" s="1" t="s">
        <v>98</v>
      </c>
      <c r="C84" s="3">
        <v>8</v>
      </c>
      <c r="D84" s="3">
        <v>2</v>
      </c>
      <c r="E84" s="3">
        <f t="shared" si="3"/>
        <v>16</v>
      </c>
    </row>
    <row r="85" spans="1:10" x14ac:dyDescent="0.25">
      <c r="A85" s="22" t="s">
        <v>146</v>
      </c>
      <c r="B85" s="1" t="s">
        <v>85</v>
      </c>
      <c r="C85" s="3">
        <v>12</v>
      </c>
      <c r="D85" s="3">
        <v>0</v>
      </c>
      <c r="E85" s="3">
        <f>+D85*C85</f>
        <v>0</v>
      </c>
    </row>
    <row r="86" spans="1:10" x14ac:dyDescent="0.25">
      <c r="A86" s="15"/>
      <c r="B86" s="15"/>
      <c r="C86" s="15"/>
      <c r="D86" s="15"/>
      <c r="E86" s="1">
        <f>+E78+E79+E80+E81+E82+E83+E84+E85</f>
        <v>76</v>
      </c>
    </row>
    <row r="87" spans="1:10" x14ac:dyDescent="0.25">
      <c r="E87" s="1">
        <f>+E76+E86</f>
        <v>230</v>
      </c>
    </row>
  </sheetData>
  <autoFilter ref="A1:K64" xr:uid="{5A6D8A35-595F-4A7B-BBBA-061398344491}"/>
  <mergeCells count="2">
    <mergeCell ref="A67:E67"/>
    <mergeCell ref="A77:E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86D8-D280-482C-8C34-1D641CA2245E}">
  <dimension ref="A1:K84"/>
  <sheetViews>
    <sheetView topLeftCell="A10" workbookViewId="0">
      <selection activeCell="K10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5.85546875" bestFit="1" customWidth="1"/>
    <col min="5" max="5" width="19.140625" bestFit="1" customWidth="1"/>
    <col min="6" max="6" width="28" bestFit="1" customWidth="1"/>
    <col min="7" max="7" width="30" bestFit="1" customWidth="1"/>
    <col min="8" max="8" width="6" bestFit="1" customWidth="1"/>
    <col min="9" max="9" width="7.5703125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45219</v>
      </c>
      <c r="B2" s="4" t="s">
        <v>34</v>
      </c>
      <c r="C2" s="4" t="str">
        <f t="shared" ref="C2:C51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MGI 513</v>
      </c>
      <c r="D2" s="4">
        <v>1</v>
      </c>
      <c r="E2" s="4" t="s">
        <v>15</v>
      </c>
      <c r="F2" s="4" t="s">
        <v>658</v>
      </c>
      <c r="G2" s="4" t="s">
        <v>659</v>
      </c>
      <c r="H2" s="4">
        <v>70415</v>
      </c>
      <c r="I2" s="4">
        <v>2.6</v>
      </c>
      <c r="J2" s="4"/>
      <c r="K2" s="4" t="s">
        <v>18</v>
      </c>
    </row>
    <row r="3" spans="1:11" s="27" customFormat="1" x14ac:dyDescent="0.25">
      <c r="A3" s="26">
        <v>45219</v>
      </c>
      <c r="B3" s="4" t="s">
        <v>34</v>
      </c>
      <c r="C3" s="4" t="str">
        <f t="shared" si="0"/>
        <v>MGI 513</v>
      </c>
      <c r="D3" s="4">
        <v>1</v>
      </c>
      <c r="E3" s="4" t="s">
        <v>15</v>
      </c>
      <c r="F3" s="4" t="s">
        <v>658</v>
      </c>
      <c r="G3" s="4" t="s">
        <v>659</v>
      </c>
      <c r="H3" s="4">
        <v>70414</v>
      </c>
      <c r="I3" s="4">
        <v>4</v>
      </c>
      <c r="J3" s="4"/>
      <c r="K3" s="4" t="s">
        <v>18</v>
      </c>
    </row>
    <row r="4" spans="1:11" s="27" customFormat="1" x14ac:dyDescent="0.25">
      <c r="A4" s="26">
        <v>45219</v>
      </c>
      <c r="B4" s="4" t="s">
        <v>34</v>
      </c>
      <c r="C4" s="4" t="str">
        <f t="shared" si="0"/>
        <v>MGI 513</v>
      </c>
      <c r="D4" s="4">
        <v>2</v>
      </c>
      <c r="E4" s="4" t="s">
        <v>38</v>
      </c>
      <c r="F4" s="4" t="s">
        <v>36</v>
      </c>
      <c r="G4" s="4" t="s">
        <v>39</v>
      </c>
      <c r="H4" s="4">
        <v>70474</v>
      </c>
      <c r="I4" s="4">
        <v>0.1</v>
      </c>
      <c r="J4" s="4">
        <v>4.4000000000000004</v>
      </c>
      <c r="K4" s="4" t="s">
        <v>10</v>
      </c>
    </row>
    <row r="5" spans="1:11" s="27" customFormat="1" x14ac:dyDescent="0.25">
      <c r="A5" s="26">
        <v>45219</v>
      </c>
      <c r="B5" s="4" t="s">
        <v>34</v>
      </c>
      <c r="C5" s="4" t="str">
        <f t="shared" si="0"/>
        <v>MGI 513</v>
      </c>
      <c r="D5" s="4">
        <v>2</v>
      </c>
      <c r="E5" s="4" t="s">
        <v>12</v>
      </c>
      <c r="F5" s="4" t="s">
        <v>19</v>
      </c>
      <c r="G5" s="4" t="s">
        <v>155</v>
      </c>
      <c r="H5" s="4">
        <v>70381</v>
      </c>
      <c r="I5" s="4">
        <v>0.9</v>
      </c>
      <c r="J5" s="4"/>
      <c r="K5" s="4" t="s">
        <v>10</v>
      </c>
    </row>
    <row r="6" spans="1:11" s="27" customFormat="1" x14ac:dyDescent="0.25">
      <c r="A6" s="26">
        <v>45219</v>
      </c>
      <c r="B6" s="4" t="s">
        <v>26</v>
      </c>
      <c r="C6" s="4" t="str">
        <f t="shared" si="0"/>
        <v>AA 544 YZ</v>
      </c>
      <c r="D6" s="4">
        <v>1</v>
      </c>
      <c r="E6" s="4" t="s">
        <v>27</v>
      </c>
      <c r="F6" s="4" t="s">
        <v>68</v>
      </c>
      <c r="G6" s="4" t="s">
        <v>657</v>
      </c>
      <c r="H6" s="4">
        <v>70395</v>
      </c>
      <c r="I6" s="4"/>
      <c r="J6" s="4">
        <v>0.2</v>
      </c>
      <c r="K6" s="4" t="s">
        <v>10</v>
      </c>
    </row>
    <row r="7" spans="1:11" s="27" customFormat="1" x14ac:dyDescent="0.25">
      <c r="A7" s="26">
        <v>45219</v>
      </c>
      <c r="B7" s="4" t="s">
        <v>26</v>
      </c>
      <c r="C7" s="4" t="str">
        <f t="shared" si="0"/>
        <v>AA 544 YZ</v>
      </c>
      <c r="D7" s="4">
        <v>1</v>
      </c>
      <c r="E7" s="4" t="s">
        <v>27</v>
      </c>
      <c r="F7" s="4" t="s">
        <v>70</v>
      </c>
      <c r="G7" s="4" t="s">
        <v>72</v>
      </c>
      <c r="H7" s="4">
        <v>70499</v>
      </c>
      <c r="I7" s="4"/>
      <c r="J7" s="4">
        <v>4</v>
      </c>
      <c r="K7" s="4" t="s">
        <v>10</v>
      </c>
    </row>
    <row r="8" spans="1:11" s="27" customFormat="1" x14ac:dyDescent="0.25">
      <c r="A8" s="26">
        <v>45219</v>
      </c>
      <c r="B8" s="4" t="s">
        <v>26</v>
      </c>
      <c r="C8" s="4" t="str">
        <f t="shared" si="0"/>
        <v>AA 544 YZ</v>
      </c>
      <c r="D8" s="4">
        <v>1</v>
      </c>
      <c r="E8" s="4" t="s">
        <v>27</v>
      </c>
      <c r="F8" s="4" t="s">
        <v>703</v>
      </c>
      <c r="G8" s="4" t="s">
        <v>432</v>
      </c>
      <c r="H8" s="4">
        <v>70496</v>
      </c>
      <c r="I8" s="4"/>
      <c r="J8" s="4">
        <v>3.5</v>
      </c>
      <c r="K8" s="4" t="s">
        <v>10</v>
      </c>
    </row>
    <row r="9" spans="1:11" s="27" customFormat="1" x14ac:dyDescent="0.25">
      <c r="A9" s="26">
        <v>45219</v>
      </c>
      <c r="B9" s="4" t="s">
        <v>26</v>
      </c>
      <c r="C9" s="4" t="str">
        <f t="shared" si="0"/>
        <v>AA 544 YZ</v>
      </c>
      <c r="D9" s="4">
        <v>1</v>
      </c>
      <c r="E9" s="4" t="s">
        <v>27</v>
      </c>
      <c r="F9" s="4" t="s">
        <v>595</v>
      </c>
      <c r="G9" s="4" t="s">
        <v>596</v>
      </c>
      <c r="H9" s="4">
        <v>70413</v>
      </c>
      <c r="I9" s="4"/>
      <c r="J9" s="4">
        <v>2</v>
      </c>
      <c r="K9" s="4" t="s">
        <v>10</v>
      </c>
    </row>
    <row r="10" spans="1:11" s="27" customFormat="1" x14ac:dyDescent="0.25">
      <c r="A10" s="26">
        <v>45219</v>
      </c>
      <c r="B10" s="4" t="s">
        <v>26</v>
      </c>
      <c r="C10" s="4" t="str">
        <f t="shared" si="0"/>
        <v>AA 544 YZ</v>
      </c>
      <c r="D10" s="4">
        <v>1</v>
      </c>
      <c r="E10" s="4" t="s">
        <v>27</v>
      </c>
      <c r="F10" s="4" t="s">
        <v>30</v>
      </c>
      <c r="G10" s="4" t="s">
        <v>522</v>
      </c>
      <c r="H10" s="4">
        <v>70497</v>
      </c>
      <c r="I10" s="4">
        <v>0.1</v>
      </c>
      <c r="J10" s="4"/>
      <c r="K10" s="4" t="s">
        <v>10</v>
      </c>
    </row>
    <row r="11" spans="1:11" s="27" customFormat="1" x14ac:dyDescent="0.25">
      <c r="A11" s="26">
        <v>45219</v>
      </c>
      <c r="B11" s="4" t="s">
        <v>26</v>
      </c>
      <c r="C11" s="4" t="str">
        <f t="shared" si="0"/>
        <v>AA 544 YZ</v>
      </c>
      <c r="D11" s="4">
        <v>1</v>
      </c>
      <c r="E11" s="4" t="s">
        <v>205</v>
      </c>
      <c r="F11" s="4" t="s">
        <v>62</v>
      </c>
      <c r="G11" s="4" t="s">
        <v>335</v>
      </c>
      <c r="H11" s="4">
        <v>70434</v>
      </c>
      <c r="I11" s="4">
        <v>0.1</v>
      </c>
      <c r="J11" s="4"/>
      <c r="K11" s="4" t="s">
        <v>10</v>
      </c>
    </row>
    <row r="12" spans="1:11" s="27" customFormat="1" x14ac:dyDescent="0.25">
      <c r="A12" s="26">
        <v>45219</v>
      </c>
      <c r="B12" s="4" t="s">
        <v>11</v>
      </c>
      <c r="C12" s="4" t="str">
        <f t="shared" si="0"/>
        <v>PMK 090</v>
      </c>
      <c r="D12" s="4">
        <v>1</v>
      </c>
      <c r="E12" s="4" t="s">
        <v>12</v>
      </c>
      <c r="F12" s="4" t="s">
        <v>385</v>
      </c>
      <c r="G12" s="4" t="s">
        <v>386</v>
      </c>
      <c r="H12" s="4">
        <v>70468</v>
      </c>
      <c r="I12" s="4"/>
      <c r="J12" s="4">
        <v>10</v>
      </c>
      <c r="K12" s="4" t="s">
        <v>18</v>
      </c>
    </row>
    <row r="13" spans="1:11" s="27" customFormat="1" x14ac:dyDescent="0.25">
      <c r="A13" s="26">
        <v>45219</v>
      </c>
      <c r="B13" s="4" t="s">
        <v>11</v>
      </c>
      <c r="C13" s="4" t="str">
        <f t="shared" si="0"/>
        <v>PMK 090</v>
      </c>
      <c r="D13" s="4">
        <v>1</v>
      </c>
      <c r="E13" s="4" t="s">
        <v>12</v>
      </c>
      <c r="F13" s="4" t="s">
        <v>385</v>
      </c>
      <c r="G13" s="4" t="s">
        <v>386</v>
      </c>
      <c r="H13" s="4">
        <v>70467</v>
      </c>
      <c r="I13" s="4"/>
      <c r="J13" s="4">
        <v>16</v>
      </c>
      <c r="K13" s="4" t="s">
        <v>18</v>
      </c>
    </row>
    <row r="14" spans="1:11" s="27" customFormat="1" x14ac:dyDescent="0.25">
      <c r="A14" s="26">
        <v>45219</v>
      </c>
      <c r="B14" s="4" t="s">
        <v>11</v>
      </c>
      <c r="C14" s="4" t="str">
        <f t="shared" si="0"/>
        <v>PMK 090</v>
      </c>
      <c r="D14" s="4">
        <v>2</v>
      </c>
      <c r="E14" s="4" t="s">
        <v>12</v>
      </c>
      <c r="F14" s="4" t="s">
        <v>385</v>
      </c>
      <c r="G14" s="4" t="s">
        <v>386</v>
      </c>
      <c r="H14" s="4">
        <v>70466</v>
      </c>
      <c r="I14" s="4">
        <v>0.6</v>
      </c>
      <c r="J14" s="4"/>
      <c r="K14" s="4" t="s">
        <v>18</v>
      </c>
    </row>
    <row r="15" spans="1:11" s="27" customFormat="1" x14ac:dyDescent="0.25">
      <c r="A15" s="26">
        <v>45219</v>
      </c>
      <c r="B15" s="4" t="s">
        <v>64</v>
      </c>
      <c r="C15" s="4" t="str">
        <f t="shared" si="0"/>
        <v>PLH889</v>
      </c>
      <c r="D15" s="4">
        <v>1</v>
      </c>
      <c r="E15" s="4" t="s">
        <v>23</v>
      </c>
      <c r="F15" s="4" t="s">
        <v>65</v>
      </c>
      <c r="G15" s="4" t="s">
        <v>390</v>
      </c>
      <c r="H15" s="4">
        <v>70406</v>
      </c>
      <c r="I15" s="4"/>
      <c r="J15" s="4">
        <v>0.6</v>
      </c>
      <c r="K15" s="4" t="s">
        <v>10</v>
      </c>
    </row>
    <row r="16" spans="1:11" s="27" customFormat="1" x14ac:dyDescent="0.25">
      <c r="A16" s="26">
        <v>45219</v>
      </c>
      <c r="B16" s="4" t="s">
        <v>64</v>
      </c>
      <c r="C16" s="4" t="str">
        <f t="shared" si="0"/>
        <v>PLH889</v>
      </c>
      <c r="D16" s="4">
        <v>1</v>
      </c>
      <c r="E16" s="4" t="s">
        <v>23</v>
      </c>
      <c r="F16" s="4" t="s">
        <v>65</v>
      </c>
      <c r="G16" s="4" t="s">
        <v>390</v>
      </c>
      <c r="H16" s="4">
        <v>70424</v>
      </c>
      <c r="I16" s="4"/>
      <c r="J16" s="4">
        <v>0.6</v>
      </c>
      <c r="K16" s="4" t="s">
        <v>10</v>
      </c>
    </row>
    <row r="17" spans="1:11" s="27" customFormat="1" x14ac:dyDescent="0.25">
      <c r="A17" s="26">
        <v>45219</v>
      </c>
      <c r="B17" s="4" t="s">
        <v>64</v>
      </c>
      <c r="C17" s="4" t="str">
        <f t="shared" si="0"/>
        <v>PLH889</v>
      </c>
      <c r="D17" s="4">
        <v>1</v>
      </c>
      <c r="E17" s="4" t="s">
        <v>23</v>
      </c>
      <c r="F17" s="4" t="s">
        <v>515</v>
      </c>
      <c r="G17" s="4" t="s">
        <v>573</v>
      </c>
      <c r="H17" s="4">
        <v>70400</v>
      </c>
      <c r="I17" s="4"/>
      <c r="J17" s="4">
        <v>1.2</v>
      </c>
      <c r="K17" s="4" t="s">
        <v>18</v>
      </c>
    </row>
    <row r="18" spans="1:11" s="27" customFormat="1" x14ac:dyDescent="0.25">
      <c r="A18" s="26">
        <v>45219</v>
      </c>
      <c r="B18" s="25"/>
      <c r="C18" s="25"/>
      <c r="D18" s="25"/>
      <c r="E18" s="25" t="s">
        <v>166</v>
      </c>
      <c r="F18" s="25" t="s">
        <v>612</v>
      </c>
      <c r="G18" s="25" t="s">
        <v>629</v>
      </c>
      <c r="H18" s="25">
        <v>70321</v>
      </c>
      <c r="I18" s="4"/>
      <c r="J18" s="4">
        <v>0.1</v>
      </c>
      <c r="K18" s="4" t="s">
        <v>10</v>
      </c>
    </row>
    <row r="19" spans="1:11" s="27" customFormat="1" x14ac:dyDescent="0.25">
      <c r="A19" s="26">
        <v>45219</v>
      </c>
      <c r="B19" s="4" t="s">
        <v>64</v>
      </c>
      <c r="C19" s="4" t="str">
        <f t="shared" si="0"/>
        <v>PLH889</v>
      </c>
      <c r="D19" s="4">
        <v>1</v>
      </c>
      <c r="E19" s="4" t="s">
        <v>56</v>
      </c>
      <c r="F19" s="4" t="s">
        <v>704</v>
      </c>
      <c r="G19" s="4" t="s">
        <v>705</v>
      </c>
      <c r="H19" s="4">
        <v>70463</v>
      </c>
      <c r="I19" s="4"/>
      <c r="J19" s="4">
        <v>3.2</v>
      </c>
      <c r="K19" s="4" t="s">
        <v>10</v>
      </c>
    </row>
    <row r="20" spans="1:11" s="27" customFormat="1" x14ac:dyDescent="0.25">
      <c r="A20" s="26">
        <v>45219</v>
      </c>
      <c r="B20" s="4" t="s">
        <v>64</v>
      </c>
      <c r="C20" s="4" t="str">
        <f t="shared" si="0"/>
        <v>PLH889</v>
      </c>
      <c r="D20" s="4">
        <v>2</v>
      </c>
      <c r="E20" s="4" t="s">
        <v>12</v>
      </c>
      <c r="F20" s="4" t="s">
        <v>19</v>
      </c>
      <c r="G20" s="4" t="s">
        <v>706</v>
      </c>
      <c r="H20" s="4">
        <v>70471</v>
      </c>
      <c r="I20" s="4">
        <v>0.3</v>
      </c>
      <c r="J20" s="4"/>
      <c r="K20" s="4" t="s">
        <v>10</v>
      </c>
    </row>
    <row r="21" spans="1:11" s="27" customFormat="1" x14ac:dyDescent="0.25">
      <c r="A21" s="26">
        <v>45219</v>
      </c>
      <c r="B21" s="4" t="s">
        <v>64</v>
      </c>
      <c r="C21" s="4" t="str">
        <f t="shared" si="0"/>
        <v>PLH889</v>
      </c>
      <c r="D21" s="4">
        <v>2</v>
      </c>
      <c r="E21" s="4" t="s">
        <v>21</v>
      </c>
      <c r="F21" s="4" t="s">
        <v>707</v>
      </c>
      <c r="G21" s="4" t="s">
        <v>708</v>
      </c>
      <c r="H21" s="4">
        <v>70472</v>
      </c>
      <c r="I21" s="4">
        <v>0.3</v>
      </c>
      <c r="J21" s="4">
        <v>2.5</v>
      </c>
      <c r="K21" s="4" t="s">
        <v>10</v>
      </c>
    </row>
    <row r="22" spans="1:11" s="27" customFormat="1" x14ac:dyDescent="0.25">
      <c r="A22" s="26">
        <v>45219</v>
      </c>
      <c r="B22" s="4" t="s">
        <v>64</v>
      </c>
      <c r="C22" s="4" t="str">
        <f t="shared" si="0"/>
        <v>PLH889</v>
      </c>
      <c r="D22" s="4">
        <v>2</v>
      </c>
      <c r="E22" s="4" t="s">
        <v>12</v>
      </c>
      <c r="F22" s="4" t="s">
        <v>450</v>
      </c>
      <c r="G22" s="4" t="s">
        <v>451</v>
      </c>
      <c r="H22" s="4">
        <v>70473</v>
      </c>
      <c r="I22" s="4"/>
      <c r="J22" s="4">
        <v>1</v>
      </c>
      <c r="K22" s="4" t="s">
        <v>10</v>
      </c>
    </row>
    <row r="23" spans="1:11" s="27" customFormat="1" x14ac:dyDescent="0.25">
      <c r="A23" s="26">
        <v>45219</v>
      </c>
      <c r="B23" s="4" t="s">
        <v>53</v>
      </c>
      <c r="C23" s="4" t="str">
        <f t="shared" si="0"/>
        <v>KUV274</v>
      </c>
      <c r="D23" s="4">
        <v>1</v>
      </c>
      <c r="E23" s="4" t="s">
        <v>381</v>
      </c>
      <c r="F23" s="4" t="s">
        <v>57</v>
      </c>
      <c r="G23" s="4" t="s">
        <v>382</v>
      </c>
      <c r="H23" s="4">
        <v>70483</v>
      </c>
      <c r="I23" s="4">
        <v>0.6</v>
      </c>
      <c r="J23" s="4">
        <v>4.5999999999999996</v>
      </c>
      <c r="K23" s="4" t="s">
        <v>18</v>
      </c>
    </row>
    <row r="24" spans="1:11" s="27" customFormat="1" x14ac:dyDescent="0.25">
      <c r="A24" s="26">
        <v>45219</v>
      </c>
      <c r="B24" s="4" t="s">
        <v>53</v>
      </c>
      <c r="C24" s="4" t="str">
        <f t="shared" si="0"/>
        <v>KUV274</v>
      </c>
      <c r="D24" s="4">
        <v>1</v>
      </c>
      <c r="E24" s="4" t="s">
        <v>175</v>
      </c>
      <c r="F24" s="4" t="s">
        <v>176</v>
      </c>
      <c r="G24" s="4" t="s">
        <v>175</v>
      </c>
      <c r="H24" s="4">
        <v>70495</v>
      </c>
      <c r="I24" s="4">
        <v>0.2</v>
      </c>
      <c r="J24" s="4">
        <v>8</v>
      </c>
      <c r="K24" s="4" t="s">
        <v>18</v>
      </c>
    </row>
    <row r="25" spans="1:11" x14ac:dyDescent="0.25">
      <c r="A25" s="2">
        <v>45219</v>
      </c>
      <c r="B25" s="25"/>
      <c r="C25" s="25"/>
      <c r="D25" s="25"/>
      <c r="E25" s="25" t="s">
        <v>572</v>
      </c>
      <c r="F25" s="25" t="s">
        <v>176</v>
      </c>
      <c r="G25" s="25" t="s">
        <v>175</v>
      </c>
      <c r="H25" s="25">
        <v>69875</v>
      </c>
      <c r="I25" s="3">
        <v>0.1</v>
      </c>
      <c r="J25" s="3"/>
      <c r="K25" s="3" t="s">
        <v>18</v>
      </c>
    </row>
    <row r="26" spans="1:11" s="27" customFormat="1" x14ac:dyDescent="0.25">
      <c r="A26" s="26">
        <v>45219</v>
      </c>
      <c r="B26" s="4" t="s">
        <v>40</v>
      </c>
      <c r="C26" s="4" t="str">
        <f t="shared" si="0"/>
        <v>MGW270</v>
      </c>
      <c r="D26" s="4">
        <v>1</v>
      </c>
      <c r="E26" s="4" t="s">
        <v>12</v>
      </c>
      <c r="F26" s="4" t="s">
        <v>13</v>
      </c>
      <c r="G26" s="4" t="s">
        <v>14</v>
      </c>
      <c r="H26" s="4">
        <v>70449</v>
      </c>
      <c r="I26" s="4"/>
      <c r="J26" s="4">
        <v>11.9</v>
      </c>
      <c r="K26" s="4" t="s">
        <v>10</v>
      </c>
    </row>
    <row r="27" spans="1:11" s="27" customFormat="1" x14ac:dyDescent="0.25">
      <c r="A27" s="26">
        <v>45219</v>
      </c>
      <c r="B27" s="4" t="s">
        <v>40</v>
      </c>
      <c r="C27" s="4" t="str">
        <f t="shared" si="0"/>
        <v>MGW270</v>
      </c>
      <c r="D27" s="4">
        <v>2</v>
      </c>
      <c r="E27" s="4" t="s">
        <v>15</v>
      </c>
      <c r="F27" s="4" t="s">
        <v>185</v>
      </c>
      <c r="G27" s="4" t="s">
        <v>186</v>
      </c>
      <c r="H27" s="4">
        <v>70480</v>
      </c>
      <c r="I27" s="4">
        <v>4.2</v>
      </c>
      <c r="J27" s="4">
        <v>12</v>
      </c>
      <c r="K27" s="4" t="s">
        <v>10</v>
      </c>
    </row>
    <row r="28" spans="1:11" s="27" customFormat="1" x14ac:dyDescent="0.25">
      <c r="A28" s="26">
        <v>45219</v>
      </c>
      <c r="B28" s="4" t="s">
        <v>85</v>
      </c>
      <c r="C28" s="4" t="str">
        <f t="shared" si="0"/>
        <v>VBT 585</v>
      </c>
      <c r="D28" s="4">
        <v>1</v>
      </c>
      <c r="E28" s="4" t="s">
        <v>12</v>
      </c>
      <c r="F28" s="4" t="s">
        <v>86</v>
      </c>
      <c r="G28" s="4" t="s">
        <v>87</v>
      </c>
      <c r="H28" s="4">
        <v>70493</v>
      </c>
      <c r="I28" s="4"/>
      <c r="J28" s="4">
        <v>11.2</v>
      </c>
      <c r="K28" s="4" t="s">
        <v>18</v>
      </c>
    </row>
    <row r="29" spans="1:11" s="27" customFormat="1" x14ac:dyDescent="0.25">
      <c r="A29" s="26">
        <v>45219</v>
      </c>
      <c r="B29" s="4" t="s">
        <v>85</v>
      </c>
      <c r="C29" s="4" t="str">
        <f t="shared" si="0"/>
        <v>VBT 585</v>
      </c>
      <c r="D29" s="4">
        <v>2</v>
      </c>
      <c r="E29" s="4" t="s">
        <v>27</v>
      </c>
      <c r="F29" s="4" t="s">
        <v>685</v>
      </c>
      <c r="G29" s="4" t="s">
        <v>686</v>
      </c>
      <c r="H29" s="4">
        <v>70443</v>
      </c>
      <c r="I29" s="4">
        <v>0.1</v>
      </c>
      <c r="J29" s="4">
        <v>4.5</v>
      </c>
      <c r="K29" s="4" t="s">
        <v>10</v>
      </c>
    </row>
    <row r="30" spans="1:11" s="27" customFormat="1" x14ac:dyDescent="0.25">
      <c r="A30" s="26">
        <v>45219</v>
      </c>
      <c r="B30" s="4" t="s">
        <v>85</v>
      </c>
      <c r="C30" s="4" t="str">
        <f t="shared" si="0"/>
        <v>VBT 585</v>
      </c>
      <c r="D30" s="4">
        <v>2</v>
      </c>
      <c r="E30" s="4" t="s">
        <v>27</v>
      </c>
      <c r="F30" s="4" t="s">
        <v>468</v>
      </c>
      <c r="G30" s="4" t="s">
        <v>469</v>
      </c>
      <c r="H30" s="4">
        <v>70442</v>
      </c>
      <c r="I30" s="4"/>
      <c r="J30" s="4">
        <v>4.7</v>
      </c>
      <c r="K30" s="4" t="s">
        <v>18</v>
      </c>
    </row>
    <row r="31" spans="1:11" s="27" customFormat="1" x14ac:dyDescent="0.25">
      <c r="A31" s="26">
        <v>45219</v>
      </c>
      <c r="B31" s="4" t="s">
        <v>104</v>
      </c>
      <c r="C31" s="4" t="str">
        <f t="shared" si="0"/>
        <v>UCS 416</v>
      </c>
      <c r="D31" s="4">
        <v>1</v>
      </c>
      <c r="E31" s="4" t="s">
        <v>12</v>
      </c>
      <c r="F31" s="4" t="s">
        <v>250</v>
      </c>
      <c r="G31" s="4" t="s">
        <v>709</v>
      </c>
      <c r="H31" s="4">
        <v>70490</v>
      </c>
      <c r="I31" s="4">
        <v>0.2</v>
      </c>
      <c r="J31" s="4">
        <v>4</v>
      </c>
      <c r="K31" s="4" t="s">
        <v>18</v>
      </c>
    </row>
    <row r="32" spans="1:11" s="27" customFormat="1" x14ac:dyDescent="0.25">
      <c r="A32" s="26">
        <v>45219</v>
      </c>
      <c r="B32" s="4" t="s">
        <v>104</v>
      </c>
      <c r="C32" s="4" t="str">
        <f t="shared" si="0"/>
        <v>UCS 416</v>
      </c>
      <c r="D32" s="4">
        <v>1</v>
      </c>
      <c r="E32" s="4" t="s">
        <v>566</v>
      </c>
      <c r="F32" s="4" t="s">
        <v>644</v>
      </c>
      <c r="G32" s="4" t="s">
        <v>365</v>
      </c>
      <c r="H32" s="4">
        <v>70484</v>
      </c>
      <c r="I32" s="4">
        <v>0.1</v>
      </c>
      <c r="J32" s="4">
        <v>3.5</v>
      </c>
      <c r="K32" s="4" t="s">
        <v>18</v>
      </c>
    </row>
    <row r="33" spans="1:11" s="27" customFormat="1" x14ac:dyDescent="0.25">
      <c r="A33" s="26">
        <v>45219</v>
      </c>
      <c r="B33" s="4" t="s">
        <v>142</v>
      </c>
      <c r="C33" s="4" t="str">
        <f t="shared" si="0"/>
        <v>WIW 420</v>
      </c>
      <c r="D33" s="4">
        <v>2</v>
      </c>
      <c r="E33" s="4" t="s">
        <v>15</v>
      </c>
      <c r="F33" s="4" t="s">
        <v>185</v>
      </c>
      <c r="G33" s="4" t="s">
        <v>186</v>
      </c>
      <c r="H33" s="4">
        <v>70481</v>
      </c>
      <c r="I33" s="4">
        <v>3.2</v>
      </c>
      <c r="J33" s="4"/>
      <c r="K33" s="4" t="s">
        <v>10</v>
      </c>
    </row>
    <row r="34" spans="1:11" s="27" customFormat="1" x14ac:dyDescent="0.25">
      <c r="A34" s="26">
        <v>45219</v>
      </c>
      <c r="B34" s="4" t="s">
        <v>142</v>
      </c>
      <c r="C34" s="4" t="str">
        <f t="shared" si="0"/>
        <v>WIW 420</v>
      </c>
      <c r="D34" s="4">
        <v>2</v>
      </c>
      <c r="E34" s="4" t="s">
        <v>170</v>
      </c>
      <c r="F34" s="4" t="s">
        <v>710</v>
      </c>
      <c r="G34" s="4" t="s">
        <v>711</v>
      </c>
      <c r="H34" s="4">
        <v>70464</v>
      </c>
      <c r="I34" s="4"/>
      <c r="J34" s="4">
        <v>0.7</v>
      </c>
      <c r="K34" s="4" t="s">
        <v>10</v>
      </c>
    </row>
    <row r="35" spans="1:11" s="27" customFormat="1" x14ac:dyDescent="0.25">
      <c r="A35" s="26">
        <v>45219</v>
      </c>
      <c r="B35" s="4" t="s">
        <v>142</v>
      </c>
      <c r="C35" s="4" t="str">
        <f t="shared" si="0"/>
        <v>WIW 420</v>
      </c>
      <c r="D35" s="4">
        <v>1</v>
      </c>
      <c r="E35" s="4" t="s">
        <v>67</v>
      </c>
      <c r="F35" s="4" t="s">
        <v>407</v>
      </c>
      <c r="G35" s="4" t="s">
        <v>408</v>
      </c>
      <c r="H35" s="4">
        <v>70482</v>
      </c>
      <c r="I35" s="4">
        <v>0.8</v>
      </c>
      <c r="J35" s="4">
        <v>8</v>
      </c>
      <c r="K35" s="4" t="s">
        <v>18</v>
      </c>
    </row>
    <row r="36" spans="1:11" s="27" customFormat="1" x14ac:dyDescent="0.25">
      <c r="A36" s="26">
        <v>45219</v>
      </c>
      <c r="B36" s="4" t="s">
        <v>104</v>
      </c>
      <c r="C36" s="4" t="str">
        <f t="shared" si="0"/>
        <v>UCS 416</v>
      </c>
      <c r="D36" s="4">
        <v>2</v>
      </c>
      <c r="E36" s="4" t="s">
        <v>27</v>
      </c>
      <c r="F36" s="4" t="s">
        <v>604</v>
      </c>
      <c r="G36" s="4" t="s">
        <v>605</v>
      </c>
      <c r="H36" s="4">
        <v>70382</v>
      </c>
      <c r="I36" s="4">
        <v>1.4</v>
      </c>
      <c r="J36" s="4"/>
      <c r="K36" s="4" t="s">
        <v>10</v>
      </c>
    </row>
    <row r="37" spans="1:11" s="27" customFormat="1" x14ac:dyDescent="0.25">
      <c r="A37" s="26">
        <v>45219</v>
      </c>
      <c r="B37" s="4" t="s">
        <v>104</v>
      </c>
      <c r="C37" s="4" t="str">
        <f t="shared" si="0"/>
        <v>UCS 416</v>
      </c>
      <c r="D37" s="4">
        <v>2</v>
      </c>
      <c r="E37" s="4" t="s">
        <v>27</v>
      </c>
      <c r="F37" s="4" t="s">
        <v>212</v>
      </c>
      <c r="G37" s="4" t="s">
        <v>600</v>
      </c>
      <c r="H37" s="4">
        <v>70489</v>
      </c>
      <c r="I37" s="4">
        <v>0.7</v>
      </c>
      <c r="J37" s="4"/>
      <c r="K37" s="4" t="s">
        <v>10</v>
      </c>
    </row>
    <row r="38" spans="1:11" s="27" customFormat="1" x14ac:dyDescent="0.25">
      <c r="A38" s="26">
        <v>45219</v>
      </c>
      <c r="B38" s="4" t="s">
        <v>104</v>
      </c>
      <c r="C38" s="4" t="str">
        <f t="shared" si="0"/>
        <v>UCS 416</v>
      </c>
      <c r="D38" s="4">
        <v>2</v>
      </c>
      <c r="E38" s="4" t="s">
        <v>27</v>
      </c>
      <c r="F38" s="4" t="s">
        <v>630</v>
      </c>
      <c r="G38" s="4" t="s">
        <v>631</v>
      </c>
      <c r="H38" s="4">
        <v>70488</v>
      </c>
      <c r="I38" s="4"/>
      <c r="J38" s="4">
        <v>5.2</v>
      </c>
      <c r="K38" s="4" t="s">
        <v>10</v>
      </c>
    </row>
    <row r="39" spans="1:11" s="27" customFormat="1" ht="75" x14ac:dyDescent="0.25">
      <c r="A39" s="26">
        <v>45219</v>
      </c>
      <c r="B39" s="25" t="s">
        <v>104</v>
      </c>
      <c r="C39" s="25" t="str">
        <f t="shared" si="0"/>
        <v>UCS 416</v>
      </c>
      <c r="D39" s="25">
        <v>2</v>
      </c>
      <c r="E39" s="35" t="s">
        <v>725</v>
      </c>
      <c r="F39" s="25" t="s">
        <v>712</v>
      </c>
      <c r="G39" s="25" t="s">
        <v>713</v>
      </c>
      <c r="H39" s="25">
        <v>70494</v>
      </c>
      <c r="I39" s="4"/>
      <c r="J39" s="4">
        <v>1</v>
      </c>
      <c r="K39" s="4" t="s">
        <v>10</v>
      </c>
    </row>
    <row r="40" spans="1:11" s="27" customFormat="1" x14ac:dyDescent="0.25">
      <c r="A40" s="26">
        <v>45219</v>
      </c>
      <c r="B40" s="4" t="s">
        <v>90</v>
      </c>
      <c r="C40" s="4" t="str">
        <f t="shared" si="0"/>
        <v>WTH 142</v>
      </c>
      <c r="D40" s="4">
        <v>1</v>
      </c>
      <c r="E40" s="4" t="s">
        <v>12</v>
      </c>
      <c r="F40" s="4" t="s">
        <v>215</v>
      </c>
      <c r="G40" s="4" t="s">
        <v>216</v>
      </c>
      <c r="H40" s="4">
        <v>70485</v>
      </c>
      <c r="I40" s="4"/>
      <c r="J40" s="4">
        <v>8</v>
      </c>
      <c r="K40" s="4" t="s">
        <v>18</v>
      </c>
    </row>
    <row r="41" spans="1:11" s="27" customFormat="1" x14ac:dyDescent="0.25">
      <c r="A41" s="26">
        <v>45219</v>
      </c>
      <c r="B41" s="4" t="s">
        <v>95</v>
      </c>
      <c r="C41" s="4" t="str">
        <f t="shared" si="0"/>
        <v>DMQ 934</v>
      </c>
      <c r="D41" s="4">
        <v>2</v>
      </c>
      <c r="E41" s="4" t="s">
        <v>27</v>
      </c>
      <c r="F41" s="4" t="s">
        <v>99</v>
      </c>
      <c r="G41" s="4" t="s">
        <v>100</v>
      </c>
      <c r="H41" s="4">
        <v>70492</v>
      </c>
      <c r="I41" s="4"/>
      <c r="J41" s="4">
        <v>4</v>
      </c>
      <c r="K41" s="4" t="s">
        <v>10</v>
      </c>
    </row>
    <row r="42" spans="1:11" s="27" customFormat="1" x14ac:dyDescent="0.25">
      <c r="A42" s="26">
        <v>45219</v>
      </c>
      <c r="B42" s="4" t="s">
        <v>95</v>
      </c>
      <c r="C42" s="4" t="str">
        <f t="shared" si="0"/>
        <v>DMQ 934</v>
      </c>
      <c r="D42" s="4">
        <v>2</v>
      </c>
      <c r="E42" s="4" t="s">
        <v>205</v>
      </c>
      <c r="F42" s="4" t="s">
        <v>344</v>
      </c>
      <c r="G42" s="4" t="s">
        <v>345</v>
      </c>
      <c r="H42" s="4">
        <v>70487</v>
      </c>
      <c r="I42" s="4"/>
      <c r="J42" s="4">
        <v>4</v>
      </c>
      <c r="K42" s="4" t="s">
        <v>10</v>
      </c>
    </row>
    <row r="43" spans="1:11" s="27" customFormat="1" x14ac:dyDescent="0.25">
      <c r="A43" s="26">
        <v>45219</v>
      </c>
      <c r="B43" s="4" t="s">
        <v>90</v>
      </c>
      <c r="C43" s="4" t="str">
        <f t="shared" si="0"/>
        <v>WTH 142</v>
      </c>
      <c r="D43" s="4">
        <v>3</v>
      </c>
      <c r="E43" s="4" t="s">
        <v>12</v>
      </c>
      <c r="F43" s="4" t="s">
        <v>212</v>
      </c>
      <c r="G43" s="4" t="s">
        <v>714</v>
      </c>
      <c r="H43" s="4">
        <v>70498</v>
      </c>
      <c r="I43" s="4"/>
      <c r="J43" s="4">
        <v>7.8</v>
      </c>
      <c r="K43" s="4" t="s">
        <v>10</v>
      </c>
    </row>
    <row r="44" spans="1:11" s="27" customFormat="1" x14ac:dyDescent="0.25">
      <c r="A44" s="26">
        <v>45219</v>
      </c>
      <c r="B44" s="4" t="s">
        <v>95</v>
      </c>
      <c r="C44" s="4" t="str">
        <f t="shared" si="0"/>
        <v>DMQ 934</v>
      </c>
      <c r="D44" s="4">
        <v>1</v>
      </c>
      <c r="E44" s="4" t="s">
        <v>27</v>
      </c>
      <c r="F44" s="4" t="s">
        <v>685</v>
      </c>
      <c r="G44" s="4" t="s">
        <v>686</v>
      </c>
      <c r="H44" s="4">
        <v>70444</v>
      </c>
      <c r="I44" s="4"/>
      <c r="J44" s="4">
        <v>5.3</v>
      </c>
      <c r="K44" s="4" t="s">
        <v>10</v>
      </c>
    </row>
    <row r="45" spans="1:11" s="27" customFormat="1" x14ac:dyDescent="0.25">
      <c r="A45" s="26">
        <v>45219</v>
      </c>
      <c r="B45" s="4" t="s">
        <v>90</v>
      </c>
      <c r="C45" s="4" t="str">
        <f t="shared" si="0"/>
        <v>WTH 142</v>
      </c>
      <c r="D45" s="4">
        <v>2</v>
      </c>
      <c r="E45" s="4" t="s">
        <v>27</v>
      </c>
      <c r="F45" s="4" t="s">
        <v>528</v>
      </c>
      <c r="G45" s="4" t="s">
        <v>529</v>
      </c>
      <c r="H45" s="4">
        <v>70470</v>
      </c>
      <c r="I45" s="4"/>
      <c r="J45" s="4">
        <v>2.5</v>
      </c>
      <c r="K45" s="4" t="s">
        <v>10</v>
      </c>
    </row>
    <row r="46" spans="1:11" s="27" customFormat="1" x14ac:dyDescent="0.25">
      <c r="A46" s="26">
        <v>45219</v>
      </c>
      <c r="B46" s="4" t="s">
        <v>90</v>
      </c>
      <c r="C46" s="4" t="str">
        <f t="shared" si="0"/>
        <v>WTH 142</v>
      </c>
      <c r="D46" s="4">
        <v>2</v>
      </c>
      <c r="E46" s="4" t="s">
        <v>27</v>
      </c>
      <c r="F46" s="4" t="s">
        <v>715</v>
      </c>
      <c r="G46" s="4" t="s">
        <v>716</v>
      </c>
      <c r="H46" s="4">
        <v>70465</v>
      </c>
      <c r="I46" s="4"/>
      <c r="J46" s="4">
        <v>2.7</v>
      </c>
      <c r="K46" s="4" t="s">
        <v>18</v>
      </c>
    </row>
    <row r="47" spans="1:11" s="27" customFormat="1" x14ac:dyDescent="0.25">
      <c r="A47" s="26">
        <v>45219</v>
      </c>
      <c r="B47" s="4" t="s">
        <v>90</v>
      </c>
      <c r="C47" s="4" t="str">
        <f t="shared" si="0"/>
        <v>WTH 142</v>
      </c>
      <c r="D47" s="4">
        <v>2</v>
      </c>
      <c r="E47" s="4" t="s">
        <v>27</v>
      </c>
      <c r="F47" s="4" t="s">
        <v>687</v>
      </c>
      <c r="G47" s="4" t="s">
        <v>688</v>
      </c>
      <c r="H47" s="4">
        <v>70450</v>
      </c>
      <c r="I47" s="4"/>
      <c r="J47" s="4">
        <v>3</v>
      </c>
      <c r="K47" s="4" t="s">
        <v>10</v>
      </c>
    </row>
    <row r="48" spans="1:11" x14ac:dyDescent="0.25">
      <c r="A48" s="2">
        <v>45219</v>
      </c>
      <c r="B48" s="25"/>
      <c r="C48" s="25"/>
      <c r="D48" s="25"/>
      <c r="E48" s="25" t="s">
        <v>166</v>
      </c>
      <c r="F48" s="25" t="s">
        <v>257</v>
      </c>
      <c r="G48" s="25" t="s">
        <v>637</v>
      </c>
      <c r="H48" s="25">
        <v>70368</v>
      </c>
      <c r="I48" s="3"/>
      <c r="J48" s="3">
        <v>7.4</v>
      </c>
      <c r="K48" s="3" t="s">
        <v>10</v>
      </c>
    </row>
    <row r="49" spans="1:11" s="27" customFormat="1" x14ac:dyDescent="0.25">
      <c r="A49" s="26">
        <v>45219</v>
      </c>
      <c r="B49" s="4" t="s">
        <v>110</v>
      </c>
      <c r="C49" s="4" t="str">
        <f t="shared" si="0"/>
        <v>WYK 776</v>
      </c>
      <c r="D49" s="4">
        <v>1</v>
      </c>
      <c r="E49" s="4" t="s">
        <v>23</v>
      </c>
      <c r="F49" s="4" t="s">
        <v>217</v>
      </c>
      <c r="G49" s="4" t="s">
        <v>557</v>
      </c>
      <c r="H49" s="4">
        <v>70411</v>
      </c>
      <c r="I49" s="4"/>
      <c r="J49" s="4">
        <v>3.1</v>
      </c>
      <c r="K49" s="4" t="s">
        <v>18</v>
      </c>
    </row>
    <row r="50" spans="1:11" s="27" customFormat="1" x14ac:dyDescent="0.25">
      <c r="A50" s="26">
        <v>45219</v>
      </c>
      <c r="B50" s="4" t="s">
        <v>110</v>
      </c>
      <c r="C50" s="4" t="str">
        <f t="shared" si="0"/>
        <v>WYK 776</v>
      </c>
      <c r="D50" s="4">
        <v>1</v>
      </c>
      <c r="E50" s="4" t="s">
        <v>56</v>
      </c>
      <c r="F50" s="4" t="s">
        <v>463</v>
      </c>
      <c r="G50" s="4" t="s">
        <v>464</v>
      </c>
      <c r="H50" s="4">
        <v>70486</v>
      </c>
      <c r="I50" s="4"/>
      <c r="J50" s="4">
        <v>3.2</v>
      </c>
      <c r="K50" s="4" t="s">
        <v>10</v>
      </c>
    </row>
    <row r="51" spans="1:11" s="27" customFormat="1" x14ac:dyDescent="0.25">
      <c r="A51" s="26">
        <v>45219</v>
      </c>
      <c r="B51" s="4" t="s">
        <v>98</v>
      </c>
      <c r="C51" s="4" t="str">
        <f t="shared" si="0"/>
        <v>HCB 003</v>
      </c>
      <c r="D51" s="4">
        <v>2</v>
      </c>
      <c r="E51" s="4" t="s">
        <v>27</v>
      </c>
      <c r="F51" s="4" t="s">
        <v>717</v>
      </c>
      <c r="G51" s="4" t="s">
        <v>718</v>
      </c>
      <c r="H51" s="4">
        <v>70469</v>
      </c>
      <c r="I51" s="4">
        <v>1.3</v>
      </c>
      <c r="J51" s="4">
        <v>6</v>
      </c>
      <c r="K51" s="4" t="s">
        <v>10</v>
      </c>
    </row>
    <row r="52" spans="1:11" s="27" customFormat="1" x14ac:dyDescent="0.25">
      <c r="A52" s="26">
        <v>45219</v>
      </c>
      <c r="B52" s="4" t="s">
        <v>98</v>
      </c>
      <c r="C52" s="4" t="str">
        <f t="shared" ref="C52:C61" si="1">IF(B52="GUZMAN","SOT 079",IF(B52="MIGUEL","DMQ 934",IF(B52="FRANCO","UCS 416",IF(B52="MOYANO","HCB 003",IF(B52="MUSTAFA","UKQ 237",IF(B52="TONI","MGW270",IF(B52="IBARRA","PLH889",IF(B52="VILLAFAÑE","MGI 513",IF(B52="VELAZQUEZ","PMK 090",IF(B52="ACOSTA","KUV274",IF(B52="LEDESMA","AA 544 YZ",IF(B52="NIETO","WIW 420",IF(B52="GONZALEZ","VBT 585",IF(B52="LOZANO","WYK 776",IF(B52="AGUSTIN","WTH 142","")))))))))))))))</f>
        <v>HCB 003</v>
      </c>
      <c r="D52" s="4">
        <v>2</v>
      </c>
      <c r="E52" s="4" t="s">
        <v>27</v>
      </c>
      <c r="F52" s="4" t="s">
        <v>81</v>
      </c>
      <c r="G52" s="4" t="s">
        <v>719</v>
      </c>
      <c r="H52" s="4">
        <v>70475</v>
      </c>
      <c r="I52" s="4">
        <v>0.1</v>
      </c>
      <c r="J52" s="4"/>
      <c r="K52" s="4" t="s">
        <v>10</v>
      </c>
    </row>
    <row r="53" spans="1:11" x14ac:dyDescent="0.25">
      <c r="A53" s="2">
        <v>45219</v>
      </c>
      <c r="B53" s="24" t="s">
        <v>104</v>
      </c>
      <c r="C53" s="24" t="str">
        <f t="shared" si="1"/>
        <v>UCS 416</v>
      </c>
      <c r="D53" s="24">
        <v>1</v>
      </c>
      <c r="E53" s="24" t="s">
        <v>152</v>
      </c>
      <c r="F53" s="24" t="s">
        <v>720</v>
      </c>
      <c r="G53" s="24" t="s">
        <v>721</v>
      </c>
      <c r="H53" s="24">
        <v>70551</v>
      </c>
      <c r="I53" s="3">
        <v>0.5</v>
      </c>
      <c r="J53" s="3"/>
      <c r="K53" s="3" t="s">
        <v>18</v>
      </c>
    </row>
    <row r="54" spans="1:11" x14ac:dyDescent="0.25">
      <c r="A54" s="2">
        <v>45219</v>
      </c>
      <c r="B54" s="24" t="s">
        <v>104</v>
      </c>
      <c r="C54" s="24" t="str">
        <f t="shared" si="1"/>
        <v>UCS 416</v>
      </c>
      <c r="D54" s="24">
        <v>1</v>
      </c>
      <c r="E54" s="24" t="s">
        <v>153</v>
      </c>
      <c r="F54" s="24" t="s">
        <v>720</v>
      </c>
      <c r="G54" s="24" t="s">
        <v>721</v>
      </c>
      <c r="H54" s="24">
        <v>70544</v>
      </c>
      <c r="I54" s="3">
        <v>0.3</v>
      </c>
      <c r="J54" s="3"/>
      <c r="K54" s="3" t="s">
        <v>18</v>
      </c>
    </row>
    <row r="55" spans="1:11" x14ac:dyDescent="0.25">
      <c r="A55" s="2">
        <v>45219</v>
      </c>
      <c r="B55" s="24" t="s">
        <v>98</v>
      </c>
      <c r="C55" s="24" t="str">
        <f t="shared" si="1"/>
        <v>HCB 003</v>
      </c>
      <c r="D55" s="24">
        <v>1</v>
      </c>
      <c r="E55" s="24" t="s">
        <v>151</v>
      </c>
      <c r="F55" s="24" t="s">
        <v>722</v>
      </c>
      <c r="G55" s="24" t="s">
        <v>723</v>
      </c>
      <c r="H55" s="24">
        <v>70439</v>
      </c>
      <c r="I55" s="3">
        <v>1.4</v>
      </c>
      <c r="J55" s="3">
        <v>2</v>
      </c>
      <c r="K55" s="3" t="s">
        <v>10</v>
      </c>
    </row>
    <row r="56" spans="1:11" x14ac:dyDescent="0.25">
      <c r="A56" s="2">
        <v>45219</v>
      </c>
      <c r="B56" s="24" t="s">
        <v>98</v>
      </c>
      <c r="C56" s="24" t="str">
        <f t="shared" si="1"/>
        <v>HCB 003</v>
      </c>
      <c r="D56" s="24">
        <v>1</v>
      </c>
      <c r="E56" s="24" t="s">
        <v>156</v>
      </c>
      <c r="F56" s="24" t="s">
        <v>212</v>
      </c>
      <c r="G56" s="24" t="s">
        <v>213</v>
      </c>
      <c r="H56" s="24">
        <v>70451</v>
      </c>
      <c r="I56" s="3"/>
      <c r="J56" s="3">
        <v>2.2999999999999998</v>
      </c>
      <c r="K56" s="3" t="s">
        <v>10</v>
      </c>
    </row>
    <row r="57" spans="1:11" s="27" customFormat="1" x14ac:dyDescent="0.25">
      <c r="A57" s="26">
        <v>45219</v>
      </c>
      <c r="B57" s="24" t="s">
        <v>11</v>
      </c>
      <c r="C57" s="24" t="str">
        <f t="shared" si="1"/>
        <v>PMK 090</v>
      </c>
      <c r="D57" s="24">
        <v>2</v>
      </c>
      <c r="E57" s="24" t="s">
        <v>159</v>
      </c>
      <c r="F57" s="24" t="s">
        <v>385</v>
      </c>
      <c r="G57" s="24" t="s">
        <v>386</v>
      </c>
      <c r="H57" s="24">
        <v>70468</v>
      </c>
      <c r="I57" s="4"/>
      <c r="J57" s="4">
        <v>6</v>
      </c>
      <c r="K57" s="4" t="s">
        <v>18</v>
      </c>
    </row>
    <row r="58" spans="1:11" s="27" customFormat="1" x14ac:dyDescent="0.25">
      <c r="A58" s="26">
        <v>45219</v>
      </c>
      <c r="B58" s="24" t="s">
        <v>11</v>
      </c>
      <c r="C58" s="24" t="str">
        <f t="shared" si="1"/>
        <v>PMK 090</v>
      </c>
      <c r="D58" s="24">
        <v>2</v>
      </c>
      <c r="E58" s="24" t="s">
        <v>160</v>
      </c>
      <c r="F58" s="24" t="s">
        <v>385</v>
      </c>
      <c r="G58" s="24" t="s">
        <v>386</v>
      </c>
      <c r="H58" s="24">
        <v>70467</v>
      </c>
      <c r="I58" s="4"/>
      <c r="J58" s="4">
        <v>0.8</v>
      </c>
      <c r="K58" s="4" t="s">
        <v>18</v>
      </c>
    </row>
    <row r="59" spans="1:11" s="27" customFormat="1" x14ac:dyDescent="0.25">
      <c r="A59" s="26">
        <v>45219</v>
      </c>
      <c r="B59" s="24" t="s">
        <v>11</v>
      </c>
      <c r="C59" s="24" t="str">
        <f t="shared" si="1"/>
        <v>PMK 090</v>
      </c>
      <c r="D59" s="24">
        <v>3</v>
      </c>
      <c r="E59" s="24" t="s">
        <v>161</v>
      </c>
      <c r="F59" s="24" t="s">
        <v>121</v>
      </c>
      <c r="G59" s="24" t="s">
        <v>275</v>
      </c>
      <c r="H59" s="24" t="s">
        <v>302</v>
      </c>
      <c r="I59" s="4"/>
      <c r="J59" s="4">
        <v>14</v>
      </c>
      <c r="K59" s="4" t="s">
        <v>724</v>
      </c>
    </row>
    <row r="60" spans="1:11" s="27" customFormat="1" x14ac:dyDescent="0.25">
      <c r="A60" s="26">
        <v>45219</v>
      </c>
      <c r="B60" s="24" t="s">
        <v>11</v>
      </c>
      <c r="C60" s="24" t="str">
        <f t="shared" si="1"/>
        <v>PMK 090</v>
      </c>
      <c r="D60" s="24">
        <v>4</v>
      </c>
      <c r="E60" s="24" t="s">
        <v>162</v>
      </c>
      <c r="F60" s="24" t="s">
        <v>121</v>
      </c>
      <c r="G60" s="24" t="s">
        <v>243</v>
      </c>
      <c r="H60" s="24" t="s">
        <v>302</v>
      </c>
      <c r="I60" s="4">
        <v>0.1</v>
      </c>
      <c r="J60" s="4">
        <v>0.8</v>
      </c>
      <c r="K60" s="4" t="s">
        <v>724</v>
      </c>
    </row>
    <row r="61" spans="1:11" x14ac:dyDescent="0.25">
      <c r="A61" s="2">
        <v>45219</v>
      </c>
      <c r="B61" s="24" t="s">
        <v>53</v>
      </c>
      <c r="C61" s="24" t="str">
        <f t="shared" si="1"/>
        <v>KUV274</v>
      </c>
      <c r="D61" s="24">
        <v>2</v>
      </c>
      <c r="E61" s="24" t="s">
        <v>163</v>
      </c>
      <c r="F61" s="24" t="s">
        <v>121</v>
      </c>
      <c r="G61" s="24" t="s">
        <v>243</v>
      </c>
      <c r="H61" s="24" t="s">
        <v>302</v>
      </c>
      <c r="I61" s="3">
        <v>4</v>
      </c>
      <c r="J61" s="3">
        <v>1.9</v>
      </c>
      <c r="K61" s="3" t="s">
        <v>724</v>
      </c>
    </row>
    <row r="62" spans="1:11" x14ac:dyDescent="0.25">
      <c r="A62" s="2"/>
      <c r="B62" s="3"/>
      <c r="C62" s="4"/>
      <c r="D62" s="3"/>
      <c r="E62" s="3"/>
      <c r="F62" s="3"/>
      <c r="G62" s="3"/>
      <c r="H62" s="3"/>
      <c r="I62" s="3"/>
      <c r="J62" s="3"/>
      <c r="K62" s="3"/>
    </row>
    <row r="63" spans="1:11" ht="15.75" thickBot="1" x14ac:dyDescent="0.3"/>
    <row r="64" spans="1:11" ht="15.75" thickBot="1" x14ac:dyDescent="0.3">
      <c r="A64" s="47" t="s">
        <v>114</v>
      </c>
      <c r="B64" s="48"/>
      <c r="C64" s="48"/>
      <c r="D64" s="48"/>
      <c r="E64" s="49"/>
      <c r="G64" s="5"/>
      <c r="H64" s="6" t="s">
        <v>115</v>
      </c>
      <c r="I64" s="6" t="s">
        <v>116</v>
      </c>
    </row>
    <row r="65" spans="1:10" ht="15.75" thickBot="1" x14ac:dyDescent="0.3">
      <c r="A65" s="1" t="s">
        <v>2</v>
      </c>
      <c r="B65" s="1" t="s">
        <v>1</v>
      </c>
      <c r="C65" s="1" t="s">
        <v>115</v>
      </c>
      <c r="D65" s="1" t="s">
        <v>117</v>
      </c>
      <c r="E65" s="1" t="s">
        <v>118</v>
      </c>
      <c r="G65" s="7" t="s">
        <v>18</v>
      </c>
      <c r="H65" s="8">
        <v>101.7</v>
      </c>
      <c r="I65" s="9">
        <f>+H65/H68</f>
        <v>0.43629343629343625</v>
      </c>
    </row>
    <row r="66" spans="1:10" ht="15.75" thickBot="1" x14ac:dyDescent="0.3">
      <c r="A66" s="1" t="s">
        <v>119</v>
      </c>
      <c r="B66" s="1" t="s">
        <v>34</v>
      </c>
      <c r="C66" s="3">
        <v>6</v>
      </c>
      <c r="D66" s="3">
        <v>2</v>
      </c>
      <c r="E66" s="3">
        <f>+C66*D66</f>
        <v>12</v>
      </c>
      <c r="G66" s="7" t="s">
        <v>10</v>
      </c>
      <c r="H66" s="8">
        <v>110.6</v>
      </c>
      <c r="I66" s="10">
        <f>+H66/H68</f>
        <v>0.47447447447447438</v>
      </c>
    </row>
    <row r="67" spans="1:10" ht="15.75" thickBot="1" x14ac:dyDescent="0.3">
      <c r="A67" s="1" t="s">
        <v>120</v>
      </c>
      <c r="B67" s="1" t="s">
        <v>53</v>
      </c>
      <c r="C67" s="3">
        <v>16</v>
      </c>
      <c r="D67" s="3">
        <v>2</v>
      </c>
      <c r="E67" s="3">
        <f t="shared" ref="E67:E72" si="2">+C67*D67</f>
        <v>32</v>
      </c>
      <c r="G67" s="7" t="s">
        <v>121</v>
      </c>
      <c r="H67" s="8">
        <v>20.8</v>
      </c>
      <c r="I67" s="10">
        <f>+H67/H68</f>
        <v>8.9232089232089223E-2</v>
      </c>
    </row>
    <row r="68" spans="1:10" ht="15.75" thickBot="1" x14ac:dyDescent="0.3">
      <c r="A68" s="1" t="s">
        <v>122</v>
      </c>
      <c r="B68" s="1" t="s">
        <v>64</v>
      </c>
      <c r="C68" s="4">
        <v>16</v>
      </c>
      <c r="D68" s="4">
        <v>2</v>
      </c>
      <c r="E68" s="3">
        <f t="shared" si="2"/>
        <v>32</v>
      </c>
      <c r="G68" s="7" t="s">
        <v>123</v>
      </c>
      <c r="H68" s="11">
        <f>SUM(H65:H67)</f>
        <v>233.10000000000002</v>
      </c>
      <c r="I68" s="12">
        <f>SUM(I65:I67)</f>
        <v>0.99999999999999989</v>
      </c>
    </row>
    <row r="69" spans="1:10" x14ac:dyDescent="0.25">
      <c r="A69" s="1" t="s">
        <v>124</v>
      </c>
      <c r="B69" s="1" t="s">
        <v>40</v>
      </c>
      <c r="C69" s="3">
        <v>8</v>
      </c>
      <c r="D69" s="3">
        <v>2</v>
      </c>
      <c r="E69" s="3">
        <f t="shared" si="2"/>
        <v>16</v>
      </c>
    </row>
    <row r="70" spans="1:10" x14ac:dyDescent="0.25">
      <c r="A70" s="1" t="s">
        <v>125</v>
      </c>
      <c r="B70" s="1" t="s">
        <v>11</v>
      </c>
      <c r="C70" s="3">
        <v>8</v>
      </c>
      <c r="D70" s="3">
        <v>4</v>
      </c>
      <c r="E70" s="3">
        <f t="shared" si="2"/>
        <v>32</v>
      </c>
    </row>
    <row r="71" spans="1:10" x14ac:dyDescent="0.25">
      <c r="A71" s="1" t="s">
        <v>126</v>
      </c>
      <c r="B71" s="1" t="s">
        <v>26</v>
      </c>
      <c r="C71" s="3">
        <v>16</v>
      </c>
      <c r="D71" s="3">
        <v>1</v>
      </c>
      <c r="E71" s="3">
        <f t="shared" si="2"/>
        <v>16</v>
      </c>
    </row>
    <row r="72" spans="1:10" x14ac:dyDescent="0.25">
      <c r="A72" s="1" t="s">
        <v>127</v>
      </c>
      <c r="B72" s="1" t="s">
        <v>128</v>
      </c>
      <c r="C72" s="3">
        <v>22</v>
      </c>
      <c r="D72" s="3">
        <v>3</v>
      </c>
      <c r="E72" s="3">
        <f t="shared" si="2"/>
        <v>66</v>
      </c>
      <c r="G72" s="13"/>
      <c r="H72" s="13"/>
      <c r="I72" s="14" t="s">
        <v>123</v>
      </c>
      <c r="J72" s="14" t="s">
        <v>129</v>
      </c>
    </row>
    <row r="73" spans="1:10" x14ac:dyDescent="0.25">
      <c r="A73" s="15" t="s">
        <v>130</v>
      </c>
      <c r="B73" s="15"/>
      <c r="C73" s="15"/>
      <c r="D73" s="15"/>
      <c r="E73" s="1">
        <f>+E72+E71+E70+E69+E68+E67+E66</f>
        <v>206</v>
      </c>
      <c r="G73" s="13" t="s">
        <v>131</v>
      </c>
      <c r="H73" s="16">
        <v>232</v>
      </c>
      <c r="I73" s="17">
        <v>175</v>
      </c>
      <c r="J73" s="18">
        <f>(I73/H73)*1</f>
        <v>0.75431034482758619</v>
      </c>
    </row>
    <row r="74" spans="1:10" x14ac:dyDescent="0.25">
      <c r="A74" s="50" t="s">
        <v>132</v>
      </c>
      <c r="B74" s="50"/>
      <c r="C74" s="50"/>
      <c r="D74" s="50"/>
      <c r="E74" s="50"/>
      <c r="G74" s="13" t="s">
        <v>133</v>
      </c>
      <c r="H74" s="16">
        <v>322</v>
      </c>
      <c r="I74" s="17">
        <v>233.1</v>
      </c>
      <c r="J74" s="18">
        <f>(I74/H74)*1</f>
        <v>0.7239130434782608</v>
      </c>
    </row>
    <row r="75" spans="1:10" x14ac:dyDescent="0.25">
      <c r="A75" s="1" t="s">
        <v>134</v>
      </c>
      <c r="B75" s="1" t="s">
        <v>104</v>
      </c>
      <c r="C75" s="3">
        <v>7</v>
      </c>
      <c r="D75" s="3">
        <v>2</v>
      </c>
      <c r="E75" s="3">
        <f t="shared" ref="E75:E81" si="3">+C75*D75</f>
        <v>14</v>
      </c>
    </row>
    <row r="76" spans="1:10" x14ac:dyDescent="0.25">
      <c r="A76" s="1" t="s">
        <v>135</v>
      </c>
      <c r="B76" s="1" t="s">
        <v>95</v>
      </c>
      <c r="C76" s="3">
        <v>8</v>
      </c>
      <c r="D76" s="3">
        <v>2</v>
      </c>
      <c r="E76" s="3">
        <f t="shared" si="3"/>
        <v>16</v>
      </c>
    </row>
    <row r="77" spans="1:10" x14ac:dyDescent="0.25">
      <c r="A77" s="1" t="s">
        <v>136</v>
      </c>
      <c r="B77" s="1" t="s">
        <v>110</v>
      </c>
      <c r="C77" s="3">
        <v>8</v>
      </c>
      <c r="D77" s="3">
        <v>1</v>
      </c>
      <c r="E77" s="3">
        <f t="shared" si="3"/>
        <v>8</v>
      </c>
      <c r="G77" s="13" t="s">
        <v>137</v>
      </c>
      <c r="H77" s="13" t="s">
        <v>117</v>
      </c>
      <c r="I77" s="13" t="s">
        <v>138</v>
      </c>
      <c r="J77" s="13" t="s">
        <v>115</v>
      </c>
    </row>
    <row r="78" spans="1:10" x14ac:dyDescent="0.25">
      <c r="A78" s="1" t="s">
        <v>139</v>
      </c>
      <c r="B78" s="1" t="s">
        <v>296</v>
      </c>
      <c r="C78" s="3">
        <v>8</v>
      </c>
      <c r="D78" s="3">
        <v>0</v>
      </c>
      <c r="E78" s="3">
        <f t="shared" si="3"/>
        <v>0</v>
      </c>
      <c r="G78" s="20" t="s">
        <v>140</v>
      </c>
      <c r="H78" s="21">
        <v>13</v>
      </c>
      <c r="I78" s="21">
        <v>25</v>
      </c>
      <c r="J78" s="21">
        <v>127.3</v>
      </c>
    </row>
    <row r="79" spans="1:10" x14ac:dyDescent="0.25">
      <c r="A79" s="22" t="s">
        <v>141</v>
      </c>
      <c r="B79" s="1" t="s">
        <v>142</v>
      </c>
      <c r="C79" s="3">
        <v>7</v>
      </c>
      <c r="D79" s="3">
        <v>2</v>
      </c>
      <c r="E79" s="3">
        <f t="shared" si="3"/>
        <v>14</v>
      </c>
      <c r="G79" s="20" t="s">
        <v>143</v>
      </c>
      <c r="H79" s="21">
        <v>14</v>
      </c>
      <c r="I79" s="21">
        <v>26</v>
      </c>
      <c r="J79" s="21">
        <v>105.8</v>
      </c>
    </row>
    <row r="80" spans="1:10" x14ac:dyDescent="0.25">
      <c r="A80" s="22" t="s">
        <v>144</v>
      </c>
      <c r="B80" s="1" t="s">
        <v>90</v>
      </c>
      <c r="C80" s="3">
        <v>8</v>
      </c>
      <c r="D80" s="3">
        <v>3</v>
      </c>
      <c r="E80" s="3">
        <f t="shared" si="3"/>
        <v>24</v>
      </c>
      <c r="G80" s="13" t="s">
        <v>123</v>
      </c>
      <c r="H80" s="23">
        <f>+H78+H79</f>
        <v>27</v>
      </c>
      <c r="I80" s="23">
        <f>+I78+I79</f>
        <v>51</v>
      </c>
      <c r="J80" s="23">
        <f>+J78+J79</f>
        <v>233.1</v>
      </c>
    </row>
    <row r="81" spans="1:5" x14ac:dyDescent="0.25">
      <c r="A81" s="1" t="s">
        <v>145</v>
      </c>
      <c r="B81" s="1" t="s">
        <v>98</v>
      </c>
      <c r="C81" s="3">
        <v>8</v>
      </c>
      <c r="D81" s="3">
        <v>2</v>
      </c>
      <c r="E81" s="3">
        <f t="shared" si="3"/>
        <v>16</v>
      </c>
    </row>
    <row r="82" spans="1:5" x14ac:dyDescent="0.25">
      <c r="A82" s="22" t="s">
        <v>146</v>
      </c>
      <c r="B82" s="1" t="s">
        <v>85</v>
      </c>
      <c r="C82" s="3">
        <v>12</v>
      </c>
      <c r="D82" s="3">
        <v>2</v>
      </c>
      <c r="E82" s="3">
        <f>+D82*C82</f>
        <v>24</v>
      </c>
    </row>
    <row r="83" spans="1:5" x14ac:dyDescent="0.25">
      <c r="A83" s="15"/>
      <c r="B83" s="15"/>
      <c r="C83" s="15"/>
      <c r="D83" s="15"/>
      <c r="E83" s="1">
        <f>+E75+E76+E77+E78+E79+E80+E81+E82</f>
        <v>116</v>
      </c>
    </row>
    <row r="84" spans="1:5" x14ac:dyDescent="0.25">
      <c r="E84" s="1">
        <f>+E73+E83</f>
        <v>322</v>
      </c>
    </row>
  </sheetData>
  <mergeCells count="2">
    <mergeCell ref="A64:E64"/>
    <mergeCell ref="A74:E7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78F0-36FE-42A9-BF15-2569A2F6BDE6}">
  <dimension ref="A1:K36"/>
  <sheetViews>
    <sheetView workbookViewId="0">
      <selection activeCell="K1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8.85546875" bestFit="1" customWidth="1"/>
    <col min="4" max="4" width="6.85546875" bestFit="1" customWidth="1"/>
    <col min="5" max="5" width="15.7109375" bestFit="1" customWidth="1"/>
    <col min="6" max="6" width="30" bestFit="1" customWidth="1"/>
    <col min="7" max="7" width="26.42578125" bestFit="1" customWidth="1"/>
    <col min="8" max="8" width="6.85546875" bestFit="1" customWidth="1"/>
    <col min="9" max="9" width="9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45220</v>
      </c>
      <c r="B2" s="4" t="s">
        <v>64</v>
      </c>
      <c r="C2" s="4" t="str">
        <f t="shared" ref="C2:C9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PLH889</v>
      </c>
      <c r="D2" s="4">
        <v>1</v>
      </c>
      <c r="E2" s="4" t="s">
        <v>27</v>
      </c>
      <c r="F2" s="4" t="s">
        <v>726</v>
      </c>
      <c r="G2" s="4" t="s">
        <v>727</v>
      </c>
      <c r="H2" s="4">
        <v>70502</v>
      </c>
      <c r="I2" s="4">
        <v>0.3</v>
      </c>
      <c r="J2" s="4">
        <v>1.6</v>
      </c>
      <c r="K2" s="4" t="s">
        <v>18</v>
      </c>
    </row>
    <row r="3" spans="1:11" x14ac:dyDescent="0.25">
      <c r="A3" s="2">
        <v>45220</v>
      </c>
      <c r="B3" s="25"/>
      <c r="C3" s="25"/>
      <c r="D3" s="25"/>
      <c r="E3" s="25" t="s">
        <v>166</v>
      </c>
      <c r="F3" s="25" t="s">
        <v>75</v>
      </c>
      <c r="G3" s="25" t="s">
        <v>606</v>
      </c>
      <c r="H3" s="25">
        <v>69755</v>
      </c>
      <c r="I3" s="3"/>
      <c r="J3" s="3">
        <v>0.3</v>
      </c>
      <c r="K3" s="3" t="s">
        <v>10</v>
      </c>
    </row>
    <row r="4" spans="1:11" s="27" customFormat="1" x14ac:dyDescent="0.25">
      <c r="A4" s="26">
        <v>45220</v>
      </c>
      <c r="B4" s="4" t="s">
        <v>40</v>
      </c>
      <c r="C4" s="4" t="str">
        <f t="shared" si="0"/>
        <v>MGW270</v>
      </c>
      <c r="D4" s="4">
        <v>1</v>
      </c>
      <c r="E4" s="4" t="s">
        <v>12</v>
      </c>
      <c r="F4" s="4" t="s">
        <v>108</v>
      </c>
      <c r="G4" s="4" t="s">
        <v>728</v>
      </c>
      <c r="H4" s="4">
        <v>70504</v>
      </c>
      <c r="I4" s="4"/>
      <c r="J4" s="4">
        <v>0.6</v>
      </c>
      <c r="K4" s="4" t="s">
        <v>10</v>
      </c>
    </row>
    <row r="5" spans="1:11" s="27" customFormat="1" x14ac:dyDescent="0.25">
      <c r="A5" s="26">
        <v>45220</v>
      </c>
      <c r="B5" s="4" t="s">
        <v>40</v>
      </c>
      <c r="C5" s="4" t="str">
        <f t="shared" si="0"/>
        <v>MGW270</v>
      </c>
      <c r="D5" s="4">
        <v>1</v>
      </c>
      <c r="E5" s="4" t="s">
        <v>23</v>
      </c>
      <c r="F5" s="4" t="s">
        <v>201</v>
      </c>
      <c r="G5" s="4" t="s">
        <v>202</v>
      </c>
      <c r="H5" s="4">
        <v>70543</v>
      </c>
      <c r="I5" s="4"/>
      <c r="J5" s="4">
        <v>1.6</v>
      </c>
      <c r="K5" s="4" t="s">
        <v>18</v>
      </c>
    </row>
    <row r="6" spans="1:11" s="27" customFormat="1" x14ac:dyDescent="0.25">
      <c r="A6" s="26">
        <v>45220</v>
      </c>
      <c r="B6" s="4" t="s">
        <v>40</v>
      </c>
      <c r="C6" s="4" t="str">
        <f t="shared" si="0"/>
        <v>MGW270</v>
      </c>
      <c r="D6" s="4">
        <v>1</v>
      </c>
      <c r="E6" s="4" t="s">
        <v>23</v>
      </c>
      <c r="F6" s="4" t="s">
        <v>627</v>
      </c>
      <c r="G6" s="4" t="s">
        <v>683</v>
      </c>
      <c r="H6" s="4">
        <v>70327</v>
      </c>
      <c r="I6" s="4">
        <v>0.5</v>
      </c>
      <c r="J6" s="4"/>
      <c r="K6" s="4" t="s">
        <v>10</v>
      </c>
    </row>
    <row r="7" spans="1:11" s="27" customFormat="1" x14ac:dyDescent="0.25">
      <c r="A7" s="26">
        <v>45220</v>
      </c>
      <c r="B7" s="4" t="s">
        <v>11</v>
      </c>
      <c r="C7" s="4" t="str">
        <f t="shared" si="0"/>
        <v>PMK 090</v>
      </c>
      <c r="D7" s="4">
        <v>1</v>
      </c>
      <c r="E7" s="4" t="s">
        <v>307</v>
      </c>
      <c r="F7" s="4" t="s">
        <v>308</v>
      </c>
      <c r="G7" s="4" t="s">
        <v>309</v>
      </c>
      <c r="H7" s="4">
        <v>70536</v>
      </c>
      <c r="I7" s="4"/>
      <c r="J7" s="4">
        <v>21.8</v>
      </c>
      <c r="K7" s="4" t="s">
        <v>18</v>
      </c>
    </row>
    <row r="8" spans="1:11" s="27" customFormat="1" x14ac:dyDescent="0.25">
      <c r="A8" s="26">
        <v>45220</v>
      </c>
      <c r="B8" s="4" t="s">
        <v>98</v>
      </c>
      <c r="C8" s="4" t="str">
        <f t="shared" si="0"/>
        <v>HCB 003</v>
      </c>
      <c r="D8" s="4">
        <v>1</v>
      </c>
      <c r="E8" s="4" t="s">
        <v>12</v>
      </c>
      <c r="F8" s="4" t="s">
        <v>403</v>
      </c>
      <c r="G8" s="4" t="s">
        <v>404</v>
      </c>
      <c r="H8" s="4">
        <v>70549</v>
      </c>
      <c r="I8" s="4"/>
      <c r="J8" s="4">
        <v>3.6</v>
      </c>
      <c r="K8" s="4" t="s">
        <v>18</v>
      </c>
    </row>
    <row r="9" spans="1:11" s="27" customFormat="1" x14ac:dyDescent="0.25">
      <c r="A9" s="26">
        <v>45220</v>
      </c>
      <c r="B9" s="4" t="s">
        <v>98</v>
      </c>
      <c r="C9" s="4" t="str">
        <f t="shared" si="0"/>
        <v>HCB 003</v>
      </c>
      <c r="D9" s="4">
        <v>1</v>
      </c>
      <c r="E9" s="4" t="s">
        <v>12</v>
      </c>
      <c r="F9" s="4" t="s">
        <v>729</v>
      </c>
      <c r="G9" s="4" t="s">
        <v>730</v>
      </c>
      <c r="H9" s="4">
        <v>70503</v>
      </c>
      <c r="I9" s="4"/>
      <c r="J9" s="4">
        <v>0.3</v>
      </c>
      <c r="K9" s="4" t="s">
        <v>10</v>
      </c>
    </row>
    <row r="10" spans="1:11" s="27" customFormat="1" x14ac:dyDescent="0.25">
      <c r="A10" s="26">
        <v>45220</v>
      </c>
      <c r="B10" s="4" t="s">
        <v>104</v>
      </c>
      <c r="C10" s="4" t="str">
        <f t="shared" ref="C10:C13" si="1">IF(B10="GUZMAN","SOT 079",IF(B10="MIGUEL","DMQ 934",IF(B10="FRANCO","UCS 416",IF(B10="MOYANO","HCB 003",IF(B10="MUSTAFA","UKQ 237",IF(B10="TONI","MGW270",IF(B10="IBARRA","PLH889",IF(B10="VILLAFAÑE","MGI 513",IF(B10="VELAZQUEZ","PMK 090",IF(B10="ACOSTA","KUV274",IF(B10="LEDESMA","AA 544 YZ",IF(B10="NIETO","WIW 420",IF(B10="GONZALEZ","VBT 585",IF(B10="LOZANO","WYK 776",IF(B10="AGUSTIN","WTH 142","")))))))))))))))</f>
        <v>UCS 416</v>
      </c>
      <c r="D10" s="4">
        <v>1</v>
      </c>
      <c r="E10" s="4" t="s">
        <v>260</v>
      </c>
      <c r="F10" s="4" t="s">
        <v>374</v>
      </c>
      <c r="G10" s="4" t="s">
        <v>375</v>
      </c>
      <c r="H10" s="4">
        <v>70550</v>
      </c>
      <c r="I10" s="4">
        <v>4.5999999999999996</v>
      </c>
      <c r="J10" s="4"/>
      <c r="K10" s="4" t="s">
        <v>18</v>
      </c>
    </row>
    <row r="11" spans="1:11" x14ac:dyDescent="0.25">
      <c r="A11" s="2">
        <v>45220</v>
      </c>
      <c r="B11" s="24" t="s">
        <v>85</v>
      </c>
      <c r="C11" s="24" t="str">
        <f t="shared" si="1"/>
        <v>VBT 585</v>
      </c>
      <c r="D11" s="24">
        <v>1</v>
      </c>
      <c r="E11" s="24" t="s">
        <v>152</v>
      </c>
      <c r="F11" s="24" t="s">
        <v>374</v>
      </c>
      <c r="G11" s="24" t="s">
        <v>375</v>
      </c>
      <c r="H11" s="24">
        <v>70557</v>
      </c>
      <c r="I11" s="3"/>
      <c r="J11" s="3">
        <v>12</v>
      </c>
      <c r="K11" s="3" t="s">
        <v>18</v>
      </c>
    </row>
    <row r="12" spans="1:11" x14ac:dyDescent="0.25">
      <c r="A12" s="2">
        <v>45220</v>
      </c>
      <c r="B12" s="24" t="s">
        <v>64</v>
      </c>
      <c r="C12" s="24" t="str">
        <f t="shared" si="1"/>
        <v>PLH889</v>
      </c>
      <c r="D12" s="24">
        <v>1</v>
      </c>
      <c r="E12" s="24" t="s">
        <v>153</v>
      </c>
      <c r="F12" s="24" t="s">
        <v>618</v>
      </c>
      <c r="G12" s="24" t="s">
        <v>94</v>
      </c>
      <c r="H12" s="24">
        <v>70559</v>
      </c>
      <c r="I12" s="3"/>
      <c r="J12" s="3">
        <v>4</v>
      </c>
      <c r="K12" s="3" t="s">
        <v>18</v>
      </c>
    </row>
    <row r="13" spans="1:11" x14ac:dyDescent="0.25">
      <c r="A13" s="2">
        <v>45220</v>
      </c>
      <c r="B13" s="24" t="s">
        <v>26</v>
      </c>
      <c r="C13" s="24" t="str">
        <f t="shared" si="1"/>
        <v>AA 544 YZ</v>
      </c>
      <c r="D13" s="24">
        <v>1</v>
      </c>
      <c r="E13" s="24" t="s">
        <v>151</v>
      </c>
      <c r="F13" s="24" t="s">
        <v>177</v>
      </c>
      <c r="G13" s="24" t="s">
        <v>178</v>
      </c>
      <c r="H13" s="24">
        <v>70589</v>
      </c>
      <c r="I13" s="3"/>
      <c r="J13" s="3">
        <v>16</v>
      </c>
      <c r="K13" s="3" t="s">
        <v>18</v>
      </c>
    </row>
    <row r="14" spans="1:11" x14ac:dyDescent="0.25">
      <c r="A14" s="2"/>
      <c r="B14" s="3"/>
      <c r="C14" s="4"/>
      <c r="D14" s="3"/>
      <c r="E14" s="3"/>
      <c r="F14" s="3"/>
      <c r="G14" s="3"/>
      <c r="H14" s="3"/>
      <c r="I14" s="3"/>
      <c r="J14" s="3"/>
      <c r="K14" s="3"/>
    </row>
    <row r="15" spans="1:11" ht="15.75" thickBot="1" x14ac:dyDescent="0.3"/>
    <row r="16" spans="1:11" ht="15.75" thickBot="1" x14ac:dyDescent="0.3">
      <c r="A16" s="47" t="s">
        <v>114</v>
      </c>
      <c r="B16" s="48"/>
      <c r="C16" s="48"/>
      <c r="D16" s="48"/>
      <c r="E16" s="49"/>
      <c r="G16" s="5"/>
      <c r="H16" s="6" t="s">
        <v>115</v>
      </c>
      <c r="I16" s="6" t="s">
        <v>116</v>
      </c>
    </row>
    <row r="17" spans="1:10" ht="15.75" thickBot="1" x14ac:dyDescent="0.3">
      <c r="A17" s="1" t="s">
        <v>2</v>
      </c>
      <c r="B17" s="1" t="s">
        <v>1</v>
      </c>
      <c r="C17" s="1" t="s">
        <v>115</v>
      </c>
      <c r="D17" s="1" t="s">
        <v>117</v>
      </c>
      <c r="E17" s="1" t="s">
        <v>118</v>
      </c>
      <c r="G17" s="7" t="s">
        <v>18</v>
      </c>
      <c r="H17" s="8">
        <v>65.5</v>
      </c>
      <c r="I17" s="9">
        <f>+H17/H20</f>
        <v>0.97907324364723458</v>
      </c>
    </row>
    <row r="18" spans="1:10" ht="15.75" thickBot="1" x14ac:dyDescent="0.3">
      <c r="A18" s="1" t="s">
        <v>119</v>
      </c>
      <c r="B18" s="1" t="s">
        <v>34</v>
      </c>
      <c r="C18" s="3">
        <v>6</v>
      </c>
      <c r="D18" s="3">
        <v>0</v>
      </c>
      <c r="E18" s="3">
        <f>+C18*D18</f>
        <v>0</v>
      </c>
      <c r="G18" s="7" t="s">
        <v>10</v>
      </c>
      <c r="H18" s="8">
        <v>1.4</v>
      </c>
      <c r="I18" s="10">
        <f>+H18/H20</f>
        <v>2.0926756352765318E-2</v>
      </c>
    </row>
    <row r="19" spans="1:10" ht="15.75" thickBot="1" x14ac:dyDescent="0.3">
      <c r="A19" s="1" t="s">
        <v>120</v>
      </c>
      <c r="B19" s="1" t="s">
        <v>53</v>
      </c>
      <c r="C19" s="3">
        <v>16</v>
      </c>
      <c r="D19" s="3">
        <v>0</v>
      </c>
      <c r="E19" s="3">
        <f t="shared" ref="E19:E24" si="2">+C19*D19</f>
        <v>0</v>
      </c>
      <c r="G19" s="7" t="s">
        <v>121</v>
      </c>
      <c r="H19" s="8">
        <v>0</v>
      </c>
      <c r="I19" s="10">
        <f>+H19/H20</f>
        <v>0</v>
      </c>
    </row>
    <row r="20" spans="1:10" ht="15.75" thickBot="1" x14ac:dyDescent="0.3">
      <c r="A20" s="1" t="s">
        <v>122</v>
      </c>
      <c r="B20" s="1" t="s">
        <v>64</v>
      </c>
      <c r="C20" s="4">
        <v>16</v>
      </c>
      <c r="D20" s="4">
        <v>1</v>
      </c>
      <c r="E20" s="3">
        <f t="shared" si="2"/>
        <v>16</v>
      </c>
      <c r="G20" s="7" t="s">
        <v>123</v>
      </c>
      <c r="H20" s="11">
        <f>SUM(H17:H19)</f>
        <v>66.900000000000006</v>
      </c>
      <c r="I20" s="12">
        <f>SUM(I17:I19)</f>
        <v>0.99999999999999989</v>
      </c>
    </row>
    <row r="21" spans="1:10" x14ac:dyDescent="0.25">
      <c r="A21" s="1" t="s">
        <v>124</v>
      </c>
      <c r="B21" s="1" t="s">
        <v>40</v>
      </c>
      <c r="C21" s="3">
        <v>8</v>
      </c>
      <c r="D21" s="3">
        <v>1</v>
      </c>
      <c r="E21" s="3">
        <f t="shared" si="2"/>
        <v>8</v>
      </c>
    </row>
    <row r="22" spans="1:10" x14ac:dyDescent="0.25">
      <c r="A22" s="1" t="s">
        <v>125</v>
      </c>
      <c r="B22" s="1" t="s">
        <v>11</v>
      </c>
      <c r="C22" s="3">
        <v>8</v>
      </c>
      <c r="D22" s="3">
        <v>1</v>
      </c>
      <c r="E22" s="3">
        <f t="shared" si="2"/>
        <v>8</v>
      </c>
    </row>
    <row r="23" spans="1:10" x14ac:dyDescent="0.25">
      <c r="A23" s="1" t="s">
        <v>126</v>
      </c>
      <c r="B23" s="1" t="s">
        <v>26</v>
      </c>
      <c r="C23" s="3">
        <v>16</v>
      </c>
      <c r="D23" s="3">
        <v>1</v>
      </c>
      <c r="E23" s="3">
        <f t="shared" si="2"/>
        <v>16</v>
      </c>
    </row>
    <row r="24" spans="1:10" x14ac:dyDescent="0.25">
      <c r="A24" s="1" t="s">
        <v>127</v>
      </c>
      <c r="B24" s="1" t="s">
        <v>128</v>
      </c>
      <c r="C24" s="3">
        <v>22</v>
      </c>
      <c r="D24" s="3">
        <v>1</v>
      </c>
      <c r="E24" s="3">
        <f t="shared" si="2"/>
        <v>22</v>
      </c>
      <c r="G24" s="13"/>
      <c r="H24" s="13"/>
      <c r="I24" s="14" t="s">
        <v>123</v>
      </c>
      <c r="J24" s="14" t="s">
        <v>129</v>
      </c>
    </row>
    <row r="25" spans="1:10" x14ac:dyDescent="0.25">
      <c r="A25" s="15" t="s">
        <v>130</v>
      </c>
      <c r="B25" s="15"/>
      <c r="C25" s="15"/>
      <c r="D25" s="15"/>
      <c r="E25" s="1">
        <f>+E24+E23+E22+E21+E20+E19+E18</f>
        <v>70</v>
      </c>
      <c r="G25" s="13" t="s">
        <v>131</v>
      </c>
      <c r="H25" s="16">
        <v>64</v>
      </c>
      <c r="I25" s="17">
        <v>35.200000000000003</v>
      </c>
      <c r="J25" s="18">
        <f>(I25/H25)*1</f>
        <v>0.55000000000000004</v>
      </c>
    </row>
    <row r="26" spans="1:10" x14ac:dyDescent="0.25">
      <c r="A26" s="50" t="s">
        <v>132</v>
      </c>
      <c r="B26" s="50"/>
      <c r="C26" s="50"/>
      <c r="D26" s="50"/>
      <c r="E26" s="50"/>
      <c r="G26" s="13" t="s">
        <v>133</v>
      </c>
      <c r="H26" s="16">
        <v>97</v>
      </c>
      <c r="I26" s="17">
        <v>66.900000000000006</v>
      </c>
      <c r="J26" s="18">
        <f>(I26/H26)*1</f>
        <v>0.68969072164948464</v>
      </c>
    </row>
    <row r="27" spans="1:10" x14ac:dyDescent="0.25">
      <c r="A27" s="1" t="s">
        <v>134</v>
      </c>
      <c r="B27" s="1" t="s">
        <v>104</v>
      </c>
      <c r="C27" s="3">
        <v>7</v>
      </c>
      <c r="D27" s="3">
        <v>1</v>
      </c>
      <c r="E27" s="3">
        <f t="shared" ref="E27:E33" si="3">+C27*D27</f>
        <v>7</v>
      </c>
    </row>
    <row r="28" spans="1:10" x14ac:dyDescent="0.25">
      <c r="A28" s="1" t="s">
        <v>135</v>
      </c>
      <c r="B28" s="1" t="s">
        <v>95</v>
      </c>
      <c r="C28" s="3">
        <v>8</v>
      </c>
      <c r="D28" s="3">
        <v>0</v>
      </c>
      <c r="E28" s="3">
        <f t="shared" si="3"/>
        <v>0</v>
      </c>
    </row>
    <row r="29" spans="1:10" x14ac:dyDescent="0.25">
      <c r="A29" s="1" t="s">
        <v>136</v>
      </c>
      <c r="B29" s="1" t="s">
        <v>110</v>
      </c>
      <c r="C29" s="3">
        <v>8</v>
      </c>
      <c r="D29" s="3">
        <v>0</v>
      </c>
      <c r="E29" s="3">
        <f t="shared" si="3"/>
        <v>0</v>
      </c>
      <c r="G29" s="13" t="s">
        <v>137</v>
      </c>
      <c r="H29" s="13" t="s">
        <v>117</v>
      </c>
      <c r="I29" s="13" t="s">
        <v>138</v>
      </c>
      <c r="J29" s="13" t="s">
        <v>115</v>
      </c>
    </row>
    <row r="30" spans="1:10" x14ac:dyDescent="0.25">
      <c r="A30" s="1" t="s">
        <v>139</v>
      </c>
      <c r="B30" s="1" t="s">
        <v>296</v>
      </c>
      <c r="C30" s="3">
        <v>8</v>
      </c>
      <c r="D30" s="3">
        <v>0</v>
      </c>
      <c r="E30" s="3">
        <f t="shared" si="3"/>
        <v>0</v>
      </c>
      <c r="G30" s="20" t="s">
        <v>140</v>
      </c>
      <c r="H30" s="21">
        <v>5</v>
      </c>
      <c r="I30" s="21">
        <v>7</v>
      </c>
      <c r="J30" s="21">
        <v>46.4</v>
      </c>
    </row>
    <row r="31" spans="1:10" x14ac:dyDescent="0.25">
      <c r="A31" s="22" t="s">
        <v>141</v>
      </c>
      <c r="B31" s="1" t="s">
        <v>142</v>
      </c>
      <c r="C31" s="3">
        <v>7</v>
      </c>
      <c r="D31" s="3">
        <v>0</v>
      </c>
      <c r="E31" s="3">
        <f t="shared" si="3"/>
        <v>0</v>
      </c>
      <c r="G31" s="20" t="s">
        <v>143</v>
      </c>
      <c r="H31" s="21">
        <v>3</v>
      </c>
      <c r="I31" s="21">
        <v>4</v>
      </c>
      <c r="J31" s="21">
        <v>20.5</v>
      </c>
    </row>
    <row r="32" spans="1:10" x14ac:dyDescent="0.25">
      <c r="A32" s="22" t="s">
        <v>144</v>
      </c>
      <c r="B32" s="1" t="s">
        <v>90</v>
      </c>
      <c r="C32" s="3">
        <v>8</v>
      </c>
      <c r="D32" s="3">
        <v>0</v>
      </c>
      <c r="E32" s="3">
        <f t="shared" si="3"/>
        <v>0</v>
      </c>
      <c r="G32" s="13" t="s">
        <v>123</v>
      </c>
      <c r="H32" s="23">
        <f>+H30+H31</f>
        <v>8</v>
      </c>
      <c r="I32" s="23">
        <f>+I30+I31</f>
        <v>11</v>
      </c>
      <c r="J32" s="23">
        <f>+J30+J31</f>
        <v>66.900000000000006</v>
      </c>
    </row>
    <row r="33" spans="1:5" x14ac:dyDescent="0.25">
      <c r="A33" s="1" t="s">
        <v>145</v>
      </c>
      <c r="B33" s="1" t="s">
        <v>98</v>
      </c>
      <c r="C33" s="3">
        <v>8</v>
      </c>
      <c r="D33" s="3">
        <v>1</v>
      </c>
      <c r="E33" s="3">
        <f t="shared" si="3"/>
        <v>8</v>
      </c>
    </row>
    <row r="34" spans="1:5" x14ac:dyDescent="0.25">
      <c r="A34" s="22" t="s">
        <v>146</v>
      </c>
      <c r="B34" s="1" t="s">
        <v>85</v>
      </c>
      <c r="C34" s="3">
        <v>12</v>
      </c>
      <c r="D34" s="3">
        <v>1</v>
      </c>
      <c r="E34" s="3">
        <f>+D34*C34</f>
        <v>12</v>
      </c>
    </row>
    <row r="35" spans="1:5" x14ac:dyDescent="0.25">
      <c r="A35" s="15"/>
      <c r="B35" s="15"/>
      <c r="C35" s="15"/>
      <c r="D35" s="15"/>
      <c r="E35" s="1">
        <f>+E27+E28+E29+E30+E31+E32+E33+E34</f>
        <v>27</v>
      </c>
    </row>
    <row r="36" spans="1:5" x14ac:dyDescent="0.25">
      <c r="E36" s="1">
        <f>+E25+E35</f>
        <v>97</v>
      </c>
    </row>
  </sheetData>
  <mergeCells count="2">
    <mergeCell ref="A16:E16"/>
    <mergeCell ref="A26:E2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C29E-E17C-4D87-A421-2A80AD2899CE}">
  <dimension ref="A1:K73"/>
  <sheetViews>
    <sheetView topLeftCell="A40" workbookViewId="0">
      <selection activeCell="K40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5.7109375" bestFit="1" customWidth="1"/>
    <col min="6" max="6" width="31.28515625" bestFit="1" customWidth="1"/>
    <col min="7" max="7" width="33.5703125" bestFit="1" customWidth="1"/>
    <col min="8" max="8" width="6.85546875" bestFit="1" customWidth="1"/>
    <col min="9" max="9" width="9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45222</v>
      </c>
      <c r="B2" s="4" t="s">
        <v>40</v>
      </c>
      <c r="C2" s="4" t="s">
        <v>124</v>
      </c>
      <c r="D2" s="4">
        <v>1</v>
      </c>
      <c r="E2" s="4" t="s">
        <v>27</v>
      </c>
      <c r="F2" s="4" t="s">
        <v>43</v>
      </c>
      <c r="G2" s="4" t="s">
        <v>44</v>
      </c>
      <c r="H2" s="4">
        <v>70506</v>
      </c>
      <c r="I2" s="4"/>
      <c r="J2" s="4">
        <v>16</v>
      </c>
      <c r="K2" s="4" t="s">
        <v>10</v>
      </c>
    </row>
    <row r="3" spans="1:11" x14ac:dyDescent="0.25">
      <c r="A3" s="2">
        <v>45222</v>
      </c>
      <c r="B3" s="25"/>
      <c r="C3" s="25"/>
      <c r="D3" s="25"/>
      <c r="E3" s="25" t="s">
        <v>665</v>
      </c>
      <c r="F3" s="25" t="s">
        <v>43</v>
      </c>
      <c r="G3" s="25" t="s">
        <v>44</v>
      </c>
      <c r="H3" s="25">
        <v>70507</v>
      </c>
      <c r="I3" s="3"/>
      <c r="J3" s="3">
        <v>16</v>
      </c>
      <c r="K3" s="3" t="s">
        <v>10</v>
      </c>
    </row>
    <row r="4" spans="1:11" x14ac:dyDescent="0.25">
      <c r="A4" s="2">
        <v>45222</v>
      </c>
      <c r="B4" s="25"/>
      <c r="C4" s="25"/>
      <c r="D4" s="25"/>
      <c r="E4" s="25" t="s">
        <v>665</v>
      </c>
      <c r="F4" s="25" t="s">
        <v>383</v>
      </c>
      <c r="G4" s="25" t="s">
        <v>384</v>
      </c>
      <c r="H4" s="25">
        <v>70554</v>
      </c>
      <c r="I4" s="3"/>
      <c r="J4" s="3">
        <v>15.6</v>
      </c>
      <c r="K4" s="3" t="s">
        <v>18</v>
      </c>
    </row>
    <row r="5" spans="1:11" s="27" customFormat="1" x14ac:dyDescent="0.25">
      <c r="A5" s="26">
        <v>45222</v>
      </c>
      <c r="B5" s="4" t="s">
        <v>53</v>
      </c>
      <c r="C5" s="4" t="str">
        <f t="shared" ref="C5:C45" si="0">IF(B5="GUZMAN","SOT 079",IF(B5="MIGUEL","DMQ 934",IF(B5="FRANCO","UCS 416",IF(B5="MOYANO","HCB 003",IF(B5="MUSTAFA","UKQ 237",IF(B5="TONI","MGW270",IF(B5="IBARRA","PLH889",IF(B5="VILLAFAÑE","MGI 513",IF(B5="VELAZQUEZ","PMK 090",IF(B5="ACOSTA","KUV274",IF(B5="LEDESMA","AA 544 YZ",IF(B5="NIETO","WIW 420",IF(B5="GONZALEZ","VBT 585",IF(B5="LOZANO","WYK 776",IF(B5="AGUSTIN","WTH 142","")))))))))))))))</f>
        <v>KUV274</v>
      </c>
      <c r="D5" s="4">
        <v>1</v>
      </c>
      <c r="E5" s="4" t="s">
        <v>168</v>
      </c>
      <c r="F5" s="4" t="s">
        <v>246</v>
      </c>
      <c r="G5" s="4" t="s">
        <v>247</v>
      </c>
      <c r="H5" s="4">
        <v>70534</v>
      </c>
      <c r="I5" s="4">
        <v>1</v>
      </c>
      <c r="J5" s="4">
        <v>9.3000000000000007</v>
      </c>
      <c r="K5" s="4" t="s">
        <v>18</v>
      </c>
    </row>
    <row r="6" spans="1:11" x14ac:dyDescent="0.25">
      <c r="A6" s="2">
        <v>45222</v>
      </c>
      <c r="B6" s="25"/>
      <c r="C6" s="25"/>
      <c r="D6" s="25"/>
      <c r="E6" s="25" t="s">
        <v>166</v>
      </c>
      <c r="F6" s="25" t="s">
        <v>644</v>
      </c>
      <c r="G6" s="25" t="s">
        <v>365</v>
      </c>
      <c r="H6" s="25">
        <v>70545</v>
      </c>
      <c r="I6" s="3"/>
      <c r="J6" s="3">
        <v>25.9</v>
      </c>
      <c r="K6" s="3" t="s">
        <v>18</v>
      </c>
    </row>
    <row r="7" spans="1:11" s="27" customFormat="1" x14ac:dyDescent="0.25">
      <c r="A7" s="26">
        <v>45222</v>
      </c>
      <c r="B7" s="4" t="s">
        <v>11</v>
      </c>
      <c r="C7" s="4" t="str">
        <f t="shared" si="0"/>
        <v>PMK 090</v>
      </c>
      <c r="D7" s="4">
        <v>1</v>
      </c>
      <c r="E7" s="4" t="s">
        <v>494</v>
      </c>
      <c r="F7" s="4" t="s">
        <v>731</v>
      </c>
      <c r="G7" s="4" t="s">
        <v>14</v>
      </c>
      <c r="H7" s="4">
        <v>70518</v>
      </c>
      <c r="I7" s="4"/>
      <c r="J7" s="4">
        <v>10</v>
      </c>
      <c r="K7" s="4" t="s">
        <v>10</v>
      </c>
    </row>
    <row r="8" spans="1:11" x14ac:dyDescent="0.25">
      <c r="A8" s="2">
        <v>45222</v>
      </c>
      <c r="B8" s="25"/>
      <c r="C8" s="25"/>
      <c r="D8" s="25"/>
      <c r="E8" s="25" t="s">
        <v>665</v>
      </c>
      <c r="F8" s="25" t="s">
        <v>644</v>
      </c>
      <c r="G8" s="25" t="s">
        <v>365</v>
      </c>
      <c r="H8" s="25">
        <v>70546</v>
      </c>
      <c r="I8" s="3">
        <v>6.5</v>
      </c>
      <c r="J8" s="3"/>
      <c r="K8" s="3" t="s">
        <v>18</v>
      </c>
    </row>
    <row r="9" spans="1:11" x14ac:dyDescent="0.25">
      <c r="A9" s="2">
        <v>45222</v>
      </c>
      <c r="B9" s="25"/>
      <c r="C9" s="25"/>
      <c r="D9" s="25"/>
      <c r="E9" s="25" t="s">
        <v>166</v>
      </c>
      <c r="F9" s="25" t="s">
        <v>644</v>
      </c>
      <c r="G9" s="25" t="s">
        <v>365</v>
      </c>
      <c r="H9" s="25">
        <v>70548</v>
      </c>
      <c r="I9" s="3"/>
      <c r="J9" s="3">
        <v>1.4</v>
      </c>
      <c r="K9" s="3" t="s">
        <v>18</v>
      </c>
    </row>
    <row r="10" spans="1:11" s="27" customFormat="1" x14ac:dyDescent="0.25">
      <c r="A10" s="26">
        <v>45222</v>
      </c>
      <c r="B10" s="4" t="s">
        <v>110</v>
      </c>
      <c r="C10" s="4" t="str">
        <f t="shared" si="0"/>
        <v>WYK 776</v>
      </c>
      <c r="D10" s="4">
        <v>1</v>
      </c>
      <c r="E10" s="4" t="s">
        <v>27</v>
      </c>
      <c r="F10" s="4" t="s">
        <v>630</v>
      </c>
      <c r="G10" s="4" t="s">
        <v>631</v>
      </c>
      <c r="H10" s="4">
        <v>70521</v>
      </c>
      <c r="I10" s="4"/>
      <c r="J10" s="4">
        <v>1.2</v>
      </c>
      <c r="K10" s="4" t="s">
        <v>10</v>
      </c>
    </row>
    <row r="11" spans="1:11" x14ac:dyDescent="0.25">
      <c r="A11" s="2">
        <v>45222</v>
      </c>
      <c r="B11" s="25"/>
      <c r="C11" s="25"/>
      <c r="D11" s="25"/>
      <c r="E11" s="25" t="s">
        <v>665</v>
      </c>
      <c r="F11" s="25" t="s">
        <v>212</v>
      </c>
      <c r="G11" s="25" t="s">
        <v>732</v>
      </c>
      <c r="H11" s="25">
        <v>70520</v>
      </c>
      <c r="I11" s="3"/>
      <c r="J11" s="3">
        <v>0.5</v>
      </c>
      <c r="K11" s="3" t="s">
        <v>10</v>
      </c>
    </row>
    <row r="12" spans="1:11" x14ac:dyDescent="0.25">
      <c r="A12" s="2">
        <v>45222</v>
      </c>
      <c r="B12" s="25"/>
      <c r="C12" s="25"/>
      <c r="D12" s="25"/>
      <c r="E12" s="25" t="s">
        <v>665</v>
      </c>
      <c r="F12" s="25" t="s">
        <v>62</v>
      </c>
      <c r="G12" s="25" t="s">
        <v>391</v>
      </c>
      <c r="H12" s="25">
        <v>70556</v>
      </c>
      <c r="I12" s="3"/>
      <c r="J12" s="3">
        <v>0</v>
      </c>
      <c r="K12" s="3" t="s">
        <v>10</v>
      </c>
    </row>
    <row r="13" spans="1:11" x14ac:dyDescent="0.25">
      <c r="A13" s="2">
        <v>45222</v>
      </c>
      <c r="B13" s="25"/>
      <c r="C13" s="25"/>
      <c r="D13" s="25"/>
      <c r="E13" s="25" t="s">
        <v>665</v>
      </c>
      <c r="F13" s="25" t="s">
        <v>62</v>
      </c>
      <c r="G13" s="25" t="s">
        <v>391</v>
      </c>
      <c r="H13" s="25">
        <v>70527</v>
      </c>
      <c r="I13" s="3"/>
      <c r="J13" s="3">
        <v>0</v>
      </c>
      <c r="K13" s="3" t="s">
        <v>10</v>
      </c>
    </row>
    <row r="14" spans="1:11" x14ac:dyDescent="0.25">
      <c r="A14" s="2">
        <v>45222</v>
      </c>
      <c r="B14" s="25"/>
      <c r="C14" s="25"/>
      <c r="D14" s="25"/>
      <c r="E14" s="25" t="s">
        <v>665</v>
      </c>
      <c r="F14" s="25" t="s">
        <v>733</v>
      </c>
      <c r="G14" s="25" t="s">
        <v>391</v>
      </c>
      <c r="H14" s="25">
        <v>70526</v>
      </c>
      <c r="I14" s="3"/>
      <c r="J14" s="3">
        <v>5</v>
      </c>
      <c r="K14" s="3" t="s">
        <v>10</v>
      </c>
    </row>
    <row r="15" spans="1:11" s="27" customFormat="1" x14ac:dyDescent="0.25">
      <c r="A15" s="26">
        <v>45222</v>
      </c>
      <c r="B15" s="4" t="s">
        <v>34</v>
      </c>
      <c r="C15" s="4" t="str">
        <f t="shared" si="0"/>
        <v>MGI 513</v>
      </c>
      <c r="D15" s="4">
        <v>1</v>
      </c>
      <c r="E15" s="4" t="s">
        <v>170</v>
      </c>
      <c r="F15" s="4" t="s">
        <v>734</v>
      </c>
      <c r="G15" s="4" t="s">
        <v>735</v>
      </c>
      <c r="H15" s="4">
        <v>70529</v>
      </c>
      <c r="I15" s="4"/>
      <c r="J15" s="4">
        <v>2.4</v>
      </c>
      <c r="K15" s="4" t="s">
        <v>10</v>
      </c>
    </row>
    <row r="16" spans="1:11" x14ac:dyDescent="0.25">
      <c r="A16" s="2">
        <v>45222</v>
      </c>
      <c r="B16" s="25"/>
      <c r="C16" s="25"/>
      <c r="D16" s="25"/>
      <c r="E16" s="25" t="s">
        <v>665</v>
      </c>
      <c r="F16" s="25" t="s">
        <v>150</v>
      </c>
      <c r="G16" s="25" t="s">
        <v>736</v>
      </c>
      <c r="H16" s="25">
        <v>70531</v>
      </c>
      <c r="I16" s="3">
        <v>0.2</v>
      </c>
      <c r="J16" s="3"/>
      <c r="K16" s="3" t="s">
        <v>10</v>
      </c>
    </row>
    <row r="17" spans="1:11" x14ac:dyDescent="0.25">
      <c r="A17" s="2">
        <v>45222</v>
      </c>
      <c r="B17" s="25"/>
      <c r="C17" s="25"/>
      <c r="D17" s="25"/>
      <c r="E17" s="25" t="s">
        <v>665</v>
      </c>
      <c r="F17" s="25" t="s">
        <v>737</v>
      </c>
      <c r="G17" s="25" t="s">
        <v>594</v>
      </c>
      <c r="H17" s="25">
        <v>70537</v>
      </c>
      <c r="I17" s="3"/>
      <c r="J17" s="3">
        <v>13.7</v>
      </c>
      <c r="K17" s="3" t="s">
        <v>10</v>
      </c>
    </row>
    <row r="18" spans="1:11" x14ac:dyDescent="0.25">
      <c r="A18" s="2">
        <v>45222</v>
      </c>
      <c r="B18" s="25"/>
      <c r="C18" s="25"/>
      <c r="D18" s="25"/>
      <c r="E18" s="25" t="s">
        <v>665</v>
      </c>
      <c r="F18" s="25" t="s">
        <v>738</v>
      </c>
      <c r="G18" s="25" t="s">
        <v>739</v>
      </c>
      <c r="H18" s="25">
        <v>70513</v>
      </c>
      <c r="I18" s="3"/>
      <c r="J18" s="3">
        <v>4</v>
      </c>
      <c r="K18" s="3" t="s">
        <v>10</v>
      </c>
    </row>
    <row r="19" spans="1:11" s="27" customFormat="1" x14ac:dyDescent="0.25">
      <c r="A19" s="26">
        <v>45222</v>
      </c>
      <c r="B19" s="4" t="s">
        <v>110</v>
      </c>
      <c r="C19" s="4" t="str">
        <f t="shared" si="0"/>
        <v>WYK 776</v>
      </c>
      <c r="D19" s="4">
        <v>1</v>
      </c>
      <c r="E19" s="4" t="s">
        <v>27</v>
      </c>
      <c r="F19" s="4" t="s">
        <v>359</v>
      </c>
      <c r="G19" s="4" t="s">
        <v>360</v>
      </c>
      <c r="H19" s="4">
        <v>70512</v>
      </c>
      <c r="I19" s="4"/>
      <c r="J19" s="4">
        <v>4</v>
      </c>
      <c r="K19" s="4" t="s">
        <v>10</v>
      </c>
    </row>
    <row r="20" spans="1:11" s="27" customFormat="1" x14ac:dyDescent="0.25">
      <c r="A20" s="26">
        <v>45222</v>
      </c>
      <c r="B20" s="4" t="s">
        <v>90</v>
      </c>
      <c r="C20" s="4" t="str">
        <f t="shared" si="0"/>
        <v>WTH 142</v>
      </c>
      <c r="D20" s="4">
        <v>1</v>
      </c>
      <c r="E20" s="4" t="s">
        <v>205</v>
      </c>
      <c r="F20" s="4" t="s">
        <v>108</v>
      </c>
      <c r="G20" s="4" t="s">
        <v>740</v>
      </c>
      <c r="H20" s="4">
        <v>70532</v>
      </c>
      <c r="I20" s="4"/>
      <c r="J20" s="4">
        <v>1.6</v>
      </c>
      <c r="K20" s="4" t="s">
        <v>10</v>
      </c>
    </row>
    <row r="21" spans="1:11" s="27" customFormat="1" x14ac:dyDescent="0.25">
      <c r="A21" s="26">
        <v>45222</v>
      </c>
      <c r="B21" s="25" t="s">
        <v>90</v>
      </c>
      <c r="C21" s="25" t="str">
        <f t="shared" si="0"/>
        <v>WTH 142</v>
      </c>
      <c r="D21" s="25">
        <v>1</v>
      </c>
      <c r="E21" s="25" t="s">
        <v>665</v>
      </c>
      <c r="F21" s="25" t="s">
        <v>286</v>
      </c>
      <c r="G21" s="25" t="s">
        <v>287</v>
      </c>
      <c r="H21" s="25">
        <v>70555</v>
      </c>
      <c r="I21" s="4"/>
      <c r="J21" s="4">
        <v>3.7</v>
      </c>
      <c r="K21" s="4" t="s">
        <v>10</v>
      </c>
    </row>
    <row r="22" spans="1:11" x14ac:dyDescent="0.25">
      <c r="A22" s="2">
        <v>45222</v>
      </c>
      <c r="B22" s="25"/>
      <c r="C22" s="25"/>
      <c r="D22" s="25"/>
      <c r="E22" s="25" t="s">
        <v>665</v>
      </c>
      <c r="F22" s="25" t="s">
        <v>30</v>
      </c>
      <c r="G22" s="25" t="s">
        <v>285</v>
      </c>
      <c r="H22" s="25">
        <v>70511</v>
      </c>
      <c r="I22" s="3"/>
      <c r="J22" s="3">
        <v>3.2</v>
      </c>
      <c r="K22" s="3" t="s">
        <v>10</v>
      </c>
    </row>
    <row r="23" spans="1:11" s="27" customFormat="1" x14ac:dyDescent="0.25">
      <c r="A23" s="26">
        <v>45222</v>
      </c>
      <c r="B23" s="4" t="s">
        <v>98</v>
      </c>
      <c r="C23" s="4" t="str">
        <f t="shared" si="0"/>
        <v>HCB 003</v>
      </c>
      <c r="D23" s="4">
        <v>1</v>
      </c>
      <c r="E23" s="4" t="s">
        <v>27</v>
      </c>
      <c r="F23" s="4" t="s">
        <v>525</v>
      </c>
      <c r="G23" s="4" t="s">
        <v>158</v>
      </c>
      <c r="H23" s="4">
        <v>70519</v>
      </c>
      <c r="I23" s="4"/>
      <c r="J23" s="4">
        <v>5</v>
      </c>
      <c r="K23" s="4" t="s">
        <v>10</v>
      </c>
    </row>
    <row r="24" spans="1:11" x14ac:dyDescent="0.25">
      <c r="A24" s="2">
        <v>45222</v>
      </c>
      <c r="B24" s="25"/>
      <c r="C24" s="25"/>
      <c r="D24" s="25"/>
      <c r="E24" s="25" t="s">
        <v>665</v>
      </c>
      <c r="F24" s="25" t="s">
        <v>112</v>
      </c>
      <c r="G24" s="25" t="s">
        <v>113</v>
      </c>
      <c r="H24" s="25">
        <v>70523</v>
      </c>
      <c r="I24" s="3"/>
      <c r="J24" s="3">
        <v>4</v>
      </c>
      <c r="K24" s="3" t="s">
        <v>10</v>
      </c>
    </row>
    <row r="25" spans="1:11" x14ac:dyDescent="0.25">
      <c r="A25" s="2">
        <v>45222</v>
      </c>
      <c r="B25" s="25"/>
      <c r="C25" s="25"/>
      <c r="D25" s="25"/>
      <c r="E25" s="25" t="s">
        <v>665</v>
      </c>
      <c r="F25" s="25" t="s">
        <v>741</v>
      </c>
      <c r="G25" s="25" t="s">
        <v>742</v>
      </c>
      <c r="H25" s="25">
        <v>70530</v>
      </c>
      <c r="I25" s="3"/>
      <c r="J25" s="3">
        <v>0.2</v>
      </c>
      <c r="K25" s="3" t="s">
        <v>10</v>
      </c>
    </row>
    <row r="26" spans="1:11" s="27" customFormat="1" x14ac:dyDescent="0.25">
      <c r="A26" s="26">
        <v>45222</v>
      </c>
      <c r="B26" s="4" t="s">
        <v>90</v>
      </c>
      <c r="C26" s="4" t="str">
        <f t="shared" si="0"/>
        <v>WTH 142</v>
      </c>
      <c r="D26" s="4">
        <v>1</v>
      </c>
      <c r="E26" s="4" t="s">
        <v>27</v>
      </c>
      <c r="F26" s="4" t="s">
        <v>743</v>
      </c>
      <c r="G26" s="4" t="s">
        <v>744</v>
      </c>
      <c r="H26" s="4">
        <v>70541</v>
      </c>
      <c r="I26" s="4"/>
      <c r="J26" s="4">
        <v>0.1</v>
      </c>
      <c r="K26" s="4" t="s">
        <v>10</v>
      </c>
    </row>
    <row r="27" spans="1:11" s="27" customFormat="1" x14ac:dyDescent="0.25">
      <c r="A27" s="26">
        <v>45222</v>
      </c>
      <c r="B27" s="4" t="s">
        <v>98</v>
      </c>
      <c r="C27" s="4" t="str">
        <f t="shared" si="0"/>
        <v>HCB 003</v>
      </c>
      <c r="D27" s="4">
        <v>1</v>
      </c>
      <c r="E27" s="4" t="s">
        <v>27</v>
      </c>
      <c r="F27" s="4" t="s">
        <v>88</v>
      </c>
      <c r="G27" s="4" t="s">
        <v>89</v>
      </c>
      <c r="H27" s="4">
        <v>70552</v>
      </c>
      <c r="I27" s="4"/>
      <c r="J27" s="4">
        <v>2.5</v>
      </c>
      <c r="K27" s="4" t="s">
        <v>10</v>
      </c>
    </row>
    <row r="28" spans="1:11" x14ac:dyDescent="0.25">
      <c r="A28" s="2">
        <v>45222</v>
      </c>
      <c r="B28" s="25"/>
      <c r="C28" s="25"/>
      <c r="D28" s="25"/>
      <c r="E28" s="25" t="s">
        <v>665</v>
      </c>
      <c r="F28" s="25" t="s">
        <v>79</v>
      </c>
      <c r="G28" s="25" t="s">
        <v>80</v>
      </c>
      <c r="H28" s="25">
        <v>70525</v>
      </c>
      <c r="I28" s="3">
        <v>0.3</v>
      </c>
      <c r="J28" s="3"/>
      <c r="K28" s="3" t="s">
        <v>10</v>
      </c>
    </row>
    <row r="29" spans="1:11" x14ac:dyDescent="0.25">
      <c r="A29" s="2">
        <v>45222</v>
      </c>
      <c r="B29" s="25"/>
      <c r="C29" s="25"/>
      <c r="D29" s="25"/>
      <c r="E29" s="25" t="s">
        <v>665</v>
      </c>
      <c r="F29" s="25" t="s">
        <v>108</v>
      </c>
      <c r="G29" s="25" t="s">
        <v>745</v>
      </c>
      <c r="H29" s="25">
        <v>70522</v>
      </c>
      <c r="I29" s="3"/>
      <c r="J29" s="3">
        <v>4</v>
      </c>
      <c r="K29" s="3" t="s">
        <v>10</v>
      </c>
    </row>
    <row r="30" spans="1:11" x14ac:dyDescent="0.25">
      <c r="A30" s="2">
        <v>45222</v>
      </c>
      <c r="B30" s="25"/>
      <c r="C30" s="25"/>
      <c r="D30" s="25"/>
      <c r="E30" s="25" t="s">
        <v>665</v>
      </c>
      <c r="F30" s="25" t="s">
        <v>99</v>
      </c>
      <c r="G30" s="25" t="s">
        <v>533</v>
      </c>
      <c r="H30" s="25">
        <v>70515</v>
      </c>
      <c r="I30" s="3">
        <v>0.1</v>
      </c>
      <c r="J30" s="3"/>
      <c r="K30" s="3" t="s">
        <v>10</v>
      </c>
    </row>
    <row r="31" spans="1:11" x14ac:dyDescent="0.25">
      <c r="A31" s="2">
        <v>45222</v>
      </c>
      <c r="B31" s="25"/>
      <c r="C31" s="25"/>
      <c r="D31" s="25"/>
      <c r="E31" s="25" t="s">
        <v>665</v>
      </c>
      <c r="F31" s="25" t="s">
        <v>99</v>
      </c>
      <c r="G31" s="25" t="s">
        <v>746</v>
      </c>
      <c r="H31" s="25">
        <v>70514</v>
      </c>
      <c r="I31" s="3"/>
      <c r="J31" s="3">
        <v>2.2000000000000002</v>
      </c>
      <c r="K31" s="3" t="s">
        <v>10</v>
      </c>
    </row>
    <row r="32" spans="1:11" x14ac:dyDescent="0.25">
      <c r="A32" s="2">
        <v>45222</v>
      </c>
      <c r="B32" s="25"/>
      <c r="C32" s="25"/>
      <c r="D32" s="25"/>
      <c r="E32" s="25" t="s">
        <v>665</v>
      </c>
      <c r="F32" s="25" t="s">
        <v>523</v>
      </c>
      <c r="G32" s="25" t="s">
        <v>524</v>
      </c>
      <c r="H32" s="25">
        <v>70528</v>
      </c>
      <c r="I32" s="3">
        <v>0.4</v>
      </c>
      <c r="J32" s="3">
        <v>2.5</v>
      </c>
      <c r="K32" s="3" t="s">
        <v>10</v>
      </c>
    </row>
    <row r="33" spans="1:11" x14ac:dyDescent="0.25">
      <c r="A33" s="2">
        <v>45222</v>
      </c>
      <c r="B33" s="25"/>
      <c r="C33" s="25"/>
      <c r="D33" s="25"/>
      <c r="E33" s="25" t="s">
        <v>665</v>
      </c>
      <c r="F33" s="25" t="s">
        <v>747</v>
      </c>
      <c r="G33" s="25" t="s">
        <v>748</v>
      </c>
      <c r="H33" s="25">
        <v>70516</v>
      </c>
      <c r="I33" s="3"/>
      <c r="J33" s="3">
        <v>0.2</v>
      </c>
      <c r="K33" s="3" t="s">
        <v>10</v>
      </c>
    </row>
    <row r="34" spans="1:11" x14ac:dyDescent="0.25">
      <c r="A34" s="2">
        <v>45222</v>
      </c>
      <c r="B34" s="25"/>
      <c r="C34" s="25"/>
      <c r="D34" s="25"/>
      <c r="E34" s="25" t="s">
        <v>665</v>
      </c>
      <c r="F34" s="25" t="s">
        <v>96</v>
      </c>
      <c r="G34" s="25" t="s">
        <v>742</v>
      </c>
      <c r="H34" s="25">
        <v>70510</v>
      </c>
      <c r="I34" s="3"/>
      <c r="J34" s="3">
        <v>2.5</v>
      </c>
      <c r="K34" s="3" t="s">
        <v>10</v>
      </c>
    </row>
    <row r="35" spans="1:11" x14ac:dyDescent="0.25">
      <c r="A35" s="2">
        <v>45222</v>
      </c>
      <c r="B35" s="25"/>
      <c r="C35" s="25"/>
      <c r="D35" s="25"/>
      <c r="E35" s="25" t="s">
        <v>665</v>
      </c>
      <c r="F35" s="25" t="s">
        <v>488</v>
      </c>
      <c r="G35" s="25" t="s">
        <v>489</v>
      </c>
      <c r="H35" s="25">
        <v>70524</v>
      </c>
      <c r="I35" s="3">
        <v>0.1</v>
      </c>
      <c r="J35" s="3">
        <v>0.1</v>
      </c>
      <c r="K35" s="3" t="s">
        <v>10</v>
      </c>
    </row>
    <row r="36" spans="1:11" s="27" customFormat="1" x14ac:dyDescent="0.25">
      <c r="A36" s="26">
        <v>45222</v>
      </c>
      <c r="B36" s="4" t="s">
        <v>110</v>
      </c>
      <c r="C36" s="4" t="str">
        <f t="shared" si="0"/>
        <v>WYK 776</v>
      </c>
      <c r="D36" s="4">
        <v>1</v>
      </c>
      <c r="E36" s="4" t="s">
        <v>12</v>
      </c>
      <c r="F36" s="4" t="s">
        <v>458</v>
      </c>
      <c r="G36" s="4" t="s">
        <v>459</v>
      </c>
      <c r="H36" s="4">
        <v>70509</v>
      </c>
      <c r="I36" s="4"/>
      <c r="J36" s="4">
        <v>2</v>
      </c>
      <c r="K36" s="4" t="s">
        <v>10</v>
      </c>
    </row>
    <row r="37" spans="1:11" s="27" customFormat="1" x14ac:dyDescent="0.25">
      <c r="A37" s="26">
        <v>45222</v>
      </c>
      <c r="B37" s="4" t="s">
        <v>64</v>
      </c>
      <c r="C37" s="4" t="str">
        <f t="shared" si="0"/>
        <v>PLH889</v>
      </c>
      <c r="D37" s="4">
        <v>1</v>
      </c>
      <c r="E37" s="4" t="s">
        <v>12</v>
      </c>
      <c r="F37" s="4" t="s">
        <v>749</v>
      </c>
      <c r="G37" s="4" t="s">
        <v>750</v>
      </c>
      <c r="H37" s="4">
        <v>70540</v>
      </c>
      <c r="I37" s="4">
        <v>4.8</v>
      </c>
      <c r="J37" s="4"/>
      <c r="K37" s="4" t="s">
        <v>10</v>
      </c>
    </row>
    <row r="38" spans="1:11" x14ac:dyDescent="0.25">
      <c r="A38" s="2">
        <v>45222</v>
      </c>
      <c r="B38" s="25"/>
      <c r="C38" s="25"/>
      <c r="D38" s="25"/>
      <c r="E38" s="25" t="s">
        <v>665</v>
      </c>
      <c r="F38" s="25" t="s">
        <v>201</v>
      </c>
      <c r="G38" s="25" t="s">
        <v>202</v>
      </c>
      <c r="H38" s="25">
        <v>70558</v>
      </c>
      <c r="I38" s="3">
        <v>1.4</v>
      </c>
      <c r="J38" s="3"/>
      <c r="K38" s="3" t="s">
        <v>18</v>
      </c>
    </row>
    <row r="39" spans="1:11" x14ac:dyDescent="0.25">
      <c r="A39" s="2">
        <v>45222</v>
      </c>
      <c r="B39" s="25"/>
      <c r="C39" s="25"/>
      <c r="D39" s="25"/>
      <c r="E39" s="25" t="s">
        <v>665</v>
      </c>
      <c r="F39" s="25" t="s">
        <v>751</v>
      </c>
      <c r="G39" s="25" t="s">
        <v>518</v>
      </c>
      <c r="H39" s="25">
        <v>70542</v>
      </c>
      <c r="I39" s="3">
        <v>0.7</v>
      </c>
      <c r="J39" s="3"/>
      <c r="K39" s="3" t="s">
        <v>18</v>
      </c>
    </row>
    <row r="40" spans="1:11" s="27" customFormat="1" x14ac:dyDescent="0.25">
      <c r="A40" s="26">
        <v>45222</v>
      </c>
      <c r="B40" s="4" t="s">
        <v>34</v>
      </c>
      <c r="C40" s="4" t="str">
        <f t="shared" si="0"/>
        <v>MGI 513</v>
      </c>
      <c r="D40" s="4">
        <v>1</v>
      </c>
      <c r="E40" s="4" t="s">
        <v>12</v>
      </c>
      <c r="F40" s="4" t="s">
        <v>450</v>
      </c>
      <c r="G40" s="4" t="s">
        <v>451</v>
      </c>
      <c r="H40" s="4">
        <v>70539</v>
      </c>
      <c r="I40" s="4"/>
      <c r="J40" s="4">
        <v>2</v>
      </c>
      <c r="K40" s="4" t="s">
        <v>10</v>
      </c>
    </row>
    <row r="41" spans="1:11" x14ac:dyDescent="0.25">
      <c r="A41" s="2">
        <v>45222</v>
      </c>
      <c r="B41" s="25"/>
      <c r="C41" s="25"/>
      <c r="D41" s="25"/>
      <c r="E41" s="25" t="s">
        <v>665</v>
      </c>
      <c r="F41" s="25" t="s">
        <v>225</v>
      </c>
      <c r="G41" s="25" t="s">
        <v>226</v>
      </c>
      <c r="H41" s="25">
        <v>70508</v>
      </c>
      <c r="I41" s="3">
        <v>0.1</v>
      </c>
      <c r="J41" s="3">
        <v>2</v>
      </c>
      <c r="K41" s="3" t="s">
        <v>10</v>
      </c>
    </row>
    <row r="42" spans="1:11" x14ac:dyDescent="0.25">
      <c r="A42" s="2">
        <v>45222</v>
      </c>
      <c r="B42" s="25"/>
      <c r="C42" s="25"/>
      <c r="D42" s="25"/>
      <c r="E42" s="25" t="s">
        <v>665</v>
      </c>
      <c r="F42" s="25" t="s">
        <v>752</v>
      </c>
      <c r="G42" s="25" t="s">
        <v>753</v>
      </c>
      <c r="H42" s="25">
        <v>70517</v>
      </c>
      <c r="I42" s="3">
        <v>0.1</v>
      </c>
      <c r="J42" s="3">
        <v>0.4</v>
      </c>
      <c r="K42" s="3" t="s">
        <v>10</v>
      </c>
    </row>
    <row r="43" spans="1:11" s="27" customFormat="1" x14ac:dyDescent="0.25">
      <c r="A43" s="26">
        <v>45222</v>
      </c>
      <c r="B43" s="4" t="s">
        <v>64</v>
      </c>
      <c r="C43" s="4" t="str">
        <f t="shared" si="0"/>
        <v>PLH889</v>
      </c>
      <c r="D43" s="4">
        <v>2</v>
      </c>
      <c r="E43" s="4" t="s">
        <v>12</v>
      </c>
      <c r="F43" s="4" t="s">
        <v>754</v>
      </c>
      <c r="G43" s="4" t="s">
        <v>84</v>
      </c>
      <c r="H43" s="4">
        <v>70553</v>
      </c>
      <c r="I43" s="4">
        <v>1.1000000000000001</v>
      </c>
      <c r="J43" s="4"/>
      <c r="K43" s="4" t="s">
        <v>10</v>
      </c>
    </row>
    <row r="44" spans="1:11" x14ac:dyDescent="0.25">
      <c r="A44" s="2">
        <v>45222</v>
      </c>
      <c r="B44" s="25"/>
      <c r="C44" s="25"/>
      <c r="D44" s="25"/>
      <c r="E44" s="25" t="s">
        <v>665</v>
      </c>
      <c r="F44" s="25" t="s">
        <v>286</v>
      </c>
      <c r="G44" s="25" t="s">
        <v>424</v>
      </c>
      <c r="H44" s="25">
        <v>70538</v>
      </c>
      <c r="I44" s="3"/>
      <c r="J44" s="3">
        <v>2.7</v>
      </c>
      <c r="K44" s="3" t="s">
        <v>10</v>
      </c>
    </row>
    <row r="45" spans="1:11" s="27" customFormat="1" x14ac:dyDescent="0.25">
      <c r="A45" s="26">
        <v>45222</v>
      </c>
      <c r="B45" s="4" t="s">
        <v>11</v>
      </c>
      <c r="C45" s="4" t="str">
        <f t="shared" si="0"/>
        <v>PMK 090</v>
      </c>
      <c r="D45" s="4">
        <v>2</v>
      </c>
      <c r="E45" s="4" t="s">
        <v>12</v>
      </c>
      <c r="F45" s="4" t="s">
        <v>185</v>
      </c>
      <c r="G45" s="4" t="s">
        <v>755</v>
      </c>
      <c r="H45" s="4">
        <v>70533</v>
      </c>
      <c r="I45" s="4">
        <v>0.2</v>
      </c>
      <c r="J45" s="4">
        <v>1.9</v>
      </c>
      <c r="K45" s="4" t="s">
        <v>10</v>
      </c>
    </row>
    <row r="46" spans="1:11" x14ac:dyDescent="0.25">
      <c r="A46" s="2">
        <v>45222</v>
      </c>
      <c r="B46" s="25"/>
      <c r="C46" s="25"/>
      <c r="D46" s="25"/>
      <c r="E46" s="25" t="s">
        <v>665</v>
      </c>
      <c r="F46" s="25" t="s">
        <v>644</v>
      </c>
      <c r="G46" s="25" t="s">
        <v>365</v>
      </c>
      <c r="H46" s="25">
        <v>70547</v>
      </c>
      <c r="I46" s="3">
        <v>1.2</v>
      </c>
      <c r="J46" s="3">
        <v>5.2</v>
      </c>
      <c r="K46" s="3" t="s">
        <v>18</v>
      </c>
    </row>
    <row r="47" spans="1:11" x14ac:dyDescent="0.25">
      <c r="A47" s="2">
        <v>45222</v>
      </c>
      <c r="B47" s="24" t="s">
        <v>85</v>
      </c>
      <c r="C47" s="24" t="str">
        <f t="shared" ref="C47:C50" si="1">IF(B47="GUZMAN","SOT 079",IF(B47="MIGUEL","DMQ 934",IF(B47="FRANCO","UCS 416",IF(B47="MOYANO","HCB 003",IF(B47="MUSTAFA","UKQ 237",IF(B47="TONI","MGW270",IF(B47="IBARRA","PLH889",IF(B47="VILLAFAÑE","MGI 513",IF(B47="VELAZQUEZ","PMK 090",IF(B47="ACOSTA","KUV274",IF(B47="LEDESMA","AA 544 YZ",IF(B47="NIETO","WIW 420",IF(B47="GONZALEZ","VBT 585",IF(B47="LOZANO","WYK 776",IF(B47="AGUSTIN","WTH 142","")))))))))))))))</f>
        <v>VBT 585</v>
      </c>
      <c r="D47" s="24">
        <v>1</v>
      </c>
      <c r="E47" s="24" t="s">
        <v>152</v>
      </c>
      <c r="F47" s="24" t="s">
        <v>86</v>
      </c>
      <c r="G47" s="24" t="s">
        <v>87</v>
      </c>
      <c r="H47" s="24">
        <v>70593</v>
      </c>
      <c r="I47" s="3"/>
      <c r="J47" s="3">
        <v>12</v>
      </c>
      <c r="K47" s="3" t="s">
        <v>18</v>
      </c>
    </row>
    <row r="48" spans="1:11" x14ac:dyDescent="0.25">
      <c r="A48" s="2">
        <v>45222</v>
      </c>
      <c r="B48" s="24" t="s">
        <v>26</v>
      </c>
      <c r="C48" s="24" t="str">
        <f t="shared" si="1"/>
        <v>AA 544 YZ</v>
      </c>
      <c r="D48" s="24">
        <v>1</v>
      </c>
      <c r="E48" s="24" t="s">
        <v>153</v>
      </c>
      <c r="F48" s="24" t="s">
        <v>246</v>
      </c>
      <c r="G48" s="24" t="s">
        <v>247</v>
      </c>
      <c r="H48" s="24">
        <v>70535</v>
      </c>
      <c r="I48" s="3"/>
      <c r="J48" s="3">
        <v>13.6</v>
      </c>
      <c r="K48" s="3" t="s">
        <v>18</v>
      </c>
    </row>
    <row r="49" spans="1:11" x14ac:dyDescent="0.25">
      <c r="A49" s="2">
        <v>45222</v>
      </c>
      <c r="B49" s="24" t="s">
        <v>64</v>
      </c>
      <c r="C49" s="24" t="str">
        <f t="shared" si="1"/>
        <v>PLH889</v>
      </c>
      <c r="D49" s="24">
        <v>2</v>
      </c>
      <c r="E49" s="24" t="s">
        <v>151</v>
      </c>
      <c r="F49" s="24" t="s">
        <v>756</v>
      </c>
      <c r="G49" s="24" t="s">
        <v>606</v>
      </c>
      <c r="H49" s="24">
        <v>69755</v>
      </c>
      <c r="I49" s="3"/>
      <c r="J49" s="3">
        <v>1</v>
      </c>
      <c r="K49" s="3" t="s">
        <v>10</v>
      </c>
    </row>
    <row r="50" spans="1:11" x14ac:dyDescent="0.25">
      <c r="A50" s="2">
        <v>45222</v>
      </c>
      <c r="B50" s="24" t="s">
        <v>34</v>
      </c>
      <c r="C50" s="24" t="str">
        <f t="shared" si="1"/>
        <v>MGI 513</v>
      </c>
      <c r="D50" s="24">
        <v>2</v>
      </c>
      <c r="E50" s="24" t="s">
        <v>156</v>
      </c>
      <c r="F50" s="24" t="s">
        <v>757</v>
      </c>
      <c r="G50" s="24" t="s">
        <v>758</v>
      </c>
      <c r="H50" s="24" t="s">
        <v>298</v>
      </c>
      <c r="I50" s="3"/>
      <c r="J50" s="3">
        <v>2</v>
      </c>
      <c r="K50" s="3" t="s">
        <v>10</v>
      </c>
    </row>
    <row r="51" spans="1:11" x14ac:dyDescent="0.25">
      <c r="A51" s="2"/>
      <c r="B51" s="3"/>
      <c r="C51" s="4"/>
      <c r="D51" s="3"/>
      <c r="E51" s="3"/>
      <c r="F51" s="3"/>
      <c r="G51" s="3"/>
      <c r="H51" s="3"/>
      <c r="I51" s="3"/>
      <c r="J51" s="3"/>
      <c r="K51" s="3"/>
    </row>
    <row r="52" spans="1:11" ht="15.75" thickBot="1" x14ac:dyDescent="0.3"/>
    <row r="53" spans="1:11" ht="15.75" thickBot="1" x14ac:dyDescent="0.3">
      <c r="A53" s="47" t="s">
        <v>114</v>
      </c>
      <c r="B53" s="48"/>
      <c r="C53" s="48"/>
      <c r="D53" s="48"/>
      <c r="E53" s="49"/>
      <c r="G53" s="5"/>
      <c r="H53" s="6" t="s">
        <v>115</v>
      </c>
      <c r="I53" s="6" t="s">
        <v>116</v>
      </c>
    </row>
    <row r="54" spans="1:11" ht="15.75" thickBot="1" x14ac:dyDescent="0.3">
      <c r="A54" s="1" t="s">
        <v>2</v>
      </c>
      <c r="B54" s="1" t="s">
        <v>1</v>
      </c>
      <c r="C54" s="1" t="s">
        <v>115</v>
      </c>
      <c r="D54" s="1" t="s">
        <v>117</v>
      </c>
      <c r="E54" s="1" t="s">
        <v>118</v>
      </c>
      <c r="G54" s="7" t="s">
        <v>18</v>
      </c>
      <c r="H54" s="8">
        <v>35.9</v>
      </c>
      <c r="I54" s="9">
        <f>+H54/H57</f>
        <v>0.38313767342582716</v>
      </c>
    </row>
    <row r="55" spans="1:11" ht="15.75" thickBot="1" x14ac:dyDescent="0.3">
      <c r="A55" s="1" t="s">
        <v>119</v>
      </c>
      <c r="B55" s="1" t="s">
        <v>34</v>
      </c>
      <c r="C55" s="3">
        <v>6</v>
      </c>
      <c r="D55" s="3">
        <v>1</v>
      </c>
      <c r="E55" s="3">
        <f>+C55*D55</f>
        <v>6</v>
      </c>
      <c r="G55" s="7" t="s">
        <v>10</v>
      </c>
      <c r="H55" s="8">
        <v>57.8</v>
      </c>
      <c r="I55" s="10">
        <f>+H55/H57</f>
        <v>0.61686232657417295</v>
      </c>
    </row>
    <row r="56" spans="1:11" ht="15.75" thickBot="1" x14ac:dyDescent="0.3">
      <c r="A56" s="1" t="s">
        <v>120</v>
      </c>
      <c r="B56" s="1" t="s">
        <v>53</v>
      </c>
      <c r="C56" s="3">
        <v>16</v>
      </c>
      <c r="D56" s="3">
        <v>1</v>
      </c>
      <c r="E56" s="3">
        <f t="shared" ref="E56:E61" si="2">+C56*D56</f>
        <v>16</v>
      </c>
      <c r="G56" s="7" t="s">
        <v>121</v>
      </c>
      <c r="H56" s="8">
        <v>0</v>
      </c>
      <c r="I56" s="10">
        <f>+H56/H57</f>
        <v>0</v>
      </c>
    </row>
    <row r="57" spans="1:11" ht="15.75" thickBot="1" x14ac:dyDescent="0.3">
      <c r="A57" s="1" t="s">
        <v>122</v>
      </c>
      <c r="B57" s="1" t="s">
        <v>64</v>
      </c>
      <c r="C57" s="4">
        <v>16</v>
      </c>
      <c r="D57" s="4">
        <v>2</v>
      </c>
      <c r="E57" s="3">
        <f t="shared" si="2"/>
        <v>32</v>
      </c>
      <c r="G57" s="7" t="s">
        <v>123</v>
      </c>
      <c r="H57" s="11">
        <f>SUM(H54:H56)</f>
        <v>93.699999999999989</v>
      </c>
      <c r="I57" s="12">
        <f>SUM(I54:I56)</f>
        <v>1</v>
      </c>
    </row>
    <row r="58" spans="1:11" x14ac:dyDescent="0.25">
      <c r="A58" s="1" t="s">
        <v>124</v>
      </c>
      <c r="B58" s="1" t="s">
        <v>40</v>
      </c>
      <c r="C58" s="3">
        <v>8</v>
      </c>
      <c r="D58" s="3">
        <v>1</v>
      </c>
      <c r="E58" s="3">
        <f t="shared" si="2"/>
        <v>8</v>
      </c>
    </row>
    <row r="59" spans="1:11" x14ac:dyDescent="0.25">
      <c r="A59" s="1" t="s">
        <v>125</v>
      </c>
      <c r="B59" s="1" t="s">
        <v>11</v>
      </c>
      <c r="C59" s="3">
        <v>8</v>
      </c>
      <c r="D59" s="3">
        <v>2</v>
      </c>
      <c r="E59" s="3">
        <f t="shared" si="2"/>
        <v>16</v>
      </c>
    </row>
    <row r="60" spans="1:11" x14ac:dyDescent="0.25">
      <c r="A60" s="1" t="s">
        <v>126</v>
      </c>
      <c r="B60" s="1" t="s">
        <v>26</v>
      </c>
      <c r="C60" s="3">
        <v>16</v>
      </c>
      <c r="D60" s="3">
        <v>1</v>
      </c>
      <c r="E60" s="3">
        <f t="shared" si="2"/>
        <v>16</v>
      </c>
    </row>
    <row r="61" spans="1:11" x14ac:dyDescent="0.25">
      <c r="A61" s="1" t="s">
        <v>127</v>
      </c>
      <c r="B61" s="1" t="s">
        <v>128</v>
      </c>
      <c r="C61" s="3">
        <v>22</v>
      </c>
      <c r="D61" s="3">
        <v>0</v>
      </c>
      <c r="E61" s="3">
        <f t="shared" si="2"/>
        <v>0</v>
      </c>
      <c r="G61" s="13"/>
      <c r="H61" s="13"/>
      <c r="I61" s="14" t="s">
        <v>123</v>
      </c>
      <c r="J61" s="14" t="s">
        <v>129</v>
      </c>
    </row>
    <row r="62" spans="1:11" x14ac:dyDescent="0.25">
      <c r="A62" s="15" t="s">
        <v>130</v>
      </c>
      <c r="B62" s="15"/>
      <c r="C62" s="15"/>
      <c r="D62" s="15"/>
      <c r="E62" s="1">
        <f>+E61+E60+E59+E58+E57+E56+E55</f>
        <v>94</v>
      </c>
      <c r="G62" s="13" t="s">
        <v>131</v>
      </c>
      <c r="H62" s="16">
        <v>226</v>
      </c>
      <c r="I62" s="17">
        <v>191.2</v>
      </c>
      <c r="J62" s="18">
        <f>(I62/H62)*1</f>
        <v>0.84601769911504421</v>
      </c>
    </row>
    <row r="63" spans="1:11" x14ac:dyDescent="0.25">
      <c r="A63" s="50" t="s">
        <v>132</v>
      </c>
      <c r="B63" s="50"/>
      <c r="C63" s="50"/>
      <c r="D63" s="50"/>
      <c r="E63" s="50"/>
      <c r="G63" s="13" t="s">
        <v>133</v>
      </c>
      <c r="H63" s="16">
        <v>130</v>
      </c>
      <c r="I63" s="17">
        <v>93.7</v>
      </c>
      <c r="J63" s="18">
        <f>(I63/H63)*1</f>
        <v>0.72076923076923083</v>
      </c>
    </row>
    <row r="64" spans="1:11" x14ac:dyDescent="0.25">
      <c r="A64" s="1" t="s">
        <v>134</v>
      </c>
      <c r="B64" s="1" t="s">
        <v>104</v>
      </c>
      <c r="C64" s="3">
        <v>7</v>
      </c>
      <c r="D64" s="3">
        <v>0</v>
      </c>
      <c r="E64" s="3">
        <f t="shared" ref="E64:E70" si="3">+C64*D64</f>
        <v>0</v>
      </c>
    </row>
    <row r="65" spans="1:10" x14ac:dyDescent="0.25">
      <c r="A65" s="1" t="s">
        <v>135</v>
      </c>
      <c r="B65" s="1" t="s">
        <v>95</v>
      </c>
      <c r="C65" s="3">
        <v>8</v>
      </c>
      <c r="D65" s="3">
        <v>0</v>
      </c>
      <c r="E65" s="3">
        <f t="shared" si="3"/>
        <v>0</v>
      </c>
    </row>
    <row r="66" spans="1:10" x14ac:dyDescent="0.25">
      <c r="A66" s="1" t="s">
        <v>136</v>
      </c>
      <c r="B66" s="1" t="s">
        <v>110</v>
      </c>
      <c r="C66" s="3">
        <v>8</v>
      </c>
      <c r="D66" s="3">
        <v>1</v>
      </c>
      <c r="E66" s="3">
        <f t="shared" si="3"/>
        <v>8</v>
      </c>
      <c r="G66" s="13" t="s">
        <v>137</v>
      </c>
      <c r="H66" s="13" t="s">
        <v>117</v>
      </c>
      <c r="I66" s="13" t="s">
        <v>138</v>
      </c>
      <c r="J66" s="13" t="s">
        <v>115</v>
      </c>
    </row>
    <row r="67" spans="1:10" x14ac:dyDescent="0.25">
      <c r="A67" s="1" t="s">
        <v>139</v>
      </c>
      <c r="B67" s="1" t="s">
        <v>296</v>
      </c>
      <c r="C67" s="3">
        <v>8</v>
      </c>
      <c r="D67" s="3">
        <v>0</v>
      </c>
      <c r="E67" s="3">
        <f t="shared" si="3"/>
        <v>0</v>
      </c>
      <c r="G67" s="20" t="s">
        <v>140</v>
      </c>
      <c r="H67" s="21">
        <v>8</v>
      </c>
      <c r="I67" s="21">
        <v>11</v>
      </c>
      <c r="J67" s="21">
        <v>65.3</v>
      </c>
    </row>
    <row r="68" spans="1:10" x14ac:dyDescent="0.25">
      <c r="A68" s="22" t="s">
        <v>141</v>
      </c>
      <c r="B68" s="1" t="s">
        <v>142</v>
      </c>
      <c r="C68" s="3">
        <v>7</v>
      </c>
      <c r="D68" s="3">
        <v>0</v>
      </c>
      <c r="E68" s="3">
        <f t="shared" si="3"/>
        <v>0</v>
      </c>
      <c r="G68" s="20" t="s">
        <v>143</v>
      </c>
      <c r="H68" s="21">
        <v>4</v>
      </c>
      <c r="I68" s="21">
        <v>8</v>
      </c>
      <c r="J68" s="21">
        <v>28.4</v>
      </c>
    </row>
    <row r="69" spans="1:10" x14ac:dyDescent="0.25">
      <c r="A69" s="22" t="s">
        <v>144</v>
      </c>
      <c r="B69" s="1" t="s">
        <v>90</v>
      </c>
      <c r="C69" s="3">
        <v>8</v>
      </c>
      <c r="D69" s="3">
        <v>1</v>
      </c>
      <c r="E69" s="3">
        <f t="shared" si="3"/>
        <v>8</v>
      </c>
      <c r="G69" s="13" t="s">
        <v>123</v>
      </c>
      <c r="H69" s="23">
        <f>+H67+H68</f>
        <v>12</v>
      </c>
      <c r="I69" s="23">
        <f>+I67+I68</f>
        <v>19</v>
      </c>
      <c r="J69" s="23">
        <f>+J67+J68</f>
        <v>93.699999999999989</v>
      </c>
    </row>
    <row r="70" spans="1:10" x14ac:dyDescent="0.25">
      <c r="A70" s="1" t="s">
        <v>145</v>
      </c>
      <c r="B70" s="1" t="s">
        <v>98</v>
      </c>
      <c r="C70" s="3">
        <v>8</v>
      </c>
      <c r="D70" s="3">
        <v>1</v>
      </c>
      <c r="E70" s="3">
        <f t="shared" si="3"/>
        <v>8</v>
      </c>
    </row>
    <row r="71" spans="1:10" x14ac:dyDescent="0.25">
      <c r="A71" s="22" t="s">
        <v>146</v>
      </c>
      <c r="B71" s="1" t="s">
        <v>85</v>
      </c>
      <c r="C71" s="3">
        <v>12</v>
      </c>
      <c r="D71" s="3">
        <v>1</v>
      </c>
      <c r="E71" s="3">
        <f>+D71*C71</f>
        <v>12</v>
      </c>
    </row>
    <row r="72" spans="1:10" x14ac:dyDescent="0.25">
      <c r="A72" s="15"/>
      <c r="B72" s="15"/>
      <c r="C72" s="15"/>
      <c r="D72" s="15"/>
      <c r="E72" s="1">
        <f>+E64+E65+E66+E67+E68+E69+E70+E71</f>
        <v>36</v>
      </c>
    </row>
    <row r="73" spans="1:10" x14ac:dyDescent="0.25">
      <c r="E73" s="1">
        <f>+E62+E72</f>
        <v>130</v>
      </c>
    </row>
  </sheetData>
  <mergeCells count="2">
    <mergeCell ref="A53:E53"/>
    <mergeCell ref="A63:E6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7112-4C17-4931-98BE-B93BDF3219CE}">
  <dimension ref="A1:K78"/>
  <sheetViews>
    <sheetView topLeftCell="A34" workbookViewId="0">
      <selection activeCell="K34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6.42578125" bestFit="1" customWidth="1"/>
    <col min="6" max="6" width="30.42578125" bestFit="1" customWidth="1"/>
    <col min="7" max="7" width="27.14062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45223</v>
      </c>
      <c r="B2" s="4" t="s">
        <v>11</v>
      </c>
      <c r="C2" s="4" t="str">
        <f t="shared" ref="C2:C48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12</v>
      </c>
      <c r="F2" s="4" t="s">
        <v>759</v>
      </c>
      <c r="G2" s="4" t="s">
        <v>243</v>
      </c>
      <c r="H2" s="4" t="s">
        <v>302</v>
      </c>
      <c r="I2" s="4"/>
      <c r="J2" s="4">
        <v>20</v>
      </c>
      <c r="K2" s="4" t="s">
        <v>121</v>
      </c>
    </row>
    <row r="3" spans="1:11" s="27" customFormat="1" x14ac:dyDescent="0.25">
      <c r="A3" s="26">
        <v>45223</v>
      </c>
      <c r="B3" s="4" t="s">
        <v>11</v>
      </c>
      <c r="C3" s="4" t="str">
        <f t="shared" si="0"/>
        <v>PMK 090</v>
      </c>
      <c r="D3" s="4">
        <v>2</v>
      </c>
      <c r="E3" s="4" t="s">
        <v>12</v>
      </c>
      <c r="F3" s="4" t="s">
        <v>759</v>
      </c>
      <c r="G3" s="4" t="s">
        <v>243</v>
      </c>
      <c r="H3" s="4" t="s">
        <v>302</v>
      </c>
      <c r="I3" s="4"/>
      <c r="J3" s="4">
        <v>20</v>
      </c>
      <c r="K3" s="4" t="s">
        <v>121</v>
      </c>
    </row>
    <row r="4" spans="1:11" s="27" customFormat="1" x14ac:dyDescent="0.25">
      <c r="A4" s="26">
        <v>45223</v>
      </c>
      <c r="B4" s="4" t="s">
        <v>64</v>
      </c>
      <c r="C4" s="4" t="str">
        <f t="shared" si="0"/>
        <v>PLH889</v>
      </c>
      <c r="D4" s="4">
        <v>1</v>
      </c>
      <c r="E4" s="4" t="s">
        <v>494</v>
      </c>
      <c r="F4" s="4" t="s">
        <v>68</v>
      </c>
      <c r="G4" s="4" t="s">
        <v>760</v>
      </c>
      <c r="H4" s="4">
        <v>70568</v>
      </c>
      <c r="I4" s="4">
        <v>0.7</v>
      </c>
      <c r="J4" s="4"/>
      <c r="K4" s="4" t="s">
        <v>10</v>
      </c>
    </row>
    <row r="5" spans="1:11" x14ac:dyDescent="0.25">
      <c r="A5" s="2">
        <v>45223</v>
      </c>
      <c r="B5" s="25" t="s">
        <v>64</v>
      </c>
      <c r="C5" s="25" t="str">
        <f t="shared" si="0"/>
        <v>PLH889</v>
      </c>
      <c r="D5" s="25">
        <v>1</v>
      </c>
      <c r="E5" s="25" t="s">
        <v>165</v>
      </c>
      <c r="F5" s="25" t="s">
        <v>96</v>
      </c>
      <c r="G5" s="25" t="s">
        <v>304</v>
      </c>
      <c r="H5" s="25">
        <v>70580</v>
      </c>
      <c r="I5" s="3"/>
      <c r="J5" s="3">
        <v>6</v>
      </c>
      <c r="K5" s="3" t="s">
        <v>10</v>
      </c>
    </row>
    <row r="6" spans="1:11" x14ac:dyDescent="0.25">
      <c r="A6" s="2">
        <v>45223</v>
      </c>
      <c r="B6" s="25"/>
      <c r="C6" s="25"/>
      <c r="D6" s="25"/>
      <c r="E6" s="25" t="s">
        <v>665</v>
      </c>
      <c r="F6" s="25" t="s">
        <v>712</v>
      </c>
      <c r="G6" s="25" t="s">
        <v>713</v>
      </c>
      <c r="H6" s="25">
        <v>70494</v>
      </c>
      <c r="I6" s="3"/>
      <c r="J6" s="3">
        <v>1</v>
      </c>
      <c r="K6" s="3" t="s">
        <v>10</v>
      </c>
    </row>
    <row r="7" spans="1:11" x14ac:dyDescent="0.25">
      <c r="A7" s="2">
        <v>45223</v>
      </c>
      <c r="B7" s="25"/>
      <c r="C7" s="25"/>
      <c r="D7" s="25"/>
      <c r="E7" s="25" t="s">
        <v>665</v>
      </c>
      <c r="F7" s="25" t="s">
        <v>43</v>
      </c>
      <c r="G7" s="25" t="s">
        <v>44</v>
      </c>
      <c r="H7" s="25">
        <v>70506</v>
      </c>
      <c r="I7" s="3"/>
      <c r="J7" s="3">
        <v>16</v>
      </c>
      <c r="K7" s="3" t="s">
        <v>10</v>
      </c>
    </row>
    <row r="8" spans="1:11" x14ac:dyDescent="0.25">
      <c r="A8" s="2">
        <v>45223</v>
      </c>
      <c r="B8" s="25"/>
      <c r="C8" s="25"/>
      <c r="D8" s="25"/>
      <c r="E8" s="25" t="s">
        <v>665</v>
      </c>
      <c r="F8" s="25" t="s">
        <v>43</v>
      </c>
      <c r="G8" s="25" t="s">
        <v>44</v>
      </c>
      <c r="H8" s="25">
        <v>70507</v>
      </c>
      <c r="I8" s="3"/>
      <c r="J8" s="3">
        <v>16</v>
      </c>
      <c r="K8" s="3" t="s">
        <v>10</v>
      </c>
    </row>
    <row r="9" spans="1:11" x14ac:dyDescent="0.25">
      <c r="A9" s="2">
        <v>45223</v>
      </c>
      <c r="B9" s="25"/>
      <c r="C9" s="25"/>
      <c r="D9" s="25"/>
      <c r="E9" s="25" t="s">
        <v>665</v>
      </c>
      <c r="F9" s="25" t="s">
        <v>383</v>
      </c>
      <c r="G9" s="25" t="s">
        <v>384</v>
      </c>
      <c r="H9" s="25">
        <v>70554</v>
      </c>
      <c r="I9" s="3"/>
      <c r="J9" s="3">
        <v>15.6</v>
      </c>
      <c r="K9" s="3" t="s">
        <v>18</v>
      </c>
    </row>
    <row r="10" spans="1:11" x14ac:dyDescent="0.25">
      <c r="A10" s="2">
        <v>45223</v>
      </c>
      <c r="B10" s="25"/>
      <c r="C10" s="25"/>
      <c r="D10" s="25"/>
      <c r="E10" s="25" t="s">
        <v>665</v>
      </c>
      <c r="F10" s="25" t="s">
        <v>644</v>
      </c>
      <c r="G10" s="25" t="s">
        <v>365</v>
      </c>
      <c r="H10" s="25">
        <v>70546</v>
      </c>
      <c r="I10" s="3">
        <v>6.5</v>
      </c>
      <c r="J10" s="3"/>
      <c r="K10" s="3" t="s">
        <v>18</v>
      </c>
    </row>
    <row r="11" spans="1:11" x14ac:dyDescent="0.25">
      <c r="A11" s="2">
        <v>45223</v>
      </c>
      <c r="B11" s="25"/>
      <c r="C11" s="25"/>
      <c r="D11" s="25"/>
      <c r="E11" s="25" t="s">
        <v>665</v>
      </c>
      <c r="F11" s="25" t="s">
        <v>212</v>
      </c>
      <c r="G11" s="25" t="s">
        <v>732</v>
      </c>
      <c r="H11" s="25">
        <v>70520</v>
      </c>
      <c r="I11" s="3"/>
      <c r="J11" s="3">
        <v>0.5</v>
      </c>
      <c r="K11" s="3" t="s">
        <v>10</v>
      </c>
    </row>
    <row r="12" spans="1:11" x14ac:dyDescent="0.25">
      <c r="A12" s="2">
        <v>45223</v>
      </c>
      <c r="B12" s="25"/>
      <c r="C12" s="25"/>
      <c r="D12" s="25"/>
      <c r="E12" s="25" t="s">
        <v>665</v>
      </c>
      <c r="F12" s="25" t="s">
        <v>62</v>
      </c>
      <c r="G12" s="25" t="s">
        <v>391</v>
      </c>
      <c r="H12" s="25">
        <v>70556</v>
      </c>
      <c r="I12" s="3"/>
      <c r="J12" s="3">
        <v>0</v>
      </c>
      <c r="K12" s="3" t="s">
        <v>10</v>
      </c>
    </row>
    <row r="13" spans="1:11" x14ac:dyDescent="0.25">
      <c r="A13" s="2">
        <v>45223</v>
      </c>
      <c r="B13" s="25"/>
      <c r="C13" s="25"/>
      <c r="D13" s="25"/>
      <c r="E13" s="25" t="s">
        <v>665</v>
      </c>
      <c r="F13" s="25" t="s">
        <v>62</v>
      </c>
      <c r="G13" s="25" t="s">
        <v>391</v>
      </c>
      <c r="H13" s="25">
        <v>70527</v>
      </c>
      <c r="I13" s="3"/>
      <c r="J13" s="3">
        <v>0</v>
      </c>
      <c r="K13" s="3" t="s">
        <v>10</v>
      </c>
    </row>
    <row r="14" spans="1:11" x14ac:dyDescent="0.25">
      <c r="A14" s="2">
        <v>45223</v>
      </c>
      <c r="B14" s="25"/>
      <c r="C14" s="25"/>
      <c r="D14" s="25"/>
      <c r="E14" s="25" t="s">
        <v>665</v>
      </c>
      <c r="F14" s="25" t="s">
        <v>733</v>
      </c>
      <c r="G14" s="25" t="s">
        <v>391</v>
      </c>
      <c r="H14" s="25">
        <v>70526</v>
      </c>
      <c r="I14" s="3"/>
      <c r="J14" s="3">
        <v>5</v>
      </c>
      <c r="K14" s="3" t="s">
        <v>10</v>
      </c>
    </row>
    <row r="15" spans="1:11" x14ac:dyDescent="0.25">
      <c r="A15" s="2">
        <v>45223</v>
      </c>
      <c r="B15" s="25"/>
      <c r="C15" s="25"/>
      <c r="D15" s="25"/>
      <c r="E15" s="25" t="s">
        <v>665</v>
      </c>
      <c r="F15" s="25" t="s">
        <v>150</v>
      </c>
      <c r="G15" s="25" t="s">
        <v>736</v>
      </c>
      <c r="H15" s="25">
        <v>70531</v>
      </c>
      <c r="I15" s="3">
        <v>0.2</v>
      </c>
      <c r="J15" s="3"/>
      <c r="K15" s="3" t="s">
        <v>10</v>
      </c>
    </row>
    <row r="16" spans="1:11" s="27" customFormat="1" x14ac:dyDescent="0.25">
      <c r="A16" s="26">
        <v>45223</v>
      </c>
      <c r="B16" s="4" t="s">
        <v>53</v>
      </c>
      <c r="C16" s="4" t="str">
        <f t="shared" si="0"/>
        <v>KUV274</v>
      </c>
      <c r="D16" s="4">
        <v>1</v>
      </c>
      <c r="E16" s="4" t="s">
        <v>761</v>
      </c>
      <c r="F16" s="4" t="s">
        <v>762</v>
      </c>
      <c r="G16" s="4" t="s">
        <v>763</v>
      </c>
      <c r="H16" s="4">
        <v>70564</v>
      </c>
      <c r="I16" s="4">
        <v>0.6</v>
      </c>
      <c r="J16" s="4">
        <v>1.4</v>
      </c>
      <c r="K16" s="4" t="s">
        <v>18</v>
      </c>
    </row>
    <row r="17" spans="1:11" s="27" customFormat="1" x14ac:dyDescent="0.25">
      <c r="A17" s="26">
        <v>45223</v>
      </c>
      <c r="B17" s="4" t="s">
        <v>53</v>
      </c>
      <c r="C17" s="4" t="str">
        <f t="shared" si="0"/>
        <v>KUV274</v>
      </c>
      <c r="D17" s="4">
        <v>1</v>
      </c>
      <c r="E17" s="4" t="s">
        <v>168</v>
      </c>
      <c r="F17" s="4" t="s">
        <v>764</v>
      </c>
      <c r="G17" s="4" t="s">
        <v>765</v>
      </c>
      <c r="H17" s="4">
        <v>70585</v>
      </c>
      <c r="I17" s="4"/>
      <c r="J17" s="4">
        <v>3.7</v>
      </c>
      <c r="K17" s="4" t="s">
        <v>10</v>
      </c>
    </row>
    <row r="18" spans="1:11" s="27" customFormat="1" x14ac:dyDescent="0.25">
      <c r="A18" s="26">
        <v>45223</v>
      </c>
      <c r="B18" s="4" t="s">
        <v>53</v>
      </c>
      <c r="C18" s="4" t="str">
        <f t="shared" si="0"/>
        <v>KUV274</v>
      </c>
      <c r="D18" s="4">
        <v>1</v>
      </c>
      <c r="E18" s="4" t="s">
        <v>168</v>
      </c>
      <c r="F18" s="4" t="s">
        <v>303</v>
      </c>
      <c r="G18" s="4" t="s">
        <v>168</v>
      </c>
      <c r="H18" s="4">
        <v>70563</v>
      </c>
      <c r="I18" s="4">
        <v>0.2</v>
      </c>
      <c r="J18" s="4">
        <v>4.4000000000000004</v>
      </c>
      <c r="K18" s="4" t="s">
        <v>10</v>
      </c>
    </row>
    <row r="19" spans="1:11" s="27" customFormat="1" x14ac:dyDescent="0.25">
      <c r="A19" s="26">
        <v>45223</v>
      </c>
      <c r="B19" s="4" t="s">
        <v>34</v>
      </c>
      <c r="C19" s="4" t="str">
        <f t="shared" si="0"/>
        <v>MGI 513</v>
      </c>
      <c r="D19" s="4">
        <v>1</v>
      </c>
      <c r="E19" s="4" t="s">
        <v>12</v>
      </c>
      <c r="F19" s="4" t="s">
        <v>766</v>
      </c>
      <c r="G19" s="4" t="s">
        <v>767</v>
      </c>
      <c r="H19" s="4">
        <v>70602</v>
      </c>
      <c r="I19" s="4">
        <v>4</v>
      </c>
      <c r="J19" s="4"/>
      <c r="K19" s="4" t="s">
        <v>10</v>
      </c>
    </row>
    <row r="20" spans="1:11" x14ac:dyDescent="0.25">
      <c r="A20" s="2">
        <v>45223</v>
      </c>
      <c r="B20" s="25"/>
      <c r="C20" s="25"/>
      <c r="D20" s="25"/>
      <c r="E20" s="25" t="s">
        <v>665</v>
      </c>
      <c r="F20" s="25" t="s">
        <v>768</v>
      </c>
      <c r="G20" s="25" t="s">
        <v>29</v>
      </c>
      <c r="H20" s="25">
        <v>70584</v>
      </c>
      <c r="I20" s="3">
        <v>6</v>
      </c>
      <c r="J20" s="3"/>
      <c r="K20" s="3" t="s">
        <v>10</v>
      </c>
    </row>
    <row r="21" spans="1:11" x14ac:dyDescent="0.25">
      <c r="A21" s="2">
        <v>45223</v>
      </c>
      <c r="B21" s="25"/>
      <c r="C21" s="25"/>
      <c r="D21" s="25"/>
      <c r="E21" s="25" t="s">
        <v>665</v>
      </c>
      <c r="F21" s="25" t="s">
        <v>768</v>
      </c>
      <c r="G21" s="25" t="s">
        <v>29</v>
      </c>
      <c r="H21" s="25">
        <v>70586</v>
      </c>
      <c r="I21" s="3">
        <v>5.9</v>
      </c>
      <c r="J21" s="3"/>
      <c r="K21" s="3" t="s">
        <v>10</v>
      </c>
    </row>
    <row r="22" spans="1:11" s="27" customFormat="1" x14ac:dyDescent="0.25">
      <c r="A22" s="26">
        <v>45223</v>
      </c>
      <c r="B22" s="4" t="s">
        <v>104</v>
      </c>
      <c r="C22" s="4" t="str">
        <f t="shared" si="0"/>
        <v>UCS 416</v>
      </c>
      <c r="D22" s="4">
        <v>1</v>
      </c>
      <c r="E22" s="4" t="s">
        <v>12</v>
      </c>
      <c r="F22" s="4" t="s">
        <v>766</v>
      </c>
      <c r="G22" s="4" t="s">
        <v>767</v>
      </c>
      <c r="H22" s="4">
        <v>70602</v>
      </c>
      <c r="I22" s="4">
        <v>3.9</v>
      </c>
      <c r="J22" s="4"/>
      <c r="K22" s="4" t="s">
        <v>10</v>
      </c>
    </row>
    <row r="23" spans="1:11" s="27" customFormat="1" x14ac:dyDescent="0.25">
      <c r="A23" s="26">
        <v>45223</v>
      </c>
      <c r="B23" s="4" t="s">
        <v>104</v>
      </c>
      <c r="C23" s="4" t="str">
        <f t="shared" si="0"/>
        <v>UCS 416</v>
      </c>
      <c r="D23" s="4">
        <v>1</v>
      </c>
      <c r="E23" s="4" t="s">
        <v>12</v>
      </c>
      <c r="F23" s="4" t="s">
        <v>769</v>
      </c>
      <c r="G23" s="4" t="s">
        <v>770</v>
      </c>
      <c r="H23" s="4">
        <v>70577</v>
      </c>
      <c r="I23" s="4"/>
      <c r="J23" s="4">
        <v>2</v>
      </c>
      <c r="K23" s="4" t="s">
        <v>10</v>
      </c>
    </row>
    <row r="24" spans="1:11" x14ac:dyDescent="0.25">
      <c r="A24" s="2">
        <v>45223</v>
      </c>
      <c r="B24" s="25"/>
      <c r="C24" s="25"/>
      <c r="D24" s="25"/>
      <c r="E24" s="25" t="s">
        <v>665</v>
      </c>
      <c r="F24" s="25" t="s">
        <v>523</v>
      </c>
      <c r="G24" s="25" t="s">
        <v>524</v>
      </c>
      <c r="H24" s="25">
        <v>70528</v>
      </c>
      <c r="I24" s="3">
        <v>0.1</v>
      </c>
      <c r="J24" s="3">
        <v>2.8</v>
      </c>
      <c r="K24" s="3" t="s">
        <v>10</v>
      </c>
    </row>
    <row r="25" spans="1:11" x14ac:dyDescent="0.25">
      <c r="A25" s="2">
        <v>45223</v>
      </c>
      <c r="B25" s="25"/>
      <c r="C25" s="25"/>
      <c r="D25" s="25"/>
      <c r="E25" s="25" t="s">
        <v>665</v>
      </c>
      <c r="F25" s="25" t="s">
        <v>741</v>
      </c>
      <c r="G25" s="25" t="s">
        <v>742</v>
      </c>
      <c r="H25" s="25">
        <v>70530</v>
      </c>
      <c r="I25" s="3"/>
      <c r="J25" s="3">
        <v>0.2</v>
      </c>
      <c r="K25" s="3" t="s">
        <v>10</v>
      </c>
    </row>
    <row r="26" spans="1:11" x14ac:dyDescent="0.25">
      <c r="A26" s="2">
        <v>45223</v>
      </c>
      <c r="B26" s="25"/>
      <c r="C26" s="25"/>
      <c r="D26" s="25"/>
      <c r="E26" s="25" t="s">
        <v>665</v>
      </c>
      <c r="F26" s="25" t="s">
        <v>96</v>
      </c>
      <c r="G26" s="25" t="s">
        <v>742</v>
      </c>
      <c r="H26" s="25">
        <v>70510</v>
      </c>
      <c r="I26" s="3"/>
      <c r="J26" s="3">
        <v>2.5</v>
      </c>
      <c r="K26" s="3" t="s">
        <v>10</v>
      </c>
    </row>
    <row r="27" spans="1:11" x14ac:dyDescent="0.25">
      <c r="A27" s="2">
        <v>45223</v>
      </c>
      <c r="B27" s="25"/>
      <c r="C27" s="25"/>
      <c r="D27" s="25"/>
      <c r="E27" s="25" t="s">
        <v>665</v>
      </c>
      <c r="F27" s="25" t="s">
        <v>488</v>
      </c>
      <c r="G27" s="25" t="s">
        <v>489</v>
      </c>
      <c r="H27" s="25">
        <v>70524</v>
      </c>
      <c r="I27" s="3">
        <v>0.1</v>
      </c>
      <c r="J27" s="3">
        <v>0.1</v>
      </c>
      <c r="K27" s="3" t="s">
        <v>10</v>
      </c>
    </row>
    <row r="28" spans="1:11" s="27" customFormat="1" x14ac:dyDescent="0.25">
      <c r="A28" s="26">
        <v>45223</v>
      </c>
      <c r="B28" s="4" t="s">
        <v>34</v>
      </c>
      <c r="C28" s="4" t="str">
        <f t="shared" si="0"/>
        <v>MGI 513</v>
      </c>
      <c r="D28" s="4">
        <v>2</v>
      </c>
      <c r="E28" s="4" t="s">
        <v>12</v>
      </c>
      <c r="F28" s="4" t="s">
        <v>385</v>
      </c>
      <c r="G28" s="4" t="s">
        <v>386</v>
      </c>
      <c r="H28" s="4">
        <v>70590</v>
      </c>
      <c r="I28" s="4">
        <v>1</v>
      </c>
      <c r="J28" s="4"/>
      <c r="K28" s="4" t="s">
        <v>18</v>
      </c>
    </row>
    <row r="29" spans="1:11" x14ac:dyDescent="0.25">
      <c r="A29" s="2">
        <v>45223</v>
      </c>
      <c r="B29" s="25"/>
      <c r="C29" s="25"/>
      <c r="D29" s="25"/>
      <c r="E29" s="25" t="s">
        <v>665</v>
      </c>
      <c r="F29" s="25" t="s">
        <v>286</v>
      </c>
      <c r="G29" s="25" t="s">
        <v>424</v>
      </c>
      <c r="H29" s="25">
        <v>70590</v>
      </c>
      <c r="I29" s="3"/>
      <c r="J29" s="3">
        <v>2.7</v>
      </c>
      <c r="K29" s="3" t="s">
        <v>10</v>
      </c>
    </row>
    <row r="30" spans="1:11" x14ac:dyDescent="0.25">
      <c r="A30" s="2">
        <v>45223</v>
      </c>
      <c r="B30" s="25"/>
      <c r="C30" s="25"/>
      <c r="D30" s="25"/>
      <c r="E30" s="25" t="s">
        <v>665</v>
      </c>
      <c r="F30" s="25" t="s">
        <v>751</v>
      </c>
      <c r="G30" s="25" t="s">
        <v>518</v>
      </c>
      <c r="H30" s="25">
        <v>70542</v>
      </c>
      <c r="I30" s="3">
        <v>0.7</v>
      </c>
      <c r="J30" s="3"/>
      <c r="K30" s="3" t="s">
        <v>18</v>
      </c>
    </row>
    <row r="31" spans="1:11" x14ac:dyDescent="0.25">
      <c r="A31" s="2">
        <v>45223</v>
      </c>
      <c r="B31" s="25"/>
      <c r="C31" s="25"/>
      <c r="D31" s="25"/>
      <c r="E31" s="25" t="s">
        <v>665</v>
      </c>
      <c r="F31" s="25" t="s">
        <v>738</v>
      </c>
      <c r="G31" s="25" t="s">
        <v>771</v>
      </c>
      <c r="H31" s="25">
        <v>70513</v>
      </c>
      <c r="I31" s="3"/>
      <c r="J31" s="3">
        <v>4</v>
      </c>
      <c r="K31" s="3" t="s">
        <v>10</v>
      </c>
    </row>
    <row r="32" spans="1:11" x14ac:dyDescent="0.25">
      <c r="A32" s="2">
        <v>45223</v>
      </c>
      <c r="B32" s="3" t="s">
        <v>98</v>
      </c>
      <c r="C32" s="4" t="str">
        <f t="shared" si="0"/>
        <v>HCB 003</v>
      </c>
      <c r="D32" s="3">
        <v>1</v>
      </c>
      <c r="E32" s="3" t="s">
        <v>12</v>
      </c>
      <c r="F32" s="3" t="s">
        <v>766</v>
      </c>
      <c r="G32" s="3" t="s">
        <v>767</v>
      </c>
      <c r="H32" s="3">
        <v>70602</v>
      </c>
      <c r="I32" s="3">
        <v>3.9</v>
      </c>
      <c r="J32" s="3"/>
      <c r="K32" s="3" t="s">
        <v>10</v>
      </c>
    </row>
    <row r="33" spans="1:11" x14ac:dyDescent="0.25">
      <c r="A33" s="2">
        <v>45223</v>
      </c>
      <c r="B33" s="25"/>
      <c r="C33" s="25"/>
      <c r="D33" s="25"/>
      <c r="E33" s="25" t="s">
        <v>665</v>
      </c>
      <c r="F33" s="25" t="s">
        <v>79</v>
      </c>
      <c r="G33" s="25" t="s">
        <v>80</v>
      </c>
      <c r="H33" s="25">
        <v>70525</v>
      </c>
      <c r="I33" s="3">
        <v>0.3</v>
      </c>
      <c r="J33" s="3"/>
      <c r="K33" s="3" t="s">
        <v>10</v>
      </c>
    </row>
    <row r="34" spans="1:11" x14ac:dyDescent="0.25">
      <c r="A34" s="2">
        <v>45223</v>
      </c>
      <c r="B34" s="25"/>
      <c r="C34" s="25"/>
      <c r="D34" s="25"/>
      <c r="E34" s="25" t="s">
        <v>665</v>
      </c>
      <c r="F34" s="25" t="s">
        <v>108</v>
      </c>
      <c r="G34" s="25" t="s">
        <v>745</v>
      </c>
      <c r="H34" s="25">
        <v>70522</v>
      </c>
      <c r="I34" s="3"/>
      <c r="J34" s="3">
        <v>4</v>
      </c>
      <c r="K34" s="3" t="s">
        <v>10</v>
      </c>
    </row>
    <row r="35" spans="1:11" x14ac:dyDescent="0.25">
      <c r="A35" s="2">
        <v>45223</v>
      </c>
      <c r="B35" s="25"/>
      <c r="C35" s="25"/>
      <c r="D35" s="25"/>
      <c r="E35" s="25" t="s">
        <v>665</v>
      </c>
      <c r="F35" s="25" t="s">
        <v>99</v>
      </c>
      <c r="G35" s="25" t="s">
        <v>772</v>
      </c>
      <c r="H35" s="25">
        <v>70515</v>
      </c>
      <c r="I35" s="3">
        <v>0.1</v>
      </c>
      <c r="J35" s="3"/>
      <c r="K35" s="3" t="s">
        <v>10</v>
      </c>
    </row>
    <row r="36" spans="1:11" x14ac:dyDescent="0.25">
      <c r="A36" s="2">
        <v>45223</v>
      </c>
      <c r="B36" s="25"/>
      <c r="C36" s="25"/>
      <c r="D36" s="25"/>
      <c r="E36" s="25" t="s">
        <v>665</v>
      </c>
      <c r="F36" s="25" t="s">
        <v>99</v>
      </c>
      <c r="G36" s="25" t="s">
        <v>773</v>
      </c>
      <c r="H36" s="25">
        <v>70514</v>
      </c>
      <c r="I36" s="3"/>
      <c r="J36" s="3">
        <v>2.2000000000000002</v>
      </c>
      <c r="K36" s="3" t="s">
        <v>10</v>
      </c>
    </row>
    <row r="37" spans="1:11" s="27" customFormat="1" x14ac:dyDescent="0.25">
      <c r="A37" s="26">
        <v>45223</v>
      </c>
      <c r="B37" s="4" t="s">
        <v>98</v>
      </c>
      <c r="C37" s="4" t="str">
        <f t="shared" si="0"/>
        <v>HCB 003</v>
      </c>
      <c r="D37" s="4">
        <v>2</v>
      </c>
      <c r="E37" s="4" t="s">
        <v>12</v>
      </c>
      <c r="F37" s="4" t="s">
        <v>318</v>
      </c>
      <c r="G37" s="4" t="s">
        <v>543</v>
      </c>
      <c r="H37" s="4">
        <v>70562</v>
      </c>
      <c r="I37" s="4">
        <v>3.4</v>
      </c>
      <c r="J37" s="4"/>
      <c r="K37" s="4" t="s">
        <v>10</v>
      </c>
    </row>
    <row r="38" spans="1:11" s="27" customFormat="1" x14ac:dyDescent="0.25">
      <c r="A38" s="26">
        <v>45223</v>
      </c>
      <c r="B38" s="4" t="s">
        <v>98</v>
      </c>
      <c r="C38" s="4" t="str">
        <f t="shared" si="0"/>
        <v>HCB 003</v>
      </c>
      <c r="D38" s="4">
        <v>2</v>
      </c>
      <c r="E38" s="4" t="s">
        <v>12</v>
      </c>
      <c r="F38" s="4" t="s">
        <v>768</v>
      </c>
      <c r="G38" s="4" t="s">
        <v>774</v>
      </c>
      <c r="H38" s="4">
        <v>70570</v>
      </c>
      <c r="I38" s="4"/>
      <c r="J38" s="4">
        <v>3.1</v>
      </c>
      <c r="K38" s="4" t="s">
        <v>10</v>
      </c>
    </row>
    <row r="39" spans="1:11" x14ac:dyDescent="0.25">
      <c r="A39" s="2">
        <v>45223</v>
      </c>
      <c r="B39" s="25"/>
      <c r="C39" s="25"/>
      <c r="D39" s="25"/>
      <c r="E39" s="25" t="s">
        <v>665</v>
      </c>
      <c r="F39" s="25" t="s">
        <v>775</v>
      </c>
      <c r="G39" s="25" t="s">
        <v>776</v>
      </c>
      <c r="H39" s="25">
        <v>70501</v>
      </c>
      <c r="I39" s="3"/>
      <c r="J39" s="3">
        <v>0.9</v>
      </c>
      <c r="K39" s="3" t="s">
        <v>10</v>
      </c>
    </row>
    <row r="40" spans="1:11" x14ac:dyDescent="0.25">
      <c r="A40" s="2">
        <v>45223</v>
      </c>
      <c r="B40" s="25"/>
      <c r="C40" s="25"/>
      <c r="D40" s="25"/>
      <c r="E40" s="25" t="s">
        <v>665</v>
      </c>
      <c r="F40" s="25" t="s">
        <v>644</v>
      </c>
      <c r="G40" s="25" t="s">
        <v>365</v>
      </c>
      <c r="H40" s="25">
        <v>70548</v>
      </c>
      <c r="I40" s="3"/>
      <c r="J40" s="3">
        <v>1.5</v>
      </c>
      <c r="K40" s="3" t="s">
        <v>18</v>
      </c>
    </row>
    <row r="41" spans="1:11" x14ac:dyDescent="0.25">
      <c r="A41" s="2">
        <v>45223</v>
      </c>
      <c r="B41" s="25"/>
      <c r="C41" s="25"/>
      <c r="D41" s="25"/>
      <c r="E41" s="25" t="s">
        <v>665</v>
      </c>
      <c r="F41" s="25" t="s">
        <v>43</v>
      </c>
      <c r="G41" s="25" t="s">
        <v>44</v>
      </c>
      <c r="H41" s="25">
        <v>70582</v>
      </c>
      <c r="I41" s="3"/>
      <c r="J41" s="3">
        <v>7</v>
      </c>
      <c r="K41" s="3" t="s">
        <v>10</v>
      </c>
    </row>
    <row r="42" spans="1:11" x14ac:dyDescent="0.25">
      <c r="A42" s="2">
        <v>45223</v>
      </c>
      <c r="B42" s="25"/>
      <c r="C42" s="25"/>
      <c r="D42" s="25"/>
      <c r="E42" s="25" t="s">
        <v>665</v>
      </c>
      <c r="F42" s="25" t="s">
        <v>30</v>
      </c>
      <c r="G42" s="25" t="s">
        <v>285</v>
      </c>
      <c r="H42" s="25">
        <v>70511</v>
      </c>
      <c r="I42" s="3"/>
      <c r="J42" s="3">
        <v>3.2</v>
      </c>
      <c r="K42" s="3" t="s">
        <v>10</v>
      </c>
    </row>
    <row r="43" spans="1:11" x14ac:dyDescent="0.25">
      <c r="A43" s="2">
        <v>45223</v>
      </c>
      <c r="B43" s="25"/>
      <c r="C43" s="25"/>
      <c r="D43" s="25"/>
      <c r="E43" s="25" t="s">
        <v>665</v>
      </c>
      <c r="F43" s="25" t="s">
        <v>112</v>
      </c>
      <c r="G43" s="25" t="s">
        <v>113</v>
      </c>
      <c r="H43" s="25">
        <v>70523</v>
      </c>
      <c r="I43" s="3"/>
      <c r="J43" s="3">
        <v>4</v>
      </c>
      <c r="K43" s="3" t="s">
        <v>10</v>
      </c>
    </row>
    <row r="44" spans="1:11" x14ac:dyDescent="0.25">
      <c r="A44" s="2">
        <v>45223</v>
      </c>
      <c r="B44" s="25"/>
      <c r="C44" s="25"/>
      <c r="D44" s="25"/>
      <c r="E44" s="25" t="s">
        <v>665</v>
      </c>
      <c r="F44" s="25" t="s">
        <v>81</v>
      </c>
      <c r="G44" s="25" t="s">
        <v>777</v>
      </c>
      <c r="H44" s="25">
        <v>70574</v>
      </c>
      <c r="I44" s="3"/>
      <c r="J44" s="3">
        <v>4.2</v>
      </c>
      <c r="K44" s="3" t="s">
        <v>10</v>
      </c>
    </row>
    <row r="45" spans="1:11" x14ac:dyDescent="0.25">
      <c r="A45" s="2">
        <v>45223</v>
      </c>
      <c r="B45" s="25"/>
      <c r="C45" s="25"/>
      <c r="D45" s="25"/>
      <c r="E45" s="25" t="s">
        <v>665</v>
      </c>
      <c r="F45" s="25" t="s">
        <v>778</v>
      </c>
      <c r="G45" s="25" t="s">
        <v>779</v>
      </c>
      <c r="H45" s="25">
        <v>70569</v>
      </c>
      <c r="I45" s="3"/>
      <c r="J45" s="3">
        <v>2</v>
      </c>
      <c r="K45" s="3" t="s">
        <v>10</v>
      </c>
    </row>
    <row r="46" spans="1:11" x14ac:dyDescent="0.25">
      <c r="A46" s="2">
        <v>45223</v>
      </c>
      <c r="B46" s="25"/>
      <c r="C46" s="25"/>
      <c r="D46" s="25"/>
      <c r="E46" s="25" t="s">
        <v>665</v>
      </c>
      <c r="F46" s="25" t="s">
        <v>644</v>
      </c>
      <c r="G46" s="25" t="s">
        <v>365</v>
      </c>
      <c r="H46" s="25">
        <v>70547</v>
      </c>
      <c r="I46" s="3">
        <v>1.6</v>
      </c>
      <c r="J46" s="3"/>
      <c r="K46" s="3" t="s">
        <v>18</v>
      </c>
    </row>
    <row r="47" spans="1:11" x14ac:dyDescent="0.25">
      <c r="A47" s="2">
        <v>45223</v>
      </c>
      <c r="B47" s="25"/>
      <c r="C47" s="25"/>
      <c r="D47" s="25"/>
      <c r="E47" s="25" t="s">
        <v>293</v>
      </c>
      <c r="F47" s="25" t="s">
        <v>75</v>
      </c>
      <c r="G47" s="25" t="s">
        <v>606</v>
      </c>
      <c r="H47" s="25">
        <v>69755</v>
      </c>
      <c r="I47" s="3"/>
      <c r="J47" s="3">
        <v>1</v>
      </c>
      <c r="K47" s="3" t="s">
        <v>10</v>
      </c>
    </row>
    <row r="48" spans="1:11" s="27" customFormat="1" x14ac:dyDescent="0.25">
      <c r="A48" s="26">
        <v>45223</v>
      </c>
      <c r="B48" s="4" t="s">
        <v>34</v>
      </c>
      <c r="C48" s="4" t="str">
        <f t="shared" si="0"/>
        <v>MGI 513</v>
      </c>
      <c r="D48" s="4">
        <v>2</v>
      </c>
      <c r="E48" s="4" t="s">
        <v>27</v>
      </c>
      <c r="F48" s="4" t="s">
        <v>780</v>
      </c>
      <c r="G48" s="4" t="s">
        <v>781</v>
      </c>
      <c r="H48" s="4">
        <v>70587</v>
      </c>
      <c r="I48" s="4"/>
      <c r="J48" s="4">
        <v>1.8</v>
      </c>
      <c r="K48" s="4" t="s">
        <v>10</v>
      </c>
    </row>
    <row r="49" spans="1:11" x14ac:dyDescent="0.25">
      <c r="A49" s="2">
        <v>45223</v>
      </c>
      <c r="B49" s="25"/>
      <c r="C49" s="25"/>
      <c r="D49" s="25"/>
      <c r="E49" s="25" t="s">
        <v>665</v>
      </c>
      <c r="F49" s="25" t="s">
        <v>19</v>
      </c>
      <c r="G49" s="25" t="s">
        <v>342</v>
      </c>
      <c r="H49" s="25">
        <v>70583</v>
      </c>
      <c r="I49" s="3"/>
      <c r="J49" s="3">
        <v>1.5</v>
      </c>
      <c r="K49" s="3" t="s">
        <v>10</v>
      </c>
    </row>
    <row r="50" spans="1:11" s="27" customFormat="1" x14ac:dyDescent="0.25">
      <c r="A50" s="26">
        <v>45223</v>
      </c>
      <c r="B50" s="4" t="s">
        <v>34</v>
      </c>
      <c r="C50" s="4" t="str">
        <f t="shared" ref="C50:C55" si="1">IF(B50="GUZMAN","SOT 079",IF(B50="MIGUEL","DMQ 934",IF(B50="FRANCO","UCS 416",IF(B50="MOYANO","HCB 003",IF(B50="MUSTAFA","UKQ 237",IF(B50="TONI","MGW270",IF(B50="IBARRA","PLH889",IF(B50="VILLAFAÑE","MGI 513",IF(B50="VELAZQUEZ","PMK 090",IF(B50="ACOSTA","KUV274",IF(B50="LEDESMA","AA 544 YZ",IF(B50="NIETO","WIW 420",IF(B50="GONZALEZ","VBT 585",IF(B50="LOZANO","WYK 776",IF(B50="AGUSTIN","WTH 142","")))))))))))))))</f>
        <v>MGI 513</v>
      </c>
      <c r="D50" s="4">
        <v>3</v>
      </c>
      <c r="E50" s="4" t="s">
        <v>27</v>
      </c>
      <c r="F50" s="4" t="s">
        <v>36</v>
      </c>
      <c r="G50" s="4" t="s">
        <v>39</v>
      </c>
      <c r="H50" s="4">
        <v>70565</v>
      </c>
      <c r="I50" s="4"/>
      <c r="J50" s="4">
        <v>2.5</v>
      </c>
      <c r="K50" s="4" t="s">
        <v>10</v>
      </c>
    </row>
    <row r="51" spans="1:11" x14ac:dyDescent="0.25">
      <c r="A51" s="2">
        <v>45223</v>
      </c>
      <c r="B51" s="24" t="s">
        <v>53</v>
      </c>
      <c r="C51" s="24" t="str">
        <f t="shared" si="1"/>
        <v>KUV274</v>
      </c>
      <c r="D51" s="24">
        <v>1</v>
      </c>
      <c r="E51" s="24" t="s">
        <v>152</v>
      </c>
      <c r="F51" s="24" t="s">
        <v>764</v>
      </c>
      <c r="G51" s="24" t="s">
        <v>765</v>
      </c>
      <c r="H51" s="24">
        <v>70614</v>
      </c>
      <c r="I51" s="3">
        <v>0</v>
      </c>
      <c r="J51" s="3">
        <v>0</v>
      </c>
      <c r="K51" s="3" t="s">
        <v>10</v>
      </c>
    </row>
    <row r="52" spans="1:11" x14ac:dyDescent="0.25">
      <c r="A52" s="2">
        <v>45223</v>
      </c>
      <c r="B52" s="24" t="s">
        <v>26</v>
      </c>
      <c r="C52" s="24" t="str">
        <f t="shared" si="1"/>
        <v>AA 544 YZ</v>
      </c>
      <c r="D52" s="24">
        <v>1</v>
      </c>
      <c r="E52" s="24" t="s">
        <v>153</v>
      </c>
      <c r="F52" s="24" t="s">
        <v>433</v>
      </c>
      <c r="G52" s="24" t="s">
        <v>434</v>
      </c>
      <c r="H52" s="24">
        <v>70601</v>
      </c>
      <c r="I52" s="3"/>
      <c r="J52" s="3">
        <v>12.6</v>
      </c>
      <c r="K52" s="3" t="s">
        <v>18</v>
      </c>
    </row>
    <row r="53" spans="1:11" x14ac:dyDescent="0.25">
      <c r="A53" s="2">
        <v>45223</v>
      </c>
      <c r="B53" s="24" t="s">
        <v>26</v>
      </c>
      <c r="C53" s="24" t="str">
        <f t="shared" si="1"/>
        <v>AA 544 YZ</v>
      </c>
      <c r="D53" s="24">
        <v>2</v>
      </c>
      <c r="E53" s="24" t="s">
        <v>151</v>
      </c>
      <c r="F53" s="24" t="s">
        <v>759</v>
      </c>
      <c r="G53" s="24" t="s">
        <v>243</v>
      </c>
      <c r="H53" s="24" t="s">
        <v>302</v>
      </c>
      <c r="I53" s="3"/>
      <c r="J53" s="3">
        <v>15</v>
      </c>
      <c r="K53" s="3" t="s">
        <v>121</v>
      </c>
    </row>
    <row r="54" spans="1:11" x14ac:dyDescent="0.25">
      <c r="A54" s="2">
        <v>45223</v>
      </c>
      <c r="B54" s="24" t="s">
        <v>26</v>
      </c>
      <c r="C54" s="24" t="str">
        <f t="shared" si="1"/>
        <v>AA 544 YZ</v>
      </c>
      <c r="D54" s="24">
        <v>2</v>
      </c>
      <c r="E54" s="24" t="s">
        <v>156</v>
      </c>
      <c r="F54" s="24" t="s">
        <v>121</v>
      </c>
      <c r="G54" s="24" t="s">
        <v>243</v>
      </c>
      <c r="H54" s="24" t="s">
        <v>302</v>
      </c>
      <c r="I54" s="3">
        <v>1</v>
      </c>
      <c r="J54" s="3"/>
      <c r="K54" s="3" t="s">
        <v>121</v>
      </c>
    </row>
    <row r="55" spans="1:11" x14ac:dyDescent="0.25">
      <c r="A55" s="2">
        <v>45223</v>
      </c>
      <c r="B55" s="24" t="s">
        <v>104</v>
      </c>
      <c r="C55" s="24" t="str">
        <f t="shared" si="1"/>
        <v>UCS 416</v>
      </c>
      <c r="D55" s="24">
        <v>2</v>
      </c>
      <c r="E55" s="24" t="s">
        <v>159</v>
      </c>
      <c r="F55" s="24" t="s">
        <v>782</v>
      </c>
      <c r="G55" s="24" t="s">
        <v>23</v>
      </c>
      <c r="H55" s="24">
        <v>70617</v>
      </c>
      <c r="I55" s="3"/>
      <c r="J55" s="3">
        <v>5</v>
      </c>
      <c r="K55" s="3" t="s">
        <v>10</v>
      </c>
    </row>
    <row r="56" spans="1:11" x14ac:dyDescent="0.25">
      <c r="A56" s="2"/>
      <c r="B56" s="3"/>
      <c r="C56" s="4"/>
      <c r="D56" s="3"/>
      <c r="E56" s="3"/>
      <c r="F56" s="3"/>
      <c r="G56" s="3"/>
      <c r="H56" s="3"/>
      <c r="I56" s="3"/>
      <c r="J56" s="3"/>
      <c r="K56" s="3"/>
    </row>
    <row r="57" spans="1:11" ht="15.75" thickBot="1" x14ac:dyDescent="0.3"/>
    <row r="58" spans="1:11" ht="15.75" thickBot="1" x14ac:dyDescent="0.3">
      <c r="A58" s="47" t="s">
        <v>114</v>
      </c>
      <c r="B58" s="48"/>
      <c r="C58" s="48"/>
      <c r="D58" s="48"/>
      <c r="E58" s="49"/>
      <c r="G58" s="5"/>
      <c r="H58" s="6" t="s">
        <v>115</v>
      </c>
      <c r="I58" s="6" t="s">
        <v>116</v>
      </c>
    </row>
    <row r="59" spans="1:11" ht="15.75" thickBot="1" x14ac:dyDescent="0.3">
      <c r="A59" s="1" t="s">
        <v>2</v>
      </c>
      <c r="B59" s="1" t="s">
        <v>1</v>
      </c>
      <c r="C59" s="1" t="s">
        <v>115</v>
      </c>
      <c r="D59" s="1" t="s">
        <v>117</v>
      </c>
      <c r="E59" s="1" t="s">
        <v>118</v>
      </c>
      <c r="G59" s="7" t="s">
        <v>18</v>
      </c>
      <c r="H59" s="8">
        <v>15.6</v>
      </c>
      <c r="I59" s="9">
        <f>+H59/H62</f>
        <v>0.14156079854809436</v>
      </c>
    </row>
    <row r="60" spans="1:11" ht="15.75" thickBot="1" x14ac:dyDescent="0.3">
      <c r="A60" s="1" t="s">
        <v>119</v>
      </c>
      <c r="B60" s="1" t="s">
        <v>34</v>
      </c>
      <c r="C60" s="3">
        <v>6</v>
      </c>
      <c r="D60" s="3">
        <v>3</v>
      </c>
      <c r="E60" s="3">
        <f>+C60*D60</f>
        <v>18</v>
      </c>
      <c r="G60" s="7" t="s">
        <v>10</v>
      </c>
      <c r="H60" s="8">
        <v>38.6</v>
      </c>
      <c r="I60" s="10">
        <f>+H60/H62</f>
        <v>0.35027223230490018</v>
      </c>
    </row>
    <row r="61" spans="1:11" ht="15.75" thickBot="1" x14ac:dyDescent="0.3">
      <c r="A61" s="1" t="s">
        <v>120</v>
      </c>
      <c r="B61" s="1" t="s">
        <v>53</v>
      </c>
      <c r="C61" s="3">
        <v>16</v>
      </c>
      <c r="D61" s="3">
        <v>1</v>
      </c>
      <c r="E61" s="3">
        <f t="shared" ref="E61:E66" si="2">+C61*D61</f>
        <v>16</v>
      </c>
      <c r="G61" s="7" t="s">
        <v>121</v>
      </c>
      <c r="H61" s="8">
        <v>56</v>
      </c>
      <c r="I61" s="10">
        <f>+H61/H62</f>
        <v>0.50816696914700543</v>
      </c>
    </row>
    <row r="62" spans="1:11" ht="15.75" thickBot="1" x14ac:dyDescent="0.3">
      <c r="A62" s="1" t="s">
        <v>122</v>
      </c>
      <c r="B62" s="1" t="s">
        <v>64</v>
      </c>
      <c r="C62" s="4">
        <v>16</v>
      </c>
      <c r="D62" s="4">
        <v>1</v>
      </c>
      <c r="E62" s="3">
        <f t="shared" si="2"/>
        <v>16</v>
      </c>
      <c r="G62" s="7" t="s">
        <v>123</v>
      </c>
      <c r="H62" s="11">
        <f>SUM(H59:H61)</f>
        <v>110.2</v>
      </c>
      <c r="I62" s="12">
        <f>SUM(I59:I61)</f>
        <v>1</v>
      </c>
    </row>
    <row r="63" spans="1:11" x14ac:dyDescent="0.25">
      <c r="A63" s="1" t="s">
        <v>124</v>
      </c>
      <c r="B63" s="1" t="s">
        <v>40</v>
      </c>
      <c r="C63" s="3">
        <v>8</v>
      </c>
      <c r="D63" s="3">
        <v>0</v>
      </c>
      <c r="E63" s="3">
        <f t="shared" si="2"/>
        <v>0</v>
      </c>
    </row>
    <row r="64" spans="1:11" x14ac:dyDescent="0.25">
      <c r="A64" s="1" t="s">
        <v>125</v>
      </c>
      <c r="B64" s="1" t="s">
        <v>11</v>
      </c>
      <c r="C64" s="3">
        <v>8</v>
      </c>
      <c r="D64" s="3">
        <v>2</v>
      </c>
      <c r="E64" s="3">
        <f t="shared" si="2"/>
        <v>16</v>
      </c>
    </row>
    <row r="65" spans="1:10" x14ac:dyDescent="0.25">
      <c r="A65" s="1" t="s">
        <v>126</v>
      </c>
      <c r="B65" s="1" t="s">
        <v>26</v>
      </c>
      <c r="C65" s="3">
        <v>16</v>
      </c>
      <c r="D65" s="3">
        <v>2</v>
      </c>
      <c r="E65" s="3">
        <f t="shared" si="2"/>
        <v>32</v>
      </c>
    </row>
    <row r="66" spans="1:10" x14ac:dyDescent="0.25">
      <c r="A66" s="1" t="s">
        <v>127</v>
      </c>
      <c r="B66" s="1" t="s">
        <v>128</v>
      </c>
      <c r="C66" s="3">
        <v>22</v>
      </c>
      <c r="D66" s="3">
        <v>2</v>
      </c>
      <c r="E66" s="3">
        <f t="shared" si="2"/>
        <v>44</v>
      </c>
      <c r="G66" s="13"/>
      <c r="H66" s="13"/>
      <c r="I66" s="14" t="s">
        <v>123</v>
      </c>
      <c r="J66" s="14" t="s">
        <v>129</v>
      </c>
    </row>
    <row r="67" spans="1:10" x14ac:dyDescent="0.25">
      <c r="A67" s="15" t="s">
        <v>130</v>
      </c>
      <c r="B67" s="15"/>
      <c r="C67" s="15"/>
      <c r="D67" s="15"/>
      <c r="E67" s="1">
        <f>+E66+E65+E64+E63+E62+E61+E60</f>
        <v>142</v>
      </c>
      <c r="G67" s="13" t="s">
        <v>131</v>
      </c>
      <c r="H67" s="16">
        <v>266</v>
      </c>
      <c r="I67" s="17">
        <v>202</v>
      </c>
      <c r="J67" s="18">
        <f>(I67/H67)*1</f>
        <v>0.75939849624060152</v>
      </c>
    </row>
    <row r="68" spans="1:10" x14ac:dyDescent="0.25">
      <c r="A68" s="50" t="s">
        <v>132</v>
      </c>
      <c r="B68" s="50"/>
      <c r="C68" s="50"/>
      <c r="D68" s="50"/>
      <c r="E68" s="50"/>
      <c r="G68" s="13" t="s">
        <v>133</v>
      </c>
      <c r="H68" s="16">
        <v>172</v>
      </c>
      <c r="I68" s="17">
        <v>110.2</v>
      </c>
      <c r="J68" s="18">
        <f>(I68/H68)*1</f>
        <v>0.6406976744186047</v>
      </c>
    </row>
    <row r="69" spans="1:10" x14ac:dyDescent="0.25">
      <c r="A69" s="1" t="s">
        <v>134</v>
      </c>
      <c r="B69" s="1" t="s">
        <v>104</v>
      </c>
      <c r="C69" s="3">
        <v>7</v>
      </c>
      <c r="D69" s="3">
        <v>2</v>
      </c>
      <c r="E69" s="3">
        <f t="shared" ref="E69:E75" si="3">+C69*D69</f>
        <v>14</v>
      </c>
    </row>
    <row r="70" spans="1:10" x14ac:dyDescent="0.25">
      <c r="A70" s="1" t="s">
        <v>135</v>
      </c>
      <c r="B70" s="1" t="s">
        <v>95</v>
      </c>
      <c r="C70" s="3">
        <v>8</v>
      </c>
      <c r="D70" s="3">
        <v>0</v>
      </c>
      <c r="E70" s="3">
        <f t="shared" si="3"/>
        <v>0</v>
      </c>
    </row>
    <row r="71" spans="1:10" x14ac:dyDescent="0.25">
      <c r="A71" s="1" t="s">
        <v>136</v>
      </c>
      <c r="B71" s="1" t="s">
        <v>110</v>
      </c>
      <c r="C71" s="3">
        <v>8</v>
      </c>
      <c r="D71" s="3">
        <v>0</v>
      </c>
      <c r="E71" s="3">
        <f t="shared" si="3"/>
        <v>0</v>
      </c>
      <c r="G71" s="13" t="s">
        <v>137</v>
      </c>
      <c r="H71" s="13" t="s">
        <v>117</v>
      </c>
      <c r="I71" s="13" t="s">
        <v>138</v>
      </c>
      <c r="J71" s="13" t="s">
        <v>115</v>
      </c>
    </row>
    <row r="72" spans="1:10" x14ac:dyDescent="0.25">
      <c r="A72" s="1" t="s">
        <v>139</v>
      </c>
      <c r="B72" s="1" t="s">
        <v>296</v>
      </c>
      <c r="C72" s="3">
        <v>8</v>
      </c>
      <c r="D72" s="3">
        <v>0</v>
      </c>
      <c r="E72" s="3">
        <f t="shared" si="3"/>
        <v>0</v>
      </c>
      <c r="G72" s="20" t="s">
        <v>140</v>
      </c>
      <c r="H72" s="21">
        <v>9</v>
      </c>
      <c r="I72" s="21">
        <v>13</v>
      </c>
      <c r="J72" s="21">
        <v>88.9</v>
      </c>
    </row>
    <row r="73" spans="1:10" x14ac:dyDescent="0.25">
      <c r="A73" s="22" t="s">
        <v>141</v>
      </c>
      <c r="B73" s="1" t="s">
        <v>142</v>
      </c>
      <c r="C73" s="3">
        <v>7</v>
      </c>
      <c r="D73" s="3">
        <v>0</v>
      </c>
      <c r="E73" s="3">
        <f t="shared" si="3"/>
        <v>0</v>
      </c>
      <c r="G73" s="20" t="s">
        <v>143</v>
      </c>
      <c r="H73" s="21">
        <v>4</v>
      </c>
      <c r="I73" s="21">
        <v>7</v>
      </c>
      <c r="J73" s="21">
        <v>21.3</v>
      </c>
    </row>
    <row r="74" spans="1:10" x14ac:dyDescent="0.25">
      <c r="A74" s="22" t="s">
        <v>144</v>
      </c>
      <c r="B74" s="1" t="s">
        <v>90</v>
      </c>
      <c r="C74" s="3">
        <v>8</v>
      </c>
      <c r="D74" s="3">
        <v>0</v>
      </c>
      <c r="E74" s="3">
        <f t="shared" si="3"/>
        <v>0</v>
      </c>
      <c r="G74" s="13" t="s">
        <v>123</v>
      </c>
      <c r="H74" s="23">
        <f>+H72+H73</f>
        <v>13</v>
      </c>
      <c r="I74" s="23">
        <f>+I72+I73</f>
        <v>20</v>
      </c>
      <c r="J74" s="23">
        <f>+J72+J73</f>
        <v>110.2</v>
      </c>
    </row>
    <row r="75" spans="1:10" x14ac:dyDescent="0.25">
      <c r="A75" s="1" t="s">
        <v>145</v>
      </c>
      <c r="B75" s="1" t="s">
        <v>98</v>
      </c>
      <c r="C75" s="3">
        <v>8</v>
      </c>
      <c r="D75" s="3">
        <v>2</v>
      </c>
      <c r="E75" s="3">
        <f t="shared" si="3"/>
        <v>16</v>
      </c>
    </row>
    <row r="76" spans="1:10" x14ac:dyDescent="0.25">
      <c r="A76" s="22" t="s">
        <v>146</v>
      </c>
      <c r="B76" s="1" t="s">
        <v>85</v>
      </c>
      <c r="C76" s="3">
        <v>12</v>
      </c>
      <c r="D76" s="3">
        <v>0</v>
      </c>
      <c r="E76" s="3">
        <f>+D76*C76</f>
        <v>0</v>
      </c>
    </row>
    <row r="77" spans="1:10" x14ac:dyDescent="0.25">
      <c r="A77" s="15"/>
      <c r="B77" s="15"/>
      <c r="C77" s="15"/>
      <c r="D77" s="15"/>
      <c r="E77" s="1">
        <f>+E69+E70+E71+E72+E73+E74+E75+E76</f>
        <v>30</v>
      </c>
    </row>
    <row r="78" spans="1:10" x14ac:dyDescent="0.25">
      <c r="E78" s="1">
        <f>+E67+E77</f>
        <v>172</v>
      </c>
    </row>
  </sheetData>
  <mergeCells count="2">
    <mergeCell ref="A58:E58"/>
    <mergeCell ref="A68:E6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9F28-AE5B-4AAA-A292-8760EEBF22E6}">
  <dimension ref="A1:K79"/>
  <sheetViews>
    <sheetView topLeftCell="B37" workbookViewId="0">
      <selection activeCell="K37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5.28515625" bestFit="1" customWidth="1"/>
    <col min="6" max="6" width="32.85546875" bestFit="1" customWidth="1"/>
    <col min="7" max="7" width="26.570312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45224</v>
      </c>
      <c r="B2" s="4" t="s">
        <v>26</v>
      </c>
      <c r="C2" s="4" t="str">
        <f t="shared" ref="C2:C15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AA 544 YZ</v>
      </c>
      <c r="D2" s="4">
        <v>1</v>
      </c>
      <c r="E2" s="4" t="s">
        <v>12</v>
      </c>
      <c r="F2" s="4" t="s">
        <v>405</v>
      </c>
      <c r="G2" s="4" t="s">
        <v>406</v>
      </c>
      <c r="H2" s="4">
        <v>70606</v>
      </c>
      <c r="I2" s="4"/>
      <c r="J2" s="4">
        <v>7.2</v>
      </c>
      <c r="K2" s="4" t="s">
        <v>10</v>
      </c>
    </row>
    <row r="3" spans="1:11" x14ac:dyDescent="0.25">
      <c r="A3" s="2">
        <v>45224</v>
      </c>
      <c r="B3" s="25"/>
      <c r="C3" s="25"/>
      <c r="D3" s="25"/>
      <c r="E3" s="25" t="s">
        <v>166</v>
      </c>
      <c r="F3" s="25" t="s">
        <v>24</v>
      </c>
      <c r="G3" s="25" t="s">
        <v>25</v>
      </c>
      <c r="H3" s="25">
        <v>70505</v>
      </c>
      <c r="I3" s="3"/>
      <c r="J3" s="3">
        <v>26.2</v>
      </c>
      <c r="K3" s="3" t="s">
        <v>10</v>
      </c>
    </row>
    <row r="4" spans="1:11" x14ac:dyDescent="0.25">
      <c r="A4" s="2">
        <v>45224</v>
      </c>
      <c r="B4" s="25"/>
      <c r="C4" s="25"/>
      <c r="D4" s="25"/>
      <c r="E4" s="25" t="s">
        <v>166</v>
      </c>
      <c r="F4" s="25" t="s">
        <v>24</v>
      </c>
      <c r="G4" s="25" t="s">
        <v>25</v>
      </c>
      <c r="H4" s="25">
        <v>70422</v>
      </c>
      <c r="I4" s="3"/>
      <c r="J4" s="3">
        <v>26.2</v>
      </c>
      <c r="K4" s="3" t="s">
        <v>10</v>
      </c>
    </row>
    <row r="5" spans="1:11" x14ac:dyDescent="0.25">
      <c r="A5" s="2">
        <v>45224</v>
      </c>
      <c r="B5" s="25"/>
      <c r="C5" s="25"/>
      <c r="D5" s="25"/>
      <c r="E5" s="25" t="s">
        <v>665</v>
      </c>
      <c r="F5" s="25" t="s">
        <v>712</v>
      </c>
      <c r="G5" s="25" t="s">
        <v>713</v>
      </c>
      <c r="H5" s="25">
        <v>70494</v>
      </c>
      <c r="I5" s="3"/>
      <c r="J5" s="3">
        <v>1</v>
      </c>
      <c r="K5" s="3" t="s">
        <v>10</v>
      </c>
    </row>
    <row r="6" spans="1:11" x14ac:dyDescent="0.25">
      <c r="A6" s="2">
        <v>45224</v>
      </c>
      <c r="B6" s="25"/>
      <c r="C6" s="25"/>
      <c r="D6" s="25"/>
      <c r="E6" s="25" t="s">
        <v>665</v>
      </c>
      <c r="F6" s="25" t="s">
        <v>43</v>
      </c>
      <c r="G6" s="25" t="s">
        <v>44</v>
      </c>
      <c r="H6" s="25">
        <v>70506</v>
      </c>
      <c r="I6" s="3"/>
      <c r="J6" s="3">
        <v>16</v>
      </c>
      <c r="K6" s="3" t="s">
        <v>10</v>
      </c>
    </row>
    <row r="7" spans="1:11" x14ac:dyDescent="0.25">
      <c r="A7" s="2">
        <v>45224</v>
      </c>
      <c r="B7" s="25"/>
      <c r="C7" s="25"/>
      <c r="D7" s="25"/>
      <c r="E7" s="25" t="s">
        <v>665</v>
      </c>
      <c r="F7" s="25" t="s">
        <v>383</v>
      </c>
      <c r="G7" s="25" t="s">
        <v>384</v>
      </c>
      <c r="H7" s="25">
        <v>70554</v>
      </c>
      <c r="I7" s="3"/>
      <c r="J7" s="3">
        <v>15.6</v>
      </c>
      <c r="K7" s="3" t="s">
        <v>18</v>
      </c>
    </row>
    <row r="8" spans="1:11" x14ac:dyDescent="0.25">
      <c r="A8" s="2">
        <v>45224</v>
      </c>
      <c r="B8" s="25"/>
      <c r="C8" s="25"/>
      <c r="D8" s="25"/>
      <c r="E8" s="25" t="s">
        <v>665</v>
      </c>
      <c r="F8" s="25" t="s">
        <v>644</v>
      </c>
      <c r="G8" s="25" t="s">
        <v>365</v>
      </c>
      <c r="H8" s="25">
        <v>70546</v>
      </c>
      <c r="I8" s="3">
        <v>6.5</v>
      </c>
      <c r="J8" s="3"/>
      <c r="K8" s="3" t="s">
        <v>18</v>
      </c>
    </row>
    <row r="9" spans="1:11" x14ac:dyDescent="0.25">
      <c r="A9" s="2">
        <v>45224</v>
      </c>
      <c r="B9" s="25"/>
      <c r="C9" s="25"/>
      <c r="D9" s="25"/>
      <c r="E9" s="25" t="s">
        <v>665</v>
      </c>
      <c r="F9" s="25" t="s">
        <v>212</v>
      </c>
      <c r="G9" s="25" t="s">
        <v>732</v>
      </c>
      <c r="H9" s="25">
        <v>70520</v>
      </c>
      <c r="I9" s="3"/>
      <c r="J9" s="3">
        <v>0.5</v>
      </c>
      <c r="K9" s="3" t="s">
        <v>10</v>
      </c>
    </row>
    <row r="10" spans="1:11" x14ac:dyDescent="0.25">
      <c r="A10" s="2">
        <v>45224</v>
      </c>
      <c r="B10" s="25"/>
      <c r="C10" s="25"/>
      <c r="D10" s="25"/>
      <c r="E10" s="25" t="s">
        <v>665</v>
      </c>
      <c r="F10" s="25" t="s">
        <v>62</v>
      </c>
      <c r="G10" s="25" t="s">
        <v>391</v>
      </c>
      <c r="H10" s="25">
        <v>70556</v>
      </c>
      <c r="I10" s="3"/>
      <c r="J10" s="3">
        <v>0</v>
      </c>
      <c r="K10" s="3" t="s">
        <v>10</v>
      </c>
    </row>
    <row r="11" spans="1:11" x14ac:dyDescent="0.25">
      <c r="A11" s="2">
        <v>45224</v>
      </c>
      <c r="B11" s="25"/>
      <c r="C11" s="25"/>
      <c r="D11" s="25"/>
      <c r="E11" s="25" t="s">
        <v>665</v>
      </c>
      <c r="F11" s="25" t="s">
        <v>62</v>
      </c>
      <c r="G11" s="25" t="s">
        <v>391</v>
      </c>
      <c r="H11" s="25">
        <v>70527</v>
      </c>
      <c r="I11" s="3"/>
      <c r="J11" s="3">
        <v>0</v>
      </c>
      <c r="K11" s="3" t="s">
        <v>10</v>
      </c>
    </row>
    <row r="12" spans="1:11" x14ac:dyDescent="0.25">
      <c r="A12" s="2">
        <v>45224</v>
      </c>
      <c r="B12" s="25"/>
      <c r="C12" s="25"/>
      <c r="D12" s="25"/>
      <c r="E12" s="25" t="s">
        <v>665</v>
      </c>
      <c r="F12" s="25" t="s">
        <v>733</v>
      </c>
      <c r="G12" s="25" t="s">
        <v>391</v>
      </c>
      <c r="H12" s="25">
        <v>70526</v>
      </c>
      <c r="I12" s="3"/>
      <c r="J12" s="3">
        <v>5</v>
      </c>
      <c r="K12" s="3" t="s">
        <v>10</v>
      </c>
    </row>
    <row r="13" spans="1:11" x14ac:dyDescent="0.25">
      <c r="A13" s="2">
        <v>45224</v>
      </c>
      <c r="B13" s="25"/>
      <c r="C13" s="25"/>
      <c r="D13" s="25"/>
      <c r="E13" s="25" t="s">
        <v>665</v>
      </c>
      <c r="F13" s="25" t="s">
        <v>150</v>
      </c>
      <c r="G13" s="25" t="s">
        <v>736</v>
      </c>
      <c r="H13" s="25">
        <v>70531</v>
      </c>
      <c r="I13" s="3">
        <v>0.2</v>
      </c>
      <c r="J13" s="3"/>
      <c r="K13" s="3" t="s">
        <v>10</v>
      </c>
    </row>
    <row r="14" spans="1:11" x14ac:dyDescent="0.25">
      <c r="A14" s="2">
        <v>45224</v>
      </c>
      <c r="B14" s="25"/>
      <c r="C14" s="25"/>
      <c r="D14" s="25"/>
      <c r="E14" s="25" t="s">
        <v>665</v>
      </c>
      <c r="F14" s="25" t="s">
        <v>150</v>
      </c>
      <c r="G14" s="25" t="s">
        <v>736</v>
      </c>
      <c r="H14" s="25">
        <v>70567</v>
      </c>
      <c r="I14" s="3">
        <v>0.3</v>
      </c>
      <c r="J14" s="3"/>
      <c r="K14" s="3" t="s">
        <v>10</v>
      </c>
    </row>
    <row r="15" spans="1:11" s="27" customFormat="1" x14ac:dyDescent="0.25">
      <c r="A15" s="26">
        <v>45224</v>
      </c>
      <c r="B15" s="4" t="s">
        <v>53</v>
      </c>
      <c r="C15" s="4" t="str">
        <f t="shared" si="0"/>
        <v>KUV274</v>
      </c>
      <c r="D15" s="4">
        <v>1</v>
      </c>
      <c r="E15" s="4" t="s">
        <v>260</v>
      </c>
      <c r="F15" s="4" t="s">
        <v>783</v>
      </c>
      <c r="G15" s="4" t="s">
        <v>784</v>
      </c>
      <c r="H15" s="4">
        <v>70621</v>
      </c>
      <c r="I15" s="4"/>
      <c r="J15" s="4">
        <v>5</v>
      </c>
      <c r="K15" s="4" t="s">
        <v>18</v>
      </c>
    </row>
    <row r="16" spans="1:11" x14ac:dyDescent="0.25">
      <c r="A16" s="2">
        <v>45224</v>
      </c>
      <c r="B16" s="25"/>
      <c r="C16" s="25"/>
      <c r="D16" s="25"/>
      <c r="E16" s="25" t="s">
        <v>665</v>
      </c>
      <c r="F16" s="25" t="s">
        <v>374</v>
      </c>
      <c r="G16" s="25" t="s">
        <v>375</v>
      </c>
      <c r="H16" s="25">
        <v>70599</v>
      </c>
      <c r="I16" s="3">
        <v>2</v>
      </c>
      <c r="J16" s="3"/>
      <c r="K16" s="3" t="s">
        <v>18</v>
      </c>
    </row>
    <row r="17" spans="1:11" x14ac:dyDescent="0.25">
      <c r="A17" s="2">
        <v>45224</v>
      </c>
      <c r="B17" s="25"/>
      <c r="C17" s="25"/>
      <c r="D17" s="25"/>
      <c r="E17" s="25" t="s">
        <v>665</v>
      </c>
      <c r="F17" s="25" t="s">
        <v>768</v>
      </c>
      <c r="G17" s="25" t="s">
        <v>29</v>
      </c>
      <c r="H17" s="25">
        <v>70584</v>
      </c>
      <c r="I17" s="3">
        <v>6</v>
      </c>
      <c r="J17" s="3"/>
      <c r="K17" s="3" t="s">
        <v>10</v>
      </c>
    </row>
    <row r="18" spans="1:11" x14ac:dyDescent="0.25">
      <c r="A18" s="2">
        <v>45224</v>
      </c>
      <c r="B18" s="25"/>
      <c r="C18" s="25"/>
      <c r="D18" s="25"/>
      <c r="E18" s="25" t="s">
        <v>665</v>
      </c>
      <c r="F18" s="25" t="s">
        <v>768</v>
      </c>
      <c r="G18" s="25" t="s">
        <v>29</v>
      </c>
      <c r="H18" s="25">
        <v>70586</v>
      </c>
      <c r="I18" s="3">
        <v>5.9</v>
      </c>
      <c r="J18" s="3"/>
      <c r="K18" s="3" t="s">
        <v>10</v>
      </c>
    </row>
    <row r="19" spans="1:11" x14ac:dyDescent="0.25">
      <c r="A19" s="2">
        <v>45224</v>
      </c>
      <c r="B19" s="25"/>
      <c r="C19" s="25"/>
      <c r="D19" s="25"/>
      <c r="E19" s="25" t="s">
        <v>665</v>
      </c>
      <c r="F19" s="25" t="s">
        <v>112</v>
      </c>
      <c r="G19" s="25" t="s">
        <v>113</v>
      </c>
      <c r="H19" s="25">
        <v>70523</v>
      </c>
      <c r="I19" s="3"/>
      <c r="J19" s="3">
        <v>4</v>
      </c>
      <c r="K19" s="3" t="s">
        <v>10</v>
      </c>
    </row>
    <row r="20" spans="1:11" x14ac:dyDescent="0.25">
      <c r="A20" s="2">
        <v>45224</v>
      </c>
      <c r="B20" s="25"/>
      <c r="C20" s="25"/>
      <c r="D20" s="25"/>
      <c r="E20" s="25" t="s">
        <v>665</v>
      </c>
      <c r="F20" s="25" t="s">
        <v>81</v>
      </c>
      <c r="G20" s="25" t="s">
        <v>777</v>
      </c>
      <c r="H20" s="25">
        <v>70574</v>
      </c>
      <c r="I20" s="3"/>
      <c r="J20" s="3">
        <v>4.2</v>
      </c>
      <c r="K20" s="3" t="s">
        <v>10</v>
      </c>
    </row>
    <row r="21" spans="1:11" x14ac:dyDescent="0.25">
      <c r="A21" s="2">
        <v>45224</v>
      </c>
      <c r="B21" s="25"/>
      <c r="C21" s="25"/>
      <c r="D21" s="25"/>
      <c r="E21" s="25" t="s">
        <v>665</v>
      </c>
      <c r="F21" s="25" t="s">
        <v>644</v>
      </c>
      <c r="G21" s="25" t="s">
        <v>365</v>
      </c>
      <c r="H21" s="25">
        <v>70547</v>
      </c>
      <c r="I21" s="3">
        <v>1.6</v>
      </c>
      <c r="J21" s="3"/>
      <c r="K21" s="3" t="s">
        <v>18</v>
      </c>
    </row>
    <row r="22" spans="1:11" x14ac:dyDescent="0.25">
      <c r="A22" s="2">
        <v>45224</v>
      </c>
      <c r="B22" s="25"/>
      <c r="C22" s="25"/>
      <c r="D22" s="25"/>
      <c r="E22" s="25" t="s">
        <v>665</v>
      </c>
      <c r="F22" s="25" t="s">
        <v>19</v>
      </c>
      <c r="G22" s="25" t="s">
        <v>342</v>
      </c>
      <c r="H22" s="25">
        <v>70583</v>
      </c>
      <c r="I22" s="3"/>
      <c r="J22" s="3">
        <v>1.5</v>
      </c>
      <c r="K22" s="3" t="s">
        <v>10</v>
      </c>
    </row>
    <row r="23" spans="1:11" x14ac:dyDescent="0.25">
      <c r="A23" s="2">
        <v>45224</v>
      </c>
      <c r="B23" s="25"/>
      <c r="C23" s="25"/>
      <c r="D23" s="25"/>
      <c r="E23" s="25" t="s">
        <v>665</v>
      </c>
      <c r="F23" s="25" t="s">
        <v>738</v>
      </c>
      <c r="G23" s="25" t="s">
        <v>771</v>
      </c>
      <c r="H23" s="25">
        <v>70513</v>
      </c>
      <c r="I23" s="3"/>
      <c r="J23" s="3">
        <v>4</v>
      </c>
      <c r="K23" s="3" t="s">
        <v>10</v>
      </c>
    </row>
    <row r="24" spans="1:11" x14ac:dyDescent="0.25">
      <c r="A24" s="2">
        <v>45224</v>
      </c>
      <c r="B24" s="25"/>
      <c r="C24" s="25"/>
      <c r="D24" s="25"/>
      <c r="E24" s="25" t="s">
        <v>665</v>
      </c>
      <c r="F24" s="25" t="s">
        <v>751</v>
      </c>
      <c r="G24" s="25" t="s">
        <v>518</v>
      </c>
      <c r="H24" s="25">
        <v>70542</v>
      </c>
      <c r="I24" s="3">
        <v>0.7</v>
      </c>
      <c r="J24" s="3"/>
      <c r="K24" s="3" t="s">
        <v>18</v>
      </c>
    </row>
    <row r="25" spans="1:11" x14ac:dyDescent="0.25">
      <c r="A25" s="2">
        <v>45224</v>
      </c>
      <c r="B25" s="25"/>
      <c r="C25" s="25"/>
      <c r="D25" s="25"/>
      <c r="E25" s="25" t="s">
        <v>665</v>
      </c>
      <c r="F25" s="25" t="s">
        <v>785</v>
      </c>
      <c r="G25" s="25" t="s">
        <v>786</v>
      </c>
      <c r="H25" s="25">
        <v>70607</v>
      </c>
      <c r="I25" s="3"/>
      <c r="J25" s="3">
        <v>4.7</v>
      </c>
      <c r="K25" s="3" t="s">
        <v>18</v>
      </c>
    </row>
    <row r="26" spans="1:11" x14ac:dyDescent="0.25">
      <c r="A26" s="2">
        <v>45224</v>
      </c>
      <c r="B26" s="25"/>
      <c r="C26" s="25"/>
      <c r="D26" s="25"/>
      <c r="E26" s="25" t="s">
        <v>665</v>
      </c>
      <c r="F26" s="25" t="s">
        <v>79</v>
      </c>
      <c r="G26" s="25" t="s">
        <v>80</v>
      </c>
      <c r="H26" s="25">
        <v>70525</v>
      </c>
      <c r="I26" s="3">
        <v>0.3</v>
      </c>
      <c r="J26" s="3"/>
      <c r="K26" s="3" t="s">
        <v>10</v>
      </c>
    </row>
    <row r="27" spans="1:11" x14ac:dyDescent="0.25">
      <c r="A27" s="2">
        <v>45224</v>
      </c>
      <c r="B27" s="25"/>
      <c r="C27" s="25"/>
      <c r="D27" s="25"/>
      <c r="E27" s="25" t="s">
        <v>665</v>
      </c>
      <c r="F27" s="25" t="s">
        <v>108</v>
      </c>
      <c r="G27" s="25" t="s">
        <v>745</v>
      </c>
      <c r="H27" s="25">
        <v>70522</v>
      </c>
      <c r="I27" s="3"/>
      <c r="J27" s="3">
        <v>4</v>
      </c>
      <c r="K27" s="3" t="s">
        <v>10</v>
      </c>
    </row>
    <row r="28" spans="1:11" x14ac:dyDescent="0.25">
      <c r="A28" s="2">
        <v>45224</v>
      </c>
      <c r="B28" s="25"/>
      <c r="C28" s="25"/>
      <c r="D28" s="25"/>
      <c r="E28" s="25" t="s">
        <v>665</v>
      </c>
      <c r="F28" s="25" t="s">
        <v>99</v>
      </c>
      <c r="G28" s="25" t="s">
        <v>772</v>
      </c>
      <c r="H28" s="25">
        <v>70515</v>
      </c>
      <c r="I28" s="3">
        <v>0.1</v>
      </c>
      <c r="J28" s="3"/>
      <c r="K28" s="3" t="s">
        <v>10</v>
      </c>
    </row>
    <row r="29" spans="1:11" x14ac:dyDescent="0.25">
      <c r="A29" s="2">
        <v>45224</v>
      </c>
      <c r="B29" s="25"/>
      <c r="C29" s="25"/>
      <c r="D29" s="25"/>
      <c r="E29" s="25" t="s">
        <v>665</v>
      </c>
      <c r="F29" s="25" t="s">
        <v>99</v>
      </c>
      <c r="G29" s="25" t="s">
        <v>773</v>
      </c>
      <c r="H29" s="25">
        <v>70514</v>
      </c>
      <c r="I29" s="3"/>
      <c r="J29" s="3">
        <v>2.2000000000000002</v>
      </c>
      <c r="K29" s="3" t="s">
        <v>10</v>
      </c>
    </row>
    <row r="30" spans="1:11" x14ac:dyDescent="0.25">
      <c r="A30" s="2">
        <v>45224</v>
      </c>
      <c r="B30" s="25"/>
      <c r="C30" s="25"/>
      <c r="D30" s="25"/>
      <c r="E30" s="25" t="s">
        <v>665</v>
      </c>
      <c r="F30" s="25" t="s">
        <v>644</v>
      </c>
      <c r="G30" s="25" t="s">
        <v>365</v>
      </c>
      <c r="H30" s="25">
        <v>70548</v>
      </c>
      <c r="I30" s="3"/>
      <c r="J30" s="3">
        <v>1.4</v>
      </c>
      <c r="K30" s="3" t="s">
        <v>18</v>
      </c>
    </row>
    <row r="31" spans="1:11" x14ac:dyDescent="0.25">
      <c r="A31" s="2">
        <v>45224</v>
      </c>
      <c r="B31" s="25"/>
      <c r="C31" s="25"/>
      <c r="D31" s="25"/>
      <c r="E31" s="25" t="s">
        <v>665</v>
      </c>
      <c r="F31" s="25" t="s">
        <v>43</v>
      </c>
      <c r="G31" s="25" t="s">
        <v>44</v>
      </c>
      <c r="H31" s="25">
        <v>70582</v>
      </c>
      <c r="I31" s="3"/>
      <c r="J31" s="3">
        <v>7</v>
      </c>
      <c r="K31" s="3" t="s">
        <v>10</v>
      </c>
    </row>
    <row r="32" spans="1:11" x14ac:dyDescent="0.25">
      <c r="A32" s="2">
        <v>45224</v>
      </c>
      <c r="B32" s="25"/>
      <c r="C32" s="25"/>
      <c r="D32" s="25"/>
      <c r="E32" s="25" t="s">
        <v>665</v>
      </c>
      <c r="F32" s="25" t="s">
        <v>30</v>
      </c>
      <c r="G32" s="25" t="s">
        <v>285</v>
      </c>
      <c r="H32" s="25">
        <v>70511</v>
      </c>
      <c r="I32" s="3"/>
      <c r="J32" s="3">
        <v>3.2</v>
      </c>
      <c r="K32" s="3" t="s">
        <v>10</v>
      </c>
    </row>
    <row r="33" spans="1:11" x14ac:dyDescent="0.25">
      <c r="A33" s="2">
        <v>45224</v>
      </c>
      <c r="B33" s="25"/>
      <c r="C33" s="25"/>
      <c r="D33" s="25"/>
      <c r="E33" s="25" t="s">
        <v>665</v>
      </c>
      <c r="F33" s="25" t="s">
        <v>523</v>
      </c>
      <c r="G33" s="25" t="s">
        <v>524</v>
      </c>
      <c r="H33" s="25">
        <v>70528</v>
      </c>
      <c r="I33" s="3">
        <v>0.1</v>
      </c>
      <c r="J33" s="3">
        <v>2.8</v>
      </c>
      <c r="K33" s="3" t="s">
        <v>10</v>
      </c>
    </row>
    <row r="34" spans="1:11" x14ac:dyDescent="0.25">
      <c r="A34" s="2">
        <v>45224</v>
      </c>
      <c r="B34" s="25"/>
      <c r="C34" s="25"/>
      <c r="D34" s="25"/>
      <c r="E34" s="25" t="s">
        <v>665</v>
      </c>
      <c r="F34" s="25" t="s">
        <v>741</v>
      </c>
      <c r="G34" s="25" t="s">
        <v>742</v>
      </c>
      <c r="H34" s="25">
        <v>70530</v>
      </c>
      <c r="I34" s="3"/>
      <c r="J34" s="3">
        <v>0.2</v>
      </c>
      <c r="K34" s="3" t="s">
        <v>10</v>
      </c>
    </row>
    <row r="35" spans="1:11" x14ac:dyDescent="0.25">
      <c r="A35" s="2">
        <v>45224</v>
      </c>
      <c r="B35" s="25"/>
      <c r="C35" s="25"/>
      <c r="D35" s="25"/>
      <c r="E35" s="25" t="s">
        <v>665</v>
      </c>
      <c r="F35" s="25" t="s">
        <v>96</v>
      </c>
      <c r="G35" s="25" t="s">
        <v>742</v>
      </c>
      <c r="H35" s="25">
        <v>70510</v>
      </c>
      <c r="I35" s="3"/>
      <c r="J35" s="3">
        <v>2.5</v>
      </c>
      <c r="K35" s="3" t="s">
        <v>10</v>
      </c>
    </row>
    <row r="36" spans="1:11" x14ac:dyDescent="0.25">
      <c r="A36" s="2">
        <v>45224</v>
      </c>
      <c r="B36" s="25"/>
      <c r="C36" s="25"/>
      <c r="D36" s="25"/>
      <c r="E36" s="25" t="s">
        <v>665</v>
      </c>
      <c r="F36" s="25" t="s">
        <v>488</v>
      </c>
      <c r="G36" s="25" t="s">
        <v>489</v>
      </c>
      <c r="H36" s="25">
        <v>70524</v>
      </c>
      <c r="I36" s="3">
        <v>0.1</v>
      </c>
      <c r="J36" s="3">
        <v>0.1</v>
      </c>
      <c r="K36" s="3" t="s">
        <v>10</v>
      </c>
    </row>
    <row r="37" spans="1:11" x14ac:dyDescent="0.25">
      <c r="A37" s="2">
        <v>45224</v>
      </c>
      <c r="B37" s="4" t="s">
        <v>40</v>
      </c>
      <c r="C37" s="4" t="s">
        <v>801</v>
      </c>
      <c r="D37" s="4">
        <v>2</v>
      </c>
      <c r="E37" s="4" t="s">
        <v>12</v>
      </c>
      <c r="F37" s="4" t="s">
        <v>754</v>
      </c>
      <c r="G37" s="4" t="s">
        <v>84</v>
      </c>
      <c r="H37" s="4">
        <v>70619</v>
      </c>
      <c r="I37" s="3">
        <v>0.2</v>
      </c>
      <c r="J37" s="3"/>
      <c r="K37" s="3" t="s">
        <v>10</v>
      </c>
    </row>
    <row r="38" spans="1:11" x14ac:dyDescent="0.25">
      <c r="A38" s="2">
        <v>45224</v>
      </c>
      <c r="B38" s="4" t="s">
        <v>40</v>
      </c>
      <c r="C38" s="4" t="s">
        <v>801</v>
      </c>
      <c r="D38" s="4">
        <v>2</v>
      </c>
      <c r="E38" s="4" t="s">
        <v>12</v>
      </c>
      <c r="F38" s="4" t="s">
        <v>754</v>
      </c>
      <c r="G38" s="4" t="s">
        <v>84</v>
      </c>
      <c r="H38" s="4">
        <v>70553</v>
      </c>
      <c r="I38" s="3">
        <v>0.1</v>
      </c>
      <c r="J38" s="3">
        <v>0.1</v>
      </c>
      <c r="K38" s="3" t="s">
        <v>10</v>
      </c>
    </row>
    <row r="39" spans="1:11" x14ac:dyDescent="0.25">
      <c r="A39" s="2">
        <v>45224</v>
      </c>
      <c r="B39" s="24" t="s">
        <v>40</v>
      </c>
      <c r="C39" s="24" t="str">
        <f t="shared" ref="C39:C57" si="1">IF(B39="GUZMAN","SOT 079",IF(B39="MIGUEL","DMQ 934",IF(B39="FRANCO","UCS 416",IF(B39="MOYANO","HCB 003",IF(B39="MUSTAFA","UKQ 237",IF(B39="TONI","MGW270",IF(B39="IBARRA","PLH889",IF(B39="VILLAFAÑE","MGI 513",IF(B39="VELAZQUEZ","PMK 090",IF(B39="ACOSTA","KUV274",IF(B39="LEDESMA","AA 544 YZ",IF(B39="NIETO","WIW 420",IF(B39="GONZALEZ","VBT 585",IF(B39="LOZANO","WYK 776",IF(B39="AGUSTIN","WTH 142","")))))))))))))))</f>
        <v>MGW270</v>
      </c>
      <c r="D39" s="24">
        <v>1</v>
      </c>
      <c r="E39" s="24" t="s">
        <v>152</v>
      </c>
      <c r="F39" s="24" t="s">
        <v>785</v>
      </c>
      <c r="G39" s="24" t="s">
        <v>786</v>
      </c>
      <c r="H39" s="24">
        <v>70625</v>
      </c>
      <c r="I39" s="3"/>
      <c r="J39" s="3">
        <v>8</v>
      </c>
      <c r="K39" s="3" t="s">
        <v>18</v>
      </c>
    </row>
    <row r="40" spans="1:11" x14ac:dyDescent="0.25">
      <c r="A40" s="2">
        <v>45224</v>
      </c>
      <c r="B40" s="24" t="s">
        <v>40</v>
      </c>
      <c r="C40" s="24" t="str">
        <f t="shared" si="1"/>
        <v>MGW270</v>
      </c>
      <c r="D40" s="24">
        <v>1</v>
      </c>
      <c r="E40" s="24" t="s">
        <v>153</v>
      </c>
      <c r="F40" s="24" t="s">
        <v>785</v>
      </c>
      <c r="G40" s="24" t="s">
        <v>786</v>
      </c>
      <c r="H40" s="24">
        <v>70626</v>
      </c>
      <c r="I40" s="3"/>
      <c r="J40" s="3">
        <v>8.1</v>
      </c>
      <c r="K40" s="3" t="s">
        <v>18</v>
      </c>
    </row>
    <row r="41" spans="1:11" x14ac:dyDescent="0.25">
      <c r="A41" s="2">
        <v>45224</v>
      </c>
      <c r="B41" s="24" t="s">
        <v>53</v>
      </c>
      <c r="C41" s="24" t="s">
        <v>120</v>
      </c>
      <c r="D41" s="24">
        <v>1</v>
      </c>
      <c r="E41" s="24" t="s">
        <v>151</v>
      </c>
      <c r="F41" s="24" t="s">
        <v>787</v>
      </c>
      <c r="G41" s="24" t="s">
        <v>788</v>
      </c>
      <c r="H41" s="24">
        <v>70623</v>
      </c>
      <c r="I41" s="3">
        <v>0.2</v>
      </c>
      <c r="J41" s="3">
        <v>1.6</v>
      </c>
      <c r="K41" s="3" t="s">
        <v>18</v>
      </c>
    </row>
    <row r="42" spans="1:11" x14ac:dyDescent="0.25">
      <c r="A42" s="2">
        <v>45224</v>
      </c>
      <c r="B42" s="24" t="s">
        <v>104</v>
      </c>
      <c r="C42" s="24" t="str">
        <f t="shared" si="1"/>
        <v>UCS 416</v>
      </c>
      <c r="D42" s="24">
        <v>1</v>
      </c>
      <c r="E42" s="24" t="s">
        <v>156</v>
      </c>
      <c r="F42" s="24" t="s">
        <v>789</v>
      </c>
      <c r="G42" s="24" t="s">
        <v>790</v>
      </c>
      <c r="H42" s="24">
        <v>70609</v>
      </c>
      <c r="I42" s="3">
        <v>0.8</v>
      </c>
      <c r="J42" s="3"/>
      <c r="K42" s="3" t="s">
        <v>10</v>
      </c>
    </row>
    <row r="43" spans="1:11" x14ac:dyDescent="0.25">
      <c r="A43" s="2">
        <v>45224</v>
      </c>
      <c r="B43" s="24" t="s">
        <v>104</v>
      </c>
      <c r="C43" s="24" t="str">
        <f t="shared" si="1"/>
        <v>UCS 416</v>
      </c>
      <c r="D43" s="24">
        <v>1</v>
      </c>
      <c r="E43" s="24" t="s">
        <v>159</v>
      </c>
      <c r="F43" s="24" t="s">
        <v>747</v>
      </c>
      <c r="G43" s="24" t="s">
        <v>748</v>
      </c>
      <c r="H43" s="24">
        <v>70516</v>
      </c>
      <c r="I43" s="3"/>
      <c r="J43" s="3">
        <v>0.2</v>
      </c>
      <c r="K43" s="3" t="s">
        <v>10</v>
      </c>
    </row>
    <row r="44" spans="1:11" x14ac:dyDescent="0.25">
      <c r="A44" s="2">
        <v>45224</v>
      </c>
      <c r="B44" s="24" t="s">
        <v>104</v>
      </c>
      <c r="C44" s="24" t="str">
        <f t="shared" si="1"/>
        <v>UCS 416</v>
      </c>
      <c r="D44" s="24">
        <v>1</v>
      </c>
      <c r="E44" s="24" t="s">
        <v>160</v>
      </c>
      <c r="F44" s="24" t="s">
        <v>791</v>
      </c>
      <c r="G44" s="24" t="s">
        <v>493</v>
      </c>
      <c r="H44" s="24">
        <v>70588</v>
      </c>
      <c r="I44" s="3">
        <v>0.1</v>
      </c>
      <c r="J44" s="3"/>
      <c r="K44" s="3" t="s">
        <v>10</v>
      </c>
    </row>
    <row r="45" spans="1:11" x14ac:dyDescent="0.25">
      <c r="A45" s="2">
        <v>45224</v>
      </c>
      <c r="B45" s="24" t="s">
        <v>34</v>
      </c>
      <c r="C45" s="24" t="str">
        <f t="shared" si="1"/>
        <v>MGI 513</v>
      </c>
      <c r="D45" s="24">
        <v>1</v>
      </c>
      <c r="E45" s="24" t="s">
        <v>161</v>
      </c>
      <c r="F45" s="24" t="s">
        <v>62</v>
      </c>
      <c r="G45" s="24" t="s">
        <v>792</v>
      </c>
      <c r="H45" s="24">
        <v>70579</v>
      </c>
      <c r="I45" s="3"/>
      <c r="J45" s="3">
        <v>0.1</v>
      </c>
      <c r="K45" s="3" t="s">
        <v>10</v>
      </c>
    </row>
    <row r="46" spans="1:11" x14ac:dyDescent="0.25">
      <c r="A46" s="2">
        <v>45224</v>
      </c>
      <c r="B46" s="24" t="s">
        <v>34</v>
      </c>
      <c r="C46" s="24" t="str">
        <f t="shared" si="1"/>
        <v>MGI 513</v>
      </c>
      <c r="D46" s="24">
        <v>2</v>
      </c>
      <c r="E46" s="24" t="s">
        <v>162</v>
      </c>
      <c r="F46" s="24" t="s">
        <v>662</v>
      </c>
      <c r="G46" s="24" t="s">
        <v>663</v>
      </c>
      <c r="H46" s="24">
        <v>70613</v>
      </c>
      <c r="I46" s="3">
        <v>0.1</v>
      </c>
      <c r="J46" s="3">
        <v>1.5</v>
      </c>
      <c r="K46" s="3" t="s">
        <v>10</v>
      </c>
    </row>
    <row r="47" spans="1:11" x14ac:dyDescent="0.25">
      <c r="A47" s="2">
        <v>45224</v>
      </c>
      <c r="B47" s="24" t="s">
        <v>34</v>
      </c>
      <c r="C47" s="24" t="str">
        <f t="shared" si="1"/>
        <v>MGI 513</v>
      </c>
      <c r="D47" s="24">
        <v>2</v>
      </c>
      <c r="E47" s="24" t="s">
        <v>163</v>
      </c>
      <c r="F47" s="24" t="s">
        <v>96</v>
      </c>
      <c r="G47" s="24" t="s">
        <v>793</v>
      </c>
      <c r="H47" s="24">
        <v>70576</v>
      </c>
      <c r="I47" s="3"/>
      <c r="J47" s="3">
        <v>2.5</v>
      </c>
      <c r="K47" s="3" t="s">
        <v>10</v>
      </c>
    </row>
    <row r="48" spans="1:11" x14ac:dyDescent="0.25">
      <c r="A48" s="2">
        <v>45224</v>
      </c>
      <c r="B48" s="24" t="s">
        <v>34</v>
      </c>
      <c r="C48" s="24" t="str">
        <f t="shared" si="1"/>
        <v>MGI 513</v>
      </c>
      <c r="D48" s="24">
        <v>2</v>
      </c>
      <c r="E48" s="24" t="s">
        <v>164</v>
      </c>
      <c r="F48" s="24" t="s">
        <v>108</v>
      </c>
      <c r="G48" s="24" t="s">
        <v>728</v>
      </c>
      <c r="H48" s="24">
        <v>70581</v>
      </c>
      <c r="I48" s="3"/>
      <c r="J48" s="3">
        <v>0.5</v>
      </c>
      <c r="K48" s="3" t="s">
        <v>10</v>
      </c>
    </row>
    <row r="49" spans="1:11" x14ac:dyDescent="0.25">
      <c r="A49" s="2">
        <v>45224</v>
      </c>
      <c r="B49" s="24" t="s">
        <v>40</v>
      </c>
      <c r="C49" s="24" t="str">
        <f t="shared" si="1"/>
        <v>MGW270</v>
      </c>
      <c r="D49" s="24">
        <v>2</v>
      </c>
      <c r="E49" s="24" t="s">
        <v>300</v>
      </c>
      <c r="F49" s="24" t="s">
        <v>794</v>
      </c>
      <c r="G49" s="24" t="s">
        <v>648</v>
      </c>
      <c r="H49" s="24">
        <v>70611</v>
      </c>
      <c r="I49" s="3"/>
      <c r="J49" s="3">
        <v>0.1</v>
      </c>
      <c r="K49" s="3" t="s">
        <v>10</v>
      </c>
    </row>
    <row r="50" spans="1:11" x14ac:dyDescent="0.25">
      <c r="A50" s="2">
        <v>45224</v>
      </c>
      <c r="B50" s="24" t="s">
        <v>40</v>
      </c>
      <c r="C50" s="24" t="str">
        <f t="shared" si="1"/>
        <v>MGW270</v>
      </c>
      <c r="D50" s="24">
        <v>2</v>
      </c>
      <c r="E50" s="24" t="s">
        <v>301</v>
      </c>
      <c r="F50" s="24" t="s">
        <v>267</v>
      </c>
      <c r="G50" s="24" t="s">
        <v>268</v>
      </c>
      <c r="H50" s="24">
        <v>70610</v>
      </c>
      <c r="I50" s="3"/>
      <c r="J50" s="3">
        <v>0.1</v>
      </c>
      <c r="K50" s="3" t="s">
        <v>10</v>
      </c>
    </row>
    <row r="51" spans="1:11" x14ac:dyDescent="0.25">
      <c r="A51" s="2">
        <v>45224</v>
      </c>
      <c r="B51" s="24" t="s">
        <v>40</v>
      </c>
      <c r="C51" s="24" t="str">
        <f t="shared" si="1"/>
        <v>MGW270</v>
      </c>
      <c r="D51" s="24">
        <v>2</v>
      </c>
      <c r="E51" s="24" t="s">
        <v>373</v>
      </c>
      <c r="F51" s="24" t="s">
        <v>754</v>
      </c>
      <c r="G51" s="24" t="s">
        <v>84</v>
      </c>
      <c r="H51" s="24">
        <v>70639</v>
      </c>
      <c r="I51" s="3"/>
      <c r="J51" s="3">
        <v>9.4</v>
      </c>
      <c r="K51" s="3" t="s">
        <v>10</v>
      </c>
    </row>
    <row r="52" spans="1:11" x14ac:dyDescent="0.25">
      <c r="A52" s="2">
        <v>45224</v>
      </c>
      <c r="B52" s="24" t="s">
        <v>11</v>
      </c>
      <c r="C52" s="24" t="str">
        <f t="shared" si="1"/>
        <v>PMK 090</v>
      </c>
      <c r="D52" s="24">
        <v>1</v>
      </c>
      <c r="E52" s="24" t="s">
        <v>795</v>
      </c>
      <c r="F52" s="24" t="s">
        <v>759</v>
      </c>
      <c r="G52" s="24" t="s">
        <v>243</v>
      </c>
      <c r="H52" s="24" t="s">
        <v>302</v>
      </c>
      <c r="I52" s="3"/>
      <c r="J52" s="3">
        <v>25</v>
      </c>
      <c r="K52" s="3" t="s">
        <v>724</v>
      </c>
    </row>
    <row r="53" spans="1:11" x14ac:dyDescent="0.25">
      <c r="A53" s="2">
        <v>45224</v>
      </c>
      <c r="B53" s="24" t="s">
        <v>11</v>
      </c>
      <c r="C53" s="24" t="str">
        <f t="shared" ref="C53:C54" si="2">IF(B53="GUZMAN","SOT 079",IF(B53="MIGUEL","DMQ 934",IF(B53="FRANCO","UCS 416",IF(B53="MOYANO","HCB 003",IF(B53="MUSTAFA","UKQ 237",IF(B53="TONI","MGW270",IF(B53="IBARRA","PLH889",IF(B53="VILLAFAÑE","MGI 513",IF(B53="VELAZQUEZ","PMK 090",IF(B53="ACOSTA","KUV274",IF(B53="LEDESMA","AA 544 YZ",IF(B53="NIETO","WIW 420",IF(B53="GONZALEZ","VBT 585",IF(B53="LOZANO","WYK 776",IF(B53="AGUSTIN","WTH 142","")))))))))))))))</f>
        <v>PMK 090</v>
      </c>
      <c r="D53" s="24">
        <v>2</v>
      </c>
      <c r="E53" s="24" t="s">
        <v>796</v>
      </c>
      <c r="F53" s="24" t="s">
        <v>759</v>
      </c>
      <c r="G53" s="24" t="s">
        <v>243</v>
      </c>
      <c r="H53" s="24" t="s">
        <v>302</v>
      </c>
      <c r="I53" s="3"/>
      <c r="J53" s="3">
        <v>25</v>
      </c>
      <c r="K53" s="3" t="s">
        <v>724</v>
      </c>
    </row>
    <row r="54" spans="1:11" x14ac:dyDescent="0.25">
      <c r="A54" s="2">
        <v>45224</v>
      </c>
      <c r="B54" s="24" t="s">
        <v>26</v>
      </c>
      <c r="C54" s="24" t="str">
        <f t="shared" si="2"/>
        <v>AA 544 YZ</v>
      </c>
      <c r="D54" s="24">
        <v>2</v>
      </c>
      <c r="E54" s="24" t="s">
        <v>797</v>
      </c>
      <c r="F54" s="24" t="s">
        <v>759</v>
      </c>
      <c r="G54" s="24" t="s">
        <v>243</v>
      </c>
      <c r="H54" s="24" t="s">
        <v>302</v>
      </c>
      <c r="I54" s="3"/>
      <c r="J54" s="3">
        <v>16</v>
      </c>
      <c r="K54" s="3" t="s">
        <v>724</v>
      </c>
    </row>
    <row r="55" spans="1:11" x14ac:dyDescent="0.25">
      <c r="A55" s="2">
        <v>45224</v>
      </c>
      <c r="B55" s="24" t="s">
        <v>26</v>
      </c>
      <c r="C55" s="24" t="str">
        <f t="shared" ref="C55:C56" si="3">IF(B55="GUZMAN","SOT 079",IF(B55="MIGUEL","DMQ 934",IF(B55="FRANCO","UCS 416",IF(B55="MOYANO","HCB 003",IF(B55="MUSTAFA","UKQ 237",IF(B55="TONI","MGW270",IF(B55="IBARRA","PLH889",IF(B55="VILLAFAÑE","MGI 513",IF(B55="VELAZQUEZ","PMK 090",IF(B55="ACOSTA","KUV274",IF(B55="LEDESMA","AA 544 YZ",IF(B55="NIETO","WIW 420",IF(B55="GONZALEZ","VBT 585",IF(B55="LOZANO","WYK 776",IF(B55="AGUSTIN","WTH 142","")))))))))))))))</f>
        <v>AA 544 YZ</v>
      </c>
      <c r="D55" s="24">
        <v>3</v>
      </c>
      <c r="E55" s="24" t="s">
        <v>798</v>
      </c>
      <c r="F55" s="24" t="s">
        <v>759</v>
      </c>
      <c r="G55" s="24" t="s">
        <v>243</v>
      </c>
      <c r="H55" s="24" t="s">
        <v>302</v>
      </c>
      <c r="I55" s="3"/>
      <c r="J55" s="3">
        <v>16</v>
      </c>
      <c r="K55" s="3" t="s">
        <v>724</v>
      </c>
    </row>
    <row r="56" spans="1:11" x14ac:dyDescent="0.25">
      <c r="A56" s="2">
        <v>45224</v>
      </c>
      <c r="B56" s="24" t="s">
        <v>104</v>
      </c>
      <c r="C56" s="24" t="str">
        <f t="shared" si="3"/>
        <v>UCS 416</v>
      </c>
      <c r="D56" s="24">
        <v>1</v>
      </c>
      <c r="E56" s="24" t="s">
        <v>799</v>
      </c>
      <c r="F56" s="24" t="s">
        <v>591</v>
      </c>
      <c r="G56" s="24" t="s">
        <v>802</v>
      </c>
      <c r="H56" s="24">
        <v>70605</v>
      </c>
      <c r="I56" s="3"/>
      <c r="J56" s="3">
        <v>1.8</v>
      </c>
      <c r="K56" s="3" t="s">
        <v>10</v>
      </c>
    </row>
    <row r="57" spans="1:11" x14ac:dyDescent="0.25">
      <c r="A57" s="2"/>
      <c r="B57" s="3"/>
      <c r="C57" s="4" t="str">
        <f t="shared" si="1"/>
        <v/>
      </c>
      <c r="D57" s="3"/>
      <c r="E57" s="3"/>
      <c r="F57" s="3"/>
      <c r="G57" s="3"/>
      <c r="H57" s="3"/>
      <c r="I57" s="3"/>
      <c r="J57" s="3"/>
      <c r="K57" s="3"/>
    </row>
    <row r="58" spans="1:11" ht="15.75" thickBot="1" x14ac:dyDescent="0.3"/>
    <row r="59" spans="1:11" ht="15.75" thickBot="1" x14ac:dyDescent="0.3">
      <c r="A59" s="47" t="s">
        <v>114</v>
      </c>
      <c r="B59" s="48"/>
      <c r="C59" s="48"/>
      <c r="D59" s="48"/>
      <c r="E59" s="49"/>
      <c r="G59" s="5"/>
      <c r="H59" s="6" t="s">
        <v>115</v>
      </c>
      <c r="I59" s="6" t="s">
        <v>116</v>
      </c>
    </row>
    <row r="60" spans="1:11" ht="15.75" thickBot="1" x14ac:dyDescent="0.3">
      <c r="A60" s="1" t="s">
        <v>2</v>
      </c>
      <c r="B60" s="1" t="s">
        <v>1</v>
      </c>
      <c r="C60" s="1" t="s">
        <v>115</v>
      </c>
      <c r="D60" s="1" t="s">
        <v>117</v>
      </c>
      <c r="E60" s="1" t="s">
        <v>118</v>
      </c>
      <c r="G60" s="7" t="s">
        <v>18</v>
      </c>
      <c r="H60" s="8">
        <v>22.9</v>
      </c>
      <c r="I60" s="9">
        <f>+H60/H63</f>
        <v>0.17656129529683887</v>
      </c>
    </row>
    <row r="61" spans="1:11" ht="15.75" thickBot="1" x14ac:dyDescent="0.3">
      <c r="A61" s="1" t="s">
        <v>119</v>
      </c>
      <c r="B61" s="1" t="s">
        <v>34</v>
      </c>
      <c r="C61" s="3">
        <v>6</v>
      </c>
      <c r="D61" s="3">
        <v>2</v>
      </c>
      <c r="E61" s="3">
        <f>+C61*D61</f>
        <v>12</v>
      </c>
      <c r="G61" s="7" t="s">
        <v>10</v>
      </c>
      <c r="H61" s="8">
        <v>24.8</v>
      </c>
      <c r="I61" s="10">
        <f>+H61/H63</f>
        <v>0.19121048573631461</v>
      </c>
    </row>
    <row r="62" spans="1:11" ht="15.75" thickBot="1" x14ac:dyDescent="0.3">
      <c r="A62" s="1" t="s">
        <v>120</v>
      </c>
      <c r="B62" s="1" t="s">
        <v>53</v>
      </c>
      <c r="C62" s="3">
        <v>16</v>
      </c>
      <c r="D62" s="3">
        <v>1</v>
      </c>
      <c r="E62" s="3">
        <f t="shared" ref="E62:E67" si="4">+C62*D62</f>
        <v>16</v>
      </c>
      <c r="G62" s="7" t="s">
        <v>121</v>
      </c>
      <c r="H62" s="8">
        <v>82</v>
      </c>
      <c r="I62" s="10">
        <f>+H62/H63</f>
        <v>0.63222821896684667</v>
      </c>
    </row>
    <row r="63" spans="1:11" ht="15.75" thickBot="1" x14ac:dyDescent="0.3">
      <c r="A63" s="1" t="s">
        <v>122</v>
      </c>
      <c r="B63" s="1" t="s">
        <v>64</v>
      </c>
      <c r="C63" s="4">
        <v>16</v>
      </c>
      <c r="D63" s="4">
        <v>1</v>
      </c>
      <c r="E63" s="3">
        <f t="shared" si="4"/>
        <v>16</v>
      </c>
      <c r="G63" s="7" t="s">
        <v>123</v>
      </c>
      <c r="H63" s="11">
        <f>SUM(H60:H62)</f>
        <v>129.69999999999999</v>
      </c>
      <c r="I63" s="12">
        <f>SUM(I60:I62)</f>
        <v>1</v>
      </c>
    </row>
    <row r="64" spans="1:11" x14ac:dyDescent="0.25">
      <c r="A64" s="1" t="s">
        <v>124</v>
      </c>
      <c r="B64" s="1" t="s">
        <v>40</v>
      </c>
      <c r="C64" s="3">
        <v>8</v>
      </c>
      <c r="D64" s="3">
        <v>2</v>
      </c>
      <c r="E64" s="3">
        <f t="shared" si="4"/>
        <v>16</v>
      </c>
    </row>
    <row r="65" spans="1:10" x14ac:dyDescent="0.25">
      <c r="A65" s="1" t="s">
        <v>125</v>
      </c>
      <c r="B65" s="1" t="s">
        <v>11</v>
      </c>
      <c r="C65" s="3">
        <v>8</v>
      </c>
      <c r="D65" s="3">
        <v>2</v>
      </c>
      <c r="E65" s="3">
        <f t="shared" si="4"/>
        <v>16</v>
      </c>
    </row>
    <row r="66" spans="1:10" x14ac:dyDescent="0.25">
      <c r="A66" s="1" t="s">
        <v>126</v>
      </c>
      <c r="B66" s="1" t="s">
        <v>26</v>
      </c>
      <c r="C66" s="3">
        <v>16</v>
      </c>
      <c r="D66" s="3">
        <v>3</v>
      </c>
      <c r="E66" s="3">
        <f t="shared" si="4"/>
        <v>48</v>
      </c>
    </row>
    <row r="67" spans="1:10" x14ac:dyDescent="0.25">
      <c r="A67" s="1" t="s">
        <v>127</v>
      </c>
      <c r="B67" s="1" t="s">
        <v>128</v>
      </c>
      <c r="C67" s="3">
        <v>22</v>
      </c>
      <c r="D67" s="3">
        <v>2</v>
      </c>
      <c r="E67" s="3">
        <f t="shared" si="4"/>
        <v>44</v>
      </c>
      <c r="G67" s="13"/>
      <c r="H67" s="13"/>
      <c r="I67" s="14" t="s">
        <v>123</v>
      </c>
      <c r="J67" s="14" t="s">
        <v>129</v>
      </c>
    </row>
    <row r="68" spans="1:10" x14ac:dyDescent="0.25">
      <c r="A68" s="15" t="s">
        <v>130</v>
      </c>
      <c r="B68" s="15"/>
      <c r="C68" s="15"/>
      <c r="D68" s="15"/>
      <c r="E68" s="1">
        <f>+E67+E66+E65+E64+E63+E62+E61</f>
        <v>168</v>
      </c>
      <c r="G68" s="13" t="s">
        <v>131</v>
      </c>
      <c r="H68" s="16">
        <v>216</v>
      </c>
      <c r="I68" s="17">
        <v>168.7</v>
      </c>
      <c r="J68" s="18">
        <f>(I68/H68)*1</f>
        <v>0.78101851851851845</v>
      </c>
    </row>
    <row r="69" spans="1:10" x14ac:dyDescent="0.25">
      <c r="A69" s="50" t="s">
        <v>132</v>
      </c>
      <c r="B69" s="50"/>
      <c r="C69" s="50"/>
      <c r="D69" s="50"/>
      <c r="E69" s="50"/>
      <c r="G69" s="13" t="s">
        <v>133</v>
      </c>
      <c r="H69" s="16">
        <v>175</v>
      </c>
      <c r="I69" s="17">
        <v>129.69999999999999</v>
      </c>
      <c r="J69" s="18">
        <f>(I69/H69)*1</f>
        <v>0.7411428571428571</v>
      </c>
    </row>
    <row r="70" spans="1:10" x14ac:dyDescent="0.25">
      <c r="A70" s="1" t="s">
        <v>134</v>
      </c>
      <c r="B70" s="1" t="s">
        <v>104</v>
      </c>
      <c r="C70" s="3">
        <v>7</v>
      </c>
      <c r="D70" s="3">
        <v>1</v>
      </c>
      <c r="E70" s="3">
        <f t="shared" ref="E70:E76" si="5">+C70*D70</f>
        <v>7</v>
      </c>
    </row>
    <row r="71" spans="1:10" x14ac:dyDescent="0.25">
      <c r="A71" s="1" t="s">
        <v>135</v>
      </c>
      <c r="B71" s="1" t="s">
        <v>95</v>
      </c>
      <c r="C71" s="3">
        <v>8</v>
      </c>
      <c r="D71" s="3">
        <v>0</v>
      </c>
      <c r="E71" s="3">
        <f t="shared" si="5"/>
        <v>0</v>
      </c>
    </row>
    <row r="72" spans="1:10" x14ac:dyDescent="0.25">
      <c r="A72" s="1" t="s">
        <v>136</v>
      </c>
      <c r="B72" s="1" t="s">
        <v>110</v>
      </c>
      <c r="C72" s="3">
        <v>8</v>
      </c>
      <c r="D72" s="3">
        <v>0</v>
      </c>
      <c r="E72" s="3">
        <f t="shared" si="5"/>
        <v>0</v>
      </c>
      <c r="G72" s="13" t="s">
        <v>137</v>
      </c>
      <c r="H72" s="13" t="s">
        <v>117</v>
      </c>
      <c r="I72" s="13" t="s">
        <v>138</v>
      </c>
      <c r="J72" s="13" t="s">
        <v>115</v>
      </c>
    </row>
    <row r="73" spans="1:10" x14ac:dyDescent="0.25">
      <c r="A73" s="1" t="s">
        <v>139</v>
      </c>
      <c r="B73" s="1" t="s">
        <v>296</v>
      </c>
      <c r="C73" s="3">
        <v>8</v>
      </c>
      <c r="D73" s="3">
        <v>0</v>
      </c>
      <c r="E73" s="3">
        <f t="shared" si="5"/>
        <v>0</v>
      </c>
      <c r="G73" s="20" t="s">
        <v>140</v>
      </c>
      <c r="H73" s="21">
        <v>11</v>
      </c>
      <c r="I73" s="21">
        <v>16</v>
      </c>
      <c r="J73" s="21">
        <v>126.8</v>
      </c>
    </row>
    <row r="74" spans="1:10" x14ac:dyDescent="0.25">
      <c r="A74" s="22" t="s">
        <v>141</v>
      </c>
      <c r="B74" s="1" t="s">
        <v>142</v>
      </c>
      <c r="C74" s="3">
        <v>7</v>
      </c>
      <c r="D74" s="3">
        <v>0</v>
      </c>
      <c r="E74" s="3">
        <f t="shared" si="5"/>
        <v>0</v>
      </c>
      <c r="G74" s="20" t="s">
        <v>143</v>
      </c>
      <c r="H74" s="21">
        <v>1</v>
      </c>
      <c r="I74" s="21">
        <v>4</v>
      </c>
      <c r="J74" s="21">
        <v>2.9</v>
      </c>
    </row>
    <row r="75" spans="1:10" x14ac:dyDescent="0.25">
      <c r="A75" s="22" t="s">
        <v>144</v>
      </c>
      <c r="B75" s="1" t="s">
        <v>90</v>
      </c>
      <c r="C75" s="3">
        <v>8</v>
      </c>
      <c r="D75" s="3">
        <v>0</v>
      </c>
      <c r="E75" s="3">
        <f t="shared" si="5"/>
        <v>0</v>
      </c>
      <c r="G75" s="13" t="s">
        <v>123</v>
      </c>
      <c r="H75" s="23">
        <f>+H73+H74</f>
        <v>12</v>
      </c>
      <c r="I75" s="23">
        <f>+I73+I74</f>
        <v>20</v>
      </c>
      <c r="J75" s="23">
        <f>+J73+J74</f>
        <v>129.69999999999999</v>
      </c>
    </row>
    <row r="76" spans="1:10" x14ac:dyDescent="0.25">
      <c r="A76" s="1" t="s">
        <v>145</v>
      </c>
      <c r="B76" s="1" t="s">
        <v>98</v>
      </c>
      <c r="C76" s="3">
        <v>8</v>
      </c>
      <c r="D76" s="3">
        <v>0</v>
      </c>
      <c r="E76" s="3">
        <f t="shared" si="5"/>
        <v>0</v>
      </c>
    </row>
    <row r="77" spans="1:10" x14ac:dyDescent="0.25">
      <c r="A77" s="22" t="s">
        <v>146</v>
      </c>
      <c r="B77" s="1" t="s">
        <v>85</v>
      </c>
      <c r="C77" s="3">
        <v>12</v>
      </c>
      <c r="D77" s="3">
        <v>0</v>
      </c>
      <c r="E77" s="3">
        <f>+D77*C77</f>
        <v>0</v>
      </c>
    </row>
    <row r="78" spans="1:10" x14ac:dyDescent="0.25">
      <c r="A78" s="15"/>
      <c r="B78" s="15"/>
      <c r="C78" s="15"/>
      <c r="D78" s="15"/>
      <c r="E78" s="1">
        <f>+E70+E71+E72+E73+E74+E75+E76+E77</f>
        <v>7</v>
      </c>
    </row>
    <row r="79" spans="1:10" x14ac:dyDescent="0.25">
      <c r="E79" s="1">
        <f>+E68+E78</f>
        <v>175</v>
      </c>
    </row>
  </sheetData>
  <autoFilter ref="A1:K57" xr:uid="{8D429F28-AE5B-4AAA-A292-8760EEBF22E6}"/>
  <mergeCells count="2">
    <mergeCell ref="A59:E59"/>
    <mergeCell ref="A69:E6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8C4D-45A3-4910-BB42-1391D2ED7211}">
  <dimension ref="A1:K77"/>
  <sheetViews>
    <sheetView topLeftCell="A46" workbookViewId="0">
      <selection activeCell="K46" sqref="K1:L1048576"/>
    </sheetView>
  </sheetViews>
  <sheetFormatPr baseColWidth="10" defaultRowHeight="15" x14ac:dyDescent="0.25"/>
  <cols>
    <col min="1" max="1" width="10" bestFit="1" customWidth="1"/>
    <col min="3" max="3" width="8.85546875" bestFit="1" customWidth="1"/>
    <col min="4" max="4" width="6.85546875" bestFit="1" customWidth="1"/>
    <col min="5" max="5" width="16.42578125" bestFit="1" customWidth="1"/>
    <col min="6" max="6" width="32.7109375" bestFit="1" customWidth="1"/>
    <col min="7" max="7" width="33.28515625" bestFit="1" customWidth="1"/>
    <col min="8" max="8" width="15.42578125" bestFit="1" customWidth="1"/>
    <col min="9" max="9" width="7.5703125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31" customFormat="1" x14ac:dyDescent="0.25">
      <c r="A2" s="29">
        <v>45202</v>
      </c>
      <c r="B2" s="30" t="s">
        <v>64</v>
      </c>
      <c r="C2" s="30" t="str">
        <f t="shared" ref="C2:C29" si="0">IF(B2="GUZMAN","SOT 079",IF(B2="MIGUEL","DMQ 934",IF(B2="FRANCO","UCS 416",IF(B2="MOYANO","HCB 003",IF(B2="MARCOS","UKQ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PLH889</v>
      </c>
      <c r="D2" s="30">
        <v>1</v>
      </c>
      <c r="E2" s="30" t="s">
        <v>168</v>
      </c>
      <c r="F2" s="30" t="s">
        <v>36</v>
      </c>
      <c r="G2" s="30" t="s">
        <v>169</v>
      </c>
      <c r="H2" s="30">
        <v>69842</v>
      </c>
      <c r="I2" s="30">
        <v>1</v>
      </c>
      <c r="J2" s="30">
        <v>5</v>
      </c>
      <c r="K2" s="30" t="s">
        <v>10</v>
      </c>
    </row>
    <row r="3" spans="1:11" s="31" customFormat="1" x14ac:dyDescent="0.25">
      <c r="A3" s="29">
        <v>45202</v>
      </c>
      <c r="B3" s="30" t="s">
        <v>64</v>
      </c>
      <c r="C3" s="30" t="str">
        <f t="shared" si="0"/>
        <v>PLH889</v>
      </c>
      <c r="D3" s="30">
        <v>1</v>
      </c>
      <c r="E3" s="30" t="s">
        <v>168</v>
      </c>
      <c r="F3" s="30" t="s">
        <v>36</v>
      </c>
      <c r="G3" s="30" t="s">
        <v>169</v>
      </c>
      <c r="H3" s="30">
        <v>69881</v>
      </c>
      <c r="I3" s="30"/>
      <c r="J3" s="30">
        <v>0.2</v>
      </c>
      <c r="K3" s="30" t="s">
        <v>10</v>
      </c>
    </row>
    <row r="4" spans="1:11" s="31" customFormat="1" x14ac:dyDescent="0.25">
      <c r="A4" s="29">
        <v>45202</v>
      </c>
      <c r="B4" s="30" t="s">
        <v>11</v>
      </c>
      <c r="C4" s="30" t="str">
        <f t="shared" si="0"/>
        <v>PMK 090</v>
      </c>
      <c r="D4" s="30">
        <v>1</v>
      </c>
      <c r="E4" s="30" t="s">
        <v>170</v>
      </c>
      <c r="F4" s="30" t="s">
        <v>171</v>
      </c>
      <c r="G4" s="30" t="s">
        <v>172</v>
      </c>
      <c r="H4" s="30">
        <v>69868</v>
      </c>
      <c r="I4" s="30"/>
      <c r="J4" s="30">
        <v>24</v>
      </c>
      <c r="K4" s="30" t="s">
        <v>18</v>
      </c>
    </row>
    <row r="5" spans="1:11" x14ac:dyDescent="0.25">
      <c r="A5" s="2">
        <v>45202</v>
      </c>
      <c r="B5" s="25"/>
      <c r="C5" s="25"/>
      <c r="D5" s="25"/>
      <c r="E5" s="25" t="s">
        <v>165</v>
      </c>
      <c r="F5" s="25" t="s">
        <v>24</v>
      </c>
      <c r="G5" s="25" t="s">
        <v>25</v>
      </c>
      <c r="H5" s="25">
        <v>69781</v>
      </c>
      <c r="I5" s="3"/>
      <c r="J5" s="3">
        <v>26.2</v>
      </c>
      <c r="K5" s="3" t="s">
        <v>10</v>
      </c>
    </row>
    <row r="6" spans="1:11" x14ac:dyDescent="0.25">
      <c r="A6" s="2">
        <v>45202</v>
      </c>
      <c r="B6" s="25"/>
      <c r="C6" s="25"/>
      <c r="D6" s="25"/>
      <c r="E6" s="25" t="s">
        <v>165</v>
      </c>
      <c r="F6" s="25" t="s">
        <v>24</v>
      </c>
      <c r="G6" s="25" t="s">
        <v>25</v>
      </c>
      <c r="H6" s="25">
        <v>69585</v>
      </c>
      <c r="I6" s="3"/>
      <c r="J6" s="3">
        <v>26.2</v>
      </c>
      <c r="K6" s="3" t="s">
        <v>10</v>
      </c>
    </row>
    <row r="7" spans="1:11" s="31" customFormat="1" x14ac:dyDescent="0.25">
      <c r="A7" s="29">
        <v>45202</v>
      </c>
      <c r="B7" s="30" t="s">
        <v>40</v>
      </c>
      <c r="C7" s="30" t="str">
        <f t="shared" si="0"/>
        <v>MGW270</v>
      </c>
      <c r="D7" s="30">
        <v>1</v>
      </c>
      <c r="E7" s="30" t="s">
        <v>168</v>
      </c>
      <c r="F7" s="30" t="s">
        <v>173</v>
      </c>
      <c r="G7" s="30" t="s">
        <v>168</v>
      </c>
      <c r="H7" s="30">
        <v>69845</v>
      </c>
      <c r="I7" s="30"/>
      <c r="J7" s="30">
        <v>6</v>
      </c>
      <c r="K7" s="30" t="s">
        <v>10</v>
      </c>
    </row>
    <row r="8" spans="1:11" s="31" customFormat="1" x14ac:dyDescent="0.25">
      <c r="A8" s="29">
        <v>45202</v>
      </c>
      <c r="B8" s="30" t="s">
        <v>40</v>
      </c>
      <c r="C8" s="30" t="str">
        <f t="shared" si="0"/>
        <v>MGW270</v>
      </c>
      <c r="D8" s="30">
        <v>1</v>
      </c>
      <c r="E8" s="30" t="s">
        <v>168</v>
      </c>
      <c r="F8" s="30" t="s">
        <v>173</v>
      </c>
      <c r="G8" s="30" t="s">
        <v>174</v>
      </c>
      <c r="H8" s="30">
        <v>69846</v>
      </c>
      <c r="I8" s="30"/>
      <c r="J8" s="30">
        <v>6</v>
      </c>
      <c r="K8" s="30" t="s">
        <v>10</v>
      </c>
    </row>
    <row r="9" spans="1:11" s="31" customFormat="1" x14ac:dyDescent="0.25">
      <c r="A9" s="29">
        <v>45202</v>
      </c>
      <c r="B9" s="30" t="s">
        <v>34</v>
      </c>
      <c r="C9" s="30" t="str">
        <f t="shared" si="0"/>
        <v>MGI 513</v>
      </c>
      <c r="D9" s="30">
        <v>1</v>
      </c>
      <c r="E9" s="30" t="s">
        <v>175</v>
      </c>
      <c r="F9" s="30" t="s">
        <v>176</v>
      </c>
      <c r="G9" s="30" t="s">
        <v>175</v>
      </c>
      <c r="H9" s="30">
        <v>69875</v>
      </c>
      <c r="I9" s="30">
        <v>1.1000000000000001</v>
      </c>
      <c r="J9" s="30">
        <v>4.9000000000000004</v>
      </c>
      <c r="K9" s="30" t="s">
        <v>18</v>
      </c>
    </row>
    <row r="10" spans="1:11" s="31" customFormat="1" x14ac:dyDescent="0.25">
      <c r="A10" s="29">
        <v>45202</v>
      </c>
      <c r="B10" s="30" t="s">
        <v>34</v>
      </c>
      <c r="C10" s="30" t="str">
        <f t="shared" si="0"/>
        <v>MGI 513</v>
      </c>
      <c r="D10" s="30">
        <v>2</v>
      </c>
      <c r="E10" s="30" t="s">
        <v>23</v>
      </c>
      <c r="F10" s="30" t="s">
        <v>177</v>
      </c>
      <c r="G10" s="30" t="s">
        <v>178</v>
      </c>
      <c r="H10" s="30">
        <v>69864</v>
      </c>
      <c r="I10" s="30"/>
      <c r="J10" s="30">
        <v>7.1</v>
      </c>
      <c r="K10" s="30" t="s">
        <v>18</v>
      </c>
    </row>
    <row r="11" spans="1:11" s="31" customFormat="1" x14ac:dyDescent="0.25">
      <c r="A11" s="29">
        <v>45202</v>
      </c>
      <c r="B11" s="30" t="s">
        <v>53</v>
      </c>
      <c r="C11" s="30" t="str">
        <f t="shared" si="0"/>
        <v>KUV274</v>
      </c>
      <c r="D11" s="30">
        <v>1</v>
      </c>
      <c r="E11" s="30" t="s">
        <v>179</v>
      </c>
      <c r="F11" s="30" t="s">
        <v>180</v>
      </c>
      <c r="G11" s="30" t="s">
        <v>181</v>
      </c>
      <c r="H11" s="30">
        <v>69584</v>
      </c>
      <c r="I11" s="30">
        <v>0.4</v>
      </c>
      <c r="J11" s="30">
        <v>2.8</v>
      </c>
      <c r="K11" s="30" t="s">
        <v>18</v>
      </c>
    </row>
    <row r="12" spans="1:11" s="31" customFormat="1" x14ac:dyDescent="0.25">
      <c r="A12" s="29">
        <v>45202</v>
      </c>
      <c r="B12" s="30" t="s">
        <v>53</v>
      </c>
      <c r="C12" s="30" t="str">
        <f t="shared" si="0"/>
        <v>KUV274</v>
      </c>
      <c r="D12" s="30">
        <v>1</v>
      </c>
      <c r="E12" s="30" t="s">
        <v>182</v>
      </c>
      <c r="F12" s="30" t="s">
        <v>183</v>
      </c>
      <c r="G12" s="30" t="s">
        <v>184</v>
      </c>
      <c r="H12" s="30">
        <v>69259</v>
      </c>
      <c r="I12" s="30"/>
      <c r="J12" s="30">
        <v>4.8</v>
      </c>
      <c r="K12" s="30" t="s">
        <v>18</v>
      </c>
    </row>
    <row r="13" spans="1:11" s="31" customFormat="1" x14ac:dyDescent="0.25">
      <c r="A13" s="29">
        <v>45202</v>
      </c>
      <c r="B13" s="30" t="s">
        <v>53</v>
      </c>
      <c r="C13" s="30" t="str">
        <f t="shared" si="0"/>
        <v>KUV274</v>
      </c>
      <c r="D13" s="30">
        <v>1</v>
      </c>
      <c r="E13" s="30" t="s">
        <v>15</v>
      </c>
      <c r="F13" s="30" t="s">
        <v>185</v>
      </c>
      <c r="G13" s="30" t="s">
        <v>186</v>
      </c>
      <c r="H13" s="30">
        <v>69871</v>
      </c>
      <c r="I13" s="30">
        <v>2.2999999999999998</v>
      </c>
      <c r="J13" s="30"/>
      <c r="K13" s="30" t="s">
        <v>10</v>
      </c>
    </row>
    <row r="14" spans="1:11" s="31" customFormat="1" x14ac:dyDescent="0.25">
      <c r="A14" s="29">
        <v>45202</v>
      </c>
      <c r="B14" s="30" t="s">
        <v>85</v>
      </c>
      <c r="C14" s="30" t="str">
        <f t="shared" si="0"/>
        <v>VBT 585</v>
      </c>
      <c r="D14" s="30">
        <v>2</v>
      </c>
      <c r="E14" s="30" t="s">
        <v>15</v>
      </c>
      <c r="F14" s="30" t="s">
        <v>185</v>
      </c>
      <c r="G14" s="30" t="s">
        <v>186</v>
      </c>
      <c r="H14" s="30">
        <v>69853</v>
      </c>
      <c r="I14" s="30"/>
      <c r="J14" s="30">
        <v>12</v>
      </c>
      <c r="K14" s="30" t="s">
        <v>10</v>
      </c>
    </row>
    <row r="15" spans="1:11" s="31" customFormat="1" x14ac:dyDescent="0.25">
      <c r="A15" s="29">
        <v>45202</v>
      </c>
      <c r="B15" s="30" t="s">
        <v>90</v>
      </c>
      <c r="C15" s="30" t="str">
        <f t="shared" si="0"/>
        <v>WTH 142</v>
      </c>
      <c r="D15" s="30">
        <v>1</v>
      </c>
      <c r="E15" s="30" t="s">
        <v>27</v>
      </c>
      <c r="F15" s="30" t="s">
        <v>96</v>
      </c>
      <c r="G15" s="30" t="s">
        <v>187</v>
      </c>
      <c r="H15" s="30">
        <v>69859</v>
      </c>
      <c r="I15" s="30"/>
      <c r="J15" s="30">
        <v>2.8</v>
      </c>
      <c r="K15" s="30" t="s">
        <v>10</v>
      </c>
    </row>
    <row r="16" spans="1:11" s="31" customFormat="1" x14ac:dyDescent="0.25">
      <c r="A16" s="29">
        <v>45202</v>
      </c>
      <c r="B16" s="30" t="s">
        <v>90</v>
      </c>
      <c r="C16" s="30" t="str">
        <f t="shared" si="0"/>
        <v>WTH 142</v>
      </c>
      <c r="D16" s="30">
        <v>1</v>
      </c>
      <c r="E16" s="30" t="s">
        <v>27</v>
      </c>
      <c r="F16" s="30" t="s">
        <v>188</v>
      </c>
      <c r="G16" s="30" t="s">
        <v>189</v>
      </c>
      <c r="H16" s="30">
        <v>69857</v>
      </c>
      <c r="I16" s="30"/>
      <c r="J16" s="30">
        <v>2</v>
      </c>
      <c r="K16" s="30" t="s">
        <v>10</v>
      </c>
    </row>
    <row r="17" spans="1:11" s="31" customFormat="1" x14ac:dyDescent="0.25">
      <c r="A17" s="29">
        <v>45202</v>
      </c>
      <c r="B17" s="30" t="s">
        <v>90</v>
      </c>
      <c r="C17" s="30" t="str">
        <f>IF(B17="GUZMAN","SOT 079",IF(B17="MIGUEL","DMQ 934",IF(B17="FRANCO","UCS 416",IF(B17="MOYANO","HCB 003",IF(B17="MARCOS","UKQ 237",IF(B17="TONI","MGW270",IF(B17="IBARRA","PLH889",IF(B17="VILLAFAÑE","MGI 513",IF(B17="VELAZQUEZ","PMK 090",IF(B17="ACOSTA","KUV274",IF(B17="LEDESMA","AA 544 YZ",IF(B17="NIETO","WIW 420",IF(B17="GONZALEZ","VBT 585",IF(B17="LOZANO","WYK 776",IF(B17="AGUSTIN","WTH 142","")))))))))))))))</f>
        <v>WTH 142</v>
      </c>
      <c r="D17" s="30">
        <v>1</v>
      </c>
      <c r="E17" s="30" t="s">
        <v>27</v>
      </c>
      <c r="F17" s="30" t="s">
        <v>188</v>
      </c>
      <c r="G17" s="30" t="s">
        <v>190</v>
      </c>
      <c r="H17" s="30">
        <v>69854</v>
      </c>
      <c r="I17" s="30"/>
      <c r="J17" s="30">
        <v>2</v>
      </c>
      <c r="K17" s="30" t="s">
        <v>10</v>
      </c>
    </row>
    <row r="18" spans="1:11" s="31" customFormat="1" x14ac:dyDescent="0.25">
      <c r="A18" s="29">
        <v>45202</v>
      </c>
      <c r="B18" s="34" t="s">
        <v>90</v>
      </c>
      <c r="C18" s="34" t="str">
        <f t="shared" si="0"/>
        <v>WTH 142</v>
      </c>
      <c r="D18" s="34">
        <v>1</v>
      </c>
      <c r="E18" s="34" t="s">
        <v>27</v>
      </c>
      <c r="F18" s="34" t="s">
        <v>191</v>
      </c>
      <c r="G18" s="34" t="s">
        <v>192</v>
      </c>
      <c r="H18" s="34">
        <v>69844</v>
      </c>
      <c r="I18" s="34"/>
      <c r="J18" s="34">
        <v>2</v>
      </c>
      <c r="K18" s="34" t="s">
        <v>10</v>
      </c>
    </row>
    <row r="19" spans="1:11" s="31" customFormat="1" x14ac:dyDescent="0.25">
      <c r="A19" s="29">
        <v>45202</v>
      </c>
      <c r="B19" s="30" t="s">
        <v>98</v>
      </c>
      <c r="C19" s="30" t="str">
        <f t="shared" si="0"/>
        <v>HCB 003</v>
      </c>
      <c r="D19" s="30">
        <v>1</v>
      </c>
      <c r="E19" s="30" t="s">
        <v>23</v>
      </c>
      <c r="F19" s="30" t="s">
        <v>193</v>
      </c>
      <c r="G19" s="30" t="s">
        <v>194</v>
      </c>
      <c r="H19" s="30">
        <v>69860</v>
      </c>
      <c r="I19" s="30"/>
      <c r="J19" s="30">
        <v>0.8</v>
      </c>
      <c r="K19" s="30" t="s">
        <v>10</v>
      </c>
    </row>
    <row r="20" spans="1:11" s="31" customFormat="1" x14ac:dyDescent="0.25">
      <c r="A20" s="29">
        <v>45202</v>
      </c>
      <c r="B20" s="30" t="s">
        <v>142</v>
      </c>
      <c r="C20" s="30" t="str">
        <f t="shared" si="0"/>
        <v>WIW 420</v>
      </c>
      <c r="D20" s="30">
        <v>1</v>
      </c>
      <c r="E20" s="30" t="s">
        <v>23</v>
      </c>
      <c r="F20" s="30" t="s">
        <v>195</v>
      </c>
      <c r="G20" s="30" t="s">
        <v>196</v>
      </c>
      <c r="H20" s="30">
        <v>68909</v>
      </c>
      <c r="I20" s="30">
        <v>0.8</v>
      </c>
      <c r="J20" s="30"/>
      <c r="K20" s="30" t="s">
        <v>10</v>
      </c>
    </row>
    <row r="21" spans="1:11" s="31" customFormat="1" x14ac:dyDescent="0.25">
      <c r="A21" s="29">
        <v>45202</v>
      </c>
      <c r="B21" s="30" t="s">
        <v>142</v>
      </c>
      <c r="C21" s="30" t="str">
        <f t="shared" si="0"/>
        <v>WIW 420</v>
      </c>
      <c r="D21" s="30">
        <v>1</v>
      </c>
      <c r="E21" s="30" t="s">
        <v>23</v>
      </c>
      <c r="F21" s="30" t="s">
        <v>195</v>
      </c>
      <c r="G21" s="30" t="s">
        <v>196</v>
      </c>
      <c r="H21" s="30">
        <v>69873</v>
      </c>
      <c r="I21" s="30">
        <v>0.1</v>
      </c>
      <c r="J21" s="30"/>
      <c r="K21" s="30" t="s">
        <v>10</v>
      </c>
    </row>
    <row r="22" spans="1:11" x14ac:dyDescent="0.25">
      <c r="A22" s="2">
        <v>45202</v>
      </c>
      <c r="B22" s="32"/>
      <c r="C22" s="32"/>
      <c r="D22" s="25"/>
      <c r="E22" s="32" t="s">
        <v>166</v>
      </c>
      <c r="F22" s="32" t="s">
        <v>197</v>
      </c>
      <c r="G22" s="32" t="s">
        <v>198</v>
      </c>
      <c r="H22" s="32">
        <v>69874</v>
      </c>
      <c r="I22" s="28"/>
      <c r="J22" s="28">
        <v>2.1</v>
      </c>
      <c r="K22" s="28" t="s">
        <v>10</v>
      </c>
    </row>
    <row r="23" spans="1:11" s="31" customFormat="1" x14ac:dyDescent="0.25">
      <c r="A23" s="29">
        <v>45202</v>
      </c>
      <c r="B23" s="33" t="s">
        <v>142</v>
      </c>
      <c r="C23" s="33" t="str">
        <f t="shared" si="0"/>
        <v>WIW 420</v>
      </c>
      <c r="D23" s="33">
        <v>1</v>
      </c>
      <c r="E23" s="33" t="s">
        <v>56</v>
      </c>
      <c r="F23" s="33" t="s">
        <v>199</v>
      </c>
      <c r="G23" s="33" t="s">
        <v>200</v>
      </c>
      <c r="H23" s="33">
        <v>69637</v>
      </c>
      <c r="I23" s="33"/>
      <c r="J23" s="33">
        <v>4</v>
      </c>
      <c r="K23" s="33" t="s">
        <v>10</v>
      </c>
    </row>
    <row r="24" spans="1:11" s="31" customFormat="1" x14ac:dyDescent="0.25">
      <c r="A24" s="29">
        <v>45202</v>
      </c>
      <c r="B24" s="30" t="s">
        <v>11</v>
      </c>
      <c r="C24" s="30" t="str">
        <f t="shared" si="0"/>
        <v>PMK 090</v>
      </c>
      <c r="D24" s="30">
        <v>2</v>
      </c>
      <c r="E24" s="30" t="s">
        <v>27</v>
      </c>
      <c r="F24" s="30" t="s">
        <v>43</v>
      </c>
      <c r="G24" s="30" t="s">
        <v>44</v>
      </c>
      <c r="H24" s="30">
        <v>69858</v>
      </c>
      <c r="I24" s="30"/>
      <c r="J24" s="30">
        <v>7</v>
      </c>
      <c r="K24" s="30" t="s">
        <v>10</v>
      </c>
    </row>
    <row r="25" spans="1:11" s="31" customFormat="1" x14ac:dyDescent="0.25">
      <c r="A25" s="29">
        <v>45202</v>
      </c>
      <c r="B25" s="30" t="s">
        <v>98</v>
      </c>
      <c r="C25" s="30" t="str">
        <f t="shared" si="0"/>
        <v>HCB 003</v>
      </c>
      <c r="D25" s="30">
        <v>1</v>
      </c>
      <c r="E25" s="30" t="s">
        <v>23</v>
      </c>
      <c r="F25" s="30" t="s">
        <v>201</v>
      </c>
      <c r="G25" s="30" t="s">
        <v>202</v>
      </c>
      <c r="H25" s="30">
        <v>69872</v>
      </c>
      <c r="I25" s="30">
        <v>0.2</v>
      </c>
      <c r="J25" s="30">
        <v>3.5</v>
      </c>
      <c r="K25" s="30" t="s">
        <v>18</v>
      </c>
    </row>
    <row r="26" spans="1:11" s="31" customFormat="1" x14ac:dyDescent="0.25">
      <c r="A26" s="29">
        <v>45202</v>
      </c>
      <c r="B26" s="30" t="s">
        <v>98</v>
      </c>
      <c r="C26" s="30" t="str">
        <f t="shared" si="0"/>
        <v>HCB 003</v>
      </c>
      <c r="D26" s="30">
        <v>1</v>
      </c>
      <c r="E26" s="30" t="s">
        <v>23</v>
      </c>
      <c r="F26" s="30" t="s">
        <v>201</v>
      </c>
      <c r="G26" s="30" t="s">
        <v>202</v>
      </c>
      <c r="H26" s="30">
        <v>69880</v>
      </c>
      <c r="I26" s="30"/>
      <c r="J26" s="30">
        <v>0.1</v>
      </c>
      <c r="K26" s="30" t="s">
        <v>18</v>
      </c>
    </row>
    <row r="27" spans="1:11" s="31" customFormat="1" x14ac:dyDescent="0.25">
      <c r="A27" s="29">
        <v>45202</v>
      </c>
      <c r="B27" s="30" t="s">
        <v>98</v>
      </c>
      <c r="C27" s="30" t="str">
        <f t="shared" si="0"/>
        <v>HCB 003</v>
      </c>
      <c r="D27" s="30">
        <v>1</v>
      </c>
      <c r="E27" s="30" t="s">
        <v>23</v>
      </c>
      <c r="F27" s="30" t="s">
        <v>203</v>
      </c>
      <c r="G27" s="30" t="s">
        <v>204</v>
      </c>
      <c r="H27" s="30">
        <v>69870</v>
      </c>
      <c r="I27" s="30"/>
      <c r="J27" s="30">
        <v>4.0999999999999996</v>
      </c>
      <c r="K27" s="30" t="s">
        <v>10</v>
      </c>
    </row>
    <row r="28" spans="1:11" s="31" customFormat="1" x14ac:dyDescent="0.25">
      <c r="A28" s="29">
        <v>45202</v>
      </c>
      <c r="B28" s="30" t="s">
        <v>98</v>
      </c>
      <c r="C28" s="30" t="str">
        <f t="shared" si="0"/>
        <v>HCB 003</v>
      </c>
      <c r="D28" s="30">
        <v>2</v>
      </c>
      <c r="E28" s="30" t="s">
        <v>27</v>
      </c>
      <c r="F28" s="30" t="s">
        <v>65</v>
      </c>
      <c r="G28" s="30" t="s">
        <v>66</v>
      </c>
      <c r="H28" s="30">
        <v>69861</v>
      </c>
      <c r="I28" s="30">
        <v>0.1</v>
      </c>
      <c r="J28" s="30">
        <v>1.2</v>
      </c>
      <c r="K28" s="30" t="s">
        <v>10</v>
      </c>
    </row>
    <row r="29" spans="1:11" s="31" customFormat="1" x14ac:dyDescent="0.25">
      <c r="A29" s="29">
        <v>45202</v>
      </c>
      <c r="B29" s="30" t="s">
        <v>98</v>
      </c>
      <c r="C29" s="30" t="str">
        <f t="shared" si="0"/>
        <v>HCB 003</v>
      </c>
      <c r="D29" s="30">
        <v>2</v>
      </c>
      <c r="E29" s="30" t="s">
        <v>205</v>
      </c>
      <c r="F29" s="30" t="s">
        <v>206</v>
      </c>
      <c r="G29" s="30" t="s">
        <v>207</v>
      </c>
      <c r="H29" s="30">
        <v>69849</v>
      </c>
      <c r="I29" s="30"/>
      <c r="J29" s="30">
        <v>5.4</v>
      </c>
      <c r="K29" s="30" t="s">
        <v>10</v>
      </c>
    </row>
    <row r="30" spans="1:11" s="31" customFormat="1" x14ac:dyDescent="0.25">
      <c r="A30" s="29">
        <v>45202</v>
      </c>
      <c r="B30" s="30" t="s">
        <v>90</v>
      </c>
      <c r="C30" s="30" t="str">
        <f>IF(B30="GUZMAN","SOT 079",IF(B30="MIGUEL","DMQ 934",IF(B30="FRANCO","UCS 416",IF(B30="MOYANO","HCB 003",IF(B30="CASTELLINA","UKQ 237",IF(B30="TONI","MGW270",IF(B30="IBARRA","PLH889",IF(B30="VILLAFAÑE","MGI 513",IF(B30="VELAZQUEZ","PMK 090",IF(B30="ACOSTA","KUV274",IF(B30="LEDESMA","AA 544 YZ",IF(B30="NIETO","WIW 420",IF(B30="GONZALEZ","VBT 585",IF(B30="LOZANO","WYK 776",IF(B30="AGUSTIN","WTH 142","")))))))))))))))</f>
        <v>WTH 142</v>
      </c>
      <c r="D30" s="30">
        <v>2</v>
      </c>
      <c r="E30" s="30" t="s">
        <v>27</v>
      </c>
      <c r="F30" s="30" t="s">
        <v>208</v>
      </c>
      <c r="G30" s="30" t="s">
        <v>209</v>
      </c>
      <c r="H30" s="30">
        <v>69851</v>
      </c>
      <c r="I30" s="30"/>
      <c r="J30" s="30">
        <v>6.3</v>
      </c>
      <c r="K30" s="30" t="s">
        <v>10</v>
      </c>
    </row>
    <row r="31" spans="1:11" s="31" customFormat="1" x14ac:dyDescent="0.25">
      <c r="A31" s="29">
        <v>45202</v>
      </c>
      <c r="B31" s="30" t="s">
        <v>26</v>
      </c>
      <c r="C31" s="30" t="str">
        <f t="shared" ref="C31:C45" si="1">IF(B31="GUZMAN","SOT 079",IF(B31="MIGUEL","DMQ 934",IF(B31="FRANCO","UCS 416",IF(B31="MOYANO","HCB 003",IF(B31="CASTELLINA","UKQ 237",IF(B31="TONI","MGW270",IF(B31="IBARRA","PLH889",IF(B31="VILLAFAÑE","MGI 513",IF(B31="VELAZQUEZ","PMK 090",IF(B31="ACOSTA","KUV274",IF(B31="LEDESMA","AA 544 YZ",IF(B31="NIETO","WIW 420",IF(B31="GONZALEZ","VBT 585",IF(B31="LOZANO","WYK 776",IF(B31="AGUSTIN","WTH 142","")))))))))))))))</f>
        <v>AA 544 YZ</v>
      </c>
      <c r="D31" s="30">
        <v>1</v>
      </c>
      <c r="E31" s="30" t="s">
        <v>67</v>
      </c>
      <c r="F31" s="30" t="s">
        <v>210</v>
      </c>
      <c r="G31" s="30" t="s">
        <v>211</v>
      </c>
      <c r="H31" s="30">
        <v>69865</v>
      </c>
      <c r="I31" s="30">
        <v>0.1</v>
      </c>
      <c r="J31" s="30">
        <v>5</v>
      </c>
      <c r="K31" s="30" t="s">
        <v>10</v>
      </c>
    </row>
    <row r="32" spans="1:11" s="31" customFormat="1" x14ac:dyDescent="0.25">
      <c r="A32" s="29">
        <v>45202</v>
      </c>
      <c r="B32" s="30" t="s">
        <v>26</v>
      </c>
      <c r="C32" s="30" t="str">
        <f t="shared" si="1"/>
        <v>AA 544 YZ</v>
      </c>
      <c r="D32" s="30">
        <v>1</v>
      </c>
      <c r="E32" s="30" t="s">
        <v>67</v>
      </c>
      <c r="F32" s="30" t="s">
        <v>212</v>
      </c>
      <c r="G32" s="30" t="s">
        <v>213</v>
      </c>
      <c r="H32" s="30">
        <v>69850</v>
      </c>
      <c r="I32" s="30"/>
      <c r="J32" s="30">
        <v>2</v>
      </c>
      <c r="K32" s="30" t="s">
        <v>10</v>
      </c>
    </row>
    <row r="33" spans="1:11" s="31" customFormat="1" x14ac:dyDescent="0.25">
      <c r="A33" s="29">
        <v>45202</v>
      </c>
      <c r="B33" s="30" t="s">
        <v>104</v>
      </c>
      <c r="C33" s="30" t="str">
        <f t="shared" si="1"/>
        <v>UCS 416</v>
      </c>
      <c r="D33" s="30">
        <v>3</v>
      </c>
      <c r="E33" s="30" t="s">
        <v>27</v>
      </c>
      <c r="F33" s="30" t="s">
        <v>212</v>
      </c>
      <c r="G33" s="30" t="s">
        <v>214</v>
      </c>
      <c r="H33" s="30">
        <v>69715</v>
      </c>
      <c r="I33" s="30"/>
      <c r="J33" s="30">
        <v>5.3</v>
      </c>
      <c r="K33" s="30" t="s">
        <v>10</v>
      </c>
    </row>
    <row r="34" spans="1:11" s="31" customFormat="1" x14ac:dyDescent="0.25">
      <c r="A34" s="29">
        <v>45202</v>
      </c>
      <c r="B34" s="30" t="s">
        <v>104</v>
      </c>
      <c r="C34" s="30" t="str">
        <f t="shared" si="1"/>
        <v>UCS 416</v>
      </c>
      <c r="D34" s="30">
        <v>1</v>
      </c>
      <c r="E34" s="30" t="s">
        <v>12</v>
      </c>
      <c r="F34" s="30" t="s">
        <v>215</v>
      </c>
      <c r="G34" s="30" t="s">
        <v>216</v>
      </c>
      <c r="H34" s="30">
        <v>69876</v>
      </c>
      <c r="I34" s="30">
        <v>0.8</v>
      </c>
      <c r="J34" s="30">
        <v>8</v>
      </c>
      <c r="K34" s="30" t="s">
        <v>18</v>
      </c>
    </row>
    <row r="35" spans="1:11" x14ac:dyDescent="0.25">
      <c r="A35" s="2">
        <v>45202</v>
      </c>
      <c r="B35" s="25"/>
      <c r="C35" s="25"/>
      <c r="D35" s="25"/>
      <c r="E35" s="25" t="s">
        <v>165</v>
      </c>
      <c r="F35" s="25" t="s">
        <v>188</v>
      </c>
      <c r="G35" s="25" t="s">
        <v>189</v>
      </c>
      <c r="H35" s="25">
        <v>69668</v>
      </c>
      <c r="I35" s="3">
        <v>0.1</v>
      </c>
      <c r="J35" s="3"/>
      <c r="K35" s="3" t="s">
        <v>10</v>
      </c>
    </row>
    <row r="36" spans="1:11" s="31" customFormat="1" x14ac:dyDescent="0.25">
      <c r="A36" s="29">
        <v>45202</v>
      </c>
      <c r="B36" s="30" t="s">
        <v>104</v>
      </c>
      <c r="C36" s="30" t="str">
        <f t="shared" si="1"/>
        <v>UCS 416</v>
      </c>
      <c r="D36" s="30">
        <v>2</v>
      </c>
      <c r="E36" s="30" t="s">
        <v>23</v>
      </c>
      <c r="F36" s="30" t="s">
        <v>217</v>
      </c>
      <c r="G36" s="30" t="s">
        <v>218</v>
      </c>
      <c r="H36" s="30">
        <v>69843</v>
      </c>
      <c r="I36" s="30">
        <v>0.3</v>
      </c>
      <c r="J36" s="30">
        <v>5</v>
      </c>
      <c r="K36" s="30" t="s">
        <v>18</v>
      </c>
    </row>
    <row r="37" spans="1:11" s="31" customFormat="1" x14ac:dyDescent="0.25">
      <c r="A37" s="29">
        <v>45202</v>
      </c>
      <c r="B37" s="30" t="s">
        <v>95</v>
      </c>
      <c r="C37" s="30" t="str">
        <f t="shared" si="1"/>
        <v>DMQ 934</v>
      </c>
      <c r="D37" s="30">
        <v>1</v>
      </c>
      <c r="E37" s="30" t="s">
        <v>12</v>
      </c>
      <c r="F37" s="30" t="s">
        <v>219</v>
      </c>
      <c r="G37" s="30" t="s">
        <v>220</v>
      </c>
      <c r="H37" s="30">
        <v>69848</v>
      </c>
      <c r="I37" s="30"/>
      <c r="J37" s="30">
        <v>10.5</v>
      </c>
      <c r="K37" s="30" t="s">
        <v>10</v>
      </c>
    </row>
    <row r="38" spans="1:11" s="31" customFormat="1" x14ac:dyDescent="0.25">
      <c r="A38" s="29">
        <v>45202</v>
      </c>
      <c r="B38" s="30" t="s">
        <v>95</v>
      </c>
      <c r="C38" s="30" t="str">
        <f t="shared" si="1"/>
        <v>DMQ 934</v>
      </c>
      <c r="D38" s="30">
        <v>2</v>
      </c>
      <c r="E38" s="30" t="s">
        <v>170</v>
      </c>
      <c r="F38" s="30" t="s">
        <v>171</v>
      </c>
      <c r="G38" s="30" t="s">
        <v>172</v>
      </c>
      <c r="H38" s="30">
        <v>69878</v>
      </c>
      <c r="I38" s="30"/>
      <c r="J38" s="30">
        <v>9</v>
      </c>
      <c r="K38" s="30" t="s">
        <v>18</v>
      </c>
    </row>
    <row r="39" spans="1:11" s="31" customFormat="1" x14ac:dyDescent="0.25">
      <c r="A39" s="29">
        <v>45202</v>
      </c>
      <c r="B39" s="30" t="s">
        <v>110</v>
      </c>
      <c r="C39" s="30" t="str">
        <f t="shared" si="1"/>
        <v>WYK 776</v>
      </c>
      <c r="D39" s="30">
        <v>1</v>
      </c>
      <c r="E39" s="30" t="s">
        <v>12</v>
      </c>
      <c r="F39" s="30" t="s">
        <v>221</v>
      </c>
      <c r="G39" s="30" t="s">
        <v>222</v>
      </c>
      <c r="H39" s="30">
        <v>69863</v>
      </c>
      <c r="I39" s="30"/>
      <c r="J39" s="30">
        <v>0.1</v>
      </c>
      <c r="K39" s="30" t="s">
        <v>10</v>
      </c>
    </row>
    <row r="40" spans="1:11" s="31" customFormat="1" x14ac:dyDescent="0.25">
      <c r="A40" s="29">
        <v>45202</v>
      </c>
      <c r="B40" s="30" t="s">
        <v>110</v>
      </c>
      <c r="C40" s="30" t="str">
        <f t="shared" si="1"/>
        <v>WYK 776</v>
      </c>
      <c r="D40" s="30">
        <v>1</v>
      </c>
      <c r="E40" s="30" t="s">
        <v>12</v>
      </c>
      <c r="F40" s="30" t="s">
        <v>223</v>
      </c>
      <c r="G40" s="30" t="s">
        <v>224</v>
      </c>
      <c r="H40" s="30">
        <v>69847</v>
      </c>
      <c r="I40" s="30"/>
      <c r="J40" s="30">
        <v>0.4</v>
      </c>
      <c r="K40" s="30" t="s">
        <v>10</v>
      </c>
    </row>
    <row r="41" spans="1:11" s="31" customFormat="1" x14ac:dyDescent="0.25">
      <c r="A41" s="29">
        <v>45202</v>
      </c>
      <c r="B41" s="30" t="s">
        <v>110</v>
      </c>
      <c r="C41" s="30" t="str">
        <f t="shared" si="1"/>
        <v>WYK 776</v>
      </c>
      <c r="D41" s="30">
        <v>1</v>
      </c>
      <c r="E41" s="30" t="s">
        <v>12</v>
      </c>
      <c r="F41" s="30" t="s">
        <v>225</v>
      </c>
      <c r="G41" s="30" t="s">
        <v>226</v>
      </c>
      <c r="H41" s="30">
        <v>69856</v>
      </c>
      <c r="I41" s="30"/>
      <c r="J41" s="30">
        <v>1.9</v>
      </c>
      <c r="K41" s="30" t="s">
        <v>10</v>
      </c>
    </row>
    <row r="42" spans="1:11" s="31" customFormat="1" x14ac:dyDescent="0.25">
      <c r="A42" s="29">
        <v>45202</v>
      </c>
      <c r="B42" s="30" t="s">
        <v>110</v>
      </c>
      <c r="C42" s="30" t="str">
        <f t="shared" si="1"/>
        <v>WYK 776</v>
      </c>
      <c r="D42" s="30">
        <v>1</v>
      </c>
      <c r="E42" s="30" t="s">
        <v>12</v>
      </c>
      <c r="F42" s="30" t="s">
        <v>227</v>
      </c>
      <c r="G42" s="30" t="s">
        <v>228</v>
      </c>
      <c r="H42" s="30">
        <v>69867</v>
      </c>
      <c r="I42" s="30"/>
      <c r="J42" s="30">
        <v>1.1000000000000001</v>
      </c>
      <c r="K42" s="30" t="s">
        <v>10</v>
      </c>
    </row>
    <row r="43" spans="1:11" s="31" customFormat="1" x14ac:dyDescent="0.25">
      <c r="A43" s="29">
        <v>45202</v>
      </c>
      <c r="B43" s="30" t="s">
        <v>110</v>
      </c>
      <c r="C43" s="30" t="str">
        <f t="shared" si="1"/>
        <v>WYK 776</v>
      </c>
      <c r="D43" s="30">
        <v>1</v>
      </c>
      <c r="E43" s="30" t="s">
        <v>12</v>
      </c>
      <c r="F43" s="30" t="s">
        <v>229</v>
      </c>
      <c r="G43" s="30" t="s">
        <v>230</v>
      </c>
      <c r="H43" s="30">
        <v>69866</v>
      </c>
      <c r="I43" s="30"/>
      <c r="J43" s="30">
        <v>0.3</v>
      </c>
      <c r="K43" s="30" t="s">
        <v>10</v>
      </c>
    </row>
    <row r="44" spans="1:11" s="31" customFormat="1" x14ac:dyDescent="0.25">
      <c r="A44" s="29">
        <v>45202</v>
      </c>
      <c r="B44" s="30" t="s">
        <v>110</v>
      </c>
      <c r="C44" s="30" t="str">
        <f t="shared" si="1"/>
        <v>WYK 776</v>
      </c>
      <c r="D44" s="30">
        <v>2</v>
      </c>
      <c r="E44" s="30" t="s">
        <v>27</v>
      </c>
      <c r="F44" s="30" t="s">
        <v>73</v>
      </c>
      <c r="G44" s="30" t="s">
        <v>231</v>
      </c>
      <c r="H44" s="30">
        <v>69877</v>
      </c>
      <c r="I44" s="30"/>
      <c r="J44" s="30">
        <v>2</v>
      </c>
      <c r="K44" s="30" t="s">
        <v>18</v>
      </c>
    </row>
    <row r="45" spans="1:11" s="31" customFormat="1" x14ac:dyDescent="0.25">
      <c r="A45" s="29">
        <v>45202</v>
      </c>
      <c r="B45" s="30" t="s">
        <v>110</v>
      </c>
      <c r="C45" s="30" t="str">
        <f t="shared" si="1"/>
        <v>WYK 776</v>
      </c>
      <c r="D45" s="30">
        <v>2</v>
      </c>
      <c r="E45" s="30" t="s">
        <v>27</v>
      </c>
      <c r="F45" s="30" t="s">
        <v>232</v>
      </c>
      <c r="G45" s="30" t="s">
        <v>233</v>
      </c>
      <c r="H45" s="30">
        <v>69862</v>
      </c>
      <c r="I45" s="30"/>
      <c r="J45" s="30">
        <v>2</v>
      </c>
      <c r="K45" s="30" t="s">
        <v>10</v>
      </c>
    </row>
    <row r="46" spans="1:11" s="31" customFormat="1" x14ac:dyDescent="0.25">
      <c r="A46" s="29">
        <v>45202</v>
      </c>
      <c r="B46" s="30" t="s">
        <v>110</v>
      </c>
      <c r="C46" s="30" t="str">
        <f t="shared" ref="C46:C53" si="2">IF(B46="GUZMAN","SOT 079",IF(B46="MIGUEL","DMQ 934",IF(B46="FRANCO","UCS 416",IF(B46="MOYANO","HCB 003",IF(B46="CASTELLINA","UKQ 237",IF(B46="TONI","MGW270",IF(B46="IBARRA","PLH889",IF(B46="VILLAFAÑE","MGI 513",IF(B46="VELAZQUEZ","PMK 090",IF(B46="ACOSTA","KUV274",IF(B46="LEDESMA","AA 544 YZ",IF(B46="NIETO","WIW 420",IF(B46="GONZALEZ","VBT 585",IF(B46="LOZANO","WYK 776",IF(B46="AGUSTIN","WTH 142","")))))))))))))))</f>
        <v>WYK 776</v>
      </c>
      <c r="D46" s="30">
        <v>2</v>
      </c>
      <c r="E46" s="30" t="s">
        <v>27</v>
      </c>
      <c r="F46" s="30" t="s">
        <v>234</v>
      </c>
      <c r="G46" s="30" t="s">
        <v>235</v>
      </c>
      <c r="H46" s="30">
        <v>69869</v>
      </c>
      <c r="I46" s="30"/>
      <c r="J46" s="30">
        <v>3.9</v>
      </c>
      <c r="K46" s="30" t="s">
        <v>10</v>
      </c>
    </row>
    <row r="47" spans="1:11" x14ac:dyDescent="0.25">
      <c r="A47" s="2">
        <v>45202</v>
      </c>
      <c r="B47" s="24" t="s">
        <v>142</v>
      </c>
      <c r="C47" s="24" t="str">
        <f t="shared" si="2"/>
        <v>WIW 420</v>
      </c>
      <c r="D47" s="24">
        <v>1</v>
      </c>
      <c r="E47" s="24" t="s">
        <v>152</v>
      </c>
      <c r="F47" s="24" t="s">
        <v>236</v>
      </c>
      <c r="G47" s="24" t="s">
        <v>237</v>
      </c>
      <c r="H47" s="24">
        <v>69917</v>
      </c>
      <c r="I47" s="3"/>
      <c r="J47" s="3">
        <v>0.1</v>
      </c>
      <c r="K47" s="3" t="s">
        <v>10</v>
      </c>
    </row>
    <row r="48" spans="1:11" x14ac:dyDescent="0.25">
      <c r="A48" s="2">
        <v>45202</v>
      </c>
      <c r="B48" s="24" t="s">
        <v>85</v>
      </c>
      <c r="C48" s="24" t="str">
        <f t="shared" si="2"/>
        <v>VBT 585</v>
      </c>
      <c r="D48" s="24">
        <v>1</v>
      </c>
      <c r="E48" s="24" t="s">
        <v>153</v>
      </c>
      <c r="F48" s="24" t="s">
        <v>238</v>
      </c>
      <c r="G48" s="24" t="s">
        <v>239</v>
      </c>
      <c r="H48" s="24">
        <v>69918</v>
      </c>
      <c r="I48" s="3"/>
      <c r="J48" s="3">
        <v>12</v>
      </c>
      <c r="K48" s="3" t="s">
        <v>18</v>
      </c>
    </row>
    <row r="49" spans="1:11" x14ac:dyDescent="0.25">
      <c r="A49" s="2">
        <v>45202</v>
      </c>
      <c r="B49" s="24" t="s">
        <v>104</v>
      </c>
      <c r="C49" s="24" t="str">
        <f t="shared" si="2"/>
        <v>UCS 416</v>
      </c>
      <c r="D49" s="24">
        <v>2</v>
      </c>
      <c r="E49" s="24" t="s">
        <v>151</v>
      </c>
      <c r="F49" s="24" t="s">
        <v>217</v>
      </c>
      <c r="G49" s="24" t="s">
        <v>218</v>
      </c>
      <c r="H49" s="24">
        <v>69927</v>
      </c>
      <c r="I49" s="3"/>
      <c r="J49" s="3">
        <v>0.2</v>
      </c>
      <c r="K49" s="3" t="s">
        <v>18</v>
      </c>
    </row>
    <row r="50" spans="1:11" x14ac:dyDescent="0.25">
      <c r="A50" s="2">
        <v>45202</v>
      </c>
      <c r="B50" s="24" t="s">
        <v>26</v>
      </c>
      <c r="C50" s="24" t="str">
        <f t="shared" si="2"/>
        <v>AA 544 YZ</v>
      </c>
      <c r="D50" s="24">
        <v>1</v>
      </c>
      <c r="E50" s="24" t="s">
        <v>156</v>
      </c>
      <c r="F50" s="24" t="s">
        <v>62</v>
      </c>
      <c r="G50" s="24" t="s">
        <v>111</v>
      </c>
      <c r="H50" s="24">
        <v>69944</v>
      </c>
      <c r="I50" s="3"/>
      <c r="J50" s="3">
        <v>1</v>
      </c>
      <c r="K50" s="3" t="s">
        <v>10</v>
      </c>
    </row>
    <row r="51" spans="1:11" x14ac:dyDescent="0.25">
      <c r="A51" s="2">
        <v>45202</v>
      </c>
      <c r="B51" s="24" t="s">
        <v>142</v>
      </c>
      <c r="C51" s="24" t="str">
        <f t="shared" si="2"/>
        <v>WIW 420</v>
      </c>
      <c r="D51" s="24">
        <v>2</v>
      </c>
      <c r="E51" s="24" t="s">
        <v>159</v>
      </c>
      <c r="F51" s="24" t="s">
        <v>240</v>
      </c>
      <c r="G51" s="24" t="s">
        <v>155</v>
      </c>
      <c r="H51" s="24">
        <v>69943</v>
      </c>
      <c r="I51" s="3">
        <v>4.2</v>
      </c>
      <c r="J51" s="3"/>
      <c r="K51" s="3" t="s">
        <v>10</v>
      </c>
    </row>
    <row r="52" spans="1:11" x14ac:dyDescent="0.25">
      <c r="A52" s="2">
        <v>45202</v>
      </c>
      <c r="B52" s="24" t="s">
        <v>53</v>
      </c>
      <c r="C52" s="24" t="str">
        <f t="shared" si="2"/>
        <v>KUV274</v>
      </c>
      <c r="D52" s="24">
        <v>2</v>
      </c>
      <c r="E52" s="24" t="s">
        <v>160</v>
      </c>
      <c r="F52" s="24" t="s">
        <v>241</v>
      </c>
      <c r="G52" s="24" t="s">
        <v>242</v>
      </c>
      <c r="H52" s="24">
        <v>69892</v>
      </c>
      <c r="I52" s="3">
        <v>0.7</v>
      </c>
      <c r="J52" s="3">
        <v>4</v>
      </c>
      <c r="K52" s="3" t="s">
        <v>18</v>
      </c>
    </row>
    <row r="53" spans="1:11" x14ac:dyDescent="0.25">
      <c r="A53" s="2">
        <v>45202</v>
      </c>
      <c r="B53" s="24" t="s">
        <v>142</v>
      </c>
      <c r="C53" s="24" t="str">
        <f t="shared" si="2"/>
        <v>WIW 420</v>
      </c>
      <c r="D53" s="24">
        <v>3</v>
      </c>
      <c r="E53" s="24" t="s">
        <v>161</v>
      </c>
      <c r="F53" s="24" t="s">
        <v>240</v>
      </c>
      <c r="G53" s="24" t="s">
        <v>155</v>
      </c>
      <c r="H53" s="24">
        <v>69942</v>
      </c>
      <c r="I53" s="3">
        <v>4.4000000000000004</v>
      </c>
      <c r="J53" s="3"/>
      <c r="K53" s="3" t="s">
        <v>10</v>
      </c>
    </row>
    <row r="54" spans="1:11" x14ac:dyDescent="0.25">
      <c r="A54" s="2"/>
      <c r="B54" s="3"/>
      <c r="C54" s="4"/>
      <c r="D54" s="3"/>
      <c r="E54" s="3"/>
      <c r="F54" s="3"/>
      <c r="G54" s="3"/>
      <c r="H54" s="3"/>
      <c r="I54" s="3"/>
      <c r="J54" s="3"/>
      <c r="K54" s="3"/>
    </row>
    <row r="56" spans="1:11" ht="15.75" thickBot="1" x14ac:dyDescent="0.3"/>
    <row r="57" spans="1:11" ht="15.75" thickBot="1" x14ac:dyDescent="0.3">
      <c r="A57" s="47" t="s">
        <v>114</v>
      </c>
      <c r="B57" s="48"/>
      <c r="C57" s="48"/>
      <c r="D57" s="48"/>
      <c r="E57" s="49"/>
      <c r="G57" s="5"/>
      <c r="H57" s="6" t="s">
        <v>115</v>
      </c>
      <c r="I57" s="6" t="s">
        <v>116</v>
      </c>
    </row>
    <row r="58" spans="1:11" ht="15.75" thickBot="1" x14ac:dyDescent="0.3">
      <c r="A58" s="1" t="s">
        <v>2</v>
      </c>
      <c r="B58" s="1" t="s">
        <v>1</v>
      </c>
      <c r="C58" s="1" t="s">
        <v>115</v>
      </c>
      <c r="D58" s="1" t="s">
        <v>117</v>
      </c>
      <c r="E58" s="1" t="s">
        <v>118</v>
      </c>
      <c r="G58" s="7" t="s">
        <v>18</v>
      </c>
      <c r="H58" s="8">
        <v>28.6</v>
      </c>
      <c r="I58" s="9">
        <f>+H58/H61</f>
        <v>0.12327586206896553</v>
      </c>
    </row>
    <row r="59" spans="1:11" ht="15.75" thickBot="1" x14ac:dyDescent="0.3">
      <c r="A59" s="1" t="s">
        <v>119</v>
      </c>
      <c r="B59" s="1" t="s">
        <v>34</v>
      </c>
      <c r="C59" s="3">
        <v>6</v>
      </c>
      <c r="D59" s="3">
        <v>2</v>
      </c>
      <c r="E59" s="3">
        <f>+C59*D59</f>
        <v>12</v>
      </c>
      <c r="G59" s="7" t="s">
        <v>10</v>
      </c>
      <c r="H59" s="8">
        <v>203.4</v>
      </c>
      <c r="I59" s="10">
        <f>+H59/H61</f>
        <v>0.87672413793103454</v>
      </c>
    </row>
    <row r="60" spans="1:11" ht="15.75" thickBot="1" x14ac:dyDescent="0.3">
      <c r="A60" s="1" t="s">
        <v>120</v>
      </c>
      <c r="B60" s="1" t="s">
        <v>53</v>
      </c>
      <c r="C60" s="3">
        <v>16</v>
      </c>
      <c r="D60" s="3">
        <v>1</v>
      </c>
      <c r="E60" s="3">
        <f t="shared" ref="E60:E65" si="3">+C60*D60</f>
        <v>16</v>
      </c>
      <c r="G60" s="7" t="s">
        <v>121</v>
      </c>
      <c r="H60" s="8">
        <v>0</v>
      </c>
      <c r="I60" s="10">
        <f>+H60/H61</f>
        <v>0</v>
      </c>
    </row>
    <row r="61" spans="1:11" ht="15.75" thickBot="1" x14ac:dyDescent="0.3">
      <c r="A61" s="1" t="s">
        <v>122</v>
      </c>
      <c r="B61" s="1" t="s">
        <v>64</v>
      </c>
      <c r="C61" s="4">
        <v>16</v>
      </c>
      <c r="D61" s="4">
        <v>3</v>
      </c>
      <c r="E61" s="3">
        <f t="shared" si="3"/>
        <v>48</v>
      </c>
      <c r="G61" s="7" t="s">
        <v>123</v>
      </c>
      <c r="H61" s="11">
        <f>SUM(H58:H60)</f>
        <v>232</v>
      </c>
      <c r="I61" s="12">
        <f>SUM(I58:I60)</f>
        <v>1</v>
      </c>
    </row>
    <row r="62" spans="1:11" x14ac:dyDescent="0.25">
      <c r="A62" s="1" t="s">
        <v>124</v>
      </c>
      <c r="B62" s="1" t="s">
        <v>40</v>
      </c>
      <c r="C62" s="3">
        <v>8</v>
      </c>
      <c r="D62" s="3">
        <v>1</v>
      </c>
      <c r="E62" s="3">
        <f t="shared" si="3"/>
        <v>8</v>
      </c>
    </row>
    <row r="63" spans="1:11" x14ac:dyDescent="0.25">
      <c r="A63" s="1" t="s">
        <v>125</v>
      </c>
      <c r="B63" s="1" t="s">
        <v>11</v>
      </c>
      <c r="C63" s="3">
        <v>8</v>
      </c>
      <c r="D63" s="3">
        <v>1</v>
      </c>
      <c r="E63" s="3">
        <f t="shared" si="3"/>
        <v>8</v>
      </c>
    </row>
    <row r="64" spans="1:11" x14ac:dyDescent="0.25">
      <c r="A64" s="1" t="s">
        <v>126</v>
      </c>
      <c r="B64" s="1" t="s">
        <v>26</v>
      </c>
      <c r="C64" s="3">
        <v>16</v>
      </c>
      <c r="D64" s="3">
        <v>3</v>
      </c>
      <c r="E64" s="3">
        <f t="shared" si="3"/>
        <v>48</v>
      </c>
    </row>
    <row r="65" spans="1:10" x14ac:dyDescent="0.25">
      <c r="A65" s="1" t="s">
        <v>127</v>
      </c>
      <c r="B65" s="1" t="s">
        <v>128</v>
      </c>
      <c r="C65" s="3">
        <v>22</v>
      </c>
      <c r="D65" s="3">
        <v>1</v>
      </c>
      <c r="E65" s="3">
        <f t="shared" si="3"/>
        <v>22</v>
      </c>
      <c r="G65" s="13"/>
      <c r="H65" s="13"/>
      <c r="I65" s="14" t="s">
        <v>123</v>
      </c>
      <c r="J65" s="14" t="s">
        <v>129</v>
      </c>
    </row>
    <row r="66" spans="1:10" x14ac:dyDescent="0.25">
      <c r="A66" s="15" t="s">
        <v>130</v>
      </c>
      <c r="B66" s="15"/>
      <c r="C66" s="15"/>
      <c r="D66" s="15"/>
      <c r="E66" s="1">
        <f>+E65+E64+E63+E62+E61+E60+E59</f>
        <v>162</v>
      </c>
      <c r="G66" s="13" t="s">
        <v>131</v>
      </c>
      <c r="H66" s="16">
        <v>248</v>
      </c>
      <c r="I66" s="17">
        <v>232.3</v>
      </c>
      <c r="J66" s="18">
        <f>(I66/H66)*1</f>
        <v>0.93669354838709684</v>
      </c>
    </row>
    <row r="67" spans="1:10" x14ac:dyDescent="0.25">
      <c r="A67" s="50" t="s">
        <v>132</v>
      </c>
      <c r="B67" s="50"/>
      <c r="C67" s="50"/>
      <c r="D67" s="50"/>
      <c r="E67" s="50"/>
      <c r="G67" s="13" t="s">
        <v>133</v>
      </c>
      <c r="H67" s="19">
        <v>272</v>
      </c>
      <c r="I67" s="17">
        <v>232</v>
      </c>
      <c r="J67" s="18">
        <f>(I67/H67)*1</f>
        <v>0.8529411764705882</v>
      </c>
    </row>
    <row r="68" spans="1:10" x14ac:dyDescent="0.25">
      <c r="A68" s="1" t="s">
        <v>134</v>
      </c>
      <c r="B68" s="1" t="s">
        <v>104</v>
      </c>
      <c r="C68" s="3">
        <v>7</v>
      </c>
      <c r="D68" s="3">
        <v>2</v>
      </c>
      <c r="E68" s="3">
        <f t="shared" ref="E68:E74" si="4">+C68*D68</f>
        <v>14</v>
      </c>
    </row>
    <row r="69" spans="1:10" x14ac:dyDescent="0.25">
      <c r="A69" s="1" t="s">
        <v>135</v>
      </c>
      <c r="B69" s="1" t="s">
        <v>95</v>
      </c>
      <c r="C69" s="3">
        <v>8</v>
      </c>
      <c r="D69" s="3">
        <v>2</v>
      </c>
      <c r="E69" s="3">
        <f t="shared" si="4"/>
        <v>16</v>
      </c>
    </row>
    <row r="70" spans="1:10" x14ac:dyDescent="0.25">
      <c r="A70" s="1" t="s">
        <v>136</v>
      </c>
      <c r="B70" s="1" t="s">
        <v>110</v>
      </c>
      <c r="C70" s="3">
        <v>8</v>
      </c>
      <c r="D70" s="3">
        <v>1</v>
      </c>
      <c r="E70" s="3">
        <f t="shared" si="4"/>
        <v>8</v>
      </c>
      <c r="G70" s="13" t="s">
        <v>137</v>
      </c>
      <c r="H70" s="13" t="s">
        <v>117</v>
      </c>
      <c r="I70" s="13" t="s">
        <v>138</v>
      </c>
      <c r="J70" s="13" t="s">
        <v>115</v>
      </c>
    </row>
    <row r="71" spans="1:10" x14ac:dyDescent="0.25">
      <c r="A71" s="1" t="s">
        <v>139</v>
      </c>
      <c r="B71" s="1" t="s">
        <v>147</v>
      </c>
      <c r="C71" s="3">
        <v>8</v>
      </c>
      <c r="D71" s="3">
        <v>2</v>
      </c>
      <c r="E71" s="3">
        <f t="shared" si="4"/>
        <v>16</v>
      </c>
      <c r="G71" s="20" t="s">
        <v>140</v>
      </c>
      <c r="H71" s="21">
        <v>11</v>
      </c>
      <c r="I71" s="21">
        <v>27</v>
      </c>
      <c r="J71" s="21">
        <v>119.5</v>
      </c>
    </row>
    <row r="72" spans="1:10" x14ac:dyDescent="0.25">
      <c r="A72" s="22" t="s">
        <v>141</v>
      </c>
      <c r="B72" s="1" t="s">
        <v>142</v>
      </c>
      <c r="C72" s="3">
        <v>7</v>
      </c>
      <c r="D72" s="3">
        <v>0</v>
      </c>
      <c r="E72" s="3">
        <f t="shared" si="4"/>
        <v>0</v>
      </c>
      <c r="G72" s="20" t="s">
        <v>143</v>
      </c>
      <c r="H72" s="21">
        <v>13</v>
      </c>
      <c r="I72" s="21">
        <v>23</v>
      </c>
      <c r="J72" s="21">
        <v>112.5</v>
      </c>
    </row>
    <row r="73" spans="1:10" x14ac:dyDescent="0.25">
      <c r="A73" s="22" t="s">
        <v>144</v>
      </c>
      <c r="B73" s="1" t="s">
        <v>90</v>
      </c>
      <c r="C73" s="3">
        <v>8</v>
      </c>
      <c r="D73" s="3">
        <v>2</v>
      </c>
      <c r="E73" s="3">
        <f t="shared" si="4"/>
        <v>16</v>
      </c>
      <c r="G73" s="13" t="s">
        <v>123</v>
      </c>
      <c r="H73" s="23">
        <f>+H71+H72</f>
        <v>24</v>
      </c>
      <c r="I73" s="23">
        <f>+I71+I72</f>
        <v>50</v>
      </c>
      <c r="J73" s="23">
        <f>+J71+J72</f>
        <v>232</v>
      </c>
    </row>
    <row r="74" spans="1:10" x14ac:dyDescent="0.25">
      <c r="A74" s="1" t="s">
        <v>145</v>
      </c>
      <c r="B74" s="1" t="s">
        <v>98</v>
      </c>
      <c r="C74" s="3">
        <v>8</v>
      </c>
      <c r="D74" s="3">
        <v>2</v>
      </c>
      <c r="E74" s="3">
        <f t="shared" si="4"/>
        <v>16</v>
      </c>
    </row>
    <row r="75" spans="1:10" x14ac:dyDescent="0.25">
      <c r="A75" s="22" t="s">
        <v>146</v>
      </c>
      <c r="B75" s="1" t="s">
        <v>85</v>
      </c>
      <c r="C75" s="3">
        <v>12</v>
      </c>
      <c r="D75" s="3">
        <v>2</v>
      </c>
      <c r="E75" s="3">
        <f>+D75*C75</f>
        <v>24</v>
      </c>
    </row>
    <row r="76" spans="1:10" x14ac:dyDescent="0.25">
      <c r="A76" s="15"/>
      <c r="B76" s="15"/>
      <c r="C76" s="15"/>
      <c r="D76" s="15"/>
      <c r="E76" s="1">
        <f>+E68+E69+E70+E71+E72+E73+E74+E75</f>
        <v>110</v>
      </c>
    </row>
    <row r="77" spans="1:10" x14ac:dyDescent="0.25">
      <c r="E77" s="1">
        <f>+E66+E76</f>
        <v>272</v>
      </c>
    </row>
  </sheetData>
  <mergeCells count="2">
    <mergeCell ref="A57:E57"/>
    <mergeCell ref="A67:E6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7BCE-F92D-4259-8E62-681E955FEDED}">
  <dimension ref="A1:K62"/>
  <sheetViews>
    <sheetView topLeftCell="A2" workbookViewId="0">
      <selection activeCell="E23" sqref="E22:E23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6.5703125" bestFit="1" customWidth="1"/>
    <col min="6" max="6" width="23.42578125" bestFit="1" customWidth="1"/>
    <col min="7" max="7" width="27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45225</v>
      </c>
      <c r="B2" s="4" t="s">
        <v>53</v>
      </c>
      <c r="C2" s="4" t="str">
        <f t="shared" ref="C2:C18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KUV274</v>
      </c>
      <c r="D2" s="4">
        <v>1</v>
      </c>
      <c r="E2" s="4" t="s">
        <v>168</v>
      </c>
      <c r="F2" s="4" t="s">
        <v>246</v>
      </c>
      <c r="G2" s="4" t="s">
        <v>247</v>
      </c>
      <c r="H2" s="4">
        <v>70629</v>
      </c>
      <c r="I2" s="4">
        <v>5</v>
      </c>
      <c r="J2" s="4"/>
      <c r="K2" s="4" t="s">
        <v>18</v>
      </c>
    </row>
    <row r="3" spans="1:11" s="27" customFormat="1" x14ac:dyDescent="0.25">
      <c r="A3" s="26">
        <v>45225</v>
      </c>
      <c r="B3" s="4" t="s">
        <v>53</v>
      </c>
      <c r="C3" s="4" t="str">
        <f t="shared" si="0"/>
        <v>KUV274</v>
      </c>
      <c r="D3" s="4">
        <v>1</v>
      </c>
      <c r="E3" s="4" t="s">
        <v>168</v>
      </c>
      <c r="F3" s="4" t="s">
        <v>803</v>
      </c>
      <c r="G3" s="4" t="s">
        <v>804</v>
      </c>
      <c r="H3" s="4">
        <v>70644</v>
      </c>
      <c r="I3" s="4"/>
      <c r="J3" s="4">
        <v>0.3</v>
      </c>
      <c r="K3" s="4" t="s">
        <v>10</v>
      </c>
    </row>
    <row r="4" spans="1:11" s="27" customFormat="1" x14ac:dyDescent="0.25">
      <c r="A4" s="26">
        <v>45225</v>
      </c>
      <c r="B4" s="4" t="s">
        <v>34</v>
      </c>
      <c r="C4" s="4" t="str">
        <f t="shared" si="0"/>
        <v>MGI 513</v>
      </c>
      <c r="D4" s="4">
        <v>1</v>
      </c>
      <c r="E4" s="4" t="s">
        <v>182</v>
      </c>
      <c r="F4" s="4" t="s">
        <v>183</v>
      </c>
      <c r="G4" s="4" t="s">
        <v>184</v>
      </c>
      <c r="H4" s="4">
        <v>70627</v>
      </c>
      <c r="I4" s="4">
        <v>0.8</v>
      </c>
      <c r="J4" s="4">
        <v>4.8</v>
      </c>
      <c r="K4" s="4" t="s">
        <v>18</v>
      </c>
    </row>
    <row r="5" spans="1:11" x14ac:dyDescent="0.25">
      <c r="A5" s="2">
        <v>45225</v>
      </c>
      <c r="B5" s="25"/>
      <c r="C5" s="25"/>
      <c r="D5" s="25"/>
      <c r="E5" s="25" t="s">
        <v>665</v>
      </c>
      <c r="F5" s="25" t="s">
        <v>768</v>
      </c>
      <c r="G5" s="25" t="s">
        <v>29</v>
      </c>
      <c r="H5" s="25">
        <v>70584</v>
      </c>
      <c r="I5" s="3">
        <v>5.9</v>
      </c>
      <c r="J5" s="3"/>
      <c r="K5" s="3" t="s">
        <v>10</v>
      </c>
    </row>
    <row r="6" spans="1:11" x14ac:dyDescent="0.25">
      <c r="A6" s="2">
        <v>45225</v>
      </c>
      <c r="B6" s="25"/>
      <c r="C6" s="25"/>
      <c r="D6" s="25"/>
      <c r="E6" s="25" t="s">
        <v>665</v>
      </c>
      <c r="F6" s="25" t="s">
        <v>768</v>
      </c>
      <c r="G6" s="25" t="s">
        <v>29</v>
      </c>
      <c r="H6" s="25">
        <v>70586</v>
      </c>
      <c r="I6" s="3">
        <v>5.9</v>
      </c>
      <c r="J6" s="3"/>
      <c r="K6" s="3" t="s">
        <v>10</v>
      </c>
    </row>
    <row r="7" spans="1:11" s="27" customFormat="1" x14ac:dyDescent="0.25">
      <c r="A7" s="26">
        <v>45225</v>
      </c>
      <c r="B7" s="4" t="s">
        <v>26</v>
      </c>
      <c r="C7" s="4" t="str">
        <f t="shared" si="0"/>
        <v>AA 544 YZ</v>
      </c>
      <c r="D7" s="4">
        <v>1</v>
      </c>
      <c r="E7" s="4" t="s">
        <v>12</v>
      </c>
      <c r="F7" s="4" t="s">
        <v>86</v>
      </c>
      <c r="G7" s="4" t="s">
        <v>87</v>
      </c>
      <c r="H7" s="4">
        <v>70618</v>
      </c>
      <c r="I7" s="4"/>
      <c r="J7" s="4">
        <v>15.7</v>
      </c>
      <c r="K7" s="4" t="s">
        <v>18</v>
      </c>
    </row>
    <row r="8" spans="1:11" x14ac:dyDescent="0.25">
      <c r="A8" s="2">
        <v>45225</v>
      </c>
      <c r="B8" s="25"/>
      <c r="C8" s="25"/>
      <c r="D8" s="25"/>
      <c r="E8" s="25" t="s">
        <v>665</v>
      </c>
      <c r="F8" s="25" t="s">
        <v>712</v>
      </c>
      <c r="G8" s="25" t="s">
        <v>805</v>
      </c>
      <c r="H8" s="25">
        <v>70494</v>
      </c>
      <c r="I8" s="3"/>
      <c r="J8" s="3">
        <v>1</v>
      </c>
      <c r="K8" s="3" t="s">
        <v>10</v>
      </c>
    </row>
    <row r="9" spans="1:11" s="27" customFormat="1" x14ac:dyDescent="0.25">
      <c r="A9" s="26">
        <v>45225</v>
      </c>
      <c r="B9" s="4" t="s">
        <v>40</v>
      </c>
      <c r="C9" s="4" t="str">
        <f t="shared" si="0"/>
        <v>MGW270</v>
      </c>
      <c r="D9" s="4">
        <v>1</v>
      </c>
      <c r="E9" s="4" t="s">
        <v>27</v>
      </c>
      <c r="F9" s="4" t="s">
        <v>43</v>
      </c>
      <c r="G9" s="4" t="s">
        <v>44</v>
      </c>
      <c r="H9" s="4">
        <v>70507</v>
      </c>
      <c r="I9" s="4"/>
      <c r="J9" s="4">
        <v>16</v>
      </c>
      <c r="K9" s="4" t="s">
        <v>10</v>
      </c>
    </row>
    <row r="10" spans="1:11" x14ac:dyDescent="0.25">
      <c r="A10" s="2">
        <v>45225</v>
      </c>
      <c r="B10" s="25"/>
      <c r="C10" s="25"/>
      <c r="D10" s="25"/>
      <c r="E10" s="25" t="s">
        <v>665</v>
      </c>
      <c r="F10" s="25" t="s">
        <v>43</v>
      </c>
      <c r="G10" s="25" t="s">
        <v>44</v>
      </c>
      <c r="H10" s="25">
        <v>70582</v>
      </c>
      <c r="I10" s="3"/>
      <c r="J10" s="3">
        <v>7</v>
      </c>
      <c r="K10" s="3" t="s">
        <v>10</v>
      </c>
    </row>
    <row r="11" spans="1:11" x14ac:dyDescent="0.25">
      <c r="A11" s="2">
        <v>45225</v>
      </c>
      <c r="B11" s="25"/>
      <c r="C11" s="25"/>
      <c r="D11" s="25"/>
      <c r="E11" s="25" t="s">
        <v>665</v>
      </c>
      <c r="F11" s="25" t="s">
        <v>383</v>
      </c>
      <c r="G11" s="25" t="s">
        <v>384</v>
      </c>
      <c r="H11" s="25">
        <v>70554</v>
      </c>
      <c r="I11" s="3"/>
      <c r="J11" s="3">
        <v>15.6</v>
      </c>
      <c r="K11" s="3" t="s">
        <v>18</v>
      </c>
    </row>
    <row r="12" spans="1:11" x14ac:dyDescent="0.25">
      <c r="A12" s="2">
        <v>45225</v>
      </c>
      <c r="B12" s="25"/>
      <c r="C12" s="25"/>
      <c r="D12" s="25"/>
      <c r="E12" s="25" t="s">
        <v>665</v>
      </c>
      <c r="F12" s="25" t="s">
        <v>658</v>
      </c>
      <c r="G12" s="25" t="s">
        <v>806</v>
      </c>
      <c r="H12" s="25">
        <v>70628</v>
      </c>
      <c r="I12" s="3">
        <v>3.6</v>
      </c>
      <c r="J12" s="3">
        <v>14.4</v>
      </c>
      <c r="K12" s="3" t="s">
        <v>18</v>
      </c>
    </row>
    <row r="13" spans="1:11" s="27" customFormat="1" x14ac:dyDescent="0.25">
      <c r="A13" s="26">
        <v>45225</v>
      </c>
      <c r="B13" s="4" t="s">
        <v>34</v>
      </c>
      <c r="C13" s="4" t="str">
        <f t="shared" si="0"/>
        <v>MGI 513</v>
      </c>
      <c r="D13" s="4">
        <v>2</v>
      </c>
      <c r="E13" s="4" t="s">
        <v>27</v>
      </c>
      <c r="F13" s="4" t="s">
        <v>43</v>
      </c>
      <c r="G13" s="4" t="s">
        <v>44</v>
      </c>
      <c r="H13" s="4" t="s">
        <v>298</v>
      </c>
      <c r="I13" s="4">
        <v>2</v>
      </c>
      <c r="J13" s="4"/>
      <c r="K13" s="4" t="s">
        <v>10</v>
      </c>
    </row>
    <row r="14" spans="1:11" s="27" customFormat="1" x14ac:dyDescent="0.25">
      <c r="A14" s="26">
        <v>45225</v>
      </c>
      <c r="B14" s="4" t="s">
        <v>64</v>
      </c>
      <c r="C14" s="4" t="str">
        <f t="shared" si="0"/>
        <v>PLH889</v>
      </c>
      <c r="D14" s="4">
        <v>1</v>
      </c>
      <c r="E14" s="4" t="s">
        <v>168</v>
      </c>
      <c r="F14" s="4" t="s">
        <v>36</v>
      </c>
      <c r="G14" s="4" t="s">
        <v>169</v>
      </c>
      <c r="H14" s="4">
        <v>70636</v>
      </c>
      <c r="I14" s="4"/>
      <c r="J14" s="4">
        <v>7.1</v>
      </c>
      <c r="K14" s="4" t="s">
        <v>10</v>
      </c>
    </row>
    <row r="15" spans="1:11" s="27" customFormat="1" x14ac:dyDescent="0.25">
      <c r="A15" s="26">
        <v>45225</v>
      </c>
      <c r="B15" s="4" t="s">
        <v>98</v>
      </c>
      <c r="C15" s="4" t="str">
        <f t="shared" si="0"/>
        <v>HCB 003</v>
      </c>
      <c r="D15" s="4">
        <v>1</v>
      </c>
      <c r="E15" s="4" t="s">
        <v>260</v>
      </c>
      <c r="F15" s="4" t="s">
        <v>374</v>
      </c>
      <c r="G15" s="4" t="s">
        <v>375</v>
      </c>
      <c r="H15" s="4">
        <v>70635</v>
      </c>
      <c r="I15" s="4">
        <v>5</v>
      </c>
      <c r="J15" s="4"/>
      <c r="K15" s="4" t="s">
        <v>18</v>
      </c>
    </row>
    <row r="16" spans="1:11" s="27" customFormat="1" x14ac:dyDescent="0.25">
      <c r="A16" s="26">
        <v>45225</v>
      </c>
      <c r="B16" s="4" t="s">
        <v>104</v>
      </c>
      <c r="C16" s="4" t="str">
        <f t="shared" si="0"/>
        <v>UCS 416</v>
      </c>
      <c r="D16" s="4">
        <v>2</v>
      </c>
      <c r="E16" s="4" t="s">
        <v>260</v>
      </c>
      <c r="F16" s="4" t="s">
        <v>374</v>
      </c>
      <c r="G16" s="4" t="s">
        <v>375</v>
      </c>
      <c r="H16" s="4">
        <v>70630</v>
      </c>
      <c r="I16" s="4">
        <v>0.4</v>
      </c>
      <c r="J16" s="4"/>
      <c r="K16" s="4" t="s">
        <v>18</v>
      </c>
    </row>
    <row r="17" spans="1:11" s="27" customFormat="1" x14ac:dyDescent="0.25">
      <c r="A17" s="26">
        <v>45225</v>
      </c>
      <c r="B17" s="4" t="s">
        <v>104</v>
      </c>
      <c r="C17" s="4" t="str">
        <f t="shared" si="0"/>
        <v>UCS 416</v>
      </c>
      <c r="D17" s="4">
        <v>2</v>
      </c>
      <c r="E17" s="4" t="s">
        <v>260</v>
      </c>
      <c r="F17" s="4" t="s">
        <v>374</v>
      </c>
      <c r="G17" s="4" t="s">
        <v>375</v>
      </c>
      <c r="H17" s="4">
        <v>70631</v>
      </c>
      <c r="I17" s="4">
        <v>1.2</v>
      </c>
      <c r="J17" s="4"/>
      <c r="K17" s="4" t="s">
        <v>18</v>
      </c>
    </row>
    <row r="18" spans="1:11" s="27" customFormat="1" x14ac:dyDescent="0.25">
      <c r="A18" s="26">
        <v>45225</v>
      </c>
      <c r="B18" s="4" t="s">
        <v>104</v>
      </c>
      <c r="C18" s="4" t="str">
        <f t="shared" si="0"/>
        <v>UCS 416</v>
      </c>
      <c r="D18" s="4">
        <v>2</v>
      </c>
      <c r="E18" s="4" t="s">
        <v>260</v>
      </c>
      <c r="F18" s="4" t="s">
        <v>374</v>
      </c>
      <c r="G18" s="4" t="s">
        <v>375</v>
      </c>
      <c r="H18" s="4">
        <v>70632</v>
      </c>
      <c r="I18" s="4">
        <v>2.6</v>
      </c>
      <c r="J18" s="4"/>
      <c r="K18" s="4" t="s">
        <v>18</v>
      </c>
    </row>
    <row r="19" spans="1:11" x14ac:dyDescent="0.25">
      <c r="A19" s="2">
        <v>45225</v>
      </c>
      <c r="B19" s="25"/>
      <c r="C19" s="25"/>
      <c r="D19" s="25"/>
      <c r="E19" s="25" t="s">
        <v>665</v>
      </c>
      <c r="F19" s="25" t="s">
        <v>737</v>
      </c>
      <c r="G19" s="25" t="s">
        <v>594</v>
      </c>
      <c r="H19" s="25">
        <v>70537</v>
      </c>
      <c r="I19" s="3"/>
      <c r="J19" s="3">
        <v>13.7</v>
      </c>
      <c r="K19" s="3" t="s">
        <v>10</v>
      </c>
    </row>
    <row r="20" spans="1:11" x14ac:dyDescent="0.25">
      <c r="A20" s="2">
        <v>45225</v>
      </c>
      <c r="B20" s="24" t="s">
        <v>98</v>
      </c>
      <c r="C20" s="24" t="str">
        <f t="shared" ref="C20:C30" si="1">IF(B20="GUZMAN","SOT 079",IF(B20="MIGUEL","DMQ 934",IF(B20="FRANCO","UCS 416",IF(B20="MOYANO","HCB 003",IF(B20="MUSTAFA","UKQ 237",IF(B20="TONI","MGW270",IF(B20="IBARRA","PLH889",IF(B20="VILLAFAÑE","MGI 513",IF(B20="VELAZQUEZ","PMK 090",IF(B20="ACOSTA","KUV274",IF(B20="LEDESMA","AA 544 YZ",IF(B20="NIETO","WIW 420",IF(B20="GONZALEZ","VBT 585",IF(B20="LOZANO","WYK 776",IF(B20="AGUSTIN","WTH 142","")))))))))))))))</f>
        <v>HCB 003</v>
      </c>
      <c r="D20" s="24">
        <v>1</v>
      </c>
      <c r="E20" s="24" t="s">
        <v>152</v>
      </c>
      <c r="F20" s="24" t="s">
        <v>374</v>
      </c>
      <c r="G20" s="24" t="s">
        <v>375</v>
      </c>
      <c r="H20" s="24">
        <v>70647</v>
      </c>
      <c r="I20" s="3">
        <v>0.1</v>
      </c>
      <c r="J20" s="3"/>
      <c r="K20" s="3" t="s">
        <v>18</v>
      </c>
    </row>
    <row r="21" spans="1:11" x14ac:dyDescent="0.25">
      <c r="A21" s="2">
        <v>45225</v>
      </c>
      <c r="B21" s="24" t="s">
        <v>104</v>
      </c>
      <c r="C21" s="24" t="str">
        <f t="shared" si="1"/>
        <v>UCS 416</v>
      </c>
      <c r="D21" s="24">
        <v>1</v>
      </c>
      <c r="E21" s="24" t="s">
        <v>153</v>
      </c>
      <c r="F21" s="24" t="s">
        <v>201</v>
      </c>
      <c r="G21" s="24" t="s">
        <v>202</v>
      </c>
      <c r="H21" s="24">
        <v>70558</v>
      </c>
      <c r="I21" s="3">
        <v>1.4</v>
      </c>
      <c r="J21" s="3"/>
      <c r="K21" s="3" t="s">
        <v>18</v>
      </c>
    </row>
    <row r="22" spans="1:11" x14ac:dyDescent="0.25">
      <c r="A22" s="2">
        <v>45225</v>
      </c>
      <c r="B22" s="24" t="s">
        <v>104</v>
      </c>
      <c r="C22" s="24" t="str">
        <f t="shared" si="1"/>
        <v>UCS 416</v>
      </c>
      <c r="D22" s="24">
        <v>1</v>
      </c>
      <c r="E22" s="24" t="s">
        <v>151</v>
      </c>
      <c r="F22" s="24" t="s">
        <v>807</v>
      </c>
      <c r="G22" s="24" t="s">
        <v>808</v>
      </c>
      <c r="H22" s="24">
        <v>70650</v>
      </c>
      <c r="I22" s="3"/>
      <c r="J22" s="3">
        <v>1.2</v>
      </c>
      <c r="K22" s="3" t="s">
        <v>10</v>
      </c>
    </row>
    <row r="23" spans="1:11" x14ac:dyDescent="0.25">
      <c r="A23" s="2">
        <v>45225</v>
      </c>
      <c r="B23" s="24" t="s">
        <v>104</v>
      </c>
      <c r="C23" s="24" t="str">
        <f t="shared" si="1"/>
        <v>UCS 416</v>
      </c>
      <c r="D23" s="24">
        <v>1</v>
      </c>
      <c r="E23" s="24" t="s">
        <v>156</v>
      </c>
      <c r="F23" s="24" t="s">
        <v>807</v>
      </c>
      <c r="G23" s="24" t="s">
        <v>808</v>
      </c>
      <c r="H23" s="24">
        <v>70622</v>
      </c>
      <c r="I23" s="3"/>
      <c r="J23" s="3">
        <v>4.5</v>
      </c>
      <c r="K23" s="3" t="s">
        <v>10</v>
      </c>
    </row>
    <row r="24" spans="1:11" x14ac:dyDescent="0.25">
      <c r="A24" s="2">
        <v>45225</v>
      </c>
      <c r="B24" s="24" t="s">
        <v>95</v>
      </c>
      <c r="C24" s="24" t="str">
        <f t="shared" si="1"/>
        <v>DMQ 934</v>
      </c>
      <c r="D24" s="24">
        <v>1</v>
      </c>
      <c r="E24" s="24" t="s">
        <v>159</v>
      </c>
      <c r="F24" s="24" t="s">
        <v>96</v>
      </c>
      <c r="G24" s="24" t="s">
        <v>332</v>
      </c>
      <c r="H24" s="24">
        <v>70612</v>
      </c>
      <c r="I24" s="3"/>
      <c r="J24" s="3">
        <v>3.6</v>
      </c>
      <c r="K24" s="3" t="s">
        <v>10</v>
      </c>
    </row>
    <row r="25" spans="1:11" x14ac:dyDescent="0.25">
      <c r="A25" s="2">
        <v>45225</v>
      </c>
      <c r="B25" s="24" t="s">
        <v>95</v>
      </c>
      <c r="C25" s="24" t="str">
        <f t="shared" si="1"/>
        <v>DMQ 934</v>
      </c>
      <c r="D25" s="24">
        <v>1</v>
      </c>
      <c r="E25" s="24" t="s">
        <v>160</v>
      </c>
      <c r="F25" s="24" t="s">
        <v>741</v>
      </c>
      <c r="G25" s="24" t="s">
        <v>809</v>
      </c>
      <c r="H25" s="24">
        <v>70530</v>
      </c>
      <c r="I25" s="3"/>
      <c r="J25" s="3">
        <v>0.2</v>
      </c>
      <c r="K25" s="3" t="s">
        <v>10</v>
      </c>
    </row>
    <row r="26" spans="1:11" x14ac:dyDescent="0.25">
      <c r="A26" s="2">
        <v>45225</v>
      </c>
      <c r="B26" s="24" t="s">
        <v>95</v>
      </c>
      <c r="C26" s="24" t="str">
        <f t="shared" si="1"/>
        <v>DMQ 934</v>
      </c>
      <c r="D26" s="24">
        <v>1</v>
      </c>
      <c r="E26" s="24" t="s">
        <v>161</v>
      </c>
      <c r="F26" s="24" t="s">
        <v>96</v>
      </c>
      <c r="G26" s="24" t="s">
        <v>809</v>
      </c>
      <c r="H26" s="24">
        <v>70510</v>
      </c>
      <c r="I26" s="3"/>
      <c r="J26" s="3">
        <v>2.5</v>
      </c>
      <c r="K26" s="3" t="s">
        <v>10</v>
      </c>
    </row>
    <row r="27" spans="1:11" x14ac:dyDescent="0.25">
      <c r="A27" s="2">
        <v>45225</v>
      </c>
      <c r="B27" s="24" t="s">
        <v>40</v>
      </c>
      <c r="C27" s="24" t="str">
        <f t="shared" si="1"/>
        <v>MGW270</v>
      </c>
      <c r="D27" s="24">
        <v>2</v>
      </c>
      <c r="E27" s="24" t="s">
        <v>162</v>
      </c>
      <c r="F27" s="24" t="s">
        <v>484</v>
      </c>
      <c r="G27" s="24" t="s">
        <v>485</v>
      </c>
      <c r="H27" s="24">
        <v>70598</v>
      </c>
      <c r="I27" s="3">
        <v>0.5</v>
      </c>
      <c r="J27" s="3">
        <v>6</v>
      </c>
      <c r="K27" s="3" t="s">
        <v>18</v>
      </c>
    </row>
    <row r="28" spans="1:11" x14ac:dyDescent="0.25">
      <c r="A28" s="2">
        <v>45225</v>
      </c>
      <c r="B28" s="24" t="s">
        <v>40</v>
      </c>
      <c r="C28" s="24" t="str">
        <f t="shared" si="1"/>
        <v>MGW270</v>
      </c>
      <c r="D28" s="24">
        <v>2</v>
      </c>
      <c r="E28" s="24" t="s">
        <v>163</v>
      </c>
      <c r="F28" s="24" t="s">
        <v>81</v>
      </c>
      <c r="G28" s="24" t="s">
        <v>810</v>
      </c>
      <c r="H28" s="24">
        <v>70574</v>
      </c>
      <c r="I28" s="3"/>
      <c r="J28" s="3">
        <v>4.2</v>
      </c>
      <c r="K28" s="3" t="s">
        <v>10</v>
      </c>
    </row>
    <row r="29" spans="1:11" x14ac:dyDescent="0.25">
      <c r="A29" s="2">
        <v>45225</v>
      </c>
      <c r="B29" s="24" t="s">
        <v>95</v>
      </c>
      <c r="C29" s="24" t="str">
        <f t="shared" si="1"/>
        <v>DMQ 934</v>
      </c>
      <c r="D29" s="24">
        <v>2</v>
      </c>
      <c r="E29" s="24" t="s">
        <v>164</v>
      </c>
      <c r="F29" s="24" t="s">
        <v>437</v>
      </c>
      <c r="G29" s="24" t="s">
        <v>438</v>
      </c>
      <c r="H29" s="24">
        <v>70649</v>
      </c>
      <c r="I29" s="3"/>
      <c r="J29" s="3">
        <v>1.9</v>
      </c>
      <c r="K29" s="3" t="s">
        <v>18</v>
      </c>
    </row>
    <row r="30" spans="1:11" x14ac:dyDescent="0.25">
      <c r="A30" s="2">
        <v>45225</v>
      </c>
      <c r="B30" s="24" t="s">
        <v>95</v>
      </c>
      <c r="C30" s="24" t="str">
        <f t="shared" si="1"/>
        <v>DMQ 934</v>
      </c>
      <c r="D30" s="24">
        <v>2</v>
      </c>
      <c r="E30" s="24" t="s">
        <v>300</v>
      </c>
      <c r="F30" s="24" t="s">
        <v>437</v>
      </c>
      <c r="G30" s="24" t="s">
        <v>438</v>
      </c>
      <c r="H30" s="24">
        <v>70654</v>
      </c>
      <c r="I30" s="3"/>
      <c r="J30" s="3">
        <v>5.6</v>
      </c>
      <c r="K30" s="3" t="s">
        <v>18</v>
      </c>
    </row>
    <row r="31" spans="1:11" x14ac:dyDescent="0.25">
      <c r="A31" s="2">
        <v>45225</v>
      </c>
      <c r="B31" s="24" t="s">
        <v>98</v>
      </c>
      <c r="C31" s="24" t="str">
        <f t="shared" ref="C31:C39" si="2">IF(B31="GUZMAN","SOT 079",IF(B31="MIGUEL","DMQ 934",IF(B31="FRANCO","UCS 416",IF(B31="MOYANO","HCB 003",IF(B31="MUSTAFA","UKQ 237",IF(B31="TONI","MGW270",IF(B31="IBARRA","PLH889",IF(B31="VILLAFAÑE","MGI 513",IF(B31="VELAZQUEZ","PMK 090",IF(B31="ACOSTA","KUV274",IF(B31="LEDESMA","AA 544 YZ",IF(B31="NIETO","WIW 420",IF(B31="GONZALEZ","VBT 585",IF(B31="LOZANO","WYK 776",IF(B31="AGUSTIN","WTH 142","")))))))))))))))</f>
        <v>HCB 003</v>
      </c>
      <c r="D31" s="24">
        <v>2</v>
      </c>
      <c r="E31" s="24" t="s">
        <v>301</v>
      </c>
      <c r="F31" s="24" t="s">
        <v>79</v>
      </c>
      <c r="G31" s="24" t="s">
        <v>80</v>
      </c>
      <c r="H31" s="24">
        <v>70525</v>
      </c>
      <c r="I31" s="3">
        <v>0.3</v>
      </c>
      <c r="J31" s="3"/>
      <c r="K31" s="3" t="s">
        <v>10</v>
      </c>
    </row>
    <row r="32" spans="1:11" x14ac:dyDescent="0.25">
      <c r="A32" s="2">
        <v>45225</v>
      </c>
      <c r="B32" s="24" t="s">
        <v>98</v>
      </c>
      <c r="C32" s="24" t="str">
        <f t="shared" si="2"/>
        <v>HCB 003</v>
      </c>
      <c r="D32" s="24">
        <v>2</v>
      </c>
      <c r="E32" s="24" t="s">
        <v>373</v>
      </c>
      <c r="F32" s="24" t="s">
        <v>754</v>
      </c>
      <c r="G32" s="24" t="s">
        <v>84</v>
      </c>
      <c r="H32" s="24">
        <v>70653</v>
      </c>
      <c r="I32" s="3"/>
      <c r="J32" s="3">
        <v>2.5</v>
      </c>
      <c r="K32" s="3" t="s">
        <v>10</v>
      </c>
    </row>
    <row r="33" spans="1:11" x14ac:dyDescent="0.25">
      <c r="A33" s="2">
        <v>45225</v>
      </c>
      <c r="B33" s="24" t="s">
        <v>98</v>
      </c>
      <c r="C33" s="24" t="str">
        <f t="shared" si="2"/>
        <v>HCB 003</v>
      </c>
      <c r="D33" s="24">
        <v>2</v>
      </c>
      <c r="E33" s="24" t="s">
        <v>795</v>
      </c>
      <c r="F33" s="24" t="s">
        <v>553</v>
      </c>
      <c r="G33" s="24" t="s">
        <v>554</v>
      </c>
      <c r="H33" s="24">
        <v>70643</v>
      </c>
      <c r="I33" s="3"/>
      <c r="J33" s="3">
        <v>1</v>
      </c>
      <c r="K33" s="3" t="s">
        <v>10</v>
      </c>
    </row>
    <row r="34" spans="1:11" x14ac:dyDescent="0.25">
      <c r="A34" s="2">
        <v>45225</v>
      </c>
      <c r="B34" s="24" t="s">
        <v>95</v>
      </c>
      <c r="C34" s="24" t="str">
        <f t="shared" si="2"/>
        <v>DMQ 934</v>
      </c>
      <c r="D34" s="24">
        <v>3</v>
      </c>
      <c r="E34" s="24" t="s">
        <v>796</v>
      </c>
      <c r="F34" s="24" t="s">
        <v>330</v>
      </c>
      <c r="G34" s="24" t="s">
        <v>331</v>
      </c>
      <c r="H34" s="24">
        <v>70642</v>
      </c>
      <c r="I34" s="3"/>
      <c r="J34" s="3">
        <v>7</v>
      </c>
      <c r="K34" s="3" t="s">
        <v>10</v>
      </c>
    </row>
    <row r="35" spans="1:11" x14ac:dyDescent="0.25">
      <c r="A35" s="2">
        <v>45225</v>
      </c>
      <c r="B35" s="24" t="s">
        <v>34</v>
      </c>
      <c r="C35" s="24" t="str">
        <f t="shared" si="2"/>
        <v>MGI 513</v>
      </c>
      <c r="D35" s="24">
        <v>3</v>
      </c>
      <c r="E35" s="24" t="s">
        <v>797</v>
      </c>
      <c r="F35" s="24" t="s">
        <v>752</v>
      </c>
      <c r="G35" s="24" t="s">
        <v>811</v>
      </c>
      <c r="H35" s="24">
        <v>70608</v>
      </c>
      <c r="I35" s="3"/>
      <c r="J35" s="3">
        <v>0.4</v>
      </c>
      <c r="K35" s="3" t="s">
        <v>10</v>
      </c>
    </row>
    <row r="36" spans="1:11" x14ac:dyDescent="0.25">
      <c r="A36" s="2">
        <v>45225</v>
      </c>
      <c r="B36" s="24" t="s">
        <v>34</v>
      </c>
      <c r="C36" s="24" t="str">
        <f t="shared" si="2"/>
        <v>MGI 513</v>
      </c>
      <c r="D36" s="24">
        <v>3</v>
      </c>
      <c r="E36" s="24" t="s">
        <v>798</v>
      </c>
      <c r="F36" s="24" t="s">
        <v>812</v>
      </c>
      <c r="G36" s="24" t="s">
        <v>813</v>
      </c>
      <c r="H36" s="24">
        <v>70578</v>
      </c>
      <c r="I36" s="3">
        <v>0.6</v>
      </c>
      <c r="J36" s="3"/>
      <c r="K36" s="3" t="s">
        <v>10</v>
      </c>
    </row>
    <row r="37" spans="1:11" x14ac:dyDescent="0.25">
      <c r="A37" s="2">
        <v>45225</v>
      </c>
      <c r="B37" s="24" t="s">
        <v>11</v>
      </c>
      <c r="C37" s="24" t="str">
        <f t="shared" si="2"/>
        <v>PMK 090</v>
      </c>
      <c r="D37" s="24">
        <v>1</v>
      </c>
      <c r="E37" s="24" t="s">
        <v>799</v>
      </c>
      <c r="F37" s="24" t="s">
        <v>759</v>
      </c>
      <c r="G37" s="24" t="s">
        <v>243</v>
      </c>
      <c r="H37" s="24" t="s">
        <v>302</v>
      </c>
      <c r="I37" s="3"/>
      <c r="J37" s="3">
        <v>25</v>
      </c>
      <c r="K37" s="3" t="s">
        <v>724</v>
      </c>
    </row>
    <row r="38" spans="1:11" x14ac:dyDescent="0.25">
      <c r="A38" s="2">
        <v>45225</v>
      </c>
      <c r="B38" s="24" t="s">
        <v>26</v>
      </c>
      <c r="C38" s="24" t="str">
        <f t="shared" si="2"/>
        <v>AA 544 YZ</v>
      </c>
      <c r="D38" s="24">
        <v>2</v>
      </c>
      <c r="E38" s="24" t="s">
        <v>800</v>
      </c>
      <c r="F38" s="24" t="s">
        <v>759</v>
      </c>
      <c r="G38" s="24" t="s">
        <v>243</v>
      </c>
      <c r="H38" s="24" t="s">
        <v>302</v>
      </c>
      <c r="I38" s="3"/>
      <c r="J38" s="3">
        <v>16</v>
      </c>
      <c r="K38" s="3" t="s">
        <v>724</v>
      </c>
    </row>
    <row r="39" spans="1:11" x14ac:dyDescent="0.25">
      <c r="A39" s="2">
        <v>45225</v>
      </c>
      <c r="B39" s="24" t="s">
        <v>11</v>
      </c>
      <c r="C39" s="24" t="str">
        <f t="shared" si="2"/>
        <v>PMK 090</v>
      </c>
      <c r="D39" s="24">
        <v>2</v>
      </c>
      <c r="E39" s="24" t="s">
        <v>814</v>
      </c>
      <c r="F39" s="24" t="s">
        <v>759</v>
      </c>
      <c r="G39" s="24" t="s">
        <v>243</v>
      </c>
      <c r="H39" s="24" t="s">
        <v>302</v>
      </c>
      <c r="I39" s="3"/>
      <c r="J39" s="3">
        <v>25</v>
      </c>
      <c r="K39" s="3" t="s">
        <v>724</v>
      </c>
    </row>
    <row r="40" spans="1:11" x14ac:dyDescent="0.25">
      <c r="A40" s="2"/>
      <c r="B40" s="3"/>
      <c r="C40" s="4"/>
      <c r="D40" s="3"/>
      <c r="E40" s="3"/>
      <c r="F40" s="3"/>
      <c r="G40" s="3"/>
      <c r="H40" s="3"/>
      <c r="I40" s="3"/>
      <c r="J40" s="3"/>
      <c r="K40" s="3"/>
    </row>
    <row r="41" spans="1:11" ht="15.75" thickBot="1" x14ac:dyDescent="0.3"/>
    <row r="42" spans="1:11" ht="15.75" thickBot="1" x14ac:dyDescent="0.3">
      <c r="A42" s="47" t="s">
        <v>114</v>
      </c>
      <c r="B42" s="48"/>
      <c r="C42" s="48"/>
      <c r="D42" s="48"/>
      <c r="E42" s="49"/>
      <c r="G42" s="5"/>
      <c r="H42" s="6" t="s">
        <v>115</v>
      </c>
      <c r="I42" s="6" t="s">
        <v>116</v>
      </c>
    </row>
    <row r="43" spans="1:11" ht="15.75" thickBot="1" x14ac:dyDescent="0.3">
      <c r="A43" s="1" t="s">
        <v>2</v>
      </c>
      <c r="B43" s="1" t="s">
        <v>1</v>
      </c>
      <c r="C43" s="1" t="s">
        <v>115</v>
      </c>
      <c r="D43" s="1" t="s">
        <v>117</v>
      </c>
      <c r="E43" s="1" t="s">
        <v>118</v>
      </c>
      <c r="G43" s="7" t="s">
        <v>18</v>
      </c>
      <c r="H43" s="8">
        <v>51</v>
      </c>
      <c r="I43" s="9">
        <f>+H43/H46</f>
        <v>0.29929577464788731</v>
      </c>
    </row>
    <row r="44" spans="1:11" ht="15.75" thickBot="1" x14ac:dyDescent="0.3">
      <c r="A44" s="1" t="s">
        <v>119</v>
      </c>
      <c r="B44" s="1" t="s">
        <v>34</v>
      </c>
      <c r="C44" s="3">
        <v>6</v>
      </c>
      <c r="D44" s="3">
        <v>3</v>
      </c>
      <c r="E44" s="3">
        <f>+C44*D44</f>
        <v>18</v>
      </c>
      <c r="G44" s="7" t="s">
        <v>10</v>
      </c>
      <c r="H44" s="8">
        <v>53.4</v>
      </c>
      <c r="I44" s="10">
        <f>+H44/H46</f>
        <v>0.31338028169014082</v>
      </c>
    </row>
    <row r="45" spans="1:11" ht="15.75" thickBot="1" x14ac:dyDescent="0.3">
      <c r="A45" s="1" t="s">
        <v>120</v>
      </c>
      <c r="B45" s="1" t="s">
        <v>53</v>
      </c>
      <c r="C45" s="3">
        <v>16</v>
      </c>
      <c r="D45" s="3">
        <v>1</v>
      </c>
      <c r="E45" s="3">
        <f t="shared" ref="E45:E50" si="3">+C45*D45</f>
        <v>16</v>
      </c>
      <c r="G45" s="7" t="s">
        <v>121</v>
      </c>
      <c r="H45" s="8">
        <v>66</v>
      </c>
      <c r="I45" s="10">
        <f>+H45/H46</f>
        <v>0.38732394366197181</v>
      </c>
    </row>
    <row r="46" spans="1:11" ht="15.75" thickBot="1" x14ac:dyDescent="0.3">
      <c r="A46" s="1" t="s">
        <v>122</v>
      </c>
      <c r="B46" s="1" t="s">
        <v>64</v>
      </c>
      <c r="C46" s="4">
        <v>16</v>
      </c>
      <c r="D46" s="4">
        <v>1</v>
      </c>
      <c r="E46" s="3">
        <f t="shared" si="3"/>
        <v>16</v>
      </c>
      <c r="G46" s="7" t="s">
        <v>123</v>
      </c>
      <c r="H46" s="11">
        <f>SUM(H43:H45)</f>
        <v>170.4</v>
      </c>
      <c r="I46" s="12">
        <f>SUM(I43:I45)</f>
        <v>1</v>
      </c>
    </row>
    <row r="47" spans="1:11" x14ac:dyDescent="0.25">
      <c r="A47" s="1" t="s">
        <v>124</v>
      </c>
      <c r="B47" s="1" t="s">
        <v>40</v>
      </c>
      <c r="C47" s="3">
        <v>8</v>
      </c>
      <c r="D47" s="3">
        <v>2</v>
      </c>
      <c r="E47" s="3">
        <f t="shared" si="3"/>
        <v>16</v>
      </c>
    </row>
    <row r="48" spans="1:11" x14ac:dyDescent="0.25">
      <c r="A48" s="1" t="s">
        <v>125</v>
      </c>
      <c r="B48" s="1" t="s">
        <v>11</v>
      </c>
      <c r="C48" s="3">
        <v>8</v>
      </c>
      <c r="D48" s="3">
        <v>2</v>
      </c>
      <c r="E48" s="3">
        <f t="shared" si="3"/>
        <v>16</v>
      </c>
    </row>
    <row r="49" spans="1:10" x14ac:dyDescent="0.25">
      <c r="A49" s="1" t="s">
        <v>126</v>
      </c>
      <c r="B49" s="1" t="s">
        <v>26</v>
      </c>
      <c r="C49" s="3">
        <v>16</v>
      </c>
      <c r="D49" s="3">
        <v>2</v>
      </c>
      <c r="E49" s="3">
        <f t="shared" si="3"/>
        <v>32</v>
      </c>
    </row>
    <row r="50" spans="1:10" x14ac:dyDescent="0.25">
      <c r="A50" s="1" t="s">
        <v>127</v>
      </c>
      <c r="B50" s="1" t="s">
        <v>128</v>
      </c>
      <c r="C50" s="3">
        <v>22</v>
      </c>
      <c r="D50" s="3">
        <v>2</v>
      </c>
      <c r="E50" s="3">
        <f t="shared" si="3"/>
        <v>44</v>
      </c>
      <c r="G50" s="13"/>
      <c r="H50" s="13"/>
      <c r="I50" s="42" t="s">
        <v>123</v>
      </c>
      <c r="J50" s="42" t="s">
        <v>129</v>
      </c>
    </row>
    <row r="51" spans="1:10" x14ac:dyDescent="0.25">
      <c r="A51" s="15" t="s">
        <v>130</v>
      </c>
      <c r="B51" s="15"/>
      <c r="C51" s="15"/>
      <c r="D51" s="15"/>
      <c r="E51" s="1">
        <f>+E50+E49+E48+E47+E46+E45+E44</f>
        <v>158</v>
      </c>
      <c r="G51" s="13" t="s">
        <v>131</v>
      </c>
      <c r="H51" s="16">
        <v>74</v>
      </c>
      <c r="I51" s="17">
        <v>58.1</v>
      </c>
      <c r="J51" s="18">
        <f>(I51/H51)*1</f>
        <v>0.78513513513513511</v>
      </c>
    </row>
    <row r="52" spans="1:10" x14ac:dyDescent="0.25">
      <c r="A52" s="50" t="s">
        <v>132</v>
      </c>
      <c r="B52" s="50"/>
      <c r="C52" s="50"/>
      <c r="D52" s="50"/>
      <c r="E52" s="50"/>
      <c r="G52" s="13" t="s">
        <v>133</v>
      </c>
      <c r="H52" s="16">
        <v>212</v>
      </c>
      <c r="I52" s="17">
        <v>170.4</v>
      </c>
      <c r="J52" s="18">
        <f>(I52/H52)*1</f>
        <v>0.80377358490566042</v>
      </c>
    </row>
    <row r="53" spans="1:10" x14ac:dyDescent="0.25">
      <c r="A53" s="1" t="s">
        <v>134</v>
      </c>
      <c r="B53" s="1" t="s">
        <v>104</v>
      </c>
      <c r="C53" s="3">
        <v>7</v>
      </c>
      <c r="D53" s="3">
        <v>2</v>
      </c>
      <c r="E53" s="3">
        <f t="shared" ref="E53:E59" si="4">+C53*D53</f>
        <v>14</v>
      </c>
    </row>
    <row r="54" spans="1:10" x14ac:dyDescent="0.25">
      <c r="A54" s="1" t="s">
        <v>135</v>
      </c>
      <c r="B54" s="1" t="s">
        <v>95</v>
      </c>
      <c r="C54" s="3">
        <v>8</v>
      </c>
      <c r="D54" s="3">
        <v>3</v>
      </c>
      <c r="E54" s="3">
        <f t="shared" si="4"/>
        <v>24</v>
      </c>
    </row>
    <row r="55" spans="1:10" x14ac:dyDescent="0.25">
      <c r="A55" s="1" t="s">
        <v>136</v>
      </c>
      <c r="B55" s="1" t="s">
        <v>110</v>
      </c>
      <c r="C55" s="3">
        <v>8</v>
      </c>
      <c r="D55" s="3">
        <v>0</v>
      </c>
      <c r="E55" s="3">
        <f t="shared" si="4"/>
        <v>0</v>
      </c>
      <c r="G55" s="13" t="s">
        <v>137</v>
      </c>
      <c r="H55" s="13" t="s">
        <v>117</v>
      </c>
      <c r="I55" s="13" t="s">
        <v>138</v>
      </c>
      <c r="J55" s="13" t="s">
        <v>115</v>
      </c>
    </row>
    <row r="56" spans="1:10" x14ac:dyDescent="0.25">
      <c r="A56" s="1" t="s">
        <v>139</v>
      </c>
      <c r="B56" s="1" t="s">
        <v>296</v>
      </c>
      <c r="C56" s="3">
        <v>8</v>
      </c>
      <c r="D56" s="3">
        <v>0</v>
      </c>
      <c r="E56" s="3">
        <f t="shared" si="4"/>
        <v>0</v>
      </c>
      <c r="G56" s="20" t="s">
        <v>140</v>
      </c>
      <c r="H56" s="21">
        <v>11</v>
      </c>
      <c r="I56" s="21">
        <v>14</v>
      </c>
      <c r="J56" s="21">
        <v>129.4</v>
      </c>
    </row>
    <row r="57" spans="1:10" x14ac:dyDescent="0.25">
      <c r="A57" s="22" t="s">
        <v>141</v>
      </c>
      <c r="B57" s="1" t="s">
        <v>142</v>
      </c>
      <c r="C57" s="3">
        <v>7</v>
      </c>
      <c r="D57" s="3">
        <v>0</v>
      </c>
      <c r="E57" s="3">
        <f t="shared" si="4"/>
        <v>0</v>
      </c>
      <c r="G57" s="20" t="s">
        <v>143</v>
      </c>
      <c r="H57" s="21">
        <v>7</v>
      </c>
      <c r="I57" s="21">
        <v>12</v>
      </c>
      <c r="J57" s="21">
        <v>41</v>
      </c>
    </row>
    <row r="58" spans="1:10" x14ac:dyDescent="0.25">
      <c r="A58" s="22" t="s">
        <v>144</v>
      </c>
      <c r="B58" s="1" t="s">
        <v>90</v>
      </c>
      <c r="C58" s="3">
        <v>8</v>
      </c>
      <c r="D58" s="3">
        <v>0</v>
      </c>
      <c r="E58" s="3">
        <f t="shared" si="4"/>
        <v>0</v>
      </c>
      <c r="G58" s="13" t="s">
        <v>123</v>
      </c>
      <c r="H58" s="23">
        <f>+H56+H57</f>
        <v>18</v>
      </c>
      <c r="I58" s="23">
        <f>+I56+I57</f>
        <v>26</v>
      </c>
      <c r="J58" s="23">
        <f>+J56+J57</f>
        <v>170.4</v>
      </c>
    </row>
    <row r="59" spans="1:10" x14ac:dyDescent="0.25">
      <c r="A59" s="1" t="s">
        <v>145</v>
      </c>
      <c r="B59" s="1" t="s">
        <v>98</v>
      </c>
      <c r="C59" s="3">
        <v>8</v>
      </c>
      <c r="D59" s="3">
        <v>2</v>
      </c>
      <c r="E59" s="3">
        <f t="shared" si="4"/>
        <v>16</v>
      </c>
    </row>
    <row r="60" spans="1:10" x14ac:dyDescent="0.25">
      <c r="A60" s="22" t="s">
        <v>146</v>
      </c>
      <c r="B60" s="1" t="s">
        <v>85</v>
      </c>
      <c r="C60" s="3">
        <v>12</v>
      </c>
      <c r="D60" s="3">
        <v>0</v>
      </c>
      <c r="E60" s="3">
        <f>+D60*C60</f>
        <v>0</v>
      </c>
    </row>
    <row r="61" spans="1:10" x14ac:dyDescent="0.25">
      <c r="A61" s="15"/>
      <c r="B61" s="15"/>
      <c r="C61" s="15"/>
      <c r="D61" s="15"/>
      <c r="E61" s="1">
        <f>+E53+E54+E55+E56+E57+E58+E59+E60</f>
        <v>54</v>
      </c>
    </row>
    <row r="62" spans="1:10" x14ac:dyDescent="0.25">
      <c r="E62" s="1">
        <f>+E51+E61</f>
        <v>212</v>
      </c>
    </row>
  </sheetData>
  <autoFilter ref="A1:K39" xr:uid="{2BAD7BCE-F92D-4259-8E62-681E955FEDED}"/>
  <mergeCells count="2">
    <mergeCell ref="A42:E42"/>
    <mergeCell ref="A52:E52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383E-D731-4951-8BE7-0712F1E1753F}">
  <dimension ref="A1:K53"/>
  <sheetViews>
    <sheetView topLeftCell="A7" zoomScaleNormal="100" workbookViewId="0">
      <selection activeCell="K7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8.85546875" bestFit="1" customWidth="1"/>
    <col min="4" max="4" width="6.85546875" bestFit="1" customWidth="1"/>
    <col min="5" max="5" width="16.5703125" bestFit="1" customWidth="1"/>
    <col min="6" max="6" width="36.7109375" bestFit="1" customWidth="1"/>
    <col min="7" max="7" width="26.4257812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x14ac:dyDescent="0.25">
      <c r="A2" s="2">
        <v>45226</v>
      </c>
      <c r="B2" s="25"/>
      <c r="C2" s="25"/>
      <c r="D2" s="25"/>
      <c r="E2" s="25" t="s">
        <v>166</v>
      </c>
      <c r="F2" s="25" t="s">
        <v>768</v>
      </c>
      <c r="G2" s="25" t="s">
        <v>155</v>
      </c>
      <c r="H2" s="25">
        <v>70586</v>
      </c>
      <c r="I2" s="3">
        <v>5.9</v>
      </c>
      <c r="J2" s="3"/>
      <c r="K2" s="3" t="s">
        <v>10</v>
      </c>
    </row>
    <row r="3" spans="1:11" x14ac:dyDescent="0.25">
      <c r="A3" s="2">
        <v>45226</v>
      </c>
      <c r="B3" s="25"/>
      <c r="C3" s="25"/>
      <c r="D3" s="25"/>
      <c r="E3" s="25" t="s">
        <v>166</v>
      </c>
      <c r="F3" s="25" t="s">
        <v>768</v>
      </c>
      <c r="G3" s="25" t="s">
        <v>155</v>
      </c>
      <c r="H3" s="25">
        <v>70584</v>
      </c>
      <c r="I3" s="3">
        <v>5.9</v>
      </c>
      <c r="J3" s="3"/>
      <c r="K3" s="3" t="s">
        <v>10</v>
      </c>
    </row>
    <row r="4" spans="1:11" s="27" customFormat="1" x14ac:dyDescent="0.25">
      <c r="A4" s="26">
        <v>45226</v>
      </c>
      <c r="B4" s="4" t="s">
        <v>34</v>
      </c>
      <c r="C4" s="4" t="str">
        <f t="shared" ref="C4:C12" si="0">IF(B4="GUZMAN","SOT 079",IF(B4="MIGUEL","DMQ 934",IF(B4="FRANCO","UCS 416",IF(B4="MOYANO","HCB 003",IF(B4="MUSTAFA","UKQ 237",IF(B4="TONI","MGW270",IF(B4="IBARRA","PLH889",IF(B4="VILLAFAÑE","MGI 513",IF(B4="VELAZQUEZ","PMK 090",IF(B4="ACOSTA","KUV274",IF(B4="LEDESMA","AA 544 YZ",IF(B4="NIETO","WIW 420",IF(B4="GONZALEZ","VBT 585",IF(B4="LOZANO","WYK 776",IF(B4="AGUSTIN","WTH 142","")))))))))))))))</f>
        <v>MGI 513</v>
      </c>
      <c r="D4" s="4">
        <v>2</v>
      </c>
      <c r="E4" s="4" t="s">
        <v>23</v>
      </c>
      <c r="F4" s="4" t="s">
        <v>815</v>
      </c>
      <c r="G4" s="4" t="s">
        <v>55</v>
      </c>
      <c r="H4" s="4">
        <v>70645</v>
      </c>
      <c r="I4" s="4">
        <v>0.4</v>
      </c>
      <c r="J4" s="4"/>
      <c r="K4" s="4" t="s">
        <v>10</v>
      </c>
    </row>
    <row r="5" spans="1:11" s="27" customFormat="1" x14ac:dyDescent="0.25">
      <c r="A5" s="26">
        <v>45226</v>
      </c>
      <c r="B5" s="4" t="s">
        <v>104</v>
      </c>
      <c r="C5" s="4" t="str">
        <f t="shared" si="0"/>
        <v>UCS 416</v>
      </c>
      <c r="D5" s="4">
        <v>2</v>
      </c>
      <c r="E5" s="4" t="s">
        <v>27</v>
      </c>
      <c r="F5" s="4" t="s">
        <v>479</v>
      </c>
      <c r="G5" s="4" t="s">
        <v>480</v>
      </c>
      <c r="H5" s="4">
        <v>70641</v>
      </c>
      <c r="I5" s="4"/>
      <c r="J5" s="4">
        <v>2.2999999999999998</v>
      </c>
      <c r="K5" s="4" t="s">
        <v>10</v>
      </c>
    </row>
    <row r="6" spans="1:11" s="27" customFormat="1" x14ac:dyDescent="0.25">
      <c r="A6" s="26">
        <v>45226</v>
      </c>
      <c r="B6" s="4" t="s">
        <v>40</v>
      </c>
      <c r="C6" s="4" t="str">
        <f t="shared" si="0"/>
        <v>MGW270</v>
      </c>
      <c r="D6" s="4">
        <v>1</v>
      </c>
      <c r="E6" s="4" t="s">
        <v>260</v>
      </c>
      <c r="F6" s="4" t="s">
        <v>374</v>
      </c>
      <c r="G6" s="4" t="s">
        <v>375</v>
      </c>
      <c r="H6" s="4">
        <v>70633</v>
      </c>
      <c r="I6" s="4">
        <v>6.6</v>
      </c>
      <c r="J6" s="4"/>
      <c r="K6" s="4" t="s">
        <v>18</v>
      </c>
    </row>
    <row r="7" spans="1:11" s="27" customFormat="1" x14ac:dyDescent="0.25">
      <c r="A7" s="26">
        <v>45226</v>
      </c>
      <c r="B7" s="4" t="s">
        <v>53</v>
      </c>
      <c r="C7" s="4" t="str">
        <f t="shared" si="0"/>
        <v>KUV274</v>
      </c>
      <c r="D7" s="4">
        <v>1</v>
      </c>
      <c r="E7" s="4" t="s">
        <v>806</v>
      </c>
      <c r="F7" s="4" t="s">
        <v>658</v>
      </c>
      <c r="G7" s="4" t="s">
        <v>806</v>
      </c>
      <c r="H7" s="4">
        <v>70628</v>
      </c>
      <c r="I7" s="4">
        <v>3.6</v>
      </c>
      <c r="J7" s="4">
        <v>14.4</v>
      </c>
      <c r="K7" s="4" t="s">
        <v>18</v>
      </c>
    </row>
    <row r="8" spans="1:11" s="27" customFormat="1" x14ac:dyDescent="0.25">
      <c r="A8" s="26">
        <v>45226</v>
      </c>
      <c r="B8" s="4" t="s">
        <v>64</v>
      </c>
      <c r="C8" s="4" t="str">
        <f t="shared" si="0"/>
        <v>PLH889</v>
      </c>
      <c r="D8" s="4">
        <v>1</v>
      </c>
      <c r="E8" s="4" t="s">
        <v>816</v>
      </c>
      <c r="F8" s="4" t="s">
        <v>817</v>
      </c>
      <c r="G8" s="4" t="s">
        <v>818</v>
      </c>
      <c r="H8" s="4">
        <v>70655</v>
      </c>
      <c r="I8" s="4"/>
      <c r="J8" s="4">
        <v>5.0999999999999996</v>
      </c>
      <c r="K8" s="4" t="s">
        <v>18</v>
      </c>
    </row>
    <row r="9" spans="1:11" s="27" customFormat="1" x14ac:dyDescent="0.25">
      <c r="A9" s="26">
        <v>45226</v>
      </c>
      <c r="B9" s="4" t="s">
        <v>64</v>
      </c>
      <c r="C9" s="4" t="str">
        <f t="shared" si="0"/>
        <v>PLH889</v>
      </c>
      <c r="D9" s="4">
        <v>1</v>
      </c>
      <c r="E9" s="4" t="s">
        <v>816</v>
      </c>
      <c r="F9" s="4" t="s">
        <v>817</v>
      </c>
      <c r="G9" s="4" t="s">
        <v>818</v>
      </c>
      <c r="H9" s="4">
        <v>70651</v>
      </c>
      <c r="I9" s="4">
        <v>0.1</v>
      </c>
      <c r="J9" s="4">
        <v>2.7</v>
      </c>
      <c r="K9" s="4" t="s">
        <v>18</v>
      </c>
    </row>
    <row r="10" spans="1:11" s="27" customFormat="1" x14ac:dyDescent="0.25">
      <c r="A10" s="26">
        <v>45226</v>
      </c>
      <c r="B10" s="4" t="s">
        <v>104</v>
      </c>
      <c r="C10" s="4" t="str">
        <f t="shared" si="0"/>
        <v>UCS 416</v>
      </c>
      <c r="D10" s="4">
        <v>1</v>
      </c>
      <c r="E10" s="4" t="s">
        <v>12</v>
      </c>
      <c r="F10" s="4" t="s">
        <v>785</v>
      </c>
      <c r="G10" s="4" t="s">
        <v>786</v>
      </c>
      <c r="H10" s="4">
        <v>70607</v>
      </c>
      <c r="I10" s="4"/>
      <c r="J10" s="4">
        <v>4.7</v>
      </c>
      <c r="K10" s="4" t="s">
        <v>18</v>
      </c>
    </row>
    <row r="11" spans="1:11" x14ac:dyDescent="0.25">
      <c r="A11" s="2">
        <v>45226</v>
      </c>
      <c r="B11" s="25"/>
      <c r="C11" s="25"/>
      <c r="D11" s="25"/>
      <c r="E11" s="25" t="s">
        <v>166</v>
      </c>
      <c r="F11" s="25" t="s">
        <v>751</v>
      </c>
      <c r="G11" s="25" t="s">
        <v>518</v>
      </c>
      <c r="H11" s="25">
        <v>70542</v>
      </c>
      <c r="I11" s="3">
        <v>0.7</v>
      </c>
      <c r="J11" s="3"/>
      <c r="K11" s="3" t="s">
        <v>18</v>
      </c>
    </row>
    <row r="12" spans="1:11" s="27" customFormat="1" x14ac:dyDescent="0.25">
      <c r="A12" s="26">
        <v>45226</v>
      </c>
      <c r="B12" s="4" t="s">
        <v>85</v>
      </c>
      <c r="C12" s="4" t="str">
        <f t="shared" si="0"/>
        <v>VBT 585</v>
      </c>
      <c r="D12" s="4">
        <v>1</v>
      </c>
      <c r="E12" s="4" t="s">
        <v>260</v>
      </c>
      <c r="F12" s="4" t="s">
        <v>374</v>
      </c>
      <c r="G12" s="4" t="s">
        <v>375</v>
      </c>
      <c r="H12" s="4">
        <v>70599</v>
      </c>
      <c r="I12" s="4">
        <v>2</v>
      </c>
      <c r="J12" s="4"/>
      <c r="K12" s="4" t="s">
        <v>18</v>
      </c>
    </row>
    <row r="13" spans="1:11" s="27" customFormat="1" x14ac:dyDescent="0.25">
      <c r="A13" s="26">
        <v>45226</v>
      </c>
      <c r="B13" s="4" t="s">
        <v>85</v>
      </c>
      <c r="C13" s="4" t="str">
        <f t="shared" ref="C13:C29" si="1">IF(B13="GUZMAN","SOT 079",IF(B13="MIGUEL","DMQ 934",IF(B13="FRANCO","UCS 416",IF(B13="MOYANO","HCB 003",IF(B13="MUSTAFA","UKQ 237",IF(B13="TONI","MGW270",IF(B13="IBARRA","PLH889",IF(B13="VILLAFAÑE","MGI 513",IF(B13="VELAZQUEZ","PMK 090",IF(B13="ACOSTA","KUV274",IF(B13="LEDESMA","AA 544 YZ",IF(B13="NIETO","WIW 420",IF(B13="GONZALEZ","VBT 585",IF(B13="LOZANO","WYK 776",IF(B13="AGUSTIN","WTH 142","")))))))))))))))</f>
        <v>VBT 585</v>
      </c>
      <c r="D13" s="4">
        <v>1</v>
      </c>
      <c r="E13" s="4" t="s">
        <v>260</v>
      </c>
      <c r="F13" s="4" t="s">
        <v>374</v>
      </c>
      <c r="G13" s="4" t="s">
        <v>375</v>
      </c>
      <c r="H13" s="4">
        <v>70640</v>
      </c>
      <c r="I13" s="4">
        <v>3.7</v>
      </c>
      <c r="J13" s="4"/>
      <c r="K13" s="4" t="s">
        <v>18</v>
      </c>
    </row>
    <row r="14" spans="1:11" x14ac:dyDescent="0.25">
      <c r="A14" s="2">
        <v>45226</v>
      </c>
      <c r="B14" s="24" t="s">
        <v>34</v>
      </c>
      <c r="C14" s="24" t="str">
        <f t="shared" si="1"/>
        <v>MGI 513</v>
      </c>
      <c r="D14" s="24">
        <v>1</v>
      </c>
      <c r="E14" s="24" t="s">
        <v>152</v>
      </c>
      <c r="F14" s="24" t="s">
        <v>465</v>
      </c>
      <c r="G14" s="24" t="s">
        <v>466</v>
      </c>
      <c r="H14" s="24">
        <v>70604</v>
      </c>
      <c r="I14" s="3">
        <v>0.9</v>
      </c>
      <c r="J14" s="3">
        <v>5</v>
      </c>
      <c r="K14" s="3" t="s">
        <v>10</v>
      </c>
    </row>
    <row r="15" spans="1:11" x14ac:dyDescent="0.25">
      <c r="A15" s="2">
        <v>45226</v>
      </c>
      <c r="B15" s="24" t="s">
        <v>64</v>
      </c>
      <c r="C15" s="24" t="str">
        <f t="shared" si="1"/>
        <v>PLH889</v>
      </c>
      <c r="D15" s="24">
        <v>1</v>
      </c>
      <c r="E15" s="24" t="s">
        <v>153</v>
      </c>
      <c r="F15" s="24" t="s">
        <v>121</v>
      </c>
      <c r="G15" s="24" t="s">
        <v>275</v>
      </c>
      <c r="H15" s="24" t="s">
        <v>302</v>
      </c>
      <c r="I15" s="3">
        <v>0.3</v>
      </c>
      <c r="J15" s="3"/>
      <c r="K15" s="3" t="s">
        <v>724</v>
      </c>
    </row>
    <row r="16" spans="1:11" x14ac:dyDescent="0.25">
      <c r="A16" s="2">
        <v>45226</v>
      </c>
      <c r="B16" s="24" t="s">
        <v>95</v>
      </c>
      <c r="C16" s="24" t="str">
        <f t="shared" si="1"/>
        <v>DMQ 934</v>
      </c>
      <c r="D16" s="24">
        <v>1</v>
      </c>
      <c r="E16" s="24" t="s">
        <v>151</v>
      </c>
      <c r="F16" s="24" t="s">
        <v>43</v>
      </c>
      <c r="G16" s="24" t="s">
        <v>44</v>
      </c>
      <c r="H16" s="24">
        <v>70582</v>
      </c>
      <c r="I16" s="3"/>
      <c r="J16" s="3">
        <v>7</v>
      </c>
      <c r="K16" s="3" t="s">
        <v>10</v>
      </c>
    </row>
    <row r="17" spans="1:11" x14ac:dyDescent="0.25">
      <c r="A17" s="2">
        <v>45226</v>
      </c>
      <c r="B17" s="24" t="s">
        <v>11</v>
      </c>
      <c r="C17" s="24" t="str">
        <f t="shared" si="1"/>
        <v>PMK 090</v>
      </c>
      <c r="D17" s="24">
        <v>1</v>
      </c>
      <c r="E17" s="24" t="s">
        <v>156</v>
      </c>
      <c r="F17" s="24" t="s">
        <v>19</v>
      </c>
      <c r="G17" s="24" t="s">
        <v>275</v>
      </c>
      <c r="H17" s="24">
        <v>70592</v>
      </c>
      <c r="I17" s="3"/>
      <c r="J17" s="3">
        <v>4</v>
      </c>
      <c r="K17" s="3" t="s">
        <v>10</v>
      </c>
    </row>
    <row r="18" spans="1:11" x14ac:dyDescent="0.25">
      <c r="A18" s="2">
        <v>45226</v>
      </c>
      <c r="B18" s="24" t="s">
        <v>11</v>
      </c>
      <c r="C18" s="24" t="str">
        <f t="shared" si="1"/>
        <v>PMK 090</v>
      </c>
      <c r="D18" s="24">
        <v>1</v>
      </c>
      <c r="E18" s="24" t="s">
        <v>159</v>
      </c>
      <c r="F18" s="24" t="s">
        <v>383</v>
      </c>
      <c r="G18" s="24" t="s">
        <v>384</v>
      </c>
      <c r="H18" s="24">
        <v>70554</v>
      </c>
      <c r="I18" s="3"/>
      <c r="J18" s="3">
        <v>15.6</v>
      </c>
      <c r="K18" s="3" t="s">
        <v>18</v>
      </c>
    </row>
    <row r="19" spans="1:11" x14ac:dyDescent="0.25">
      <c r="A19" s="2">
        <v>45226</v>
      </c>
      <c r="B19" s="24" t="s">
        <v>26</v>
      </c>
      <c r="C19" s="24" t="str">
        <f t="shared" si="1"/>
        <v>AA 544 YZ</v>
      </c>
      <c r="D19" s="24">
        <v>1</v>
      </c>
      <c r="E19" s="24" t="s">
        <v>160</v>
      </c>
      <c r="F19" s="24" t="s">
        <v>81</v>
      </c>
      <c r="G19" s="24" t="s">
        <v>719</v>
      </c>
      <c r="H19" s="24">
        <v>70566</v>
      </c>
      <c r="I19" s="3"/>
      <c r="J19" s="3">
        <v>0.5</v>
      </c>
      <c r="K19" s="3" t="s">
        <v>10</v>
      </c>
    </row>
    <row r="20" spans="1:11" x14ac:dyDescent="0.25">
      <c r="A20" s="2">
        <v>45226</v>
      </c>
      <c r="B20" s="24" t="s">
        <v>26</v>
      </c>
      <c r="C20" s="24" t="str">
        <f t="shared" si="1"/>
        <v>AA 544 YZ</v>
      </c>
      <c r="D20" s="24">
        <v>1</v>
      </c>
      <c r="E20" s="24" t="s">
        <v>161</v>
      </c>
      <c r="F20" s="24" t="s">
        <v>644</v>
      </c>
      <c r="G20" s="24" t="s">
        <v>365</v>
      </c>
      <c r="H20" s="24">
        <v>70547</v>
      </c>
      <c r="I20" s="3">
        <v>1.2</v>
      </c>
      <c r="J20" s="3"/>
      <c r="K20" s="3" t="s">
        <v>18</v>
      </c>
    </row>
    <row r="21" spans="1:11" x14ac:dyDescent="0.25">
      <c r="A21" s="2">
        <v>45226</v>
      </c>
      <c r="B21" s="24" t="s">
        <v>26</v>
      </c>
      <c r="C21" s="24" t="str">
        <f t="shared" si="1"/>
        <v>AA 544 YZ</v>
      </c>
      <c r="D21" s="24">
        <v>1</v>
      </c>
      <c r="E21" s="24" t="s">
        <v>162</v>
      </c>
      <c r="F21" s="24" t="s">
        <v>644</v>
      </c>
      <c r="G21" s="24" t="s">
        <v>365</v>
      </c>
      <c r="H21" s="24">
        <v>70548</v>
      </c>
      <c r="I21" s="3"/>
      <c r="J21" s="3">
        <v>1.4</v>
      </c>
      <c r="K21" s="3" t="s">
        <v>18</v>
      </c>
    </row>
    <row r="22" spans="1:11" x14ac:dyDescent="0.25">
      <c r="A22" s="2">
        <v>45226</v>
      </c>
      <c r="B22" s="24" t="s">
        <v>104</v>
      </c>
      <c r="C22" s="24" t="str">
        <f t="shared" si="1"/>
        <v>UCS 416</v>
      </c>
      <c r="D22" s="24">
        <v>2</v>
      </c>
      <c r="E22" s="24" t="s">
        <v>163</v>
      </c>
      <c r="F22" s="24" t="s">
        <v>51</v>
      </c>
      <c r="G22" s="24" t="s">
        <v>569</v>
      </c>
      <c r="H22" s="24">
        <v>70668</v>
      </c>
      <c r="I22" s="3">
        <v>0.1</v>
      </c>
      <c r="J22" s="3"/>
      <c r="K22" s="3" t="s">
        <v>10</v>
      </c>
    </row>
    <row r="23" spans="1:11" x14ac:dyDescent="0.25">
      <c r="A23" s="2">
        <v>45226</v>
      </c>
      <c r="B23" s="24" t="s">
        <v>104</v>
      </c>
      <c r="C23" s="24" t="str">
        <f t="shared" si="1"/>
        <v>UCS 416</v>
      </c>
      <c r="D23" s="24">
        <v>2</v>
      </c>
      <c r="E23" s="24" t="s">
        <v>164</v>
      </c>
      <c r="F23" s="24" t="s">
        <v>19</v>
      </c>
      <c r="G23" s="24" t="s">
        <v>342</v>
      </c>
      <c r="H23" s="24">
        <v>70583</v>
      </c>
      <c r="I23" s="3"/>
      <c r="J23" s="3">
        <v>1.5</v>
      </c>
      <c r="K23" s="3" t="s">
        <v>10</v>
      </c>
    </row>
    <row r="24" spans="1:11" x14ac:dyDescent="0.25">
      <c r="A24" s="2">
        <v>45226</v>
      </c>
      <c r="B24" s="24" t="s">
        <v>104</v>
      </c>
      <c r="C24" s="24" t="str">
        <f t="shared" si="1"/>
        <v>UCS 416</v>
      </c>
      <c r="D24" s="24">
        <v>2</v>
      </c>
      <c r="E24" s="24" t="s">
        <v>300</v>
      </c>
      <c r="F24" s="24" t="s">
        <v>112</v>
      </c>
      <c r="G24" s="24" t="s">
        <v>113</v>
      </c>
      <c r="H24" s="24">
        <v>70523</v>
      </c>
      <c r="I24" s="3"/>
      <c r="J24" s="3">
        <v>4</v>
      </c>
      <c r="K24" s="3" t="s">
        <v>10</v>
      </c>
    </row>
    <row r="25" spans="1:11" x14ac:dyDescent="0.25">
      <c r="A25" s="2">
        <v>45226</v>
      </c>
      <c r="B25" s="24" t="s">
        <v>40</v>
      </c>
      <c r="C25" s="24" t="str">
        <f t="shared" si="1"/>
        <v>MGW270</v>
      </c>
      <c r="D25" s="24">
        <v>2</v>
      </c>
      <c r="E25" s="24" t="s">
        <v>301</v>
      </c>
      <c r="F25" s="24" t="s">
        <v>43</v>
      </c>
      <c r="G25" s="24" t="s">
        <v>44</v>
      </c>
      <c r="H25" s="24">
        <v>70688</v>
      </c>
      <c r="I25" s="3"/>
      <c r="J25" s="3">
        <v>6.7</v>
      </c>
      <c r="K25" s="3" t="s">
        <v>10</v>
      </c>
    </row>
    <row r="26" spans="1:11" x14ac:dyDescent="0.25">
      <c r="A26" s="2">
        <v>45226</v>
      </c>
      <c r="B26" s="24" t="s">
        <v>95</v>
      </c>
      <c r="C26" s="24" t="str">
        <f t="shared" si="1"/>
        <v>DMQ 934</v>
      </c>
      <c r="D26" s="24">
        <v>2</v>
      </c>
      <c r="E26" s="24" t="s">
        <v>373</v>
      </c>
      <c r="F26" s="24" t="s">
        <v>819</v>
      </c>
      <c r="G26" s="24" t="s">
        <v>287</v>
      </c>
      <c r="H26" s="24">
        <v>70555</v>
      </c>
      <c r="I26" s="3"/>
      <c r="J26" s="3">
        <v>3.7</v>
      </c>
      <c r="K26" s="3" t="s">
        <v>10</v>
      </c>
    </row>
    <row r="27" spans="1:11" x14ac:dyDescent="0.25">
      <c r="A27" s="2">
        <v>45226</v>
      </c>
      <c r="B27" s="24" t="s">
        <v>34</v>
      </c>
      <c r="C27" s="24" t="str">
        <f t="shared" si="1"/>
        <v>MGI 513</v>
      </c>
      <c r="D27" s="24">
        <v>2</v>
      </c>
      <c r="E27" s="24" t="s">
        <v>795</v>
      </c>
      <c r="F27" s="24" t="s">
        <v>669</v>
      </c>
      <c r="G27" s="24" t="s">
        <v>670</v>
      </c>
      <c r="H27" s="24">
        <v>70657</v>
      </c>
      <c r="I27" s="3"/>
      <c r="J27" s="3">
        <v>0.1</v>
      </c>
      <c r="K27" s="3" t="s">
        <v>10</v>
      </c>
    </row>
    <row r="28" spans="1:11" x14ac:dyDescent="0.25">
      <c r="A28" s="2">
        <v>45226</v>
      </c>
      <c r="B28" s="24" t="s">
        <v>34</v>
      </c>
      <c r="C28" s="24" t="str">
        <f t="shared" si="1"/>
        <v>MGI 513</v>
      </c>
      <c r="D28" s="24">
        <v>2</v>
      </c>
      <c r="E28" s="24" t="s">
        <v>796</v>
      </c>
      <c r="F28" s="24" t="s">
        <v>815</v>
      </c>
      <c r="G28" s="24" t="s">
        <v>55</v>
      </c>
      <c r="H28" s="24">
        <v>70689</v>
      </c>
      <c r="I28" s="3">
        <v>0.1</v>
      </c>
      <c r="J28" s="3">
        <v>0.5</v>
      </c>
      <c r="K28" s="3" t="s">
        <v>10</v>
      </c>
    </row>
    <row r="29" spans="1:11" x14ac:dyDescent="0.25">
      <c r="A29" s="2">
        <v>45226</v>
      </c>
      <c r="B29" s="24" t="s">
        <v>64</v>
      </c>
      <c r="C29" s="24" t="str">
        <f t="shared" si="1"/>
        <v>PLH889</v>
      </c>
      <c r="D29" s="24">
        <v>2</v>
      </c>
      <c r="E29" s="24" t="s">
        <v>797</v>
      </c>
      <c r="F29" s="24" t="s">
        <v>820</v>
      </c>
      <c r="G29" s="24" t="s">
        <v>821</v>
      </c>
      <c r="H29" s="24">
        <v>70591</v>
      </c>
      <c r="I29" s="3"/>
      <c r="J29" s="3">
        <v>1.9</v>
      </c>
      <c r="K29" s="3" t="s">
        <v>10</v>
      </c>
    </row>
    <row r="30" spans="1:11" x14ac:dyDescent="0.25">
      <c r="A30" s="2"/>
      <c r="B30" s="3"/>
      <c r="C30" s="4"/>
      <c r="D30" s="3"/>
      <c r="E30" s="3"/>
      <c r="F30" s="3"/>
      <c r="G30" s="3"/>
      <c r="H30" s="3"/>
      <c r="I30" s="3"/>
      <c r="J30" s="3"/>
      <c r="K30" s="3"/>
    </row>
    <row r="31" spans="1:11" x14ac:dyDescent="0.25">
      <c r="A31" s="2"/>
      <c r="B31" s="3"/>
      <c r="C31" s="4"/>
      <c r="D31" s="3"/>
      <c r="E31" s="3"/>
      <c r="F31" s="3"/>
      <c r="G31" s="3"/>
      <c r="H31" s="3"/>
      <c r="I31" s="3"/>
      <c r="J31" s="3"/>
      <c r="K31" s="3"/>
    </row>
    <row r="32" spans="1:11" ht="15.75" thickBot="1" x14ac:dyDescent="0.3"/>
    <row r="33" spans="1:10" ht="15.75" thickBot="1" x14ac:dyDescent="0.3">
      <c r="A33" s="47" t="s">
        <v>114</v>
      </c>
      <c r="B33" s="48"/>
      <c r="C33" s="48"/>
      <c r="D33" s="48"/>
      <c r="E33" s="49"/>
      <c r="G33" s="5"/>
      <c r="H33" s="6" t="s">
        <v>115</v>
      </c>
      <c r="I33" s="6" t="s">
        <v>116</v>
      </c>
    </row>
    <row r="34" spans="1:10" ht="15.75" thickBot="1" x14ac:dyDescent="0.3">
      <c r="A34" s="1" t="s">
        <v>2</v>
      </c>
      <c r="B34" s="1" t="s">
        <v>1</v>
      </c>
      <c r="C34" s="1" t="s">
        <v>115</v>
      </c>
      <c r="D34" s="1" t="s">
        <v>117</v>
      </c>
      <c r="E34" s="1" t="s">
        <v>118</v>
      </c>
      <c r="G34" s="7" t="s">
        <v>18</v>
      </c>
      <c r="H34" s="8">
        <v>61.1</v>
      </c>
      <c r="I34" s="9">
        <f>+H34/H37</f>
        <v>0.61038961038961037</v>
      </c>
    </row>
    <row r="35" spans="1:10" ht="15.75" thickBot="1" x14ac:dyDescent="0.3">
      <c r="A35" s="1" t="s">
        <v>119</v>
      </c>
      <c r="B35" s="1" t="s">
        <v>34</v>
      </c>
      <c r="C35" s="3">
        <v>6</v>
      </c>
      <c r="D35" s="3">
        <v>2</v>
      </c>
      <c r="E35" s="3">
        <f>+C35*D35</f>
        <v>12</v>
      </c>
      <c r="G35" s="7" t="s">
        <v>10</v>
      </c>
      <c r="H35" s="8">
        <v>38.700000000000003</v>
      </c>
      <c r="I35" s="10">
        <f>+H35/H37</f>
        <v>0.38661338661338662</v>
      </c>
    </row>
    <row r="36" spans="1:10" ht="15.75" thickBot="1" x14ac:dyDescent="0.3">
      <c r="A36" s="1" t="s">
        <v>120</v>
      </c>
      <c r="B36" s="1" t="s">
        <v>53</v>
      </c>
      <c r="C36" s="3">
        <v>16</v>
      </c>
      <c r="D36" s="3">
        <v>1</v>
      </c>
      <c r="E36" s="3">
        <f t="shared" ref="E36:E41" si="2">+C36*D36</f>
        <v>16</v>
      </c>
      <c r="G36" s="7" t="s">
        <v>121</v>
      </c>
      <c r="H36" s="8">
        <v>0.3</v>
      </c>
      <c r="I36" s="10">
        <f>+H36/H37</f>
        <v>2.9970029970029966E-3</v>
      </c>
    </row>
    <row r="37" spans="1:10" ht="15.75" thickBot="1" x14ac:dyDescent="0.3">
      <c r="A37" s="1" t="s">
        <v>122</v>
      </c>
      <c r="B37" s="1" t="s">
        <v>64</v>
      </c>
      <c r="C37" s="4">
        <v>16</v>
      </c>
      <c r="D37" s="4">
        <v>2</v>
      </c>
      <c r="E37" s="3">
        <f t="shared" si="2"/>
        <v>32</v>
      </c>
      <c r="G37" s="7" t="s">
        <v>123</v>
      </c>
      <c r="H37" s="11">
        <f>SUM(H34:H36)</f>
        <v>100.10000000000001</v>
      </c>
      <c r="I37" s="12">
        <f>SUM(I34:I36)</f>
        <v>1</v>
      </c>
    </row>
    <row r="38" spans="1:10" x14ac:dyDescent="0.25">
      <c r="A38" s="1" t="s">
        <v>124</v>
      </c>
      <c r="B38" s="1" t="s">
        <v>40</v>
      </c>
      <c r="C38" s="3">
        <v>8</v>
      </c>
      <c r="D38" s="3">
        <v>2</v>
      </c>
      <c r="E38" s="3">
        <f t="shared" si="2"/>
        <v>16</v>
      </c>
    </row>
    <row r="39" spans="1:10" x14ac:dyDescent="0.25">
      <c r="A39" s="1" t="s">
        <v>125</v>
      </c>
      <c r="B39" s="1" t="s">
        <v>11</v>
      </c>
      <c r="C39" s="3">
        <v>8</v>
      </c>
      <c r="D39" s="3">
        <v>1</v>
      </c>
      <c r="E39" s="3">
        <f t="shared" si="2"/>
        <v>8</v>
      </c>
    </row>
    <row r="40" spans="1:10" x14ac:dyDescent="0.25">
      <c r="A40" s="1" t="s">
        <v>126</v>
      </c>
      <c r="B40" s="1" t="s">
        <v>26</v>
      </c>
      <c r="C40" s="3">
        <v>16</v>
      </c>
      <c r="D40" s="3">
        <v>1</v>
      </c>
      <c r="E40" s="3">
        <f t="shared" si="2"/>
        <v>16</v>
      </c>
    </row>
    <row r="41" spans="1:10" x14ac:dyDescent="0.25">
      <c r="A41" s="1" t="s">
        <v>127</v>
      </c>
      <c r="B41" s="1" t="s">
        <v>128</v>
      </c>
      <c r="C41" s="3">
        <v>22</v>
      </c>
      <c r="D41" s="3">
        <v>1</v>
      </c>
      <c r="E41" s="3">
        <f t="shared" si="2"/>
        <v>22</v>
      </c>
      <c r="G41" s="13"/>
      <c r="H41" s="13"/>
      <c r="I41" s="42" t="s">
        <v>123</v>
      </c>
      <c r="J41" s="42" t="s">
        <v>129</v>
      </c>
    </row>
    <row r="42" spans="1:10" x14ac:dyDescent="0.25">
      <c r="A42" s="15" t="s">
        <v>130</v>
      </c>
      <c r="B42" s="15"/>
      <c r="C42" s="15"/>
      <c r="D42" s="15"/>
      <c r="E42" s="1">
        <f>+E41+E40+E39+E38+E37+E36+E35</f>
        <v>122</v>
      </c>
      <c r="G42" s="13" t="s">
        <v>131</v>
      </c>
      <c r="H42" s="16">
        <v>74</v>
      </c>
      <c r="I42" s="17">
        <v>58.1</v>
      </c>
      <c r="J42" s="18">
        <f>(I42/H42)*1</f>
        <v>0.78513513513513511</v>
      </c>
    </row>
    <row r="43" spans="1:10" x14ac:dyDescent="0.25">
      <c r="A43" s="50" t="s">
        <v>132</v>
      </c>
      <c r="B43" s="50"/>
      <c r="C43" s="50"/>
      <c r="D43" s="50"/>
      <c r="E43" s="50"/>
      <c r="G43" s="13" t="s">
        <v>133</v>
      </c>
      <c r="H43" s="16">
        <v>164</v>
      </c>
      <c r="I43" s="17">
        <v>100.1</v>
      </c>
      <c r="J43" s="18">
        <f>(I43/H43)*1</f>
        <v>0.61036585365853657</v>
      </c>
    </row>
    <row r="44" spans="1:10" x14ac:dyDescent="0.25">
      <c r="A44" s="1" t="s">
        <v>134</v>
      </c>
      <c r="B44" s="1" t="s">
        <v>104</v>
      </c>
      <c r="C44" s="3">
        <v>7</v>
      </c>
      <c r="D44" s="3">
        <v>2</v>
      </c>
      <c r="E44" s="3">
        <f t="shared" ref="E44:E50" si="3">+C44*D44</f>
        <v>14</v>
      </c>
    </row>
    <row r="45" spans="1:10" x14ac:dyDescent="0.25">
      <c r="A45" s="1" t="s">
        <v>135</v>
      </c>
      <c r="B45" s="1" t="s">
        <v>95</v>
      </c>
      <c r="C45" s="3">
        <v>8</v>
      </c>
      <c r="D45" s="3">
        <v>2</v>
      </c>
      <c r="E45" s="3">
        <f t="shared" si="3"/>
        <v>16</v>
      </c>
    </row>
    <row r="46" spans="1:10" x14ac:dyDescent="0.25">
      <c r="A46" s="1" t="s">
        <v>136</v>
      </c>
      <c r="B46" s="1" t="s">
        <v>110</v>
      </c>
      <c r="C46" s="3">
        <v>8</v>
      </c>
      <c r="D46" s="3">
        <v>0</v>
      </c>
      <c r="E46" s="3">
        <f t="shared" si="3"/>
        <v>0</v>
      </c>
      <c r="G46" s="13" t="s">
        <v>137</v>
      </c>
      <c r="H46" s="13" t="s">
        <v>117</v>
      </c>
      <c r="I46" s="13" t="s">
        <v>138</v>
      </c>
      <c r="J46" s="13" t="s">
        <v>115</v>
      </c>
    </row>
    <row r="47" spans="1:10" x14ac:dyDescent="0.25">
      <c r="A47" s="1" t="s">
        <v>139</v>
      </c>
      <c r="B47" s="1" t="s">
        <v>296</v>
      </c>
      <c r="C47" s="3">
        <v>8</v>
      </c>
      <c r="D47" s="3">
        <v>0</v>
      </c>
      <c r="E47" s="3">
        <f t="shared" si="3"/>
        <v>0</v>
      </c>
      <c r="G47" s="20" t="s">
        <v>140</v>
      </c>
      <c r="H47" s="21">
        <v>9</v>
      </c>
      <c r="I47" s="21">
        <v>13</v>
      </c>
      <c r="J47" s="21">
        <v>71.099999999999994</v>
      </c>
    </row>
    <row r="48" spans="1:10" x14ac:dyDescent="0.25">
      <c r="A48" s="22" t="s">
        <v>141</v>
      </c>
      <c r="B48" s="1" t="s">
        <v>142</v>
      </c>
      <c r="C48" s="3">
        <v>7</v>
      </c>
      <c r="D48" s="3">
        <v>0</v>
      </c>
      <c r="E48" s="3">
        <f t="shared" si="3"/>
        <v>0</v>
      </c>
      <c r="G48" s="20" t="s">
        <v>143</v>
      </c>
      <c r="H48" s="21">
        <v>5</v>
      </c>
      <c r="I48" s="21">
        <v>8</v>
      </c>
      <c r="J48" s="21">
        <v>29</v>
      </c>
    </row>
    <row r="49" spans="1:10" x14ac:dyDescent="0.25">
      <c r="A49" s="22" t="s">
        <v>144</v>
      </c>
      <c r="B49" s="1" t="s">
        <v>90</v>
      </c>
      <c r="C49" s="3">
        <v>8</v>
      </c>
      <c r="D49" s="3">
        <v>0</v>
      </c>
      <c r="E49" s="3">
        <f t="shared" si="3"/>
        <v>0</v>
      </c>
      <c r="G49" s="13" t="s">
        <v>123</v>
      </c>
      <c r="H49" s="23">
        <f>+H47+H48</f>
        <v>14</v>
      </c>
      <c r="I49" s="23">
        <f>+I47+I48</f>
        <v>21</v>
      </c>
      <c r="J49" s="23">
        <f>+J47+J48</f>
        <v>100.1</v>
      </c>
    </row>
    <row r="50" spans="1:10" x14ac:dyDescent="0.25">
      <c r="A50" s="1" t="s">
        <v>145</v>
      </c>
      <c r="B50" s="1" t="s">
        <v>98</v>
      </c>
      <c r="C50" s="3">
        <v>8</v>
      </c>
      <c r="D50" s="3">
        <v>0</v>
      </c>
      <c r="E50" s="3">
        <f t="shared" si="3"/>
        <v>0</v>
      </c>
    </row>
    <row r="51" spans="1:10" x14ac:dyDescent="0.25">
      <c r="A51" s="22" t="s">
        <v>146</v>
      </c>
      <c r="B51" s="1" t="s">
        <v>85</v>
      </c>
      <c r="C51" s="3">
        <v>12</v>
      </c>
      <c r="D51" s="3">
        <v>1</v>
      </c>
      <c r="E51" s="3">
        <f>+D51*C51</f>
        <v>12</v>
      </c>
    </row>
    <row r="52" spans="1:10" x14ac:dyDescent="0.25">
      <c r="A52" s="15"/>
      <c r="B52" s="15"/>
      <c r="C52" s="15"/>
      <c r="D52" s="15"/>
      <c r="E52" s="1">
        <f>+E44+E45+E46+E47+E48+E49+E50+E51</f>
        <v>42</v>
      </c>
    </row>
    <row r="53" spans="1:10" x14ac:dyDescent="0.25">
      <c r="E53" s="1">
        <f>+E42+E52</f>
        <v>164</v>
      </c>
    </row>
  </sheetData>
  <mergeCells count="2">
    <mergeCell ref="A33:E33"/>
    <mergeCell ref="A43:E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EFDC-6E59-45C5-B745-2C467D9EA01B}">
  <dimension ref="A1:K36"/>
  <sheetViews>
    <sheetView workbookViewId="0">
      <selection activeCell="K1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5.7109375" bestFit="1" customWidth="1"/>
    <col min="6" max="6" width="26" bestFit="1" customWidth="1"/>
    <col min="7" max="7" width="24.710937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45227</v>
      </c>
      <c r="B2" s="4" t="s">
        <v>64</v>
      </c>
      <c r="C2" s="4" t="str">
        <f t="shared" ref="C2:C8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PLH889</v>
      </c>
      <c r="D2" s="4">
        <v>1</v>
      </c>
      <c r="E2" s="4" t="s">
        <v>12</v>
      </c>
      <c r="F2" s="4" t="s">
        <v>822</v>
      </c>
      <c r="G2" s="4" t="s">
        <v>823</v>
      </c>
      <c r="H2" s="4">
        <v>70662</v>
      </c>
      <c r="I2" s="4">
        <v>0.1</v>
      </c>
      <c r="J2" s="4">
        <v>2</v>
      </c>
      <c r="K2" s="4" t="s">
        <v>18</v>
      </c>
    </row>
    <row r="3" spans="1:11" x14ac:dyDescent="0.25">
      <c r="A3" s="2">
        <v>45227</v>
      </c>
      <c r="B3" s="25"/>
      <c r="C3" s="25"/>
      <c r="D3" s="25"/>
      <c r="E3" s="25" t="s">
        <v>166</v>
      </c>
      <c r="F3" s="25" t="s">
        <v>455</v>
      </c>
      <c r="G3" s="25" t="s">
        <v>55</v>
      </c>
      <c r="H3" s="25">
        <v>70658</v>
      </c>
      <c r="I3" s="3">
        <v>0.1</v>
      </c>
      <c r="J3" s="3">
        <v>5.3</v>
      </c>
      <c r="K3" s="3" t="s">
        <v>18</v>
      </c>
    </row>
    <row r="4" spans="1:11" s="27" customFormat="1" x14ac:dyDescent="0.25">
      <c r="A4" s="26">
        <v>45227</v>
      </c>
      <c r="B4" s="4" t="s">
        <v>40</v>
      </c>
      <c r="C4" s="4" t="str">
        <f t="shared" si="0"/>
        <v>MGW270</v>
      </c>
      <c r="D4" s="4">
        <v>1</v>
      </c>
      <c r="E4" s="4" t="s">
        <v>12</v>
      </c>
      <c r="F4" s="4" t="s">
        <v>512</v>
      </c>
      <c r="G4" s="4" t="s">
        <v>513</v>
      </c>
      <c r="H4" s="4">
        <v>70659</v>
      </c>
      <c r="I4" s="4"/>
      <c r="J4" s="4">
        <v>4.5</v>
      </c>
      <c r="K4" s="4" t="s">
        <v>18</v>
      </c>
    </row>
    <row r="5" spans="1:11" s="27" customFormat="1" x14ac:dyDescent="0.25">
      <c r="A5" s="26">
        <v>45227</v>
      </c>
      <c r="B5" s="4" t="s">
        <v>40</v>
      </c>
      <c r="C5" s="4" t="str">
        <f t="shared" si="0"/>
        <v>MGW270</v>
      </c>
      <c r="D5" s="4">
        <v>1</v>
      </c>
      <c r="E5" s="4" t="s">
        <v>12</v>
      </c>
      <c r="F5" s="4" t="s">
        <v>512</v>
      </c>
      <c r="G5" s="4" t="s">
        <v>513</v>
      </c>
      <c r="H5" s="4">
        <v>70661</v>
      </c>
      <c r="I5" s="4">
        <v>0.1</v>
      </c>
      <c r="J5" s="4">
        <v>2</v>
      </c>
      <c r="K5" s="4" t="s">
        <v>18</v>
      </c>
    </row>
    <row r="6" spans="1:11" s="27" customFormat="1" x14ac:dyDescent="0.25">
      <c r="A6" s="26">
        <v>45227</v>
      </c>
      <c r="B6" s="4" t="s">
        <v>26</v>
      </c>
      <c r="C6" s="4" t="str">
        <f t="shared" si="0"/>
        <v>AA 544 YZ</v>
      </c>
      <c r="D6" s="4">
        <v>1</v>
      </c>
      <c r="E6" s="4" t="s">
        <v>381</v>
      </c>
      <c r="F6" s="4" t="s">
        <v>57</v>
      </c>
      <c r="G6" s="4" t="s">
        <v>382</v>
      </c>
      <c r="H6" s="4">
        <v>70687</v>
      </c>
      <c r="I6" s="4"/>
      <c r="J6" s="4">
        <v>12</v>
      </c>
      <c r="K6" s="4" t="s">
        <v>18</v>
      </c>
    </row>
    <row r="7" spans="1:11" s="27" customFormat="1" x14ac:dyDescent="0.25">
      <c r="A7" s="26">
        <v>45227</v>
      </c>
      <c r="B7" s="4" t="s">
        <v>34</v>
      </c>
      <c r="C7" s="4" t="str">
        <f t="shared" si="0"/>
        <v>MGI 513</v>
      </c>
      <c r="D7" s="4">
        <v>1</v>
      </c>
      <c r="E7" s="4" t="s">
        <v>675</v>
      </c>
      <c r="F7" s="4" t="s">
        <v>676</v>
      </c>
      <c r="G7" s="4" t="s">
        <v>677</v>
      </c>
      <c r="H7" s="4">
        <v>70660</v>
      </c>
      <c r="I7" s="4">
        <v>0.5</v>
      </c>
      <c r="J7" s="4"/>
      <c r="K7" s="4" t="s">
        <v>18</v>
      </c>
    </row>
    <row r="8" spans="1:11" s="27" customFormat="1" x14ac:dyDescent="0.25">
      <c r="A8" s="26">
        <v>45227</v>
      </c>
      <c r="B8" s="4" t="s">
        <v>34</v>
      </c>
      <c r="C8" s="4" t="str">
        <f t="shared" si="0"/>
        <v>MGI 513</v>
      </c>
      <c r="D8" s="4">
        <v>1</v>
      </c>
      <c r="E8" s="4" t="s">
        <v>675</v>
      </c>
      <c r="F8" s="4" t="s">
        <v>676</v>
      </c>
      <c r="G8" s="4" t="s">
        <v>677</v>
      </c>
      <c r="H8" s="4">
        <v>70620</v>
      </c>
      <c r="I8" s="4">
        <v>0.5</v>
      </c>
      <c r="J8" s="4"/>
      <c r="K8" s="4" t="s">
        <v>18</v>
      </c>
    </row>
    <row r="9" spans="1:11" s="27" customFormat="1" x14ac:dyDescent="0.25">
      <c r="A9" s="26">
        <v>45227</v>
      </c>
      <c r="B9" s="4" t="s">
        <v>34</v>
      </c>
      <c r="C9" s="4" t="str">
        <f t="shared" ref="C9:C12" si="1">IF(B9="GUZMAN","SOT 079",IF(B9="MIGUEL","DMQ 934",IF(B9="FRANCO","UCS 416",IF(B9="MOYANO","HCB 003",IF(B9="MUSTAFA","UKQ 237",IF(B9="TONI","MGW270",IF(B9="IBARRA","PLH889",IF(B9="VILLAFAÑE","MGI 513",IF(B9="VELAZQUEZ","PMK 090",IF(B9="ACOSTA","KUV274",IF(B9="LEDESMA","AA 544 YZ",IF(B9="NIETO","WIW 420",IF(B9="GONZALEZ","VBT 585",IF(B9="LOZANO","WYK 776",IF(B9="AGUSTIN","WTH 142","")))))))))))))))</f>
        <v>MGI 513</v>
      </c>
      <c r="D9" s="4">
        <v>1</v>
      </c>
      <c r="E9" s="4" t="s">
        <v>260</v>
      </c>
      <c r="F9" s="4" t="s">
        <v>824</v>
      </c>
      <c r="G9" s="4" t="s">
        <v>825</v>
      </c>
      <c r="H9" s="4">
        <v>70663</v>
      </c>
      <c r="I9" s="4">
        <v>0.5</v>
      </c>
      <c r="J9" s="4"/>
      <c r="K9" s="4" t="s">
        <v>18</v>
      </c>
    </row>
    <row r="10" spans="1:11" x14ac:dyDescent="0.25">
      <c r="A10" s="2">
        <v>45227</v>
      </c>
      <c r="B10" s="24" t="s">
        <v>11</v>
      </c>
      <c r="C10" s="24" t="str">
        <f t="shared" si="1"/>
        <v>PMK 090</v>
      </c>
      <c r="D10" s="24">
        <v>1</v>
      </c>
      <c r="E10" s="24" t="s">
        <v>152</v>
      </c>
      <c r="F10" s="24" t="s">
        <v>276</v>
      </c>
      <c r="G10" s="24" t="s">
        <v>277</v>
      </c>
      <c r="H10" s="24">
        <v>70730</v>
      </c>
      <c r="I10" s="3"/>
      <c r="J10" s="3">
        <v>8</v>
      </c>
      <c r="K10" s="3" t="s">
        <v>18</v>
      </c>
    </row>
    <row r="11" spans="1:11" x14ac:dyDescent="0.25">
      <c r="A11" s="2">
        <v>45227</v>
      </c>
      <c r="B11" s="24" t="s">
        <v>40</v>
      </c>
      <c r="C11" s="24" t="str">
        <f t="shared" si="1"/>
        <v>MGW270</v>
      </c>
      <c r="D11" s="24">
        <v>1</v>
      </c>
      <c r="E11" s="24" t="s">
        <v>153</v>
      </c>
      <c r="F11" s="24" t="s">
        <v>121</v>
      </c>
      <c r="G11" s="24" t="s">
        <v>275</v>
      </c>
      <c r="H11" s="24" t="s">
        <v>302</v>
      </c>
      <c r="I11" s="3">
        <v>0.1</v>
      </c>
      <c r="J11" s="3"/>
      <c r="K11" s="3" t="s">
        <v>724</v>
      </c>
    </row>
    <row r="12" spans="1:11" x14ac:dyDescent="0.25">
      <c r="A12" s="2">
        <v>45227</v>
      </c>
      <c r="B12" s="24" t="s">
        <v>40</v>
      </c>
      <c r="C12" s="24" t="str">
        <f t="shared" si="1"/>
        <v>MGW270</v>
      </c>
      <c r="D12" s="24">
        <v>1</v>
      </c>
      <c r="E12" s="24" t="s">
        <v>151</v>
      </c>
      <c r="F12" s="24" t="s">
        <v>22</v>
      </c>
      <c r="G12" s="24" t="s">
        <v>275</v>
      </c>
      <c r="H12" s="24">
        <v>70561</v>
      </c>
      <c r="I12" s="3">
        <v>0.2</v>
      </c>
      <c r="J12" s="3"/>
      <c r="K12" s="3" t="s">
        <v>10</v>
      </c>
    </row>
    <row r="13" spans="1:11" x14ac:dyDescent="0.25">
      <c r="A13" s="2">
        <v>45227</v>
      </c>
      <c r="B13" s="24" t="s">
        <v>85</v>
      </c>
      <c r="C13" s="24" t="s">
        <v>826</v>
      </c>
      <c r="D13" s="24">
        <v>1</v>
      </c>
      <c r="E13" s="24" t="s">
        <v>156</v>
      </c>
      <c r="F13" s="24" t="s">
        <v>364</v>
      </c>
      <c r="G13" s="24" t="s">
        <v>55</v>
      </c>
      <c r="H13" s="24">
        <v>70742</v>
      </c>
      <c r="I13" s="3"/>
      <c r="J13" s="3">
        <v>11.9</v>
      </c>
      <c r="K13" s="3" t="s">
        <v>18</v>
      </c>
    </row>
    <row r="14" spans="1:11" x14ac:dyDescent="0.25">
      <c r="A14" s="2"/>
      <c r="B14" s="3"/>
      <c r="C14" s="4"/>
      <c r="D14" s="3"/>
      <c r="E14" s="3"/>
      <c r="F14" s="3"/>
      <c r="G14" s="3"/>
      <c r="H14" s="3"/>
      <c r="I14" s="3"/>
      <c r="J14" s="3"/>
      <c r="K14" s="3"/>
    </row>
    <row r="15" spans="1:11" ht="15.75" thickBot="1" x14ac:dyDescent="0.3"/>
    <row r="16" spans="1:11" ht="15.75" thickBot="1" x14ac:dyDescent="0.3">
      <c r="A16" s="47" t="s">
        <v>114</v>
      </c>
      <c r="B16" s="48"/>
      <c r="C16" s="48"/>
      <c r="D16" s="48"/>
      <c r="E16" s="49"/>
      <c r="G16" s="5"/>
      <c r="H16" s="6" t="s">
        <v>115</v>
      </c>
      <c r="I16" s="6" t="s">
        <v>116</v>
      </c>
    </row>
    <row r="17" spans="1:10" ht="15.75" thickBot="1" x14ac:dyDescent="0.3">
      <c r="A17" s="1" t="s">
        <v>2</v>
      </c>
      <c r="B17" s="1" t="s">
        <v>1</v>
      </c>
      <c r="C17" s="1" t="s">
        <v>115</v>
      </c>
      <c r="D17" s="1" t="s">
        <v>117</v>
      </c>
      <c r="E17" s="1" t="s">
        <v>118</v>
      </c>
      <c r="G17" s="7" t="s">
        <v>18</v>
      </c>
      <c r="H17" s="8">
        <v>42.1</v>
      </c>
      <c r="I17" s="9">
        <f>+H17/H20</f>
        <v>0.99292452830188671</v>
      </c>
    </row>
    <row r="18" spans="1:10" ht="15.75" thickBot="1" x14ac:dyDescent="0.3">
      <c r="A18" s="1" t="s">
        <v>119</v>
      </c>
      <c r="B18" s="1" t="s">
        <v>34</v>
      </c>
      <c r="C18" s="3">
        <v>6</v>
      </c>
      <c r="D18" s="3">
        <v>1</v>
      </c>
      <c r="E18" s="3">
        <f>+C18*D18</f>
        <v>6</v>
      </c>
      <c r="G18" s="7" t="s">
        <v>10</v>
      </c>
      <c r="H18" s="8">
        <v>0.2</v>
      </c>
      <c r="I18" s="10">
        <f>+H18/H20</f>
        <v>4.7169811320754715E-3</v>
      </c>
    </row>
    <row r="19" spans="1:10" ht="15.75" thickBot="1" x14ac:dyDescent="0.3">
      <c r="A19" s="1" t="s">
        <v>120</v>
      </c>
      <c r="B19" s="1" t="s">
        <v>53</v>
      </c>
      <c r="C19" s="3">
        <v>16</v>
      </c>
      <c r="D19" s="3">
        <v>0</v>
      </c>
      <c r="E19" s="3">
        <f t="shared" ref="E19:E24" si="2">+C19*D19</f>
        <v>0</v>
      </c>
      <c r="G19" s="7" t="s">
        <v>121</v>
      </c>
      <c r="H19" s="8">
        <v>0.1</v>
      </c>
      <c r="I19" s="10">
        <f>+H19/H20</f>
        <v>2.3584905660377358E-3</v>
      </c>
    </row>
    <row r="20" spans="1:10" ht="15.75" thickBot="1" x14ac:dyDescent="0.3">
      <c r="A20" s="1" t="s">
        <v>122</v>
      </c>
      <c r="B20" s="1" t="s">
        <v>64</v>
      </c>
      <c r="C20" s="4">
        <v>16</v>
      </c>
      <c r="D20" s="4">
        <v>1</v>
      </c>
      <c r="E20" s="3">
        <f t="shared" si="2"/>
        <v>16</v>
      </c>
      <c r="G20" s="7" t="s">
        <v>123</v>
      </c>
      <c r="H20" s="11">
        <f>SUM(H17:H19)</f>
        <v>42.400000000000006</v>
      </c>
      <c r="I20" s="12">
        <f>SUM(I17:I19)</f>
        <v>1</v>
      </c>
    </row>
    <row r="21" spans="1:10" x14ac:dyDescent="0.25">
      <c r="A21" s="1" t="s">
        <v>124</v>
      </c>
      <c r="B21" s="1" t="s">
        <v>40</v>
      </c>
      <c r="C21" s="3">
        <v>8</v>
      </c>
      <c r="D21" s="3">
        <v>1</v>
      </c>
      <c r="E21" s="3">
        <f t="shared" si="2"/>
        <v>8</v>
      </c>
    </row>
    <row r="22" spans="1:10" x14ac:dyDescent="0.25">
      <c r="A22" s="1" t="s">
        <v>125</v>
      </c>
      <c r="B22" s="1" t="s">
        <v>11</v>
      </c>
      <c r="C22" s="3">
        <v>8</v>
      </c>
      <c r="D22" s="3">
        <v>1</v>
      </c>
      <c r="E22" s="3">
        <f t="shared" si="2"/>
        <v>8</v>
      </c>
    </row>
    <row r="23" spans="1:10" x14ac:dyDescent="0.25">
      <c r="A23" s="1" t="s">
        <v>126</v>
      </c>
      <c r="B23" s="1" t="s">
        <v>26</v>
      </c>
      <c r="C23" s="3">
        <v>16</v>
      </c>
      <c r="D23" s="3">
        <v>1</v>
      </c>
      <c r="E23" s="3">
        <f t="shared" si="2"/>
        <v>16</v>
      </c>
    </row>
    <row r="24" spans="1:10" x14ac:dyDescent="0.25">
      <c r="A24" s="1" t="s">
        <v>127</v>
      </c>
      <c r="B24" s="1" t="s">
        <v>128</v>
      </c>
      <c r="C24" s="3">
        <v>22</v>
      </c>
      <c r="D24" s="3">
        <v>0</v>
      </c>
      <c r="E24" s="3">
        <f t="shared" si="2"/>
        <v>0</v>
      </c>
      <c r="G24" s="13"/>
      <c r="H24" s="13"/>
      <c r="I24" s="42" t="s">
        <v>123</v>
      </c>
      <c r="J24" s="42" t="s">
        <v>129</v>
      </c>
    </row>
    <row r="25" spans="1:10" x14ac:dyDescent="0.25">
      <c r="A25" s="15" t="s">
        <v>130</v>
      </c>
      <c r="B25" s="15"/>
      <c r="C25" s="15"/>
      <c r="D25" s="15"/>
      <c r="E25" s="1">
        <f>+E24+E23+E22+E21+E20+E19+E18</f>
        <v>54</v>
      </c>
      <c r="G25" s="13" t="s">
        <v>131</v>
      </c>
      <c r="H25" s="16">
        <v>46</v>
      </c>
      <c r="I25" s="17">
        <v>27.6</v>
      </c>
      <c r="J25" s="18">
        <f>(I25/H25)*1</f>
        <v>0.6</v>
      </c>
    </row>
    <row r="26" spans="1:10" x14ac:dyDescent="0.25">
      <c r="A26" s="50" t="s">
        <v>132</v>
      </c>
      <c r="B26" s="50"/>
      <c r="C26" s="50"/>
      <c r="D26" s="50"/>
      <c r="E26" s="50"/>
      <c r="G26" s="13" t="s">
        <v>133</v>
      </c>
      <c r="H26" s="16">
        <v>66</v>
      </c>
      <c r="I26" s="17">
        <v>42.4</v>
      </c>
      <c r="J26" s="18">
        <f>(I26/H26)*1</f>
        <v>0.64242424242424245</v>
      </c>
    </row>
    <row r="27" spans="1:10" x14ac:dyDescent="0.25">
      <c r="A27" s="1" t="s">
        <v>134</v>
      </c>
      <c r="B27" s="1" t="s">
        <v>104</v>
      </c>
      <c r="C27" s="3">
        <v>7</v>
      </c>
      <c r="D27" s="3">
        <v>0</v>
      </c>
      <c r="E27" s="3">
        <f t="shared" ref="E27:E33" si="3">+C27*D27</f>
        <v>0</v>
      </c>
    </row>
    <row r="28" spans="1:10" x14ac:dyDescent="0.25">
      <c r="A28" s="1" t="s">
        <v>135</v>
      </c>
      <c r="B28" s="1" t="s">
        <v>95</v>
      </c>
      <c r="C28" s="3">
        <v>8</v>
      </c>
      <c r="D28" s="3">
        <v>0</v>
      </c>
      <c r="E28" s="3">
        <f t="shared" si="3"/>
        <v>0</v>
      </c>
    </row>
    <row r="29" spans="1:10" x14ac:dyDescent="0.25">
      <c r="A29" s="1" t="s">
        <v>136</v>
      </c>
      <c r="B29" s="1" t="s">
        <v>110</v>
      </c>
      <c r="C29" s="3">
        <v>8</v>
      </c>
      <c r="D29" s="3">
        <v>0</v>
      </c>
      <c r="E29" s="3">
        <f t="shared" si="3"/>
        <v>0</v>
      </c>
      <c r="G29" s="13" t="s">
        <v>137</v>
      </c>
      <c r="H29" s="13" t="s">
        <v>117</v>
      </c>
      <c r="I29" s="13" t="s">
        <v>138</v>
      </c>
      <c r="J29" s="13" t="s">
        <v>115</v>
      </c>
    </row>
    <row r="30" spans="1:10" x14ac:dyDescent="0.25">
      <c r="A30" s="1" t="s">
        <v>139</v>
      </c>
      <c r="B30" s="1" t="s">
        <v>296</v>
      </c>
      <c r="C30" s="3">
        <v>8</v>
      </c>
      <c r="D30" s="3">
        <v>0</v>
      </c>
      <c r="E30" s="3">
        <f t="shared" si="3"/>
        <v>0</v>
      </c>
      <c r="G30" s="20" t="s">
        <v>140</v>
      </c>
      <c r="H30" s="21">
        <v>5</v>
      </c>
      <c r="I30" s="21">
        <v>8</v>
      </c>
      <c r="J30" s="21">
        <v>30.5</v>
      </c>
    </row>
    <row r="31" spans="1:10" x14ac:dyDescent="0.25">
      <c r="A31" s="22" t="s">
        <v>141</v>
      </c>
      <c r="B31" s="1" t="s">
        <v>142</v>
      </c>
      <c r="C31" s="3">
        <v>7</v>
      </c>
      <c r="D31" s="3">
        <v>0</v>
      </c>
      <c r="E31" s="3">
        <f t="shared" si="3"/>
        <v>0</v>
      </c>
      <c r="G31" s="20" t="s">
        <v>143</v>
      </c>
      <c r="H31" s="21">
        <v>1</v>
      </c>
      <c r="I31" s="21">
        <v>1</v>
      </c>
      <c r="J31" s="21">
        <v>11.9</v>
      </c>
    </row>
    <row r="32" spans="1:10" x14ac:dyDescent="0.25">
      <c r="A32" s="22" t="s">
        <v>144</v>
      </c>
      <c r="B32" s="1" t="s">
        <v>90</v>
      </c>
      <c r="C32" s="3">
        <v>8</v>
      </c>
      <c r="D32" s="3">
        <v>0</v>
      </c>
      <c r="E32" s="3">
        <f t="shared" si="3"/>
        <v>0</v>
      </c>
      <c r="G32" s="13" t="s">
        <v>123</v>
      </c>
      <c r="H32" s="23">
        <f>+H30+H31</f>
        <v>6</v>
      </c>
      <c r="I32" s="23">
        <f>+I30+I31</f>
        <v>9</v>
      </c>
      <c r="J32" s="23">
        <f>+J30+J31</f>
        <v>42.4</v>
      </c>
    </row>
    <row r="33" spans="1:5" x14ac:dyDescent="0.25">
      <c r="A33" s="1" t="s">
        <v>145</v>
      </c>
      <c r="B33" s="1" t="s">
        <v>98</v>
      </c>
      <c r="C33" s="3">
        <v>8</v>
      </c>
      <c r="D33" s="3">
        <v>0</v>
      </c>
      <c r="E33" s="3">
        <f t="shared" si="3"/>
        <v>0</v>
      </c>
    </row>
    <row r="34" spans="1:5" x14ac:dyDescent="0.25">
      <c r="A34" s="22" t="s">
        <v>146</v>
      </c>
      <c r="B34" s="1" t="s">
        <v>85</v>
      </c>
      <c r="C34" s="3">
        <v>12</v>
      </c>
      <c r="D34" s="3">
        <v>1</v>
      </c>
      <c r="E34" s="3">
        <f>+D34*C34</f>
        <v>12</v>
      </c>
    </row>
    <row r="35" spans="1:5" x14ac:dyDescent="0.25">
      <c r="A35" s="15"/>
      <c r="B35" s="15"/>
      <c r="C35" s="15"/>
      <c r="D35" s="15"/>
      <c r="E35" s="1">
        <f>+E27+E28+E29+E30+E31+E32+E33+E34</f>
        <v>12</v>
      </c>
    </row>
    <row r="36" spans="1:5" x14ac:dyDescent="0.25">
      <c r="E36" s="1">
        <f>+E25+E35</f>
        <v>66</v>
      </c>
    </row>
  </sheetData>
  <mergeCells count="2">
    <mergeCell ref="A16:E16"/>
    <mergeCell ref="A26:E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E963-7E76-409F-8FF1-220573398192}">
  <dimension ref="A1:K88"/>
  <sheetViews>
    <sheetView workbookViewId="0">
      <selection activeCell="K1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5.7109375" bestFit="1" customWidth="1"/>
    <col min="6" max="6" width="30.42578125" bestFit="1" customWidth="1"/>
    <col min="7" max="7" width="27.140625" bestFit="1" customWidth="1"/>
    <col min="8" max="8" width="6.85546875" bestFit="1" customWidth="1"/>
    <col min="9" max="9" width="9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45229</v>
      </c>
      <c r="B2" s="4" t="s">
        <v>34</v>
      </c>
      <c r="C2" s="4" t="str">
        <f t="shared" ref="C2:C59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MGI 513</v>
      </c>
      <c r="D2" s="4">
        <v>1</v>
      </c>
      <c r="E2" s="4" t="s">
        <v>12</v>
      </c>
      <c r="F2" s="4" t="s">
        <v>768</v>
      </c>
      <c r="G2" s="4" t="s">
        <v>29</v>
      </c>
      <c r="H2" s="4">
        <v>70584</v>
      </c>
      <c r="I2" s="4">
        <v>5.9</v>
      </c>
      <c r="J2" s="4"/>
      <c r="K2" s="4" t="s">
        <v>10</v>
      </c>
    </row>
    <row r="3" spans="1:11" s="27" customFormat="1" x14ac:dyDescent="0.25">
      <c r="A3" s="26">
        <v>45229</v>
      </c>
      <c r="B3" s="4" t="s">
        <v>34</v>
      </c>
      <c r="C3" s="4" t="str">
        <f t="shared" si="0"/>
        <v>MGI 513</v>
      </c>
      <c r="D3" s="4">
        <v>2</v>
      </c>
      <c r="E3" s="4" t="s">
        <v>12</v>
      </c>
      <c r="F3" s="4" t="s">
        <v>768</v>
      </c>
      <c r="G3" s="4" t="s">
        <v>29</v>
      </c>
      <c r="H3" s="4">
        <v>70586</v>
      </c>
      <c r="I3" s="4">
        <v>5.9</v>
      </c>
      <c r="J3" s="4"/>
      <c r="K3" s="4" t="s">
        <v>10</v>
      </c>
    </row>
    <row r="4" spans="1:11" s="27" customFormat="1" x14ac:dyDescent="0.25">
      <c r="A4" s="26">
        <v>45229</v>
      </c>
      <c r="B4" s="4" t="s">
        <v>34</v>
      </c>
      <c r="C4" s="4" t="str">
        <f t="shared" si="0"/>
        <v>MGI 513</v>
      </c>
      <c r="D4" s="4">
        <v>3</v>
      </c>
      <c r="E4" s="4" t="s">
        <v>494</v>
      </c>
      <c r="F4" s="4" t="s">
        <v>827</v>
      </c>
      <c r="G4" s="4" t="s">
        <v>828</v>
      </c>
      <c r="H4" s="4">
        <v>70685</v>
      </c>
      <c r="I4" s="4">
        <v>0.5</v>
      </c>
      <c r="J4" s="4"/>
      <c r="K4" s="4" t="s">
        <v>10</v>
      </c>
    </row>
    <row r="5" spans="1:11" s="27" customFormat="1" x14ac:dyDescent="0.25">
      <c r="A5" s="26">
        <v>45229</v>
      </c>
      <c r="B5" s="25"/>
      <c r="C5" s="25" t="str">
        <f t="shared" si="0"/>
        <v/>
      </c>
      <c r="D5" s="25"/>
      <c r="E5" s="25" t="s">
        <v>293</v>
      </c>
      <c r="F5" s="25" t="s">
        <v>22</v>
      </c>
      <c r="G5" s="25" t="s">
        <v>275</v>
      </c>
      <c r="H5" s="25">
        <v>70561</v>
      </c>
      <c r="I5" s="4">
        <v>0.2</v>
      </c>
      <c r="J5" s="4"/>
      <c r="K5" s="4" t="s">
        <v>10</v>
      </c>
    </row>
    <row r="6" spans="1:11" s="27" customFormat="1" x14ac:dyDescent="0.25">
      <c r="A6" s="26">
        <v>45229</v>
      </c>
      <c r="B6" s="4" t="s">
        <v>34</v>
      </c>
      <c r="C6" s="4" t="str">
        <f t="shared" si="0"/>
        <v>MGI 513</v>
      </c>
      <c r="D6" s="4">
        <v>3</v>
      </c>
      <c r="E6" s="4" t="s">
        <v>12</v>
      </c>
      <c r="F6" s="4" t="s">
        <v>286</v>
      </c>
      <c r="G6" s="4" t="s">
        <v>424</v>
      </c>
      <c r="H6" s="4">
        <v>70538</v>
      </c>
      <c r="I6" s="4"/>
      <c r="J6" s="4">
        <v>2.7</v>
      </c>
      <c r="K6" s="4" t="s">
        <v>10</v>
      </c>
    </row>
    <row r="7" spans="1:11" s="27" customFormat="1" x14ac:dyDescent="0.25">
      <c r="A7" s="26">
        <v>45229</v>
      </c>
      <c r="B7" s="4" t="s">
        <v>26</v>
      </c>
      <c r="C7" s="4" t="str">
        <f t="shared" si="0"/>
        <v>AA 544 YZ</v>
      </c>
      <c r="D7" s="4">
        <v>1</v>
      </c>
      <c r="E7" s="4" t="s">
        <v>391</v>
      </c>
      <c r="F7" s="4" t="s">
        <v>62</v>
      </c>
      <c r="G7" s="4" t="s">
        <v>829</v>
      </c>
      <c r="H7" s="4">
        <v>70690</v>
      </c>
      <c r="I7" s="4">
        <v>0.4</v>
      </c>
      <c r="J7" s="4">
        <v>4.8</v>
      </c>
      <c r="K7" s="4" t="s">
        <v>10</v>
      </c>
    </row>
    <row r="8" spans="1:11" s="27" customFormat="1" x14ac:dyDescent="0.25">
      <c r="A8" s="26">
        <v>45229</v>
      </c>
      <c r="B8" s="4" t="s">
        <v>26</v>
      </c>
      <c r="C8" s="4" t="str">
        <f t="shared" si="0"/>
        <v>AA 544 YZ</v>
      </c>
      <c r="D8" s="4">
        <v>1</v>
      </c>
      <c r="E8" s="4" t="s">
        <v>391</v>
      </c>
      <c r="F8" s="4" t="s">
        <v>733</v>
      </c>
      <c r="G8" s="4" t="s">
        <v>829</v>
      </c>
      <c r="H8" s="4">
        <v>70526</v>
      </c>
      <c r="I8" s="4"/>
      <c r="J8" s="4">
        <v>5</v>
      </c>
      <c r="K8" s="4" t="s">
        <v>10</v>
      </c>
    </row>
    <row r="9" spans="1:11" s="27" customFormat="1" x14ac:dyDescent="0.25">
      <c r="A9" s="26">
        <v>45229</v>
      </c>
      <c r="B9" s="4" t="s">
        <v>40</v>
      </c>
      <c r="C9" s="4" t="str">
        <f t="shared" si="0"/>
        <v>MGW270</v>
      </c>
      <c r="D9" s="4">
        <v>1</v>
      </c>
      <c r="E9" s="4" t="s">
        <v>67</v>
      </c>
      <c r="F9" s="4" t="s">
        <v>523</v>
      </c>
      <c r="G9" s="4" t="s">
        <v>524</v>
      </c>
      <c r="H9" s="4">
        <v>70528</v>
      </c>
      <c r="I9" s="4">
        <v>0.1</v>
      </c>
      <c r="J9" s="4">
        <v>2.8</v>
      </c>
      <c r="K9" s="4" t="s">
        <v>10</v>
      </c>
    </row>
    <row r="10" spans="1:11" s="27" customFormat="1" x14ac:dyDescent="0.25">
      <c r="A10" s="26">
        <v>45229</v>
      </c>
      <c r="B10" s="4" t="s">
        <v>40</v>
      </c>
      <c r="C10" s="4" t="str">
        <f t="shared" si="0"/>
        <v>MGW270</v>
      </c>
      <c r="D10" s="4">
        <v>1</v>
      </c>
      <c r="E10" s="4" t="s">
        <v>67</v>
      </c>
      <c r="F10" s="4" t="s">
        <v>591</v>
      </c>
      <c r="G10" s="4" t="s">
        <v>592</v>
      </c>
      <c r="H10" s="4">
        <v>70605</v>
      </c>
      <c r="I10" s="4"/>
      <c r="J10" s="4">
        <v>0.3</v>
      </c>
      <c r="K10" s="4" t="s">
        <v>10</v>
      </c>
    </row>
    <row r="11" spans="1:11" s="27" customFormat="1" x14ac:dyDescent="0.25">
      <c r="A11" s="26">
        <v>45229</v>
      </c>
      <c r="B11" s="4" t="s">
        <v>40</v>
      </c>
      <c r="C11" s="4" t="str">
        <f t="shared" si="0"/>
        <v>MGW270</v>
      </c>
      <c r="D11" s="4">
        <v>1</v>
      </c>
      <c r="E11" s="4" t="s">
        <v>205</v>
      </c>
      <c r="F11" s="4" t="s">
        <v>473</v>
      </c>
      <c r="G11" s="4" t="s">
        <v>474</v>
      </c>
      <c r="H11" s="4">
        <v>70676</v>
      </c>
      <c r="I11" s="4">
        <v>0.4</v>
      </c>
      <c r="J11" s="4"/>
      <c r="K11" s="4" t="s">
        <v>10</v>
      </c>
    </row>
    <row r="12" spans="1:11" s="27" customFormat="1" x14ac:dyDescent="0.25">
      <c r="A12" s="26">
        <v>45229</v>
      </c>
      <c r="B12" s="4" t="s">
        <v>40</v>
      </c>
      <c r="C12" s="4" t="str">
        <f t="shared" si="0"/>
        <v>MGW270</v>
      </c>
      <c r="D12" s="4">
        <v>1</v>
      </c>
      <c r="E12" s="4" t="s">
        <v>205</v>
      </c>
      <c r="F12" s="4" t="s">
        <v>458</v>
      </c>
      <c r="G12" s="4" t="s">
        <v>493</v>
      </c>
      <c r="H12" s="4">
        <v>70679</v>
      </c>
      <c r="I12" s="4">
        <v>0.1</v>
      </c>
      <c r="J12" s="4">
        <v>0.5</v>
      </c>
      <c r="K12" s="4" t="s">
        <v>10</v>
      </c>
    </row>
    <row r="13" spans="1:11" s="27" customFormat="1" x14ac:dyDescent="0.25">
      <c r="A13" s="26">
        <v>45229</v>
      </c>
      <c r="B13" s="4" t="s">
        <v>40</v>
      </c>
      <c r="C13" s="4" t="str">
        <f t="shared" si="0"/>
        <v>MGW270</v>
      </c>
      <c r="D13" s="4">
        <v>1</v>
      </c>
      <c r="E13" s="4" t="s">
        <v>205</v>
      </c>
      <c r="F13" s="4" t="s">
        <v>458</v>
      </c>
      <c r="G13" s="4" t="s">
        <v>493</v>
      </c>
      <c r="H13" s="4">
        <v>70277</v>
      </c>
      <c r="I13" s="4"/>
      <c r="J13" s="4">
        <v>0.1</v>
      </c>
      <c r="K13" s="4" t="s">
        <v>10</v>
      </c>
    </row>
    <row r="14" spans="1:11" s="27" customFormat="1" x14ac:dyDescent="0.25">
      <c r="A14" s="26">
        <v>45229</v>
      </c>
      <c r="B14" s="4" t="s">
        <v>40</v>
      </c>
      <c r="C14" s="4" t="str">
        <f t="shared" si="0"/>
        <v>MGW270</v>
      </c>
      <c r="D14" s="4">
        <v>1</v>
      </c>
      <c r="E14" s="4" t="s">
        <v>205</v>
      </c>
      <c r="F14" s="4" t="s">
        <v>81</v>
      </c>
      <c r="G14" s="4" t="s">
        <v>777</v>
      </c>
      <c r="H14" s="4">
        <v>70680</v>
      </c>
      <c r="I14" s="4"/>
      <c r="J14" s="4">
        <v>2.2999999999999998</v>
      </c>
      <c r="K14" s="4" t="s">
        <v>10</v>
      </c>
    </row>
    <row r="15" spans="1:11" s="27" customFormat="1" x14ac:dyDescent="0.25">
      <c r="A15" s="26">
        <v>45229</v>
      </c>
      <c r="B15" s="4" t="s">
        <v>40</v>
      </c>
      <c r="C15" s="4" t="str">
        <f t="shared" si="0"/>
        <v>MGW270</v>
      </c>
      <c r="D15" s="4">
        <v>1</v>
      </c>
      <c r="E15" s="4" t="s">
        <v>67</v>
      </c>
      <c r="F15" s="4" t="s">
        <v>68</v>
      </c>
      <c r="G15" s="4" t="s">
        <v>69</v>
      </c>
      <c r="H15" s="4">
        <v>70666</v>
      </c>
      <c r="I15" s="4">
        <v>0.5</v>
      </c>
      <c r="J15" s="4"/>
      <c r="K15" s="4" t="s">
        <v>10</v>
      </c>
    </row>
    <row r="16" spans="1:11" s="27" customFormat="1" x14ac:dyDescent="0.25">
      <c r="A16" s="26">
        <v>45229</v>
      </c>
      <c r="B16" s="4" t="s">
        <v>40</v>
      </c>
      <c r="C16" s="4" t="str">
        <f t="shared" si="0"/>
        <v>MGW270</v>
      </c>
      <c r="D16" s="4">
        <v>1</v>
      </c>
      <c r="E16" s="4" t="s">
        <v>27</v>
      </c>
      <c r="F16" s="4" t="s">
        <v>70</v>
      </c>
      <c r="G16" s="4" t="s">
        <v>830</v>
      </c>
      <c r="H16" s="4">
        <v>70670</v>
      </c>
      <c r="I16" s="4"/>
      <c r="J16" s="4">
        <v>2.8</v>
      </c>
      <c r="K16" s="4" t="s">
        <v>10</v>
      </c>
    </row>
    <row r="17" spans="1:11" s="27" customFormat="1" x14ac:dyDescent="0.25">
      <c r="A17" s="26">
        <v>45229</v>
      </c>
      <c r="B17" s="4" t="s">
        <v>40</v>
      </c>
      <c r="C17" s="4" t="str">
        <f t="shared" si="0"/>
        <v>MGW270</v>
      </c>
      <c r="D17" s="4">
        <v>1</v>
      </c>
      <c r="E17" s="4" t="s">
        <v>27</v>
      </c>
      <c r="F17" s="4" t="s">
        <v>234</v>
      </c>
      <c r="G17" s="4" t="s">
        <v>235</v>
      </c>
      <c r="H17" s="4">
        <v>70634</v>
      </c>
      <c r="I17" s="4"/>
      <c r="J17" s="4">
        <v>1</v>
      </c>
      <c r="K17" s="4" t="s">
        <v>10</v>
      </c>
    </row>
    <row r="18" spans="1:11" s="27" customFormat="1" x14ac:dyDescent="0.25">
      <c r="A18" s="26">
        <v>45229</v>
      </c>
      <c r="B18" s="4" t="s">
        <v>64</v>
      </c>
      <c r="C18" s="4" t="str">
        <f t="shared" si="0"/>
        <v>PLH889</v>
      </c>
      <c r="D18" s="4">
        <v>2</v>
      </c>
      <c r="E18" s="4" t="s">
        <v>56</v>
      </c>
      <c r="F18" s="4" t="s">
        <v>831</v>
      </c>
      <c r="G18" s="4" t="s">
        <v>832</v>
      </c>
      <c r="H18" s="4">
        <v>70600</v>
      </c>
      <c r="I18" s="4">
        <v>0.9</v>
      </c>
      <c r="J18" s="4"/>
      <c r="K18" s="4" t="s">
        <v>18</v>
      </c>
    </row>
    <row r="19" spans="1:11" s="27" customFormat="1" x14ac:dyDescent="0.25">
      <c r="A19" s="26">
        <v>45229</v>
      </c>
      <c r="B19" s="4" t="s">
        <v>64</v>
      </c>
      <c r="C19" s="4" t="str">
        <f t="shared" si="0"/>
        <v>PLH889</v>
      </c>
      <c r="D19" s="4">
        <v>2</v>
      </c>
      <c r="E19" s="4" t="s">
        <v>56</v>
      </c>
      <c r="F19" s="4" t="s">
        <v>150</v>
      </c>
      <c r="G19" s="4" t="s">
        <v>736</v>
      </c>
      <c r="H19" s="4">
        <v>70531</v>
      </c>
      <c r="I19" s="4">
        <v>0.2</v>
      </c>
      <c r="J19" s="4"/>
      <c r="K19" s="4" t="s">
        <v>10</v>
      </c>
    </row>
    <row r="20" spans="1:11" s="27" customFormat="1" x14ac:dyDescent="0.25">
      <c r="A20" s="26">
        <v>45229</v>
      </c>
      <c r="B20" s="4" t="s">
        <v>64</v>
      </c>
      <c r="C20" s="4" t="str">
        <f t="shared" si="0"/>
        <v>PLH889</v>
      </c>
      <c r="D20" s="4">
        <v>2</v>
      </c>
      <c r="E20" s="4" t="s">
        <v>56</v>
      </c>
      <c r="F20" s="4" t="s">
        <v>150</v>
      </c>
      <c r="G20" s="4" t="s">
        <v>736</v>
      </c>
      <c r="H20" s="4">
        <v>70567</v>
      </c>
      <c r="I20" s="4">
        <v>0.3</v>
      </c>
      <c r="J20" s="4"/>
      <c r="K20" s="4" t="s">
        <v>10</v>
      </c>
    </row>
    <row r="21" spans="1:11" s="27" customFormat="1" x14ac:dyDescent="0.25">
      <c r="A21" s="26">
        <v>45229</v>
      </c>
      <c r="B21" s="4" t="s">
        <v>64</v>
      </c>
      <c r="C21" s="4" t="str">
        <f t="shared" si="0"/>
        <v>PLH889</v>
      </c>
      <c r="D21" s="4">
        <v>2</v>
      </c>
      <c r="E21" s="4" t="s">
        <v>56</v>
      </c>
      <c r="F21" s="4" t="s">
        <v>199</v>
      </c>
      <c r="G21" s="4" t="s">
        <v>200</v>
      </c>
      <c r="H21" s="4">
        <v>70646</v>
      </c>
      <c r="I21" s="4"/>
      <c r="J21" s="4">
        <v>1.7</v>
      </c>
      <c r="K21" s="4" t="s">
        <v>10</v>
      </c>
    </row>
    <row r="22" spans="1:11" s="27" customFormat="1" x14ac:dyDescent="0.25">
      <c r="A22" s="26">
        <v>45229</v>
      </c>
      <c r="B22" s="4" t="s">
        <v>64</v>
      </c>
      <c r="C22" s="4" t="str">
        <f t="shared" si="0"/>
        <v>PLH889</v>
      </c>
      <c r="D22" s="4">
        <v>2</v>
      </c>
      <c r="E22" s="4" t="s">
        <v>12</v>
      </c>
      <c r="F22" s="4" t="s">
        <v>445</v>
      </c>
      <c r="G22" s="4" t="s">
        <v>446</v>
      </c>
      <c r="H22" s="4">
        <v>70671</v>
      </c>
      <c r="I22" s="4"/>
      <c r="J22" s="4">
        <v>2.5</v>
      </c>
      <c r="K22" s="4" t="s">
        <v>10</v>
      </c>
    </row>
    <row r="23" spans="1:11" s="27" customFormat="1" x14ac:dyDescent="0.25">
      <c r="A23" s="26">
        <v>45229</v>
      </c>
      <c r="B23" s="4" t="s">
        <v>64</v>
      </c>
      <c r="C23" s="4" t="str">
        <f t="shared" si="0"/>
        <v>PLH889</v>
      </c>
      <c r="D23" s="4">
        <v>1</v>
      </c>
      <c r="E23" s="4" t="s">
        <v>23</v>
      </c>
      <c r="F23" s="4" t="s">
        <v>455</v>
      </c>
      <c r="G23" s="4" t="s">
        <v>55</v>
      </c>
      <c r="H23" s="4">
        <v>70658</v>
      </c>
      <c r="I23" s="4">
        <v>0.2</v>
      </c>
      <c r="J23" s="4">
        <v>5.2</v>
      </c>
      <c r="K23" s="4" t="s">
        <v>18</v>
      </c>
    </row>
    <row r="24" spans="1:11" s="27" customFormat="1" x14ac:dyDescent="0.25">
      <c r="A24" s="26">
        <v>45229</v>
      </c>
      <c r="B24" s="4" t="s">
        <v>64</v>
      </c>
      <c r="C24" s="4" t="str">
        <f t="shared" si="0"/>
        <v>PLH889</v>
      </c>
      <c r="D24" s="4">
        <v>1</v>
      </c>
      <c r="E24" s="4" t="s">
        <v>23</v>
      </c>
      <c r="F24" s="4" t="s">
        <v>455</v>
      </c>
      <c r="G24" s="4" t="s">
        <v>55</v>
      </c>
      <c r="H24" s="4">
        <v>70691</v>
      </c>
      <c r="I24" s="4"/>
      <c r="J24" s="4">
        <v>5</v>
      </c>
      <c r="K24" s="4" t="s">
        <v>18</v>
      </c>
    </row>
    <row r="25" spans="1:11" x14ac:dyDescent="0.25">
      <c r="A25" s="2">
        <v>45229</v>
      </c>
      <c r="B25" s="25"/>
      <c r="C25" s="25"/>
      <c r="D25" s="25"/>
      <c r="E25" s="25" t="s">
        <v>166</v>
      </c>
      <c r="F25" s="25" t="s">
        <v>212</v>
      </c>
      <c r="G25" s="25" t="s">
        <v>732</v>
      </c>
      <c r="H25" s="25">
        <v>70624</v>
      </c>
      <c r="I25" s="3"/>
      <c r="J25" s="3">
        <v>0.1</v>
      </c>
      <c r="K25" s="3" t="s">
        <v>10</v>
      </c>
    </row>
    <row r="26" spans="1:11" x14ac:dyDescent="0.25">
      <c r="A26" s="2">
        <v>45229</v>
      </c>
      <c r="B26" s="25"/>
      <c r="C26" s="25" t="str">
        <f t="shared" si="0"/>
        <v/>
      </c>
      <c r="D26" s="25"/>
      <c r="E26" s="25" t="s">
        <v>166</v>
      </c>
      <c r="F26" s="25" t="s">
        <v>212</v>
      </c>
      <c r="G26" s="25" t="s">
        <v>732</v>
      </c>
      <c r="H26" s="25">
        <v>70520</v>
      </c>
      <c r="I26" s="3"/>
      <c r="J26" s="3">
        <v>0.5</v>
      </c>
      <c r="K26" s="3" t="s">
        <v>10</v>
      </c>
    </row>
    <row r="27" spans="1:11" s="27" customFormat="1" x14ac:dyDescent="0.25">
      <c r="A27" s="26">
        <v>45229</v>
      </c>
      <c r="B27" s="4" t="s">
        <v>142</v>
      </c>
      <c r="C27" s="4" t="str">
        <f t="shared" si="0"/>
        <v>WIW 420</v>
      </c>
      <c r="D27" s="4">
        <v>1</v>
      </c>
      <c r="E27" s="4" t="s">
        <v>505</v>
      </c>
      <c r="F27" s="4" t="s">
        <v>712</v>
      </c>
      <c r="G27" s="4" t="s">
        <v>713</v>
      </c>
      <c r="H27" s="4">
        <v>70494</v>
      </c>
      <c r="I27" s="4"/>
      <c r="J27" s="4">
        <v>1</v>
      </c>
      <c r="K27" s="4" t="s">
        <v>10</v>
      </c>
    </row>
    <row r="28" spans="1:11" s="27" customFormat="1" x14ac:dyDescent="0.25">
      <c r="A28" s="26">
        <v>45229</v>
      </c>
      <c r="B28" s="4" t="s">
        <v>53</v>
      </c>
      <c r="C28" s="4" t="str">
        <f t="shared" si="0"/>
        <v>KUV274</v>
      </c>
      <c r="D28" s="4">
        <v>2</v>
      </c>
      <c r="E28" s="4" t="s">
        <v>566</v>
      </c>
      <c r="F28" s="4" t="s">
        <v>644</v>
      </c>
      <c r="G28" s="4" t="s">
        <v>365</v>
      </c>
      <c r="H28" s="4">
        <v>70546</v>
      </c>
      <c r="I28" s="4">
        <v>6.5</v>
      </c>
      <c r="J28" s="4"/>
      <c r="K28" s="4" t="s">
        <v>18</v>
      </c>
    </row>
    <row r="29" spans="1:11" s="27" customFormat="1" x14ac:dyDescent="0.25">
      <c r="A29" s="26">
        <v>45229</v>
      </c>
      <c r="B29" s="4" t="s">
        <v>142</v>
      </c>
      <c r="C29" s="4" t="str">
        <f t="shared" si="0"/>
        <v>WIW 420</v>
      </c>
      <c r="D29" s="4">
        <v>1</v>
      </c>
      <c r="E29" s="4" t="s">
        <v>27</v>
      </c>
      <c r="F29" s="4" t="s">
        <v>734</v>
      </c>
      <c r="G29" s="4" t="s">
        <v>833</v>
      </c>
      <c r="H29" s="4">
        <v>70682</v>
      </c>
      <c r="I29" s="4"/>
      <c r="J29" s="4">
        <v>0.7</v>
      </c>
      <c r="K29" s="4" t="s">
        <v>10</v>
      </c>
    </row>
    <row r="30" spans="1:11" s="27" customFormat="1" x14ac:dyDescent="0.25">
      <c r="A30" s="26">
        <v>45229</v>
      </c>
      <c r="B30" s="4" t="s">
        <v>142</v>
      </c>
      <c r="C30" s="4" t="str">
        <f t="shared" si="0"/>
        <v>WIW 420</v>
      </c>
      <c r="D30" s="4">
        <v>1</v>
      </c>
      <c r="E30" s="4" t="s">
        <v>27</v>
      </c>
      <c r="F30" s="4" t="s">
        <v>188</v>
      </c>
      <c r="G30" s="4" t="s">
        <v>272</v>
      </c>
      <c r="H30" s="4">
        <v>70664</v>
      </c>
      <c r="I30" s="4"/>
      <c r="J30" s="4">
        <v>0.2</v>
      </c>
      <c r="K30" s="4" t="s">
        <v>10</v>
      </c>
    </row>
    <row r="31" spans="1:11" s="27" customFormat="1" x14ac:dyDescent="0.25">
      <c r="A31" s="26">
        <v>45229</v>
      </c>
      <c r="B31" s="4" t="s">
        <v>142</v>
      </c>
      <c r="C31" s="4" t="str">
        <f t="shared" si="0"/>
        <v>WIW 420</v>
      </c>
      <c r="D31" s="4">
        <v>1</v>
      </c>
      <c r="E31" s="4" t="s">
        <v>27</v>
      </c>
      <c r="F31" s="4" t="s">
        <v>834</v>
      </c>
      <c r="G31" s="4" t="s">
        <v>835</v>
      </c>
      <c r="H31" s="4">
        <v>70560</v>
      </c>
      <c r="I31" s="4"/>
      <c r="J31" s="4">
        <v>0.9</v>
      </c>
      <c r="K31" s="4" t="s">
        <v>10</v>
      </c>
    </row>
    <row r="32" spans="1:11" s="27" customFormat="1" x14ac:dyDescent="0.25">
      <c r="A32" s="26">
        <v>45229</v>
      </c>
      <c r="B32" s="4" t="s">
        <v>142</v>
      </c>
      <c r="C32" s="4" t="str">
        <f t="shared" si="0"/>
        <v>WIW 420</v>
      </c>
      <c r="D32" s="4">
        <v>1</v>
      </c>
      <c r="E32" s="4" t="s">
        <v>27</v>
      </c>
      <c r="F32" s="4" t="s">
        <v>604</v>
      </c>
      <c r="G32" s="4" t="s">
        <v>605</v>
      </c>
      <c r="H32" s="4">
        <v>70382</v>
      </c>
      <c r="I32" s="4"/>
      <c r="J32" s="4">
        <v>0.1</v>
      </c>
      <c r="K32" s="4" t="s">
        <v>10</v>
      </c>
    </row>
    <row r="33" spans="1:11" s="27" customFormat="1" x14ac:dyDescent="0.25">
      <c r="A33" s="26">
        <v>45229</v>
      </c>
      <c r="B33" s="4" t="s">
        <v>142</v>
      </c>
      <c r="C33" s="4" t="str">
        <f t="shared" si="0"/>
        <v>WIW 420</v>
      </c>
      <c r="D33" s="4">
        <v>1</v>
      </c>
      <c r="E33" s="4" t="s">
        <v>27</v>
      </c>
      <c r="F33" s="4" t="s">
        <v>99</v>
      </c>
      <c r="G33" s="4" t="s">
        <v>533</v>
      </c>
      <c r="H33" s="4">
        <v>70515</v>
      </c>
      <c r="I33" s="4">
        <v>0.1</v>
      </c>
      <c r="J33" s="4"/>
      <c r="K33" s="4" t="s">
        <v>10</v>
      </c>
    </row>
    <row r="34" spans="1:11" s="27" customFormat="1" x14ac:dyDescent="0.25">
      <c r="A34" s="26">
        <v>45229</v>
      </c>
      <c r="B34" s="4" t="s">
        <v>142</v>
      </c>
      <c r="C34" s="4" t="str">
        <f t="shared" si="0"/>
        <v>WIW 420</v>
      </c>
      <c r="D34" s="4">
        <v>1</v>
      </c>
      <c r="E34" s="4" t="s">
        <v>27</v>
      </c>
      <c r="F34" s="4" t="s">
        <v>99</v>
      </c>
      <c r="G34" s="4" t="s">
        <v>746</v>
      </c>
      <c r="H34" s="4">
        <v>70514</v>
      </c>
      <c r="I34" s="4"/>
      <c r="J34" s="4">
        <v>2.2000000000000002</v>
      </c>
      <c r="K34" s="4" t="s">
        <v>10</v>
      </c>
    </row>
    <row r="35" spans="1:11" s="27" customFormat="1" x14ac:dyDescent="0.25">
      <c r="A35" s="26">
        <v>45229</v>
      </c>
      <c r="B35" s="4" t="s">
        <v>142</v>
      </c>
      <c r="C35" s="4" t="str">
        <f t="shared" si="0"/>
        <v>WIW 420</v>
      </c>
      <c r="D35" s="4">
        <v>1</v>
      </c>
      <c r="E35" s="4" t="s">
        <v>27</v>
      </c>
      <c r="F35" s="4" t="s">
        <v>836</v>
      </c>
      <c r="G35" s="4" t="s">
        <v>837</v>
      </c>
      <c r="H35" s="4">
        <v>70675</v>
      </c>
      <c r="I35" s="4">
        <v>0.5</v>
      </c>
      <c r="J35" s="4"/>
      <c r="K35" s="4" t="s">
        <v>10</v>
      </c>
    </row>
    <row r="36" spans="1:11" s="27" customFormat="1" x14ac:dyDescent="0.25">
      <c r="A36" s="26">
        <v>45229</v>
      </c>
      <c r="B36" s="4" t="s">
        <v>85</v>
      </c>
      <c r="C36" s="4" t="str">
        <f t="shared" si="0"/>
        <v>VBT 585</v>
      </c>
      <c r="D36" s="4">
        <v>1</v>
      </c>
      <c r="E36" s="4" t="s">
        <v>12</v>
      </c>
      <c r="F36" s="4" t="s">
        <v>737</v>
      </c>
      <c r="G36" s="4" t="s">
        <v>594</v>
      </c>
      <c r="H36" s="4">
        <v>70537</v>
      </c>
      <c r="I36" s="4"/>
      <c r="J36" s="4">
        <v>13.7</v>
      </c>
      <c r="K36" s="4" t="s">
        <v>10</v>
      </c>
    </row>
    <row r="37" spans="1:11" x14ac:dyDescent="0.25">
      <c r="A37" s="2">
        <v>45229</v>
      </c>
      <c r="B37" s="25"/>
      <c r="C37" s="25"/>
      <c r="D37" s="25"/>
      <c r="E37" s="25" t="s">
        <v>166</v>
      </c>
      <c r="F37" s="25" t="s">
        <v>838</v>
      </c>
      <c r="G37" s="25" t="s">
        <v>839</v>
      </c>
      <c r="H37" s="25">
        <v>70595</v>
      </c>
      <c r="I37" s="3"/>
      <c r="J37" s="3">
        <v>12</v>
      </c>
      <c r="K37" s="3" t="s">
        <v>10</v>
      </c>
    </row>
    <row r="38" spans="1:11" s="27" customFormat="1" x14ac:dyDescent="0.25">
      <c r="A38" s="26">
        <v>45229</v>
      </c>
      <c r="B38" s="4" t="s">
        <v>104</v>
      </c>
      <c r="C38" s="4" t="str">
        <f t="shared" si="0"/>
        <v>UCS 416</v>
      </c>
      <c r="D38" s="4">
        <v>1</v>
      </c>
      <c r="E38" s="4" t="s">
        <v>27</v>
      </c>
      <c r="F38" s="4" t="s">
        <v>840</v>
      </c>
      <c r="G38" s="4" t="s">
        <v>841</v>
      </c>
      <c r="H38" s="4">
        <v>70678</v>
      </c>
      <c r="I38" s="4">
        <v>0.4</v>
      </c>
      <c r="J38" s="4"/>
      <c r="K38" s="4" t="s">
        <v>10</v>
      </c>
    </row>
    <row r="39" spans="1:11" s="27" customFormat="1" x14ac:dyDescent="0.25">
      <c r="A39" s="26">
        <v>45229</v>
      </c>
      <c r="B39" s="4" t="s">
        <v>104</v>
      </c>
      <c r="C39" s="4" t="str">
        <f t="shared" si="0"/>
        <v>UCS 416</v>
      </c>
      <c r="D39" s="4">
        <v>1</v>
      </c>
      <c r="E39" s="4" t="s">
        <v>27</v>
      </c>
      <c r="F39" s="4" t="s">
        <v>477</v>
      </c>
      <c r="G39" s="4" t="s">
        <v>842</v>
      </c>
      <c r="H39" s="4">
        <v>70669</v>
      </c>
      <c r="I39" s="4">
        <v>0.6</v>
      </c>
      <c r="J39" s="4">
        <v>2</v>
      </c>
      <c r="K39" s="4" t="s">
        <v>10</v>
      </c>
    </row>
    <row r="40" spans="1:11" s="27" customFormat="1" x14ac:dyDescent="0.25">
      <c r="A40" s="26">
        <v>45229</v>
      </c>
      <c r="B40" s="4" t="s">
        <v>104</v>
      </c>
      <c r="C40" s="4" t="str">
        <f t="shared" si="0"/>
        <v>UCS 416</v>
      </c>
      <c r="D40" s="4">
        <v>1</v>
      </c>
      <c r="E40" s="4" t="s">
        <v>27</v>
      </c>
      <c r="F40" s="4" t="s">
        <v>488</v>
      </c>
      <c r="G40" s="4" t="s">
        <v>489</v>
      </c>
      <c r="H40" s="4">
        <v>70524</v>
      </c>
      <c r="I40" s="4">
        <v>0.1</v>
      </c>
      <c r="J40" s="4">
        <v>0.1</v>
      </c>
      <c r="K40" s="4" t="s">
        <v>10</v>
      </c>
    </row>
    <row r="41" spans="1:11" s="27" customFormat="1" x14ac:dyDescent="0.25">
      <c r="A41" s="26">
        <v>45229</v>
      </c>
      <c r="B41" s="4" t="s">
        <v>104</v>
      </c>
      <c r="C41" s="4" t="str">
        <f t="shared" si="0"/>
        <v>UCS 416</v>
      </c>
      <c r="D41" s="4">
        <v>1</v>
      </c>
      <c r="E41" s="4" t="s">
        <v>27</v>
      </c>
      <c r="F41" s="4" t="s">
        <v>30</v>
      </c>
      <c r="G41" s="4" t="s">
        <v>285</v>
      </c>
      <c r="H41" s="4">
        <v>70511</v>
      </c>
      <c r="I41" s="4"/>
      <c r="J41" s="4">
        <v>3.2</v>
      </c>
      <c r="K41" s="4" t="s">
        <v>10</v>
      </c>
    </row>
    <row r="42" spans="1:11" s="27" customFormat="1" x14ac:dyDescent="0.25">
      <c r="A42" s="26">
        <v>45229</v>
      </c>
      <c r="B42" s="4" t="s">
        <v>142</v>
      </c>
      <c r="C42" s="4" t="str">
        <f t="shared" si="0"/>
        <v>WIW 420</v>
      </c>
      <c r="D42" s="4">
        <v>2</v>
      </c>
      <c r="E42" s="4" t="s">
        <v>27</v>
      </c>
      <c r="F42" s="4" t="s">
        <v>843</v>
      </c>
      <c r="G42" s="4" t="s">
        <v>844</v>
      </c>
      <c r="H42" s="4">
        <v>70673</v>
      </c>
      <c r="I42" s="4">
        <v>0.1</v>
      </c>
      <c r="J42" s="4">
        <v>1.6</v>
      </c>
      <c r="K42" s="4" t="s">
        <v>10</v>
      </c>
    </row>
    <row r="43" spans="1:11" s="27" customFormat="1" x14ac:dyDescent="0.25">
      <c r="A43" s="26">
        <v>45229</v>
      </c>
      <c r="B43" s="4" t="s">
        <v>142</v>
      </c>
      <c r="C43" s="4" t="str">
        <f t="shared" si="0"/>
        <v>WIW 420</v>
      </c>
      <c r="D43" s="4">
        <v>2</v>
      </c>
      <c r="E43" s="4" t="s">
        <v>27</v>
      </c>
      <c r="F43" s="4" t="s">
        <v>738</v>
      </c>
      <c r="G43" s="4" t="s">
        <v>771</v>
      </c>
      <c r="H43" s="4">
        <v>70513</v>
      </c>
      <c r="I43" s="4"/>
      <c r="J43" s="4">
        <v>4</v>
      </c>
      <c r="K43" s="4" t="s">
        <v>10</v>
      </c>
    </row>
    <row r="44" spans="1:11" s="27" customFormat="1" x14ac:dyDescent="0.25">
      <c r="A44" s="26">
        <v>45229</v>
      </c>
      <c r="B44" s="4" t="s">
        <v>142</v>
      </c>
      <c r="C44" s="4" t="str">
        <f t="shared" si="0"/>
        <v>WIW 420</v>
      </c>
      <c r="D44" s="4">
        <v>2</v>
      </c>
      <c r="E44" s="4" t="s">
        <v>27</v>
      </c>
      <c r="F44" s="4" t="s">
        <v>353</v>
      </c>
      <c r="G44" s="4" t="s">
        <v>354</v>
      </c>
      <c r="H44" s="4">
        <v>70674</v>
      </c>
      <c r="I44" s="4">
        <v>0.1</v>
      </c>
      <c r="J44" s="4"/>
      <c r="K44" s="4" t="s">
        <v>10</v>
      </c>
    </row>
    <row r="45" spans="1:11" s="27" customFormat="1" x14ac:dyDescent="0.25">
      <c r="A45" s="26">
        <v>45229</v>
      </c>
      <c r="B45" s="4" t="s">
        <v>95</v>
      </c>
      <c r="C45" s="4" t="str">
        <f t="shared" si="0"/>
        <v>DMQ 934</v>
      </c>
      <c r="D45" s="4">
        <v>1</v>
      </c>
      <c r="E45" s="4" t="s">
        <v>12</v>
      </c>
      <c r="F45" s="4" t="s">
        <v>62</v>
      </c>
      <c r="G45" s="4" t="s">
        <v>845</v>
      </c>
      <c r="H45" s="4">
        <v>70665</v>
      </c>
      <c r="I45" s="4">
        <v>0.1</v>
      </c>
      <c r="J45" s="4">
        <v>5.4</v>
      </c>
      <c r="K45" s="4" t="s">
        <v>10</v>
      </c>
    </row>
    <row r="46" spans="1:11" s="27" customFormat="1" x14ac:dyDescent="0.25">
      <c r="A46" s="26">
        <v>45229</v>
      </c>
      <c r="B46" s="4" t="s">
        <v>95</v>
      </c>
      <c r="C46" s="4" t="str">
        <f t="shared" si="0"/>
        <v>DMQ 934</v>
      </c>
      <c r="D46" s="4">
        <v>1</v>
      </c>
      <c r="E46" s="4" t="s">
        <v>12</v>
      </c>
      <c r="F46" s="4" t="s">
        <v>77</v>
      </c>
      <c r="G46" s="4" t="s">
        <v>78</v>
      </c>
      <c r="H46" s="4">
        <v>70683</v>
      </c>
      <c r="I46" s="4"/>
      <c r="J46" s="4">
        <v>2.1</v>
      </c>
      <c r="K46" s="4" t="s">
        <v>10</v>
      </c>
    </row>
    <row r="47" spans="1:11" s="27" customFormat="1" x14ac:dyDescent="0.25">
      <c r="A47" s="26">
        <v>45229</v>
      </c>
      <c r="B47" s="4" t="s">
        <v>95</v>
      </c>
      <c r="C47" s="4" t="str">
        <f t="shared" si="0"/>
        <v>DMQ 934</v>
      </c>
      <c r="D47" s="4">
        <v>2</v>
      </c>
      <c r="E47" s="4" t="s">
        <v>23</v>
      </c>
      <c r="F47" s="4" t="s">
        <v>203</v>
      </c>
      <c r="G47" s="4" t="s">
        <v>204</v>
      </c>
      <c r="H47" s="4">
        <v>70575</v>
      </c>
      <c r="I47" s="4"/>
      <c r="J47" s="4">
        <v>7.4</v>
      </c>
      <c r="K47" s="4" t="s">
        <v>10</v>
      </c>
    </row>
    <row r="48" spans="1:11" s="27" customFormat="1" x14ac:dyDescent="0.25">
      <c r="A48" s="26">
        <v>45229</v>
      </c>
      <c r="B48" s="4" t="s">
        <v>90</v>
      </c>
      <c r="C48" s="4" t="str">
        <f t="shared" si="0"/>
        <v>WTH 142</v>
      </c>
      <c r="D48" s="4">
        <v>1</v>
      </c>
      <c r="E48" s="4" t="s">
        <v>23</v>
      </c>
      <c r="F48" s="4" t="s">
        <v>257</v>
      </c>
      <c r="G48" s="4" t="s">
        <v>637</v>
      </c>
      <c r="H48" s="4">
        <v>70368</v>
      </c>
      <c r="I48" s="4"/>
      <c r="J48" s="4">
        <v>7.8</v>
      </c>
      <c r="K48" s="4" t="s">
        <v>10</v>
      </c>
    </row>
    <row r="49" spans="1:11" s="27" customFormat="1" x14ac:dyDescent="0.25">
      <c r="A49" s="26">
        <v>45229</v>
      </c>
      <c r="B49" s="4" t="s">
        <v>90</v>
      </c>
      <c r="C49" s="4" t="str">
        <f t="shared" si="0"/>
        <v>WTH 142</v>
      </c>
      <c r="D49" s="4">
        <v>2</v>
      </c>
      <c r="E49" s="4" t="s">
        <v>23</v>
      </c>
      <c r="F49" s="4" t="s">
        <v>265</v>
      </c>
      <c r="G49" s="4" t="s">
        <v>846</v>
      </c>
      <c r="H49" s="4">
        <v>70572</v>
      </c>
      <c r="I49" s="4"/>
      <c r="J49" s="4">
        <v>2.5</v>
      </c>
      <c r="K49" s="4" t="s">
        <v>10</v>
      </c>
    </row>
    <row r="50" spans="1:11" s="27" customFormat="1" x14ac:dyDescent="0.25">
      <c r="A50" s="26">
        <v>45229</v>
      </c>
      <c r="B50" s="4" t="s">
        <v>90</v>
      </c>
      <c r="C50" s="4" t="str">
        <f t="shared" si="0"/>
        <v>WTH 142</v>
      </c>
      <c r="D50" s="4">
        <v>2</v>
      </c>
      <c r="E50" s="4" t="s">
        <v>56</v>
      </c>
      <c r="F50" s="4" t="s">
        <v>62</v>
      </c>
      <c r="G50" s="4" t="s">
        <v>460</v>
      </c>
      <c r="H50" s="4">
        <v>70681</v>
      </c>
      <c r="I50" s="4"/>
      <c r="J50" s="4">
        <v>0.6</v>
      </c>
      <c r="K50" s="4" t="s">
        <v>10</v>
      </c>
    </row>
    <row r="51" spans="1:11" s="27" customFormat="1" x14ac:dyDescent="0.25">
      <c r="A51" s="26">
        <v>45229</v>
      </c>
      <c r="B51" s="4" t="s">
        <v>90</v>
      </c>
      <c r="C51" s="4" t="str">
        <f t="shared" si="0"/>
        <v>WTH 142</v>
      </c>
      <c r="D51" s="4">
        <v>2</v>
      </c>
      <c r="E51" s="4" t="s">
        <v>56</v>
      </c>
      <c r="F51" s="4" t="s">
        <v>847</v>
      </c>
      <c r="G51" s="4" t="s">
        <v>848</v>
      </c>
      <c r="H51" s="4">
        <v>70686</v>
      </c>
      <c r="I51" s="4"/>
      <c r="J51" s="4">
        <v>3.2</v>
      </c>
      <c r="K51" s="4" t="s">
        <v>10</v>
      </c>
    </row>
    <row r="52" spans="1:11" s="27" customFormat="1" x14ac:dyDescent="0.25">
      <c r="A52" s="26">
        <v>45229</v>
      </c>
      <c r="B52" s="4" t="s">
        <v>98</v>
      </c>
      <c r="C52" s="4" t="str">
        <f t="shared" si="0"/>
        <v>HCB 003</v>
      </c>
      <c r="D52" s="4">
        <v>3</v>
      </c>
      <c r="E52" s="4" t="s">
        <v>27</v>
      </c>
      <c r="F52" s="4" t="s">
        <v>108</v>
      </c>
      <c r="G52" s="4" t="s">
        <v>849</v>
      </c>
      <c r="H52" s="4">
        <v>70522</v>
      </c>
      <c r="I52" s="4"/>
      <c r="J52" s="4">
        <v>4</v>
      </c>
      <c r="K52" s="4" t="s">
        <v>10</v>
      </c>
    </row>
    <row r="53" spans="1:11" s="27" customFormat="1" x14ac:dyDescent="0.25">
      <c r="A53" s="26">
        <v>45229</v>
      </c>
      <c r="B53" s="4" t="s">
        <v>98</v>
      </c>
      <c r="C53" s="4" t="str">
        <f t="shared" si="0"/>
        <v>HCB 003</v>
      </c>
      <c r="D53" s="4">
        <v>3</v>
      </c>
      <c r="E53" s="4" t="s">
        <v>27</v>
      </c>
      <c r="F53" s="4" t="s">
        <v>850</v>
      </c>
      <c r="G53" s="4" t="s">
        <v>851</v>
      </c>
      <c r="H53" s="4">
        <v>70677</v>
      </c>
      <c r="I53" s="4"/>
      <c r="J53" s="4">
        <v>3</v>
      </c>
      <c r="K53" s="4" t="s">
        <v>10</v>
      </c>
    </row>
    <row r="54" spans="1:11" s="27" customFormat="1" x14ac:dyDescent="0.25">
      <c r="A54" s="26">
        <v>45229</v>
      </c>
      <c r="B54" s="4" t="s">
        <v>98</v>
      </c>
      <c r="C54" s="4" t="str">
        <f t="shared" si="0"/>
        <v>HCB 003</v>
      </c>
      <c r="D54" s="4">
        <v>3</v>
      </c>
      <c r="E54" s="4" t="s">
        <v>27</v>
      </c>
      <c r="F54" s="4" t="s">
        <v>30</v>
      </c>
      <c r="G54" s="4" t="s">
        <v>284</v>
      </c>
      <c r="H54" s="4">
        <v>70684</v>
      </c>
      <c r="I54" s="4"/>
      <c r="J54" s="4">
        <v>0.1</v>
      </c>
      <c r="K54" s="4" t="s">
        <v>10</v>
      </c>
    </row>
    <row r="55" spans="1:11" s="27" customFormat="1" x14ac:dyDescent="0.25">
      <c r="A55" s="26">
        <v>45229</v>
      </c>
      <c r="B55" s="4" t="s">
        <v>98</v>
      </c>
      <c r="C55" s="4" t="str">
        <f t="shared" si="0"/>
        <v>HCB 003</v>
      </c>
      <c r="D55" s="4">
        <v>1</v>
      </c>
      <c r="E55" s="4" t="s">
        <v>12</v>
      </c>
      <c r="F55" s="4" t="s">
        <v>318</v>
      </c>
      <c r="G55" s="4" t="s">
        <v>319</v>
      </c>
      <c r="H55" s="4">
        <v>70667</v>
      </c>
      <c r="I55" s="4"/>
      <c r="J55" s="4">
        <v>1.6</v>
      </c>
      <c r="K55" s="4" t="s">
        <v>10</v>
      </c>
    </row>
    <row r="56" spans="1:11" s="27" customFormat="1" x14ac:dyDescent="0.25">
      <c r="A56" s="26">
        <v>45229</v>
      </c>
      <c r="B56" s="4" t="s">
        <v>98</v>
      </c>
      <c r="C56" s="4" t="str">
        <f t="shared" si="0"/>
        <v>HCB 003</v>
      </c>
      <c r="D56" s="4">
        <v>1</v>
      </c>
      <c r="E56" s="4" t="s">
        <v>12</v>
      </c>
      <c r="F56" s="4" t="s">
        <v>225</v>
      </c>
      <c r="G56" s="4" t="s">
        <v>226</v>
      </c>
      <c r="H56" s="4">
        <v>70508</v>
      </c>
      <c r="I56" s="4">
        <v>0.1</v>
      </c>
      <c r="J56" s="4">
        <v>2</v>
      </c>
      <c r="K56" s="4" t="s">
        <v>10</v>
      </c>
    </row>
    <row r="57" spans="1:11" s="27" customFormat="1" x14ac:dyDescent="0.25">
      <c r="A57" s="26">
        <v>45229</v>
      </c>
      <c r="B57" s="4" t="s">
        <v>98</v>
      </c>
      <c r="C57" s="4" t="str">
        <f t="shared" si="0"/>
        <v>HCB 003</v>
      </c>
      <c r="D57" s="4">
        <v>1</v>
      </c>
      <c r="E57" s="4" t="s">
        <v>12</v>
      </c>
      <c r="F57" s="4" t="s">
        <v>561</v>
      </c>
      <c r="G57" s="4" t="s">
        <v>852</v>
      </c>
      <c r="H57" s="4">
        <v>70672</v>
      </c>
      <c r="I57" s="4">
        <v>0.1</v>
      </c>
      <c r="J57" s="4"/>
      <c r="K57" s="4" t="s">
        <v>10</v>
      </c>
    </row>
    <row r="58" spans="1:11" x14ac:dyDescent="0.25">
      <c r="A58" s="2">
        <v>45229</v>
      </c>
      <c r="B58" s="24" t="s">
        <v>11</v>
      </c>
      <c r="C58" s="24" t="str">
        <f t="shared" si="0"/>
        <v>PMK 090</v>
      </c>
      <c r="D58" s="24">
        <v>1</v>
      </c>
      <c r="E58" s="24" t="s">
        <v>152</v>
      </c>
      <c r="F58" s="24" t="s">
        <v>853</v>
      </c>
      <c r="G58" s="24" t="s">
        <v>170</v>
      </c>
      <c r="H58" s="24">
        <v>70726</v>
      </c>
      <c r="I58" s="3"/>
      <c r="J58" s="3">
        <v>24.8</v>
      </c>
      <c r="K58" s="3" t="s">
        <v>18</v>
      </c>
    </row>
    <row r="59" spans="1:11" x14ac:dyDescent="0.25">
      <c r="A59" s="2">
        <v>45229</v>
      </c>
      <c r="B59" s="24" t="s">
        <v>11</v>
      </c>
      <c r="C59" s="24" t="str">
        <f t="shared" si="0"/>
        <v>PMK 090</v>
      </c>
      <c r="D59" s="24">
        <v>2</v>
      </c>
      <c r="E59" s="24" t="s">
        <v>153</v>
      </c>
      <c r="F59" s="24" t="s">
        <v>308</v>
      </c>
      <c r="G59" s="24" t="s">
        <v>309</v>
      </c>
      <c r="H59" s="24">
        <v>70727</v>
      </c>
      <c r="I59" s="3">
        <v>0.1</v>
      </c>
      <c r="J59" s="3">
        <v>18.100000000000001</v>
      </c>
      <c r="K59" s="3" t="s">
        <v>18</v>
      </c>
    </row>
    <row r="60" spans="1:11" x14ac:dyDescent="0.25">
      <c r="A60" s="2">
        <v>45229</v>
      </c>
      <c r="B60" s="24" t="s">
        <v>11</v>
      </c>
      <c r="C60" s="24" t="str">
        <f t="shared" ref="C60:C66" si="1">IF(B60="GUZMAN","SOT 079",IF(B60="MIGUEL","DMQ 934",IF(B60="FRANCO","UCS 416",IF(B60="MOYANO","HCB 003",IF(B60="MUSTAFA","UKQ 237",IF(B60="TONI","MGW270",IF(B60="IBARRA","PLH889",IF(B60="VILLAFAÑE","MGI 513",IF(B60="VELAZQUEZ","PMK 090",IF(B60="ACOSTA","KUV274",IF(B60="LEDESMA","AA 544 YZ",IF(B60="NIETO","WIW 420",IF(B60="GONZALEZ","VBT 585",IF(B60="LOZANO","WYK 776",IF(B60="AGUSTIN","WTH 142","")))))))))))))))</f>
        <v>PMK 090</v>
      </c>
      <c r="D60" s="24">
        <v>2</v>
      </c>
      <c r="E60" s="24" t="s">
        <v>151</v>
      </c>
      <c r="F60" s="24" t="s">
        <v>854</v>
      </c>
      <c r="G60" s="24" t="s">
        <v>855</v>
      </c>
      <c r="H60" s="24">
        <v>70728</v>
      </c>
      <c r="I60" s="3"/>
      <c r="J60" s="3">
        <v>7.3</v>
      </c>
      <c r="K60" s="3" t="s">
        <v>18</v>
      </c>
    </row>
    <row r="61" spans="1:11" x14ac:dyDescent="0.25">
      <c r="A61" s="2">
        <v>45229</v>
      </c>
      <c r="B61" s="24" t="s">
        <v>40</v>
      </c>
      <c r="C61" s="24" t="str">
        <f t="shared" si="1"/>
        <v>MGW270</v>
      </c>
      <c r="D61" s="24">
        <v>1</v>
      </c>
      <c r="E61" s="24" t="s">
        <v>156</v>
      </c>
      <c r="F61" s="24" t="s">
        <v>856</v>
      </c>
      <c r="G61" s="24" t="s">
        <v>857</v>
      </c>
      <c r="H61" s="24">
        <v>70752</v>
      </c>
      <c r="I61" s="3">
        <v>0.8</v>
      </c>
      <c r="J61" s="3"/>
      <c r="K61" s="3" t="s">
        <v>18</v>
      </c>
    </row>
    <row r="62" spans="1:11" x14ac:dyDescent="0.25">
      <c r="A62" s="2">
        <v>45229</v>
      </c>
      <c r="B62" s="24" t="s">
        <v>53</v>
      </c>
      <c r="C62" s="24" t="str">
        <f t="shared" si="1"/>
        <v>KUV274</v>
      </c>
      <c r="D62" s="24">
        <v>1</v>
      </c>
      <c r="E62" s="24" t="s">
        <v>159</v>
      </c>
      <c r="F62" s="24" t="s">
        <v>246</v>
      </c>
      <c r="G62" s="24" t="s">
        <v>168</v>
      </c>
      <c r="H62" s="24">
        <v>70741</v>
      </c>
      <c r="I62" s="3">
        <v>9.9</v>
      </c>
      <c r="J62" s="3"/>
      <c r="K62" s="3" t="s">
        <v>18</v>
      </c>
    </row>
    <row r="63" spans="1:11" x14ac:dyDescent="0.25">
      <c r="A63" s="2">
        <v>45229</v>
      </c>
      <c r="B63" s="24" t="s">
        <v>85</v>
      </c>
      <c r="C63" s="24" t="str">
        <f t="shared" si="1"/>
        <v>VBT 585</v>
      </c>
      <c r="D63" s="24">
        <v>2</v>
      </c>
      <c r="E63" s="24" t="s">
        <v>160</v>
      </c>
      <c r="F63" s="24" t="s">
        <v>291</v>
      </c>
      <c r="G63" s="24" t="s">
        <v>577</v>
      </c>
      <c r="H63" s="24">
        <v>70748</v>
      </c>
      <c r="I63" s="3"/>
      <c r="J63" s="3">
        <v>12</v>
      </c>
      <c r="K63" s="3" t="s">
        <v>18</v>
      </c>
    </row>
    <row r="64" spans="1:11" x14ac:dyDescent="0.25">
      <c r="A64" s="2">
        <v>45229</v>
      </c>
      <c r="B64" s="24" t="s">
        <v>98</v>
      </c>
      <c r="C64" s="24" t="str">
        <f t="shared" si="1"/>
        <v>HCB 003</v>
      </c>
      <c r="D64" s="24">
        <v>2</v>
      </c>
      <c r="E64" s="24" t="s">
        <v>161</v>
      </c>
      <c r="F64" s="24" t="s">
        <v>51</v>
      </c>
      <c r="G64" s="24" t="s">
        <v>569</v>
      </c>
      <c r="H64" s="24">
        <v>70736</v>
      </c>
      <c r="I64" s="3"/>
      <c r="J64" s="3">
        <v>8</v>
      </c>
      <c r="K64" s="3" t="s">
        <v>10</v>
      </c>
    </row>
    <row r="65" spans="1:11" x14ac:dyDescent="0.25">
      <c r="A65" s="2">
        <v>45229</v>
      </c>
      <c r="B65" s="24" t="s">
        <v>26</v>
      </c>
      <c r="C65" s="24" t="str">
        <f t="shared" si="1"/>
        <v>AA 544 YZ</v>
      </c>
      <c r="D65" s="24">
        <v>2</v>
      </c>
      <c r="E65" s="24" t="s">
        <v>162</v>
      </c>
      <c r="F65" s="24" t="s">
        <v>858</v>
      </c>
      <c r="G65" s="24" t="s">
        <v>336</v>
      </c>
      <c r="H65" s="24">
        <v>70754</v>
      </c>
      <c r="I65" s="3"/>
      <c r="J65" s="3">
        <v>6</v>
      </c>
      <c r="K65" s="3" t="s">
        <v>18</v>
      </c>
    </row>
    <row r="66" spans="1:11" x14ac:dyDescent="0.25">
      <c r="A66" s="2"/>
      <c r="B66" s="3"/>
      <c r="C66" s="4" t="str">
        <f t="shared" si="1"/>
        <v/>
      </c>
      <c r="D66" s="3"/>
      <c r="E66" s="3"/>
      <c r="F66" s="3"/>
      <c r="G66" s="3"/>
      <c r="H66" s="3"/>
      <c r="I66" s="3"/>
      <c r="J66" s="3"/>
      <c r="K66" s="3"/>
    </row>
    <row r="67" spans="1:11" ht="15.75" thickBot="1" x14ac:dyDescent="0.3"/>
    <row r="68" spans="1:11" ht="15.75" thickBot="1" x14ac:dyDescent="0.3">
      <c r="A68" s="47" t="s">
        <v>114</v>
      </c>
      <c r="B68" s="48"/>
      <c r="C68" s="48"/>
      <c r="D68" s="48"/>
      <c r="E68" s="49"/>
      <c r="G68" s="5"/>
      <c r="H68" s="6" t="s">
        <v>115</v>
      </c>
      <c r="I68" s="6" t="s">
        <v>116</v>
      </c>
    </row>
    <row r="69" spans="1:11" ht="15.75" thickBot="1" x14ac:dyDescent="0.3">
      <c r="A69" s="1" t="s">
        <v>2</v>
      </c>
      <c r="B69" s="1" t="s">
        <v>1</v>
      </c>
      <c r="C69" s="1" t="s">
        <v>115</v>
      </c>
      <c r="D69" s="1" t="s">
        <v>117</v>
      </c>
      <c r="E69" s="1" t="s">
        <v>118</v>
      </c>
      <c r="G69" s="7" t="s">
        <v>18</v>
      </c>
      <c r="H69" s="8">
        <v>96.8</v>
      </c>
      <c r="I69" s="9">
        <f>+H69/H72</f>
        <v>0.44567219152854515</v>
      </c>
    </row>
    <row r="70" spans="1:11" ht="15.75" thickBot="1" x14ac:dyDescent="0.3">
      <c r="A70" s="1" t="s">
        <v>119</v>
      </c>
      <c r="B70" s="1" t="s">
        <v>34</v>
      </c>
      <c r="C70" s="3">
        <v>6</v>
      </c>
      <c r="D70" s="3">
        <v>3</v>
      </c>
      <c r="E70" s="3">
        <f>+C70*D70</f>
        <v>18</v>
      </c>
      <c r="G70" s="7" t="s">
        <v>10</v>
      </c>
      <c r="H70" s="8">
        <v>120.4</v>
      </c>
      <c r="I70" s="10">
        <f>+H70/H72</f>
        <v>0.55432780847145491</v>
      </c>
    </row>
    <row r="71" spans="1:11" ht="15.75" thickBot="1" x14ac:dyDescent="0.3">
      <c r="A71" s="1" t="s">
        <v>120</v>
      </c>
      <c r="B71" s="1" t="s">
        <v>53</v>
      </c>
      <c r="C71" s="3">
        <v>16</v>
      </c>
      <c r="D71" s="3">
        <v>2</v>
      </c>
      <c r="E71" s="3">
        <f t="shared" ref="E71:E76" si="2">+C71*D71</f>
        <v>32</v>
      </c>
      <c r="G71" s="7" t="s">
        <v>121</v>
      </c>
      <c r="H71" s="8">
        <v>0</v>
      </c>
      <c r="I71" s="10">
        <f>+H71/H72</f>
        <v>0</v>
      </c>
    </row>
    <row r="72" spans="1:11" ht="15.75" thickBot="1" x14ac:dyDescent="0.3">
      <c r="A72" s="1" t="s">
        <v>122</v>
      </c>
      <c r="B72" s="1" t="s">
        <v>64</v>
      </c>
      <c r="C72" s="4">
        <v>16</v>
      </c>
      <c r="D72" s="4">
        <v>2</v>
      </c>
      <c r="E72" s="3">
        <f t="shared" si="2"/>
        <v>32</v>
      </c>
      <c r="G72" s="7" t="s">
        <v>123</v>
      </c>
      <c r="H72" s="11">
        <f>SUM(H69:H71)</f>
        <v>217.2</v>
      </c>
      <c r="I72" s="12">
        <f>SUM(I69:I71)</f>
        <v>1</v>
      </c>
    </row>
    <row r="73" spans="1:11" x14ac:dyDescent="0.25">
      <c r="A73" s="1" t="s">
        <v>124</v>
      </c>
      <c r="B73" s="1" t="s">
        <v>40</v>
      </c>
      <c r="C73" s="3">
        <v>8</v>
      </c>
      <c r="D73" s="3">
        <v>1</v>
      </c>
      <c r="E73" s="3">
        <f t="shared" si="2"/>
        <v>8</v>
      </c>
    </row>
    <row r="74" spans="1:11" x14ac:dyDescent="0.25">
      <c r="A74" s="1" t="s">
        <v>125</v>
      </c>
      <c r="B74" s="1" t="s">
        <v>11</v>
      </c>
      <c r="C74" s="3">
        <v>8</v>
      </c>
      <c r="D74" s="3">
        <v>2</v>
      </c>
      <c r="E74" s="3">
        <f t="shared" si="2"/>
        <v>16</v>
      </c>
    </row>
    <row r="75" spans="1:11" x14ac:dyDescent="0.25">
      <c r="A75" s="1" t="s">
        <v>126</v>
      </c>
      <c r="B75" s="1" t="s">
        <v>26</v>
      </c>
      <c r="C75" s="3">
        <v>16</v>
      </c>
      <c r="D75" s="3">
        <v>2</v>
      </c>
      <c r="E75" s="3">
        <f t="shared" si="2"/>
        <v>32</v>
      </c>
    </row>
    <row r="76" spans="1:11" x14ac:dyDescent="0.25">
      <c r="A76" s="1" t="s">
        <v>127</v>
      </c>
      <c r="B76" s="1" t="s">
        <v>128</v>
      </c>
      <c r="C76" s="3">
        <v>22</v>
      </c>
      <c r="D76" s="3">
        <v>2</v>
      </c>
      <c r="E76" s="3">
        <f t="shared" si="2"/>
        <v>44</v>
      </c>
      <c r="G76" s="13"/>
      <c r="H76" s="13"/>
      <c r="I76" s="42" t="s">
        <v>123</v>
      </c>
      <c r="J76" s="42" t="s">
        <v>129</v>
      </c>
    </row>
    <row r="77" spans="1:11" x14ac:dyDescent="0.25">
      <c r="A77" s="15" t="s">
        <v>130</v>
      </c>
      <c r="B77" s="15"/>
      <c r="C77" s="15"/>
      <c r="D77" s="15"/>
      <c r="E77" s="1">
        <f>+E76+E75+E74+E73+E72+E71+E70</f>
        <v>182</v>
      </c>
      <c r="G77" s="13" t="s">
        <v>131</v>
      </c>
      <c r="H77" s="16">
        <v>169</v>
      </c>
      <c r="I77" s="17">
        <v>143</v>
      </c>
      <c r="J77" s="18">
        <f>(I77/H77)*1</f>
        <v>0.84615384615384615</v>
      </c>
    </row>
    <row r="78" spans="1:11" x14ac:dyDescent="0.25">
      <c r="A78" s="50" t="s">
        <v>132</v>
      </c>
      <c r="B78" s="50"/>
      <c r="C78" s="50"/>
      <c r="D78" s="50"/>
      <c r="E78" s="50"/>
      <c r="G78" s="13" t="s">
        <v>133</v>
      </c>
      <c r="H78" s="16">
        <v>283</v>
      </c>
      <c r="I78" s="17">
        <v>217.2</v>
      </c>
      <c r="J78" s="18">
        <f>(I78/H78)*1</f>
        <v>0.76749116607773848</v>
      </c>
    </row>
    <row r="79" spans="1:11" x14ac:dyDescent="0.25">
      <c r="A79" s="1" t="s">
        <v>134</v>
      </c>
      <c r="B79" s="1" t="s">
        <v>104</v>
      </c>
      <c r="C79" s="3">
        <v>7</v>
      </c>
      <c r="D79" s="3">
        <v>1</v>
      </c>
      <c r="E79" s="3">
        <f t="shared" ref="E79:E85" si="3">+C79*D79</f>
        <v>7</v>
      </c>
    </row>
    <row r="80" spans="1:11" x14ac:dyDescent="0.25">
      <c r="A80" s="1" t="s">
        <v>135</v>
      </c>
      <c r="B80" s="1" t="s">
        <v>95</v>
      </c>
      <c r="C80" s="3">
        <v>8</v>
      </c>
      <c r="D80" s="3">
        <v>2</v>
      </c>
      <c r="E80" s="3">
        <f t="shared" si="3"/>
        <v>16</v>
      </c>
    </row>
    <row r="81" spans="1:10" x14ac:dyDescent="0.25">
      <c r="A81" s="1" t="s">
        <v>136</v>
      </c>
      <c r="B81" s="1" t="s">
        <v>110</v>
      </c>
      <c r="C81" s="3">
        <v>8</v>
      </c>
      <c r="D81" s="3">
        <v>0</v>
      </c>
      <c r="E81" s="3">
        <f t="shared" si="3"/>
        <v>0</v>
      </c>
      <c r="G81" s="13" t="s">
        <v>137</v>
      </c>
      <c r="H81" s="13" t="s">
        <v>117</v>
      </c>
      <c r="I81" s="13" t="s">
        <v>138</v>
      </c>
      <c r="J81" s="13" t="s">
        <v>115</v>
      </c>
    </row>
    <row r="82" spans="1:10" x14ac:dyDescent="0.25">
      <c r="A82" s="1" t="s">
        <v>139</v>
      </c>
      <c r="B82" s="1" t="s">
        <v>296</v>
      </c>
      <c r="C82" s="3">
        <v>8</v>
      </c>
      <c r="D82" s="3">
        <v>0</v>
      </c>
      <c r="E82" s="3">
        <f t="shared" si="3"/>
        <v>0</v>
      </c>
      <c r="G82" s="20" t="s">
        <v>140</v>
      </c>
      <c r="H82" s="21">
        <v>12</v>
      </c>
      <c r="I82" s="21">
        <v>26</v>
      </c>
      <c r="J82" s="21">
        <v>125.6</v>
      </c>
    </row>
    <row r="83" spans="1:10" x14ac:dyDescent="0.25">
      <c r="A83" s="22" t="s">
        <v>141</v>
      </c>
      <c r="B83" s="1" t="s">
        <v>142</v>
      </c>
      <c r="C83" s="3">
        <v>7</v>
      </c>
      <c r="D83" s="3">
        <v>2</v>
      </c>
      <c r="E83" s="3">
        <f t="shared" si="3"/>
        <v>14</v>
      </c>
      <c r="G83" s="20" t="s">
        <v>143</v>
      </c>
      <c r="H83" s="21">
        <v>12</v>
      </c>
      <c r="I83" s="21">
        <v>31</v>
      </c>
      <c r="J83" s="21">
        <v>91.6</v>
      </c>
    </row>
    <row r="84" spans="1:10" x14ac:dyDescent="0.25">
      <c r="A84" s="22" t="s">
        <v>144</v>
      </c>
      <c r="B84" s="1" t="s">
        <v>90</v>
      </c>
      <c r="C84" s="3">
        <v>8</v>
      </c>
      <c r="D84" s="3">
        <v>2</v>
      </c>
      <c r="E84" s="3">
        <f t="shared" si="3"/>
        <v>16</v>
      </c>
      <c r="G84" s="13" t="s">
        <v>123</v>
      </c>
      <c r="H84" s="23">
        <f>+H82+H83</f>
        <v>24</v>
      </c>
      <c r="I84" s="23">
        <f>+I82+I83</f>
        <v>57</v>
      </c>
      <c r="J84" s="23">
        <f>+J82+J83</f>
        <v>217.2</v>
      </c>
    </row>
    <row r="85" spans="1:10" x14ac:dyDescent="0.25">
      <c r="A85" s="1" t="s">
        <v>145</v>
      </c>
      <c r="B85" s="1" t="s">
        <v>98</v>
      </c>
      <c r="C85" s="3">
        <v>8</v>
      </c>
      <c r="D85" s="3">
        <v>3</v>
      </c>
      <c r="E85" s="3">
        <f t="shared" si="3"/>
        <v>24</v>
      </c>
    </row>
    <row r="86" spans="1:10" x14ac:dyDescent="0.25">
      <c r="A86" s="22" t="s">
        <v>146</v>
      </c>
      <c r="B86" s="1" t="s">
        <v>85</v>
      </c>
      <c r="C86" s="3">
        <v>12</v>
      </c>
      <c r="D86" s="3">
        <v>2</v>
      </c>
      <c r="E86" s="3">
        <f>+D86*C86</f>
        <v>24</v>
      </c>
    </row>
    <row r="87" spans="1:10" x14ac:dyDescent="0.25">
      <c r="A87" s="15"/>
      <c r="B87" s="15"/>
      <c r="C87" s="15"/>
      <c r="D87" s="15"/>
      <c r="E87" s="1">
        <f>+E79+E80+E81+E82+E83+E84+E85+E86</f>
        <v>101</v>
      </c>
    </row>
    <row r="88" spans="1:10" x14ac:dyDescent="0.25">
      <c r="E88" s="1">
        <f>+E77+E87</f>
        <v>283</v>
      </c>
    </row>
  </sheetData>
  <mergeCells count="2">
    <mergeCell ref="A68:E68"/>
    <mergeCell ref="A78:E78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4DB1-D123-4FDC-A315-EAC9E0FAC3C6}">
  <dimension ref="A1:K92"/>
  <sheetViews>
    <sheetView topLeftCell="C1" workbookViewId="0">
      <selection activeCell="K1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6.140625" bestFit="1" customWidth="1"/>
    <col min="6" max="6" width="36.7109375" bestFit="1" customWidth="1"/>
    <col min="7" max="7" width="31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45230</v>
      </c>
      <c r="B2" s="4" t="s">
        <v>11</v>
      </c>
      <c r="C2" s="4" t="str">
        <f t="shared" ref="C2:C18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170</v>
      </c>
      <c r="F2" s="4" t="s">
        <v>328</v>
      </c>
      <c r="G2" s="4" t="s">
        <v>329</v>
      </c>
      <c r="H2" s="4">
        <v>70735</v>
      </c>
      <c r="I2" s="4"/>
      <c r="J2" s="4">
        <v>1.2</v>
      </c>
      <c r="K2" s="4" t="s">
        <v>10</v>
      </c>
    </row>
    <row r="3" spans="1:11" s="27" customFormat="1" x14ac:dyDescent="0.25">
      <c r="A3" s="26">
        <v>45230</v>
      </c>
      <c r="B3" s="4" t="s">
        <v>11</v>
      </c>
      <c r="C3" s="4" t="str">
        <f t="shared" si="0"/>
        <v>PMK 090</v>
      </c>
      <c r="D3" s="4">
        <v>1</v>
      </c>
      <c r="E3" s="4" t="s">
        <v>170</v>
      </c>
      <c r="F3" s="4" t="s">
        <v>328</v>
      </c>
      <c r="G3" s="4" t="s">
        <v>329</v>
      </c>
      <c r="H3" s="4">
        <v>70725</v>
      </c>
      <c r="I3" s="4"/>
      <c r="J3" s="4">
        <v>27</v>
      </c>
      <c r="K3" s="4" t="s">
        <v>10</v>
      </c>
    </row>
    <row r="4" spans="1:11" s="27" customFormat="1" x14ac:dyDescent="0.25">
      <c r="A4" s="26">
        <v>45230</v>
      </c>
      <c r="B4" s="4" t="s">
        <v>11</v>
      </c>
      <c r="C4" s="4" t="str">
        <f t="shared" si="0"/>
        <v>PMK 090</v>
      </c>
      <c r="D4" s="4">
        <v>1</v>
      </c>
      <c r="E4" s="4" t="s">
        <v>170</v>
      </c>
      <c r="F4" s="4" t="s">
        <v>328</v>
      </c>
      <c r="G4" s="4" t="s">
        <v>329</v>
      </c>
      <c r="H4" s="4">
        <v>70713</v>
      </c>
      <c r="I4" s="4"/>
      <c r="J4" s="4">
        <v>2.5</v>
      </c>
      <c r="K4" s="4" t="s">
        <v>10</v>
      </c>
    </row>
    <row r="5" spans="1:11" s="27" customFormat="1" x14ac:dyDescent="0.25">
      <c r="A5" s="26">
        <v>45230</v>
      </c>
      <c r="B5" s="4" t="s">
        <v>53</v>
      </c>
      <c r="C5" s="4" t="str">
        <f t="shared" si="0"/>
        <v>KUV274</v>
      </c>
      <c r="D5" s="4">
        <v>1</v>
      </c>
      <c r="E5" s="4" t="s">
        <v>761</v>
      </c>
      <c r="F5" s="4" t="s">
        <v>762</v>
      </c>
      <c r="G5" s="4" t="s">
        <v>763</v>
      </c>
      <c r="H5" s="4">
        <v>70712</v>
      </c>
      <c r="I5" s="4">
        <v>0.1</v>
      </c>
      <c r="J5" s="4"/>
      <c r="K5" s="4" t="s">
        <v>18</v>
      </c>
    </row>
    <row r="6" spans="1:11" s="27" customFormat="1" x14ac:dyDescent="0.25">
      <c r="A6" s="26">
        <v>45230</v>
      </c>
      <c r="B6" s="4" t="s">
        <v>53</v>
      </c>
      <c r="C6" s="4" t="str">
        <f t="shared" si="0"/>
        <v>KUV274</v>
      </c>
      <c r="D6" s="4">
        <v>1</v>
      </c>
      <c r="E6" s="4" t="s">
        <v>168</v>
      </c>
      <c r="F6" s="4" t="s">
        <v>246</v>
      </c>
      <c r="G6" s="4" t="s">
        <v>247</v>
      </c>
      <c r="H6" s="4">
        <v>70747</v>
      </c>
      <c r="I6" s="4">
        <v>0.1</v>
      </c>
      <c r="J6" s="4">
        <v>6.3</v>
      </c>
      <c r="K6" s="4" t="s">
        <v>18</v>
      </c>
    </row>
    <row r="7" spans="1:11" s="27" customFormat="1" x14ac:dyDescent="0.25">
      <c r="A7" s="26">
        <v>45230</v>
      </c>
      <c r="B7" s="4" t="s">
        <v>64</v>
      </c>
      <c r="C7" s="4" t="str">
        <f t="shared" si="0"/>
        <v>PLH889</v>
      </c>
      <c r="D7" s="4">
        <v>1</v>
      </c>
      <c r="E7" s="4" t="s">
        <v>168</v>
      </c>
      <c r="F7" s="4" t="s">
        <v>96</v>
      </c>
      <c r="G7" s="4" t="s">
        <v>304</v>
      </c>
      <c r="H7" s="4">
        <v>70750</v>
      </c>
      <c r="I7" s="4">
        <v>0.1</v>
      </c>
      <c r="J7" s="4"/>
      <c r="K7" s="4" t="s">
        <v>10</v>
      </c>
    </row>
    <row r="8" spans="1:11" s="27" customFormat="1" x14ac:dyDescent="0.25">
      <c r="A8" s="26">
        <v>45230</v>
      </c>
      <c r="B8" s="4" t="s">
        <v>64</v>
      </c>
      <c r="C8" s="4" t="str">
        <f t="shared" si="0"/>
        <v>PLH889</v>
      </c>
      <c r="D8" s="4">
        <v>1</v>
      </c>
      <c r="E8" s="4" t="s">
        <v>168</v>
      </c>
      <c r="F8" s="4" t="s">
        <v>36</v>
      </c>
      <c r="G8" s="4" t="s">
        <v>169</v>
      </c>
      <c r="H8" s="4">
        <v>70751</v>
      </c>
      <c r="I8" s="4">
        <v>0.4</v>
      </c>
      <c r="J8" s="4">
        <v>5.6</v>
      </c>
      <c r="K8" s="4" t="s">
        <v>10</v>
      </c>
    </row>
    <row r="9" spans="1:11" s="27" customFormat="1" x14ac:dyDescent="0.25">
      <c r="A9" s="26">
        <v>45230</v>
      </c>
      <c r="B9" s="4" t="s">
        <v>40</v>
      </c>
      <c r="C9" s="4" t="str">
        <f t="shared" si="0"/>
        <v>MGW270</v>
      </c>
      <c r="D9" s="4">
        <v>1</v>
      </c>
      <c r="E9" s="4" t="s">
        <v>579</v>
      </c>
      <c r="F9" s="4" t="s">
        <v>612</v>
      </c>
      <c r="G9" s="4" t="s">
        <v>613</v>
      </c>
      <c r="H9" s="4">
        <v>70716</v>
      </c>
      <c r="I9" s="4">
        <v>0.1</v>
      </c>
      <c r="J9" s="4">
        <v>3.8</v>
      </c>
      <c r="K9" s="4" t="s">
        <v>10</v>
      </c>
    </row>
    <row r="10" spans="1:11" s="27" customFormat="1" x14ac:dyDescent="0.25">
      <c r="A10" s="26">
        <v>45230</v>
      </c>
      <c r="B10" s="4" t="s">
        <v>40</v>
      </c>
      <c r="C10" s="4" t="str">
        <f t="shared" si="0"/>
        <v>MGW270</v>
      </c>
      <c r="D10" s="4">
        <v>1</v>
      </c>
      <c r="E10" s="4" t="s">
        <v>393</v>
      </c>
      <c r="F10" s="4" t="s">
        <v>311</v>
      </c>
      <c r="G10" s="4" t="s">
        <v>393</v>
      </c>
      <c r="H10" s="4">
        <v>70693</v>
      </c>
      <c r="I10" s="4">
        <v>2</v>
      </c>
      <c r="J10" s="4">
        <v>1.5</v>
      </c>
      <c r="K10" s="4" t="s">
        <v>10</v>
      </c>
    </row>
    <row r="11" spans="1:11" s="27" customFormat="1" x14ac:dyDescent="0.25">
      <c r="A11" s="26">
        <v>45230</v>
      </c>
      <c r="B11" s="4" t="s">
        <v>34</v>
      </c>
      <c r="C11" s="4" t="str">
        <f t="shared" si="0"/>
        <v>MGI 513</v>
      </c>
      <c r="D11" s="4">
        <v>1</v>
      </c>
      <c r="E11" s="4" t="s">
        <v>260</v>
      </c>
      <c r="F11" s="4" t="s">
        <v>185</v>
      </c>
      <c r="G11" s="4" t="s">
        <v>186</v>
      </c>
      <c r="H11" s="4">
        <v>70714</v>
      </c>
      <c r="I11" s="4">
        <v>4</v>
      </c>
      <c r="J11" s="4"/>
      <c r="K11" s="4" t="s">
        <v>10</v>
      </c>
    </row>
    <row r="12" spans="1:11" s="27" customFormat="1" x14ac:dyDescent="0.25">
      <c r="A12" s="26">
        <v>45230</v>
      </c>
      <c r="B12" s="4" t="s">
        <v>34</v>
      </c>
      <c r="C12" s="4" t="str">
        <f t="shared" si="0"/>
        <v>MGI 513</v>
      </c>
      <c r="D12" s="4">
        <v>1</v>
      </c>
      <c r="E12" s="4" t="s">
        <v>376</v>
      </c>
      <c r="F12" s="4" t="s">
        <v>377</v>
      </c>
      <c r="G12" s="4" t="s">
        <v>378</v>
      </c>
      <c r="H12" s="4">
        <v>70743</v>
      </c>
      <c r="I12" s="4">
        <v>1.4</v>
      </c>
      <c r="J12" s="4"/>
      <c r="K12" s="4" t="s">
        <v>18</v>
      </c>
    </row>
    <row r="13" spans="1:11" s="27" customFormat="1" x14ac:dyDescent="0.25">
      <c r="A13" s="26">
        <v>45230</v>
      </c>
      <c r="B13" s="4" t="s">
        <v>11</v>
      </c>
      <c r="C13" s="4" t="str">
        <f t="shared" si="0"/>
        <v>PMK 090</v>
      </c>
      <c r="D13" s="4">
        <v>3</v>
      </c>
      <c r="E13" s="4" t="s">
        <v>15</v>
      </c>
      <c r="F13" s="4" t="s">
        <v>859</v>
      </c>
      <c r="G13" s="4" t="s">
        <v>860</v>
      </c>
      <c r="H13" s="4">
        <v>2202</v>
      </c>
      <c r="I13" s="4"/>
      <c r="J13" s="4">
        <v>4</v>
      </c>
      <c r="K13" s="4" t="s">
        <v>10</v>
      </c>
    </row>
    <row r="14" spans="1:11" s="27" customFormat="1" x14ac:dyDescent="0.25">
      <c r="A14" s="26">
        <v>45230</v>
      </c>
      <c r="B14" s="4" t="s">
        <v>26</v>
      </c>
      <c r="C14" s="4" t="str">
        <f t="shared" si="0"/>
        <v>AA 544 YZ</v>
      </c>
      <c r="D14" s="4">
        <v>1</v>
      </c>
      <c r="E14" s="4" t="s">
        <v>67</v>
      </c>
      <c r="F14" s="4" t="s">
        <v>250</v>
      </c>
      <c r="G14" s="4" t="s">
        <v>155</v>
      </c>
      <c r="H14" s="4">
        <v>70745</v>
      </c>
      <c r="I14" s="4"/>
      <c r="J14" s="4">
        <v>5.8</v>
      </c>
      <c r="K14" s="4" t="s">
        <v>18</v>
      </c>
    </row>
    <row r="15" spans="1:11" s="27" customFormat="1" x14ac:dyDescent="0.25">
      <c r="A15" s="26">
        <v>45230</v>
      </c>
      <c r="B15" s="4" t="s">
        <v>26</v>
      </c>
      <c r="C15" s="4" t="str">
        <f t="shared" si="0"/>
        <v>AA 544 YZ</v>
      </c>
      <c r="D15" s="4">
        <v>1</v>
      </c>
      <c r="E15" s="4" t="s">
        <v>23</v>
      </c>
      <c r="F15" s="4" t="s">
        <v>455</v>
      </c>
      <c r="G15" s="4" t="s">
        <v>456</v>
      </c>
      <c r="H15" s="4">
        <v>70749</v>
      </c>
      <c r="I15" s="4"/>
      <c r="J15" s="4">
        <v>2</v>
      </c>
      <c r="K15" s="4" t="s">
        <v>18</v>
      </c>
    </row>
    <row r="16" spans="1:11" s="27" customFormat="1" x14ac:dyDescent="0.25">
      <c r="A16" s="26">
        <v>45230</v>
      </c>
      <c r="B16" s="4" t="s">
        <v>26</v>
      </c>
      <c r="C16" s="4" t="str">
        <f t="shared" si="0"/>
        <v>AA 544 YZ</v>
      </c>
      <c r="D16" s="4">
        <v>1</v>
      </c>
      <c r="E16" s="4" t="s">
        <v>23</v>
      </c>
      <c r="F16" s="4" t="s">
        <v>455</v>
      </c>
      <c r="G16" s="4" t="s">
        <v>456</v>
      </c>
      <c r="H16" s="4">
        <v>70658</v>
      </c>
      <c r="I16" s="4"/>
      <c r="J16" s="4">
        <v>0.1</v>
      </c>
      <c r="K16" s="4" t="s">
        <v>18</v>
      </c>
    </row>
    <row r="17" spans="1:11" s="27" customFormat="1" x14ac:dyDescent="0.25">
      <c r="A17" s="26">
        <v>45230</v>
      </c>
      <c r="B17" s="4" t="s">
        <v>26</v>
      </c>
      <c r="C17" s="4" t="str">
        <f t="shared" si="0"/>
        <v>AA 544 YZ</v>
      </c>
      <c r="D17" s="4">
        <v>1</v>
      </c>
      <c r="E17" s="4" t="s">
        <v>12</v>
      </c>
      <c r="F17" s="4" t="s">
        <v>41</v>
      </c>
      <c r="G17" s="4" t="s">
        <v>42</v>
      </c>
      <c r="H17" s="4">
        <v>69783</v>
      </c>
      <c r="I17" s="4"/>
      <c r="J17" s="4">
        <v>1</v>
      </c>
      <c r="K17" s="4" t="s">
        <v>10</v>
      </c>
    </row>
    <row r="18" spans="1:11" s="27" customFormat="1" x14ac:dyDescent="0.25">
      <c r="A18" s="26">
        <v>45230</v>
      </c>
      <c r="B18" s="4" t="s">
        <v>11</v>
      </c>
      <c r="C18" s="4" t="str">
        <f t="shared" si="0"/>
        <v>PMK 090</v>
      </c>
      <c r="D18" s="4">
        <v>2</v>
      </c>
      <c r="E18" s="4" t="s">
        <v>12</v>
      </c>
      <c r="F18" s="4" t="s">
        <v>861</v>
      </c>
      <c r="G18" s="4" t="s">
        <v>862</v>
      </c>
      <c r="H18" s="4">
        <v>70734</v>
      </c>
      <c r="I18" s="4"/>
      <c r="J18" s="4">
        <v>7.2</v>
      </c>
      <c r="K18" s="4" t="s">
        <v>18</v>
      </c>
    </row>
    <row r="19" spans="1:11" s="46" customFormat="1" ht="60" x14ac:dyDescent="0.25">
      <c r="A19" s="43">
        <v>45230</v>
      </c>
      <c r="B19" s="44"/>
      <c r="C19" s="44"/>
      <c r="D19" s="44"/>
      <c r="E19" s="45" t="s">
        <v>874</v>
      </c>
      <c r="F19" s="44" t="s">
        <v>86</v>
      </c>
      <c r="G19" s="44" t="s">
        <v>87</v>
      </c>
      <c r="H19" s="44">
        <v>70618</v>
      </c>
      <c r="I19" s="44"/>
      <c r="J19" s="44">
        <v>0.2</v>
      </c>
      <c r="K19" s="44" t="s">
        <v>18</v>
      </c>
    </row>
    <row r="20" spans="1:11" s="27" customFormat="1" x14ac:dyDescent="0.25">
      <c r="A20" s="26">
        <v>45230</v>
      </c>
      <c r="B20" s="4" t="s">
        <v>85</v>
      </c>
      <c r="C20" s="4" t="str">
        <f>IF(B20="ROMERO","XHB 769",IF(B20="MIGUEL","DMQ 934",IF(B20="FRANCO","UCS 416",IF(B20="MOYANO","HCB 003",IF(B20="MUSTAFA","UKQ 237",IF(B20="TONI","MGW270",IF(B20="IBARRA","PLH889",IF(B20="VILLAFAÑE","MGI 513",IF(B20="VELAZQUEZ","PMK 090",IF(B20="ACOSTA","KUV274",IF(B20="LEDESMA","AA 544 YZ",IF(B20="NIETO","WIW 420",IF(B20="GONZALEZ","VBT 585",IF(B20="LOZANO","WYK 776",IF(B20="AGUSTIN","WTH 142","")))))))))))))))</f>
        <v>VBT 585</v>
      </c>
      <c r="D20" s="4">
        <v>1</v>
      </c>
      <c r="E20" s="4" t="s">
        <v>15</v>
      </c>
      <c r="F20" s="4" t="s">
        <v>859</v>
      </c>
      <c r="G20" s="4" t="s">
        <v>860</v>
      </c>
      <c r="H20" s="4">
        <v>70709</v>
      </c>
      <c r="I20" s="4"/>
      <c r="J20" s="4">
        <v>12.2</v>
      </c>
      <c r="K20" s="4" t="s">
        <v>10</v>
      </c>
    </row>
    <row r="21" spans="1:11" s="27" customFormat="1" x14ac:dyDescent="0.25">
      <c r="A21" s="26">
        <v>45230</v>
      </c>
      <c r="B21" s="4" t="s">
        <v>85</v>
      </c>
      <c r="C21" s="4" t="str">
        <f t="shared" ref="C21:C69" si="1">IF(B21="ROMERO","XHB 769",IF(B21="MIGUEL","DMQ 934",IF(B21="FRANCO","UCS 416",IF(B21="MOYANO","HCB 003",IF(B21="MUSTAFA","UKQ 237",IF(B21="TONI","MGW270",IF(B21="IBARRA","PLH889",IF(B21="VILLAFAÑE","MGI 513",IF(B21="VELAZQUEZ","PMK 090",IF(B21="ACOSTA","KUV274",IF(B21="LEDESMA","AA 544 YZ",IF(B21="NIETO","WIW 420",IF(B21="GONZALEZ","VBT 585",IF(B21="LOZANO","WYK 776",IF(B21="AGUSTIN","WTH 142","")))))))))))))))</f>
        <v>VBT 585</v>
      </c>
      <c r="D21" s="4">
        <v>2</v>
      </c>
      <c r="E21" s="4" t="s">
        <v>27</v>
      </c>
      <c r="F21" s="4" t="s">
        <v>43</v>
      </c>
      <c r="G21" s="4" t="s">
        <v>44</v>
      </c>
      <c r="H21" s="4">
        <v>70715</v>
      </c>
      <c r="I21" s="4"/>
      <c r="J21" s="4">
        <v>11.2</v>
      </c>
      <c r="K21" s="4" t="s">
        <v>10</v>
      </c>
    </row>
    <row r="22" spans="1:11" s="27" customFormat="1" x14ac:dyDescent="0.25">
      <c r="A22" s="26">
        <v>45230</v>
      </c>
      <c r="B22" s="4" t="s">
        <v>863</v>
      </c>
      <c r="C22" s="4" t="str">
        <f t="shared" si="1"/>
        <v>XHB 769</v>
      </c>
      <c r="D22" s="4">
        <v>1</v>
      </c>
      <c r="E22" s="4" t="s">
        <v>27</v>
      </c>
      <c r="F22" s="4" t="s">
        <v>232</v>
      </c>
      <c r="G22" s="4" t="s">
        <v>233</v>
      </c>
      <c r="H22" s="4">
        <v>70704</v>
      </c>
      <c r="I22" s="4">
        <v>1.2</v>
      </c>
      <c r="J22" s="4">
        <v>7.8</v>
      </c>
      <c r="K22" s="4" t="s">
        <v>10</v>
      </c>
    </row>
    <row r="23" spans="1:11" s="27" customFormat="1" x14ac:dyDescent="0.25">
      <c r="A23" s="26">
        <v>45230</v>
      </c>
      <c r="B23" s="4" t="s">
        <v>863</v>
      </c>
      <c r="C23" s="4" t="str">
        <f t="shared" si="1"/>
        <v>XHB 769</v>
      </c>
      <c r="D23" s="4">
        <v>2</v>
      </c>
      <c r="E23" s="4" t="s">
        <v>23</v>
      </c>
      <c r="F23" s="4" t="s">
        <v>555</v>
      </c>
      <c r="G23" s="4" t="s">
        <v>864</v>
      </c>
      <c r="H23" s="4">
        <v>70708</v>
      </c>
      <c r="I23" s="4"/>
      <c r="J23" s="4">
        <v>2.6</v>
      </c>
      <c r="K23" s="4" t="s">
        <v>10</v>
      </c>
    </row>
    <row r="24" spans="1:11" s="27" customFormat="1" x14ac:dyDescent="0.25">
      <c r="A24" s="26">
        <v>45230</v>
      </c>
      <c r="B24" s="4" t="s">
        <v>863</v>
      </c>
      <c r="C24" s="4" t="str">
        <f t="shared" si="1"/>
        <v>XHB 769</v>
      </c>
      <c r="D24" s="4">
        <v>2</v>
      </c>
      <c r="E24" s="4" t="s">
        <v>23</v>
      </c>
      <c r="F24" s="4" t="s">
        <v>188</v>
      </c>
      <c r="G24" s="4" t="s">
        <v>865</v>
      </c>
      <c r="H24" s="4">
        <v>70711</v>
      </c>
      <c r="I24" s="4"/>
      <c r="J24" s="4">
        <v>2</v>
      </c>
      <c r="K24" s="4" t="s">
        <v>10</v>
      </c>
    </row>
    <row r="25" spans="1:11" s="27" customFormat="1" x14ac:dyDescent="0.25">
      <c r="A25" s="26">
        <v>45230</v>
      </c>
      <c r="B25" s="4" t="s">
        <v>863</v>
      </c>
      <c r="C25" s="4" t="str">
        <f t="shared" si="1"/>
        <v>XHB 769</v>
      </c>
      <c r="D25" s="4">
        <v>2</v>
      </c>
      <c r="E25" s="4" t="s">
        <v>505</v>
      </c>
      <c r="F25" s="4" t="s">
        <v>212</v>
      </c>
      <c r="G25" s="4" t="s">
        <v>732</v>
      </c>
      <c r="H25" s="4">
        <v>70520</v>
      </c>
      <c r="I25" s="4"/>
      <c r="J25" s="4">
        <v>0.5</v>
      </c>
      <c r="K25" s="4" t="s">
        <v>10</v>
      </c>
    </row>
    <row r="26" spans="1:11" s="27" customFormat="1" x14ac:dyDescent="0.25">
      <c r="A26" s="26">
        <v>45230</v>
      </c>
      <c r="B26" s="4" t="s">
        <v>863</v>
      </c>
      <c r="C26" s="4" t="str">
        <f t="shared" si="1"/>
        <v>XHB 769</v>
      </c>
      <c r="D26" s="4">
        <v>2</v>
      </c>
      <c r="E26" s="4" t="s">
        <v>505</v>
      </c>
      <c r="F26" s="4" t="s">
        <v>212</v>
      </c>
      <c r="G26" s="4" t="s">
        <v>732</v>
      </c>
      <c r="H26" s="4">
        <v>70624</v>
      </c>
      <c r="I26" s="4"/>
      <c r="J26" s="4">
        <v>0.1</v>
      </c>
      <c r="K26" s="4" t="s">
        <v>10</v>
      </c>
    </row>
    <row r="27" spans="1:11" s="27" customFormat="1" x14ac:dyDescent="0.25">
      <c r="A27" s="26">
        <v>45230</v>
      </c>
      <c r="B27" s="4" t="s">
        <v>95</v>
      </c>
      <c r="C27" s="4" t="str">
        <f t="shared" si="1"/>
        <v>DMQ 934</v>
      </c>
      <c r="D27" s="4">
        <v>1</v>
      </c>
      <c r="E27" s="4" t="s">
        <v>27</v>
      </c>
      <c r="F27" s="4" t="s">
        <v>51</v>
      </c>
      <c r="G27" s="4" t="s">
        <v>355</v>
      </c>
      <c r="H27" s="4">
        <v>70721</v>
      </c>
      <c r="I27" s="4">
        <v>0.1</v>
      </c>
      <c r="J27" s="4">
        <v>6</v>
      </c>
      <c r="K27" s="4" t="s">
        <v>10</v>
      </c>
    </row>
    <row r="28" spans="1:11" s="27" customFormat="1" x14ac:dyDescent="0.25">
      <c r="A28" s="26">
        <v>45230</v>
      </c>
      <c r="B28" s="4" t="s">
        <v>95</v>
      </c>
      <c r="C28" s="4" t="str">
        <f t="shared" si="1"/>
        <v>DMQ 934</v>
      </c>
      <c r="D28" s="4">
        <v>1</v>
      </c>
      <c r="E28" s="4" t="s">
        <v>27</v>
      </c>
      <c r="F28" s="4" t="s">
        <v>51</v>
      </c>
      <c r="G28" s="4" t="s">
        <v>569</v>
      </c>
      <c r="H28" s="4">
        <v>70717</v>
      </c>
      <c r="I28" s="4"/>
      <c r="J28" s="4">
        <v>3</v>
      </c>
      <c r="K28" s="4" t="s">
        <v>10</v>
      </c>
    </row>
    <row r="29" spans="1:11" s="27" customFormat="1" x14ac:dyDescent="0.25">
      <c r="A29" s="26">
        <v>45230</v>
      </c>
      <c r="B29" s="4" t="s">
        <v>95</v>
      </c>
      <c r="C29" s="4" t="str">
        <f t="shared" si="1"/>
        <v>DMQ 934</v>
      </c>
      <c r="D29" s="4">
        <v>3</v>
      </c>
      <c r="E29" s="4" t="s">
        <v>12</v>
      </c>
      <c r="F29" s="4" t="s">
        <v>219</v>
      </c>
      <c r="G29" s="4" t="s">
        <v>220</v>
      </c>
      <c r="H29" s="4">
        <v>70719</v>
      </c>
      <c r="I29" s="4"/>
      <c r="J29" s="4">
        <v>6.3</v>
      </c>
      <c r="K29" s="4" t="s">
        <v>10</v>
      </c>
    </row>
    <row r="30" spans="1:11" s="27" customFormat="1" x14ac:dyDescent="0.25">
      <c r="A30" s="26">
        <v>45230</v>
      </c>
      <c r="B30" s="4" t="s">
        <v>90</v>
      </c>
      <c r="C30" s="4" t="str">
        <f t="shared" si="1"/>
        <v>WTH 142</v>
      </c>
      <c r="D30" s="4">
        <v>1</v>
      </c>
      <c r="E30" s="4" t="s">
        <v>12</v>
      </c>
      <c r="F30" s="4" t="s">
        <v>403</v>
      </c>
      <c r="G30" s="4" t="s">
        <v>404</v>
      </c>
      <c r="H30" s="4">
        <v>70746</v>
      </c>
      <c r="I30" s="4"/>
      <c r="J30" s="4">
        <v>2</v>
      </c>
      <c r="K30" s="4" t="s">
        <v>18</v>
      </c>
    </row>
    <row r="31" spans="1:11" s="27" customFormat="1" x14ac:dyDescent="0.25">
      <c r="A31" s="26">
        <v>45230</v>
      </c>
      <c r="B31" s="4" t="s">
        <v>90</v>
      </c>
      <c r="C31" s="4" t="str">
        <f t="shared" si="1"/>
        <v>WTH 142</v>
      </c>
      <c r="D31" s="4">
        <v>1</v>
      </c>
      <c r="E31" s="4" t="s">
        <v>12</v>
      </c>
      <c r="F31" s="4" t="s">
        <v>75</v>
      </c>
      <c r="G31" s="4" t="s">
        <v>866</v>
      </c>
      <c r="H31" s="4">
        <v>70722</v>
      </c>
      <c r="I31" s="4">
        <v>0.8</v>
      </c>
      <c r="J31" s="4"/>
      <c r="K31" s="4" t="s">
        <v>10</v>
      </c>
    </row>
    <row r="32" spans="1:11" s="27" customFormat="1" x14ac:dyDescent="0.25">
      <c r="A32" s="26">
        <v>45230</v>
      </c>
      <c r="B32" s="4" t="s">
        <v>90</v>
      </c>
      <c r="C32" s="4" t="str">
        <f t="shared" si="1"/>
        <v>WTH 142</v>
      </c>
      <c r="D32" s="4">
        <v>1</v>
      </c>
      <c r="E32" s="4" t="s">
        <v>12</v>
      </c>
      <c r="F32" s="4" t="s">
        <v>867</v>
      </c>
      <c r="G32" s="4" t="s">
        <v>868</v>
      </c>
      <c r="H32" s="4">
        <v>70698</v>
      </c>
      <c r="I32" s="4"/>
      <c r="J32" s="4">
        <v>3</v>
      </c>
      <c r="K32" s="4" t="s">
        <v>10</v>
      </c>
    </row>
    <row r="33" spans="1:11" s="27" customFormat="1" x14ac:dyDescent="0.25">
      <c r="A33" s="26">
        <v>45230</v>
      </c>
      <c r="B33" s="4" t="s">
        <v>90</v>
      </c>
      <c r="C33" s="4" t="str">
        <f t="shared" si="1"/>
        <v>WTH 142</v>
      </c>
      <c r="D33" s="4">
        <v>2</v>
      </c>
      <c r="E33" s="4" t="s">
        <v>12</v>
      </c>
      <c r="F33" s="4" t="s">
        <v>79</v>
      </c>
      <c r="G33" s="4" t="s">
        <v>80</v>
      </c>
      <c r="H33" s="4">
        <v>70732</v>
      </c>
      <c r="I33" s="4">
        <v>0.2</v>
      </c>
      <c r="J33" s="4">
        <v>6.4</v>
      </c>
      <c r="K33" s="4" t="s">
        <v>10</v>
      </c>
    </row>
    <row r="34" spans="1:11" s="27" customFormat="1" x14ac:dyDescent="0.25">
      <c r="A34" s="26">
        <v>45230</v>
      </c>
      <c r="B34" s="4" t="s">
        <v>142</v>
      </c>
      <c r="C34" s="4" t="str">
        <f t="shared" si="1"/>
        <v>WIW 420</v>
      </c>
      <c r="D34" s="4">
        <v>1</v>
      </c>
      <c r="E34" s="4" t="s">
        <v>27</v>
      </c>
      <c r="F34" s="4" t="s">
        <v>96</v>
      </c>
      <c r="G34" s="4" t="s">
        <v>332</v>
      </c>
      <c r="H34" s="4">
        <v>70695</v>
      </c>
      <c r="I34" s="4"/>
      <c r="J34" s="4">
        <v>4.2</v>
      </c>
      <c r="K34" s="4" t="s">
        <v>10</v>
      </c>
    </row>
    <row r="35" spans="1:11" s="27" customFormat="1" x14ac:dyDescent="0.25">
      <c r="A35" s="26">
        <v>45230</v>
      </c>
      <c r="B35" s="4" t="s">
        <v>142</v>
      </c>
      <c r="C35" s="4" t="str">
        <f t="shared" si="1"/>
        <v>WIW 420</v>
      </c>
      <c r="D35" s="4">
        <v>1</v>
      </c>
      <c r="E35" s="4" t="s">
        <v>67</v>
      </c>
      <c r="F35" s="4" t="s">
        <v>68</v>
      </c>
      <c r="G35" s="4" t="s">
        <v>69</v>
      </c>
      <c r="H35" s="4">
        <v>70703</v>
      </c>
      <c r="I35" s="4">
        <v>0.3</v>
      </c>
      <c r="J35" s="4"/>
      <c r="K35" s="4" t="s">
        <v>10</v>
      </c>
    </row>
    <row r="36" spans="1:11" s="27" customFormat="1" x14ac:dyDescent="0.25">
      <c r="A36" s="26">
        <v>45230</v>
      </c>
      <c r="B36" s="4" t="s">
        <v>142</v>
      </c>
      <c r="C36" s="4" t="str">
        <f t="shared" si="1"/>
        <v>WIW 420</v>
      </c>
      <c r="D36" s="4">
        <v>1</v>
      </c>
      <c r="E36" s="4" t="s">
        <v>27</v>
      </c>
      <c r="F36" s="4" t="s">
        <v>477</v>
      </c>
      <c r="G36" s="4" t="s">
        <v>478</v>
      </c>
      <c r="H36" s="4">
        <v>70701</v>
      </c>
      <c r="I36" s="4">
        <v>0.1</v>
      </c>
      <c r="J36" s="4"/>
      <c r="K36" s="4" t="s">
        <v>10</v>
      </c>
    </row>
    <row r="37" spans="1:11" s="27" customFormat="1" x14ac:dyDescent="0.25">
      <c r="A37" s="26">
        <v>45230</v>
      </c>
      <c r="B37" s="4" t="s">
        <v>142</v>
      </c>
      <c r="C37" s="4" t="str">
        <f t="shared" si="1"/>
        <v>WIW 420</v>
      </c>
      <c r="D37" s="4">
        <v>2</v>
      </c>
      <c r="E37" s="4" t="s">
        <v>27</v>
      </c>
      <c r="F37" s="4" t="s">
        <v>191</v>
      </c>
      <c r="G37" s="4" t="s">
        <v>192</v>
      </c>
      <c r="H37" s="4">
        <v>70731</v>
      </c>
      <c r="I37" s="4"/>
      <c r="J37" s="4">
        <v>2</v>
      </c>
      <c r="K37" s="4" t="s">
        <v>10</v>
      </c>
    </row>
    <row r="38" spans="1:11" s="27" customFormat="1" x14ac:dyDescent="0.25">
      <c r="A38" s="26">
        <v>45230</v>
      </c>
      <c r="B38" s="4" t="s">
        <v>142</v>
      </c>
      <c r="C38" s="4" t="str">
        <f t="shared" si="1"/>
        <v>WIW 420</v>
      </c>
      <c r="D38" s="4">
        <v>2</v>
      </c>
      <c r="E38" s="4" t="s">
        <v>27</v>
      </c>
      <c r="F38" s="4" t="s">
        <v>51</v>
      </c>
      <c r="G38" s="4" t="s">
        <v>52</v>
      </c>
      <c r="H38" s="4">
        <v>70720</v>
      </c>
      <c r="I38" s="4"/>
      <c r="J38" s="4">
        <v>0.5</v>
      </c>
      <c r="K38" s="4" t="s">
        <v>10</v>
      </c>
    </row>
    <row r="39" spans="1:11" s="27" customFormat="1" x14ac:dyDescent="0.25">
      <c r="A39" s="26">
        <v>45230</v>
      </c>
      <c r="B39" s="4" t="s">
        <v>142</v>
      </c>
      <c r="C39" s="4" t="str">
        <f t="shared" si="1"/>
        <v>WIW 420</v>
      </c>
      <c r="D39" s="4">
        <v>2</v>
      </c>
      <c r="E39" s="4" t="s">
        <v>27</v>
      </c>
      <c r="F39" s="4" t="s">
        <v>188</v>
      </c>
      <c r="G39" s="4" t="s">
        <v>190</v>
      </c>
      <c r="H39" s="4">
        <v>70707</v>
      </c>
      <c r="I39" s="4"/>
      <c r="J39" s="4">
        <v>2</v>
      </c>
      <c r="K39" s="4" t="s">
        <v>10</v>
      </c>
    </row>
    <row r="40" spans="1:11" s="27" customFormat="1" x14ac:dyDescent="0.25">
      <c r="A40" s="26">
        <v>45230</v>
      </c>
      <c r="B40" s="4" t="s">
        <v>142</v>
      </c>
      <c r="C40" s="4" t="str">
        <f t="shared" si="1"/>
        <v>WIW 420</v>
      </c>
      <c r="D40" s="4">
        <v>2</v>
      </c>
      <c r="E40" s="4" t="s">
        <v>27</v>
      </c>
      <c r="F40" s="4" t="s">
        <v>351</v>
      </c>
      <c r="G40" s="4" t="s">
        <v>869</v>
      </c>
      <c r="H40" s="4">
        <v>70697</v>
      </c>
      <c r="I40" s="4"/>
      <c r="J40" s="4">
        <v>2</v>
      </c>
      <c r="K40" s="4" t="s">
        <v>10</v>
      </c>
    </row>
    <row r="41" spans="1:11" s="27" customFormat="1" x14ac:dyDescent="0.25">
      <c r="A41" s="26">
        <v>45230</v>
      </c>
      <c r="B41" s="4" t="s">
        <v>95</v>
      </c>
      <c r="C41" s="4" t="str">
        <f t="shared" si="1"/>
        <v>DMQ 934</v>
      </c>
      <c r="D41" s="4">
        <v>2</v>
      </c>
      <c r="E41" s="4" t="s">
        <v>27</v>
      </c>
      <c r="F41" s="4" t="s">
        <v>479</v>
      </c>
      <c r="G41" s="4" t="s">
        <v>480</v>
      </c>
      <c r="H41" s="4">
        <v>70692</v>
      </c>
      <c r="I41" s="4"/>
      <c r="J41" s="4">
        <v>2.5</v>
      </c>
      <c r="K41" s="4" t="s">
        <v>10</v>
      </c>
    </row>
    <row r="42" spans="1:11" s="27" customFormat="1" x14ac:dyDescent="0.25">
      <c r="A42" s="26">
        <v>45230</v>
      </c>
      <c r="B42" s="4" t="s">
        <v>95</v>
      </c>
      <c r="C42" s="4" t="str">
        <f t="shared" si="1"/>
        <v>DMQ 934</v>
      </c>
      <c r="D42" s="4">
        <v>2</v>
      </c>
      <c r="E42" s="4" t="s">
        <v>27</v>
      </c>
      <c r="F42" s="4" t="s">
        <v>479</v>
      </c>
      <c r="G42" s="4" t="s">
        <v>480</v>
      </c>
      <c r="H42" s="4">
        <v>70724</v>
      </c>
      <c r="I42" s="4"/>
      <c r="J42" s="4">
        <v>1.5</v>
      </c>
      <c r="K42" s="4" t="s">
        <v>10</v>
      </c>
    </row>
    <row r="43" spans="1:11" s="27" customFormat="1" x14ac:dyDescent="0.25">
      <c r="A43" s="26">
        <v>45230</v>
      </c>
      <c r="B43" s="4" t="s">
        <v>98</v>
      </c>
      <c r="C43" s="4" t="str">
        <f t="shared" si="1"/>
        <v>HCB 003</v>
      </c>
      <c r="D43" s="4">
        <v>2</v>
      </c>
      <c r="E43" s="4" t="s">
        <v>27</v>
      </c>
      <c r="F43" s="4" t="s">
        <v>65</v>
      </c>
      <c r="G43" s="4" t="s">
        <v>66</v>
      </c>
      <c r="H43" s="4">
        <v>70696</v>
      </c>
      <c r="I43" s="4">
        <v>0.2</v>
      </c>
      <c r="J43" s="4">
        <v>0.1</v>
      </c>
      <c r="K43" s="4" t="s">
        <v>10</v>
      </c>
    </row>
    <row r="44" spans="1:11" s="27" customFormat="1" x14ac:dyDescent="0.25">
      <c r="A44" s="26">
        <v>45230</v>
      </c>
      <c r="B44" s="4" t="s">
        <v>26</v>
      </c>
      <c r="C44" s="4" t="str">
        <f t="shared" si="1"/>
        <v>AA 544 YZ</v>
      </c>
      <c r="D44" s="4">
        <v>2</v>
      </c>
      <c r="E44" s="4" t="s">
        <v>27</v>
      </c>
      <c r="F44" s="4" t="s">
        <v>667</v>
      </c>
      <c r="G44" s="4" t="s">
        <v>668</v>
      </c>
      <c r="H44" s="4">
        <v>70733</v>
      </c>
      <c r="I44" s="4"/>
      <c r="J44" s="4">
        <v>2</v>
      </c>
      <c r="K44" s="4" t="s">
        <v>18</v>
      </c>
    </row>
    <row r="45" spans="1:11" s="27" customFormat="1" x14ac:dyDescent="0.25">
      <c r="A45" s="26">
        <v>45230</v>
      </c>
      <c r="B45" s="4" t="s">
        <v>98</v>
      </c>
      <c r="C45" s="4" t="str">
        <f t="shared" si="1"/>
        <v>HCB 003</v>
      </c>
      <c r="D45" s="4">
        <v>2</v>
      </c>
      <c r="E45" s="4" t="s">
        <v>27</v>
      </c>
      <c r="F45" s="4" t="s">
        <v>30</v>
      </c>
      <c r="G45" s="4" t="s">
        <v>285</v>
      </c>
      <c r="H45" s="4">
        <v>70700</v>
      </c>
      <c r="I45" s="4">
        <v>0.1</v>
      </c>
      <c r="J45" s="4"/>
      <c r="K45" s="4" t="s">
        <v>10</v>
      </c>
    </row>
    <row r="46" spans="1:11" s="27" customFormat="1" x14ac:dyDescent="0.25">
      <c r="A46" s="26">
        <v>45230</v>
      </c>
      <c r="B46" s="4" t="s">
        <v>98</v>
      </c>
      <c r="C46" s="4" t="str">
        <f t="shared" si="1"/>
        <v>HCB 003</v>
      </c>
      <c r="D46" s="4">
        <v>2</v>
      </c>
      <c r="E46" s="4" t="s">
        <v>205</v>
      </c>
      <c r="F46" s="4" t="s">
        <v>458</v>
      </c>
      <c r="G46" s="4" t="s">
        <v>493</v>
      </c>
      <c r="H46" s="4">
        <v>70706</v>
      </c>
      <c r="I46" s="4"/>
      <c r="J46" s="4">
        <v>0.5</v>
      </c>
      <c r="K46" s="4" t="s">
        <v>10</v>
      </c>
    </row>
    <row r="47" spans="1:11" s="27" customFormat="1" x14ac:dyDescent="0.25">
      <c r="A47" s="26">
        <v>45230</v>
      </c>
      <c r="B47" s="4" t="s">
        <v>98</v>
      </c>
      <c r="C47" s="4" t="str">
        <f t="shared" si="1"/>
        <v>HCB 003</v>
      </c>
      <c r="D47" s="4">
        <v>2</v>
      </c>
      <c r="E47" s="4" t="s">
        <v>205</v>
      </c>
      <c r="F47" s="4" t="s">
        <v>236</v>
      </c>
      <c r="G47" s="4" t="s">
        <v>691</v>
      </c>
      <c r="H47" s="4">
        <v>70740</v>
      </c>
      <c r="I47" s="4"/>
      <c r="J47" s="4">
        <v>0.1</v>
      </c>
      <c r="K47" s="4" t="s">
        <v>10</v>
      </c>
    </row>
    <row r="48" spans="1:11" s="27" customFormat="1" x14ac:dyDescent="0.25">
      <c r="A48" s="26">
        <v>45230</v>
      </c>
      <c r="B48" s="4" t="s">
        <v>98</v>
      </c>
      <c r="C48" s="4" t="str">
        <f t="shared" si="1"/>
        <v>HCB 003</v>
      </c>
      <c r="D48" s="4">
        <v>2</v>
      </c>
      <c r="E48" s="4" t="s">
        <v>205</v>
      </c>
      <c r="F48" s="4" t="s">
        <v>236</v>
      </c>
      <c r="G48" s="4" t="s">
        <v>693</v>
      </c>
      <c r="H48" s="4">
        <v>70739</v>
      </c>
      <c r="I48" s="4">
        <v>0.2</v>
      </c>
      <c r="J48" s="4"/>
      <c r="K48" s="4" t="s">
        <v>10</v>
      </c>
    </row>
    <row r="49" spans="1:11" s="27" customFormat="1" x14ac:dyDescent="0.25">
      <c r="A49" s="26">
        <v>45230</v>
      </c>
      <c r="B49" s="4" t="s">
        <v>98</v>
      </c>
      <c r="C49" s="4" t="str">
        <f t="shared" si="1"/>
        <v>HCB 003</v>
      </c>
      <c r="D49" s="4">
        <v>2</v>
      </c>
      <c r="E49" s="4" t="s">
        <v>205</v>
      </c>
      <c r="F49" s="4" t="s">
        <v>236</v>
      </c>
      <c r="G49" s="4" t="s">
        <v>694</v>
      </c>
      <c r="H49" s="4">
        <v>70738</v>
      </c>
      <c r="I49" s="4"/>
      <c r="J49" s="4">
        <v>0.1</v>
      </c>
      <c r="K49" s="4" t="s">
        <v>10</v>
      </c>
    </row>
    <row r="50" spans="1:11" s="27" customFormat="1" x14ac:dyDescent="0.25">
      <c r="A50" s="26">
        <v>45230</v>
      </c>
      <c r="B50" s="4" t="s">
        <v>98</v>
      </c>
      <c r="C50" s="4" t="str">
        <f t="shared" si="1"/>
        <v>HCB 003</v>
      </c>
      <c r="D50" s="4">
        <v>2</v>
      </c>
      <c r="E50" s="4" t="s">
        <v>205</v>
      </c>
      <c r="F50" s="4" t="s">
        <v>236</v>
      </c>
      <c r="G50" s="4" t="s">
        <v>690</v>
      </c>
      <c r="H50" s="4">
        <v>70737</v>
      </c>
      <c r="I50" s="4"/>
      <c r="J50" s="4">
        <v>0.1</v>
      </c>
      <c r="K50" s="4" t="s">
        <v>10</v>
      </c>
    </row>
    <row r="51" spans="1:11" s="27" customFormat="1" x14ac:dyDescent="0.25">
      <c r="A51" s="26">
        <v>45230</v>
      </c>
      <c r="B51" s="4" t="s">
        <v>98</v>
      </c>
      <c r="C51" s="4" t="str">
        <f t="shared" si="1"/>
        <v>HCB 003</v>
      </c>
      <c r="D51" s="4">
        <v>1</v>
      </c>
      <c r="E51" s="4" t="s">
        <v>12</v>
      </c>
      <c r="F51" s="4" t="s">
        <v>751</v>
      </c>
      <c r="G51" s="4" t="s">
        <v>518</v>
      </c>
      <c r="H51" s="4">
        <v>70542</v>
      </c>
      <c r="I51" s="4">
        <v>0.7</v>
      </c>
      <c r="J51" s="4"/>
      <c r="K51" s="4" t="s">
        <v>18</v>
      </c>
    </row>
    <row r="52" spans="1:11" s="27" customFormat="1" x14ac:dyDescent="0.25">
      <c r="A52" s="26">
        <v>45230</v>
      </c>
      <c r="B52" s="4" t="s">
        <v>98</v>
      </c>
      <c r="C52" s="4" t="str">
        <f t="shared" si="1"/>
        <v>HCB 003</v>
      </c>
      <c r="D52" s="4">
        <v>1</v>
      </c>
      <c r="E52" s="4" t="s">
        <v>12</v>
      </c>
      <c r="F52" s="4" t="s">
        <v>870</v>
      </c>
      <c r="G52" s="4" t="s">
        <v>871</v>
      </c>
      <c r="H52" s="4">
        <v>70718</v>
      </c>
      <c r="I52" s="4"/>
      <c r="J52" s="4">
        <v>5</v>
      </c>
      <c r="K52" s="4" t="s">
        <v>10</v>
      </c>
    </row>
    <row r="53" spans="1:11" s="46" customFormat="1" x14ac:dyDescent="0.25">
      <c r="A53" s="43">
        <v>45230</v>
      </c>
      <c r="B53" s="44" t="s">
        <v>98</v>
      </c>
      <c r="C53" s="44" t="str">
        <f t="shared" si="1"/>
        <v>HCB 003</v>
      </c>
      <c r="D53" s="44">
        <v>3</v>
      </c>
      <c r="E53" s="44" t="s">
        <v>879</v>
      </c>
      <c r="F53" s="44" t="s">
        <v>251</v>
      </c>
      <c r="G53" s="44" t="s">
        <v>252</v>
      </c>
      <c r="H53" s="44">
        <v>70744</v>
      </c>
      <c r="I53" s="44">
        <v>0.3</v>
      </c>
      <c r="J53" s="44"/>
      <c r="K53" s="44" t="s">
        <v>18</v>
      </c>
    </row>
    <row r="54" spans="1:11" s="27" customFormat="1" x14ac:dyDescent="0.25">
      <c r="A54" s="26">
        <v>45230</v>
      </c>
      <c r="B54" s="4" t="s">
        <v>98</v>
      </c>
      <c r="C54" s="4" t="str">
        <f t="shared" si="1"/>
        <v>HCB 003</v>
      </c>
      <c r="D54" s="4">
        <v>3</v>
      </c>
      <c r="E54" s="4" t="s">
        <v>12</v>
      </c>
      <c r="F54" s="4" t="s">
        <v>203</v>
      </c>
      <c r="G54" s="4" t="s">
        <v>872</v>
      </c>
      <c r="H54" s="4">
        <v>70699</v>
      </c>
      <c r="I54" s="4">
        <v>0.1</v>
      </c>
      <c r="J54" s="4"/>
      <c r="K54" s="4" t="s">
        <v>10</v>
      </c>
    </row>
    <row r="55" spans="1:11" s="27" customFormat="1" x14ac:dyDescent="0.25">
      <c r="A55" s="26">
        <v>45230</v>
      </c>
      <c r="B55" s="4" t="s">
        <v>98</v>
      </c>
      <c r="C55" s="4" t="str">
        <f t="shared" si="1"/>
        <v>HCB 003</v>
      </c>
      <c r="D55" s="4">
        <v>3</v>
      </c>
      <c r="E55" s="4" t="s">
        <v>12</v>
      </c>
      <c r="F55" s="4" t="s">
        <v>482</v>
      </c>
      <c r="G55" s="4" t="s">
        <v>483</v>
      </c>
      <c r="H55" s="4">
        <v>70705</v>
      </c>
      <c r="I55" s="4"/>
      <c r="J55" s="4">
        <v>2</v>
      </c>
      <c r="K55" s="4" t="s">
        <v>10</v>
      </c>
    </row>
    <row r="56" spans="1:11" x14ac:dyDescent="0.25">
      <c r="A56" s="2">
        <v>45230</v>
      </c>
      <c r="B56" s="24" t="s">
        <v>26</v>
      </c>
      <c r="C56" s="24" t="str">
        <f t="shared" si="1"/>
        <v>AA 544 YZ</v>
      </c>
      <c r="D56" s="24">
        <v>1</v>
      </c>
      <c r="E56" s="24" t="s">
        <v>152</v>
      </c>
      <c r="F56" s="24" t="s">
        <v>41</v>
      </c>
      <c r="G56" s="24" t="s">
        <v>42</v>
      </c>
      <c r="H56" s="24">
        <v>70806</v>
      </c>
      <c r="I56" s="3"/>
      <c r="J56" s="3">
        <v>2.5</v>
      </c>
      <c r="K56" s="3" t="s">
        <v>10</v>
      </c>
    </row>
    <row r="57" spans="1:11" x14ac:dyDescent="0.25">
      <c r="A57" s="2">
        <v>45230</v>
      </c>
      <c r="B57" s="24" t="s">
        <v>90</v>
      </c>
      <c r="C57" s="24" t="str">
        <f t="shared" si="1"/>
        <v>WTH 142</v>
      </c>
      <c r="D57" s="24">
        <v>1</v>
      </c>
      <c r="E57" s="24" t="s">
        <v>153</v>
      </c>
      <c r="F57" s="24" t="s">
        <v>403</v>
      </c>
      <c r="G57" s="24" t="s">
        <v>404</v>
      </c>
      <c r="H57" s="24">
        <v>70796</v>
      </c>
      <c r="I57" s="3"/>
      <c r="J57" s="3">
        <v>0.1</v>
      </c>
      <c r="K57" s="3" t="s">
        <v>18</v>
      </c>
    </row>
    <row r="58" spans="1:11" x14ac:dyDescent="0.25">
      <c r="A58" s="2">
        <v>45230</v>
      </c>
      <c r="B58" s="24" t="s">
        <v>53</v>
      </c>
      <c r="C58" s="24" t="str">
        <f t="shared" si="1"/>
        <v>KUV274</v>
      </c>
      <c r="D58" s="24">
        <v>1</v>
      </c>
      <c r="E58" s="24" t="s">
        <v>151</v>
      </c>
      <c r="F58" s="24" t="s">
        <v>623</v>
      </c>
      <c r="G58" s="24" t="s">
        <v>624</v>
      </c>
      <c r="H58" s="24">
        <v>70766</v>
      </c>
      <c r="I58" s="3"/>
      <c r="J58" s="3">
        <v>2</v>
      </c>
      <c r="K58" s="3" t="s">
        <v>10</v>
      </c>
    </row>
    <row r="59" spans="1:11" x14ac:dyDescent="0.25">
      <c r="A59" s="2">
        <v>45230</v>
      </c>
      <c r="B59" s="24" t="s">
        <v>95</v>
      </c>
      <c r="C59" s="24" t="str">
        <f t="shared" si="1"/>
        <v>DMQ 934</v>
      </c>
      <c r="D59" s="24">
        <v>2</v>
      </c>
      <c r="E59" s="24" t="s">
        <v>156</v>
      </c>
      <c r="F59" s="24" t="s">
        <v>479</v>
      </c>
      <c r="G59" s="24" t="s">
        <v>480</v>
      </c>
      <c r="H59" s="24">
        <v>70724</v>
      </c>
      <c r="I59" s="3"/>
      <c r="J59" s="3">
        <v>1.5</v>
      </c>
      <c r="K59" s="3" t="s">
        <v>10</v>
      </c>
    </row>
    <row r="60" spans="1:11" x14ac:dyDescent="0.25">
      <c r="A60" s="2">
        <v>45230</v>
      </c>
      <c r="B60" s="24" t="s">
        <v>34</v>
      </c>
      <c r="C60" s="24" t="str">
        <f t="shared" si="1"/>
        <v>MGI 513</v>
      </c>
      <c r="D60" s="24">
        <v>2</v>
      </c>
      <c r="E60" s="24" t="s">
        <v>159</v>
      </c>
      <c r="F60" s="24" t="s">
        <v>121</v>
      </c>
      <c r="G60" s="24" t="s">
        <v>243</v>
      </c>
      <c r="H60" s="24" t="s">
        <v>302</v>
      </c>
      <c r="I60" s="3">
        <v>0.1</v>
      </c>
      <c r="J60" s="3">
        <v>1.5</v>
      </c>
      <c r="K60" s="3" t="s">
        <v>724</v>
      </c>
    </row>
    <row r="61" spans="1:11" x14ac:dyDescent="0.25">
      <c r="A61" s="2">
        <v>45230</v>
      </c>
      <c r="B61" s="24" t="s">
        <v>95</v>
      </c>
      <c r="C61" s="24" t="str">
        <f t="shared" si="1"/>
        <v>DMQ 934</v>
      </c>
      <c r="D61" s="24">
        <v>3</v>
      </c>
      <c r="E61" s="24" t="s">
        <v>160</v>
      </c>
      <c r="F61" s="24" t="s">
        <v>669</v>
      </c>
      <c r="G61" s="24" t="s">
        <v>670</v>
      </c>
      <c r="H61" s="24">
        <v>70729</v>
      </c>
      <c r="I61" s="3"/>
      <c r="J61" s="3">
        <v>0.1</v>
      </c>
      <c r="K61" s="3" t="s">
        <v>10</v>
      </c>
    </row>
    <row r="62" spans="1:11" x14ac:dyDescent="0.25">
      <c r="A62" s="2">
        <v>45230</v>
      </c>
      <c r="B62" s="24" t="s">
        <v>95</v>
      </c>
      <c r="C62" s="24" t="str">
        <f t="shared" si="1"/>
        <v>DMQ 934</v>
      </c>
      <c r="D62" s="24">
        <v>3</v>
      </c>
      <c r="E62" s="24" t="s">
        <v>161</v>
      </c>
      <c r="F62" s="24" t="s">
        <v>405</v>
      </c>
      <c r="G62" s="24" t="s">
        <v>406</v>
      </c>
      <c r="H62" s="24">
        <v>70788</v>
      </c>
      <c r="I62" s="3">
        <v>0.1</v>
      </c>
      <c r="J62" s="3"/>
      <c r="K62" s="3" t="s">
        <v>10</v>
      </c>
    </row>
    <row r="63" spans="1:11" x14ac:dyDescent="0.25">
      <c r="A63" s="2">
        <v>45230</v>
      </c>
      <c r="B63" s="24" t="s">
        <v>26</v>
      </c>
      <c r="C63" s="24" t="str">
        <f t="shared" si="1"/>
        <v>AA 544 YZ</v>
      </c>
      <c r="D63" s="24">
        <v>2</v>
      </c>
      <c r="E63" s="24" t="s">
        <v>162</v>
      </c>
      <c r="F63" s="24" t="s">
        <v>364</v>
      </c>
      <c r="G63" s="24" t="s">
        <v>55</v>
      </c>
      <c r="H63" s="24">
        <v>70753</v>
      </c>
      <c r="I63" s="3"/>
      <c r="J63" s="3">
        <v>4</v>
      </c>
      <c r="K63" s="3" t="s">
        <v>18</v>
      </c>
    </row>
    <row r="64" spans="1:11" x14ac:dyDescent="0.25">
      <c r="A64" s="2">
        <v>45230</v>
      </c>
      <c r="B64" s="24" t="s">
        <v>26</v>
      </c>
      <c r="C64" s="24" t="str">
        <f t="shared" si="1"/>
        <v>AA 544 YZ</v>
      </c>
      <c r="D64" s="24">
        <v>2</v>
      </c>
      <c r="E64" s="24" t="s">
        <v>163</v>
      </c>
      <c r="F64" s="24" t="s">
        <v>364</v>
      </c>
      <c r="G64" s="24" t="s">
        <v>55</v>
      </c>
      <c r="H64" s="24">
        <v>70789</v>
      </c>
      <c r="I64" s="3"/>
      <c r="J64" s="3">
        <v>1.5</v>
      </c>
      <c r="K64" s="3" t="s">
        <v>18</v>
      </c>
    </row>
    <row r="65" spans="1:11" x14ac:dyDescent="0.25">
      <c r="A65" s="2">
        <v>45230</v>
      </c>
      <c r="B65" s="24" t="s">
        <v>34</v>
      </c>
      <c r="C65" s="24" t="str">
        <f t="shared" si="1"/>
        <v>MGI 513</v>
      </c>
      <c r="D65" s="24">
        <v>3</v>
      </c>
      <c r="E65" s="24" t="s">
        <v>164</v>
      </c>
      <c r="F65" s="24" t="s">
        <v>768</v>
      </c>
      <c r="G65" s="24" t="s">
        <v>875</v>
      </c>
      <c r="H65" s="24">
        <v>70597</v>
      </c>
      <c r="I65" s="3">
        <v>6</v>
      </c>
      <c r="J65" s="3"/>
      <c r="K65" s="3" t="s">
        <v>10</v>
      </c>
    </row>
    <row r="66" spans="1:11" x14ac:dyDescent="0.25">
      <c r="A66" s="2">
        <v>45230</v>
      </c>
      <c r="B66" s="24" t="s">
        <v>34</v>
      </c>
      <c r="C66" s="24" t="str">
        <f t="shared" si="1"/>
        <v>MGI 513</v>
      </c>
      <c r="D66" s="24">
        <v>3</v>
      </c>
      <c r="E66" s="24" t="s">
        <v>300</v>
      </c>
      <c r="F66" s="24" t="s">
        <v>856</v>
      </c>
      <c r="G66" s="24" t="s">
        <v>721</v>
      </c>
      <c r="H66" s="24">
        <v>70752</v>
      </c>
      <c r="I66" s="3">
        <v>0.1</v>
      </c>
      <c r="J66" s="3"/>
      <c r="K66" s="3" t="s">
        <v>18</v>
      </c>
    </row>
    <row r="67" spans="1:11" x14ac:dyDescent="0.25">
      <c r="A67" s="2">
        <v>45230</v>
      </c>
      <c r="B67" s="24" t="s">
        <v>34</v>
      </c>
      <c r="C67" s="24" t="str">
        <f t="shared" si="1"/>
        <v>MGI 513</v>
      </c>
      <c r="D67" s="24">
        <v>3</v>
      </c>
      <c r="E67" s="24" t="s">
        <v>301</v>
      </c>
      <c r="F67" s="24" t="s">
        <v>768</v>
      </c>
      <c r="G67" s="24" t="s">
        <v>876</v>
      </c>
      <c r="H67" s="24">
        <v>70596</v>
      </c>
      <c r="I67" s="3">
        <v>5.9</v>
      </c>
      <c r="J67" s="3"/>
      <c r="K67" s="3" t="s">
        <v>10</v>
      </c>
    </row>
    <row r="68" spans="1:11" x14ac:dyDescent="0.25">
      <c r="A68" s="2">
        <v>45230</v>
      </c>
      <c r="B68" s="24" t="s">
        <v>98</v>
      </c>
      <c r="C68" s="24" t="str">
        <f t="shared" si="1"/>
        <v>HCB 003</v>
      </c>
      <c r="D68" s="24">
        <v>3</v>
      </c>
      <c r="E68" s="24" t="s">
        <v>373</v>
      </c>
      <c r="F68" s="24" t="s">
        <v>177</v>
      </c>
      <c r="G68" s="24" t="s">
        <v>178</v>
      </c>
      <c r="H68" s="24">
        <v>70801</v>
      </c>
      <c r="I68" s="3">
        <v>0.5</v>
      </c>
      <c r="J68" s="3"/>
      <c r="K68" s="3" t="s">
        <v>18</v>
      </c>
    </row>
    <row r="69" spans="1:11" x14ac:dyDescent="0.25">
      <c r="A69" s="2">
        <v>45230</v>
      </c>
      <c r="B69" s="24" t="s">
        <v>98</v>
      </c>
      <c r="C69" s="24" t="str">
        <f t="shared" si="1"/>
        <v>HCB 003</v>
      </c>
      <c r="D69" s="24">
        <v>3</v>
      </c>
      <c r="E69" s="24" t="s">
        <v>795</v>
      </c>
      <c r="F69" s="24" t="s">
        <v>877</v>
      </c>
      <c r="G69" s="24" t="s">
        <v>878</v>
      </c>
      <c r="H69" s="24">
        <v>70813</v>
      </c>
      <c r="I69" s="3"/>
      <c r="J69" s="3">
        <v>1.6</v>
      </c>
      <c r="K69" s="3" t="s">
        <v>18</v>
      </c>
    </row>
    <row r="70" spans="1:11" x14ac:dyDescent="0.25">
      <c r="A70" s="2"/>
      <c r="B70" s="3"/>
      <c r="C70" s="4"/>
      <c r="D70" s="3"/>
      <c r="E70" s="3"/>
      <c r="F70" s="3"/>
      <c r="G70" s="3"/>
      <c r="H70" s="3"/>
      <c r="I70" s="3"/>
      <c r="J70" s="3"/>
      <c r="K70" s="3"/>
    </row>
    <row r="71" spans="1:11" ht="15.75" thickBot="1" x14ac:dyDescent="0.3"/>
    <row r="72" spans="1:11" ht="15.75" thickBot="1" x14ac:dyDescent="0.3">
      <c r="A72" s="47" t="s">
        <v>114</v>
      </c>
      <c r="B72" s="48"/>
      <c r="C72" s="48"/>
      <c r="D72" s="48"/>
      <c r="E72" s="49"/>
      <c r="G72" s="5"/>
      <c r="H72" s="6" t="s">
        <v>115</v>
      </c>
      <c r="I72" s="6" t="s">
        <v>116</v>
      </c>
    </row>
    <row r="73" spans="1:11" ht="15.75" thickBot="1" x14ac:dyDescent="0.3">
      <c r="A73" s="1" t="s">
        <v>2</v>
      </c>
      <c r="B73" s="1" t="s">
        <v>1</v>
      </c>
      <c r="C73" s="1" t="s">
        <v>115</v>
      </c>
      <c r="D73" s="1" t="s">
        <v>117</v>
      </c>
      <c r="E73" s="1" t="s">
        <v>118</v>
      </c>
      <c r="G73" s="7" t="s">
        <v>18</v>
      </c>
      <c r="H73" s="8">
        <v>96.8</v>
      </c>
      <c r="I73" s="9">
        <f>+H73/H76</f>
        <v>0.44567219152854515</v>
      </c>
    </row>
    <row r="74" spans="1:11" ht="15.75" thickBot="1" x14ac:dyDescent="0.3">
      <c r="A74" s="1" t="s">
        <v>119</v>
      </c>
      <c r="B74" s="1" t="s">
        <v>34</v>
      </c>
      <c r="C74" s="3">
        <v>6</v>
      </c>
      <c r="D74" s="3">
        <v>3</v>
      </c>
      <c r="E74" s="3">
        <f>+C74*D74</f>
        <v>18</v>
      </c>
      <c r="G74" s="7" t="s">
        <v>10</v>
      </c>
      <c r="H74" s="8">
        <v>120.4</v>
      </c>
      <c r="I74" s="10">
        <f>+H74/H76</f>
        <v>0.55432780847145491</v>
      </c>
    </row>
    <row r="75" spans="1:11" ht="15.75" thickBot="1" x14ac:dyDescent="0.3">
      <c r="A75" s="1" t="s">
        <v>120</v>
      </c>
      <c r="B75" s="1" t="s">
        <v>53</v>
      </c>
      <c r="C75" s="3">
        <v>16</v>
      </c>
      <c r="D75" s="3">
        <v>2</v>
      </c>
      <c r="E75" s="3">
        <f t="shared" ref="E75:E80" si="2">+C75*D75</f>
        <v>32</v>
      </c>
      <c r="G75" s="7" t="s">
        <v>121</v>
      </c>
      <c r="H75" s="8">
        <v>0</v>
      </c>
      <c r="I75" s="10">
        <f>+H75/H76</f>
        <v>0</v>
      </c>
    </row>
    <row r="76" spans="1:11" ht="15.75" thickBot="1" x14ac:dyDescent="0.3">
      <c r="A76" s="1" t="s">
        <v>122</v>
      </c>
      <c r="B76" s="1" t="s">
        <v>64</v>
      </c>
      <c r="C76" s="4">
        <v>16</v>
      </c>
      <c r="D76" s="4">
        <v>2</v>
      </c>
      <c r="E76" s="3">
        <f t="shared" si="2"/>
        <v>32</v>
      </c>
      <c r="G76" s="7" t="s">
        <v>123</v>
      </c>
      <c r="H76" s="11">
        <f>SUM(H73:H75)</f>
        <v>217.2</v>
      </c>
      <c r="I76" s="12">
        <f>SUM(I73:I75)</f>
        <v>1</v>
      </c>
    </row>
    <row r="77" spans="1:11" x14ac:dyDescent="0.25">
      <c r="A77" s="1" t="s">
        <v>124</v>
      </c>
      <c r="B77" s="1" t="s">
        <v>40</v>
      </c>
      <c r="C77" s="3">
        <v>8</v>
      </c>
      <c r="D77" s="3">
        <v>1</v>
      </c>
      <c r="E77" s="3">
        <f t="shared" si="2"/>
        <v>8</v>
      </c>
    </row>
    <row r="78" spans="1:11" x14ac:dyDescent="0.25">
      <c r="A78" s="1" t="s">
        <v>125</v>
      </c>
      <c r="B78" s="1" t="s">
        <v>11</v>
      </c>
      <c r="C78" s="3">
        <v>8</v>
      </c>
      <c r="D78" s="3">
        <v>2</v>
      </c>
      <c r="E78" s="3">
        <f t="shared" si="2"/>
        <v>16</v>
      </c>
    </row>
    <row r="79" spans="1:11" x14ac:dyDescent="0.25">
      <c r="A79" s="1" t="s">
        <v>126</v>
      </c>
      <c r="B79" s="1" t="s">
        <v>26</v>
      </c>
      <c r="C79" s="3">
        <v>16</v>
      </c>
      <c r="D79" s="3">
        <v>2</v>
      </c>
      <c r="E79" s="3">
        <f t="shared" si="2"/>
        <v>32</v>
      </c>
    </row>
    <row r="80" spans="1:11" x14ac:dyDescent="0.25">
      <c r="A80" s="1" t="s">
        <v>127</v>
      </c>
      <c r="B80" s="1" t="s">
        <v>128</v>
      </c>
      <c r="C80" s="3">
        <v>22</v>
      </c>
      <c r="D80" s="3">
        <v>2</v>
      </c>
      <c r="E80" s="3">
        <f t="shared" si="2"/>
        <v>44</v>
      </c>
      <c r="G80" s="13"/>
      <c r="H80" s="13"/>
      <c r="I80" s="42" t="s">
        <v>123</v>
      </c>
      <c r="J80" s="42" t="s">
        <v>129</v>
      </c>
    </row>
    <row r="81" spans="1:10" x14ac:dyDescent="0.25">
      <c r="A81" s="15" t="s">
        <v>130</v>
      </c>
      <c r="B81" s="15"/>
      <c r="C81" s="15"/>
      <c r="D81" s="15"/>
      <c r="E81" s="1">
        <f>+E80+E79+E78+E77+E76+E75+E74</f>
        <v>182</v>
      </c>
      <c r="G81" s="13" t="s">
        <v>131</v>
      </c>
      <c r="H81" s="16">
        <v>169</v>
      </c>
      <c r="I81" s="17">
        <v>143</v>
      </c>
      <c r="J81" s="18">
        <f>(I81/H81)*1</f>
        <v>0.84615384615384615</v>
      </c>
    </row>
    <row r="82" spans="1:10" x14ac:dyDescent="0.25">
      <c r="A82" s="50" t="s">
        <v>132</v>
      </c>
      <c r="B82" s="50"/>
      <c r="C82" s="50"/>
      <c r="D82" s="50"/>
      <c r="E82" s="50"/>
      <c r="G82" s="13" t="s">
        <v>133</v>
      </c>
      <c r="H82" s="16">
        <v>283</v>
      </c>
      <c r="I82" s="17">
        <v>217.2</v>
      </c>
      <c r="J82" s="18">
        <f>(I82/H82)*1</f>
        <v>0.76749116607773848</v>
      </c>
    </row>
    <row r="83" spans="1:10" x14ac:dyDescent="0.25">
      <c r="A83" s="1" t="s">
        <v>134</v>
      </c>
      <c r="B83" s="1" t="s">
        <v>104</v>
      </c>
      <c r="C83" s="3">
        <v>7</v>
      </c>
      <c r="D83" s="3">
        <v>1</v>
      </c>
      <c r="E83" s="3">
        <f t="shared" ref="E83:E89" si="3">+C83*D83</f>
        <v>7</v>
      </c>
    </row>
    <row r="84" spans="1:10" x14ac:dyDescent="0.25">
      <c r="A84" s="1" t="s">
        <v>135</v>
      </c>
      <c r="B84" s="1" t="s">
        <v>95</v>
      </c>
      <c r="C84" s="3">
        <v>8</v>
      </c>
      <c r="D84" s="3">
        <v>2</v>
      </c>
      <c r="E84" s="3">
        <f t="shared" si="3"/>
        <v>16</v>
      </c>
    </row>
    <row r="85" spans="1:10" x14ac:dyDescent="0.25">
      <c r="A85" s="1" t="s">
        <v>873</v>
      </c>
      <c r="B85" s="1" t="s">
        <v>863</v>
      </c>
      <c r="C85" s="3">
        <v>8</v>
      </c>
      <c r="D85" s="3">
        <v>0</v>
      </c>
      <c r="E85" s="3">
        <f t="shared" si="3"/>
        <v>0</v>
      </c>
      <c r="G85" s="13" t="s">
        <v>137</v>
      </c>
      <c r="H85" s="13" t="s">
        <v>117</v>
      </c>
      <c r="I85" s="13" t="s">
        <v>138</v>
      </c>
      <c r="J85" s="13" t="s">
        <v>115</v>
      </c>
    </row>
    <row r="86" spans="1:10" x14ac:dyDescent="0.25">
      <c r="A86" s="1" t="s">
        <v>139</v>
      </c>
      <c r="B86" s="1" t="s">
        <v>296</v>
      </c>
      <c r="C86" s="3">
        <v>8</v>
      </c>
      <c r="D86" s="3">
        <v>0</v>
      </c>
      <c r="E86" s="3">
        <f t="shared" si="3"/>
        <v>0</v>
      </c>
      <c r="G86" s="20" t="s">
        <v>140</v>
      </c>
      <c r="H86" s="21">
        <v>12</v>
      </c>
      <c r="I86" s="21">
        <v>26</v>
      </c>
      <c r="J86" s="21">
        <v>125.6</v>
      </c>
    </row>
    <row r="87" spans="1:10" x14ac:dyDescent="0.25">
      <c r="A87" s="22" t="s">
        <v>141</v>
      </c>
      <c r="B87" s="1" t="s">
        <v>142</v>
      </c>
      <c r="C87" s="3">
        <v>7</v>
      </c>
      <c r="D87" s="3">
        <v>2</v>
      </c>
      <c r="E87" s="3">
        <f t="shared" si="3"/>
        <v>14</v>
      </c>
      <c r="G87" s="20" t="s">
        <v>143</v>
      </c>
      <c r="H87" s="21">
        <v>12</v>
      </c>
      <c r="I87" s="21">
        <v>31</v>
      </c>
      <c r="J87" s="21">
        <v>91.6</v>
      </c>
    </row>
    <row r="88" spans="1:10" x14ac:dyDescent="0.25">
      <c r="A88" s="22" t="s">
        <v>144</v>
      </c>
      <c r="B88" s="1" t="s">
        <v>90</v>
      </c>
      <c r="C88" s="3">
        <v>8</v>
      </c>
      <c r="D88" s="3">
        <v>2</v>
      </c>
      <c r="E88" s="3">
        <f t="shared" si="3"/>
        <v>16</v>
      </c>
      <c r="G88" s="13" t="s">
        <v>123</v>
      </c>
      <c r="H88" s="23">
        <f>+H86+H87</f>
        <v>24</v>
      </c>
      <c r="I88" s="23">
        <f>+I86+I87</f>
        <v>57</v>
      </c>
      <c r="J88" s="23">
        <f>+J86+J87</f>
        <v>217.2</v>
      </c>
    </row>
    <row r="89" spans="1:10" x14ac:dyDescent="0.25">
      <c r="A89" s="1" t="s">
        <v>145</v>
      </c>
      <c r="B89" s="1" t="s">
        <v>98</v>
      </c>
      <c r="C89" s="3">
        <v>8</v>
      </c>
      <c r="D89" s="3">
        <v>3</v>
      </c>
      <c r="E89" s="3">
        <f t="shared" si="3"/>
        <v>24</v>
      </c>
    </row>
    <row r="90" spans="1:10" x14ac:dyDescent="0.25">
      <c r="A90" s="22" t="s">
        <v>146</v>
      </c>
      <c r="B90" s="1" t="s">
        <v>85</v>
      </c>
      <c r="C90" s="3">
        <v>12</v>
      </c>
      <c r="D90" s="3">
        <v>2</v>
      </c>
      <c r="E90" s="3">
        <f>+D90*C90</f>
        <v>24</v>
      </c>
    </row>
    <row r="91" spans="1:10" x14ac:dyDescent="0.25">
      <c r="A91" s="15"/>
      <c r="B91" s="15"/>
      <c r="C91" s="15"/>
      <c r="D91" s="15"/>
      <c r="E91" s="1">
        <f>+E83+E84+E85+E86+E87+E88+E89+E90</f>
        <v>101</v>
      </c>
    </row>
    <row r="92" spans="1:10" x14ac:dyDescent="0.25">
      <c r="E92" s="1">
        <f>+E81+E91</f>
        <v>283</v>
      </c>
    </row>
  </sheetData>
  <mergeCells count="2">
    <mergeCell ref="A72:E72"/>
    <mergeCell ref="A82:E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D251-2807-4A9C-B782-02A74C86E7BA}">
  <dimension ref="A1:K83"/>
  <sheetViews>
    <sheetView topLeftCell="A46" workbookViewId="0">
      <selection activeCell="K46" sqref="K1:L1048576"/>
    </sheetView>
  </sheetViews>
  <sheetFormatPr baseColWidth="10" defaultRowHeight="15" x14ac:dyDescent="0.25"/>
  <cols>
    <col min="1" max="1" width="10" bestFit="1" customWidth="1"/>
    <col min="3" max="3" width="9.42578125" bestFit="1" customWidth="1"/>
    <col min="4" max="4" width="6.85546875" bestFit="1" customWidth="1"/>
    <col min="5" max="5" width="19.140625" bestFit="1" customWidth="1"/>
    <col min="6" max="6" width="27.28515625" bestFit="1" customWidth="1"/>
    <col min="7" max="7" width="32" bestFit="1" customWidth="1"/>
    <col min="8" max="8" width="15.42578125" bestFit="1" customWidth="1"/>
    <col min="9" max="9" width="7.5703125" bestFit="1" customWidth="1"/>
    <col min="10" max="10" width="10.8554687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45203</v>
      </c>
      <c r="B2" s="4" t="s">
        <v>11</v>
      </c>
      <c r="C2" s="4" t="str">
        <f t="shared" ref="C2:C43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12</v>
      </c>
      <c r="F2" s="4" t="s">
        <v>244</v>
      </c>
      <c r="G2" s="4" t="s">
        <v>245</v>
      </c>
      <c r="H2" s="4">
        <v>69933</v>
      </c>
      <c r="I2" s="4"/>
      <c r="J2" s="4">
        <v>7.1</v>
      </c>
      <c r="K2" s="4" t="s">
        <v>10</v>
      </c>
    </row>
    <row r="3" spans="1:11" s="27" customFormat="1" x14ac:dyDescent="0.25">
      <c r="A3" s="26">
        <v>45203</v>
      </c>
      <c r="B3" s="4" t="s">
        <v>11</v>
      </c>
      <c r="C3" s="4" t="str">
        <f t="shared" si="0"/>
        <v>PMK 090</v>
      </c>
      <c r="D3" s="4">
        <v>1</v>
      </c>
      <c r="E3" s="4" t="s">
        <v>12</v>
      </c>
      <c r="F3" s="4" t="s">
        <v>244</v>
      </c>
      <c r="G3" s="4" t="s">
        <v>245</v>
      </c>
      <c r="H3" s="4">
        <v>69932</v>
      </c>
      <c r="I3" s="4"/>
      <c r="J3" s="4">
        <v>7.1</v>
      </c>
      <c r="K3" s="4" t="s">
        <v>10</v>
      </c>
    </row>
    <row r="4" spans="1:11" s="27" customFormat="1" x14ac:dyDescent="0.25">
      <c r="A4" s="26">
        <v>45203</v>
      </c>
      <c r="B4" s="4" t="s">
        <v>11</v>
      </c>
      <c r="C4" s="4" t="str">
        <f t="shared" si="0"/>
        <v>PMK 090</v>
      </c>
      <c r="D4" s="4">
        <v>1</v>
      </c>
      <c r="E4" s="4" t="s">
        <v>12</v>
      </c>
      <c r="F4" s="4" t="s">
        <v>244</v>
      </c>
      <c r="G4" s="4" t="s">
        <v>245</v>
      </c>
      <c r="H4" s="4">
        <v>69931</v>
      </c>
      <c r="I4" s="4"/>
      <c r="J4" s="4">
        <v>7.7</v>
      </c>
      <c r="K4" s="4" t="s">
        <v>10</v>
      </c>
    </row>
    <row r="5" spans="1:11" s="27" customFormat="1" x14ac:dyDescent="0.25">
      <c r="A5" s="26">
        <v>45203</v>
      </c>
      <c r="B5" s="4" t="s">
        <v>11</v>
      </c>
      <c r="C5" s="4" t="str">
        <f t="shared" si="0"/>
        <v>PMK 090</v>
      </c>
      <c r="D5" s="4">
        <v>2</v>
      </c>
      <c r="E5" s="4" t="s">
        <v>23</v>
      </c>
      <c r="F5" s="4" t="s">
        <v>24</v>
      </c>
      <c r="G5" s="4" t="s">
        <v>25</v>
      </c>
      <c r="H5" s="4">
        <v>69526</v>
      </c>
      <c r="I5" s="4"/>
      <c r="J5" s="4">
        <v>26.2</v>
      </c>
      <c r="K5" s="4" t="s">
        <v>10</v>
      </c>
    </row>
    <row r="6" spans="1:11" s="27" customFormat="1" x14ac:dyDescent="0.25">
      <c r="A6" s="26">
        <v>45203</v>
      </c>
      <c r="B6" s="4" t="s">
        <v>26</v>
      </c>
      <c r="C6" s="4" t="str">
        <f t="shared" si="0"/>
        <v>AA 544 YZ</v>
      </c>
      <c r="D6" s="4">
        <v>1</v>
      </c>
      <c r="E6" s="4" t="s">
        <v>168</v>
      </c>
      <c r="F6" s="4" t="s">
        <v>246</v>
      </c>
      <c r="G6" s="4" t="s">
        <v>247</v>
      </c>
      <c r="H6" s="4">
        <v>69476</v>
      </c>
      <c r="I6" s="4"/>
      <c r="J6" s="4">
        <v>13.1</v>
      </c>
      <c r="K6" s="4" t="s">
        <v>18</v>
      </c>
    </row>
    <row r="7" spans="1:11" s="27" customFormat="1" x14ac:dyDescent="0.25">
      <c r="A7" s="26">
        <v>45203</v>
      </c>
      <c r="B7" s="4" t="s">
        <v>53</v>
      </c>
      <c r="C7" s="4" t="str">
        <f t="shared" si="0"/>
        <v>KUV274</v>
      </c>
      <c r="D7" s="4">
        <v>1</v>
      </c>
      <c r="E7" s="4" t="s">
        <v>38</v>
      </c>
      <c r="F7" s="4" t="s">
        <v>248</v>
      </c>
      <c r="G7" s="4" t="s">
        <v>249</v>
      </c>
      <c r="H7" s="4">
        <v>69916</v>
      </c>
      <c r="I7" s="4">
        <v>2.2000000000000002</v>
      </c>
      <c r="J7" s="4"/>
      <c r="K7" s="4" t="s">
        <v>18</v>
      </c>
    </row>
    <row r="8" spans="1:11" s="27" customFormat="1" x14ac:dyDescent="0.25">
      <c r="A8" s="26">
        <v>45203</v>
      </c>
      <c r="B8" s="4" t="s">
        <v>53</v>
      </c>
      <c r="C8" s="4" t="str">
        <f t="shared" si="0"/>
        <v>KUV274</v>
      </c>
      <c r="D8" s="4">
        <v>1</v>
      </c>
      <c r="E8" s="4" t="s">
        <v>38</v>
      </c>
      <c r="F8" s="4" t="s">
        <v>36</v>
      </c>
      <c r="G8" s="4" t="s">
        <v>39</v>
      </c>
      <c r="H8" s="4">
        <v>69904</v>
      </c>
      <c r="I8" s="4"/>
      <c r="J8" s="4">
        <v>2</v>
      </c>
      <c r="K8" s="4" t="s">
        <v>10</v>
      </c>
    </row>
    <row r="9" spans="1:11" s="27" customFormat="1" x14ac:dyDescent="0.25">
      <c r="A9" s="26">
        <v>45203</v>
      </c>
      <c r="B9" s="4" t="s">
        <v>53</v>
      </c>
      <c r="C9" s="4" t="str">
        <f t="shared" si="0"/>
        <v>KUV274</v>
      </c>
      <c r="D9" s="4">
        <v>1</v>
      </c>
      <c r="E9" s="4" t="s">
        <v>35</v>
      </c>
      <c r="F9" s="4" t="s">
        <v>36</v>
      </c>
      <c r="G9" s="4" t="s">
        <v>37</v>
      </c>
      <c r="H9" s="4">
        <v>69890</v>
      </c>
      <c r="I9" s="4"/>
      <c r="J9" s="4">
        <v>6.8</v>
      </c>
      <c r="K9" s="4" t="s">
        <v>10</v>
      </c>
    </row>
    <row r="10" spans="1:11" s="27" customFormat="1" x14ac:dyDescent="0.25">
      <c r="A10" s="26">
        <v>45203</v>
      </c>
      <c r="B10" s="4" t="s">
        <v>53</v>
      </c>
      <c r="C10" s="4" t="str">
        <f t="shared" si="0"/>
        <v>KUV274</v>
      </c>
      <c r="D10" s="4">
        <v>1</v>
      </c>
      <c r="E10" s="4" t="s">
        <v>35</v>
      </c>
      <c r="F10" s="4" t="s">
        <v>36</v>
      </c>
      <c r="G10" s="4" t="s">
        <v>37</v>
      </c>
      <c r="H10" s="4">
        <v>69945</v>
      </c>
      <c r="I10" s="4"/>
      <c r="J10" s="4">
        <v>0</v>
      </c>
      <c r="K10" s="4" t="s">
        <v>10</v>
      </c>
    </row>
    <row r="11" spans="1:11" s="27" customFormat="1" x14ac:dyDescent="0.25">
      <c r="A11" s="26">
        <v>45203</v>
      </c>
      <c r="B11" s="4" t="s">
        <v>34</v>
      </c>
      <c r="C11" s="4" t="str">
        <f t="shared" si="0"/>
        <v>MGI 513</v>
      </c>
      <c r="D11" s="4">
        <v>1</v>
      </c>
      <c r="E11" s="4" t="s">
        <v>12</v>
      </c>
      <c r="F11" s="4" t="s">
        <v>250</v>
      </c>
      <c r="G11" s="4" t="s">
        <v>155</v>
      </c>
      <c r="H11" s="4">
        <v>69938</v>
      </c>
      <c r="I11" s="4">
        <v>0.2</v>
      </c>
      <c r="J11" s="4">
        <v>4.7</v>
      </c>
      <c r="K11" s="4" t="s">
        <v>18</v>
      </c>
    </row>
    <row r="12" spans="1:11" s="27" customFormat="1" x14ac:dyDescent="0.25">
      <c r="A12" s="26">
        <v>45203</v>
      </c>
      <c r="B12" s="4" t="s">
        <v>34</v>
      </c>
      <c r="C12" s="4" t="str">
        <f t="shared" si="0"/>
        <v>MGI 513</v>
      </c>
      <c r="D12" s="4">
        <v>3</v>
      </c>
      <c r="E12" s="4" t="s">
        <v>12</v>
      </c>
      <c r="F12" s="4" t="s">
        <v>240</v>
      </c>
      <c r="G12" s="4" t="s">
        <v>155</v>
      </c>
      <c r="H12" s="4">
        <v>69936</v>
      </c>
      <c r="I12" s="4">
        <v>4.2</v>
      </c>
      <c r="J12" s="4"/>
      <c r="K12" s="4" t="s">
        <v>10</v>
      </c>
    </row>
    <row r="13" spans="1:11" s="27" customFormat="1" x14ac:dyDescent="0.25">
      <c r="A13" s="26">
        <v>45203</v>
      </c>
      <c r="B13" s="4" t="s">
        <v>98</v>
      </c>
      <c r="C13" s="4" t="str">
        <f t="shared" si="0"/>
        <v>HCB 003</v>
      </c>
      <c r="D13" s="4">
        <v>2</v>
      </c>
      <c r="E13" s="4" t="s">
        <v>12</v>
      </c>
      <c r="F13" s="4" t="s">
        <v>251</v>
      </c>
      <c r="G13" s="4" t="s">
        <v>252</v>
      </c>
      <c r="H13" s="4">
        <v>69831</v>
      </c>
      <c r="I13" s="4">
        <v>0.2</v>
      </c>
      <c r="J13" s="4"/>
      <c r="K13" s="4" t="s">
        <v>18</v>
      </c>
    </row>
    <row r="14" spans="1:11" s="27" customFormat="1" x14ac:dyDescent="0.25">
      <c r="A14" s="26">
        <v>45203</v>
      </c>
      <c r="B14" s="4" t="s">
        <v>98</v>
      </c>
      <c r="C14" s="4" t="str">
        <f t="shared" si="0"/>
        <v>HCB 003</v>
      </c>
      <c r="D14" s="4">
        <v>2</v>
      </c>
      <c r="E14" s="4" t="s">
        <v>12</v>
      </c>
      <c r="F14" s="4" t="s">
        <v>251</v>
      </c>
      <c r="G14" s="4" t="s">
        <v>252</v>
      </c>
      <c r="H14" s="4">
        <v>69915</v>
      </c>
      <c r="I14" s="4"/>
      <c r="J14" s="4">
        <v>3.4</v>
      </c>
      <c r="K14" s="4" t="s">
        <v>18</v>
      </c>
    </row>
    <row r="15" spans="1:11" s="27" customFormat="1" x14ac:dyDescent="0.25">
      <c r="A15" s="26">
        <v>45203</v>
      </c>
      <c r="B15" s="4" t="s">
        <v>98</v>
      </c>
      <c r="C15" s="4" t="str">
        <f t="shared" si="0"/>
        <v>HCB 003</v>
      </c>
      <c r="D15" s="4">
        <v>2</v>
      </c>
      <c r="E15" s="4" t="s">
        <v>12</v>
      </c>
      <c r="F15" s="4" t="s">
        <v>253</v>
      </c>
      <c r="G15" s="4" t="s">
        <v>254</v>
      </c>
      <c r="H15" s="4">
        <v>69934</v>
      </c>
      <c r="I15" s="4"/>
      <c r="J15" s="4">
        <v>1.5</v>
      </c>
      <c r="K15" s="4" t="s">
        <v>10</v>
      </c>
    </row>
    <row r="16" spans="1:11" s="27" customFormat="1" x14ac:dyDescent="0.25">
      <c r="A16" s="26">
        <v>45203</v>
      </c>
      <c r="B16" s="4" t="s">
        <v>64</v>
      </c>
      <c r="C16" s="4" t="str">
        <f t="shared" si="0"/>
        <v>PLH889</v>
      </c>
      <c r="D16" s="4">
        <v>2</v>
      </c>
      <c r="E16" s="4" t="s">
        <v>27</v>
      </c>
      <c r="F16" s="4" t="s">
        <v>255</v>
      </c>
      <c r="G16" s="4" t="s">
        <v>256</v>
      </c>
      <c r="H16" s="4">
        <v>69946</v>
      </c>
      <c r="I16" s="4"/>
      <c r="J16" s="4">
        <v>4</v>
      </c>
      <c r="K16" s="4" t="s">
        <v>10</v>
      </c>
    </row>
    <row r="17" spans="1:11" s="27" customFormat="1" x14ac:dyDescent="0.25">
      <c r="A17" s="26">
        <v>45203</v>
      </c>
      <c r="B17" s="4" t="s">
        <v>64</v>
      </c>
      <c r="C17" s="4" t="str">
        <f t="shared" si="0"/>
        <v>PLH889</v>
      </c>
      <c r="D17" s="4">
        <v>2</v>
      </c>
      <c r="E17" s="4" t="s">
        <v>27</v>
      </c>
      <c r="F17" s="4" t="s">
        <v>96</v>
      </c>
      <c r="G17" s="4" t="s">
        <v>187</v>
      </c>
      <c r="H17" s="4">
        <v>69923</v>
      </c>
      <c r="I17" s="4">
        <v>0.7</v>
      </c>
      <c r="J17" s="4">
        <v>1.8</v>
      </c>
      <c r="K17" s="4" t="s">
        <v>10</v>
      </c>
    </row>
    <row r="18" spans="1:11" s="27" customFormat="1" x14ac:dyDescent="0.25">
      <c r="A18" s="26">
        <v>45203</v>
      </c>
      <c r="B18" s="4" t="s">
        <v>34</v>
      </c>
      <c r="C18" s="4" t="str">
        <f t="shared" si="0"/>
        <v>MGI 513</v>
      </c>
      <c r="D18" s="4">
        <v>4</v>
      </c>
      <c r="E18" s="4" t="s">
        <v>205</v>
      </c>
      <c r="F18" s="4" t="s">
        <v>257</v>
      </c>
      <c r="G18" s="4" t="s">
        <v>258</v>
      </c>
      <c r="H18" s="4">
        <v>69920</v>
      </c>
      <c r="I18" s="4">
        <v>1</v>
      </c>
      <c r="J18" s="4">
        <v>5</v>
      </c>
      <c r="K18" s="4" t="s">
        <v>10</v>
      </c>
    </row>
    <row r="19" spans="1:11" s="27" customFormat="1" x14ac:dyDescent="0.25">
      <c r="A19" s="26">
        <v>45203</v>
      </c>
      <c r="B19" s="4" t="s">
        <v>40</v>
      </c>
      <c r="C19" s="4" t="str">
        <f t="shared" si="0"/>
        <v>MGW270</v>
      </c>
      <c r="D19" s="4">
        <v>2</v>
      </c>
      <c r="E19" s="4" t="s">
        <v>182</v>
      </c>
      <c r="F19" s="4" t="s">
        <v>259</v>
      </c>
      <c r="G19" s="4" t="s">
        <v>182</v>
      </c>
      <c r="H19" s="4">
        <v>69885</v>
      </c>
      <c r="I19" s="4"/>
      <c r="J19" s="4">
        <v>12.3</v>
      </c>
      <c r="K19" s="4" t="s">
        <v>18</v>
      </c>
    </row>
    <row r="20" spans="1:11" s="27" customFormat="1" x14ac:dyDescent="0.25">
      <c r="A20" s="26">
        <v>45203</v>
      </c>
      <c r="B20" s="4" t="s">
        <v>98</v>
      </c>
      <c r="C20" s="4" t="str">
        <f t="shared" si="0"/>
        <v>HCB 003</v>
      </c>
      <c r="D20" s="4">
        <v>1</v>
      </c>
      <c r="E20" s="4" t="s">
        <v>260</v>
      </c>
      <c r="F20" s="4" t="s">
        <v>261</v>
      </c>
      <c r="G20" s="4" t="s">
        <v>262</v>
      </c>
      <c r="H20" s="4">
        <v>69896</v>
      </c>
      <c r="I20" s="4">
        <v>0.3</v>
      </c>
      <c r="J20" s="4">
        <v>7.4</v>
      </c>
      <c r="K20" s="4" t="s">
        <v>10</v>
      </c>
    </row>
    <row r="21" spans="1:11" s="27" customFormat="1" x14ac:dyDescent="0.25">
      <c r="A21" s="26">
        <v>45203</v>
      </c>
      <c r="B21" s="4" t="s">
        <v>98</v>
      </c>
      <c r="C21" s="4" t="str">
        <f t="shared" si="0"/>
        <v>HCB 003</v>
      </c>
      <c r="D21" s="4">
        <v>1</v>
      </c>
      <c r="E21" s="4" t="s">
        <v>260</v>
      </c>
      <c r="F21" s="4" t="s">
        <v>261</v>
      </c>
      <c r="G21" s="4" t="s">
        <v>262</v>
      </c>
      <c r="H21" s="4">
        <v>69898</v>
      </c>
      <c r="I21" s="4">
        <v>0.1</v>
      </c>
      <c r="J21" s="4"/>
      <c r="K21" s="4" t="s">
        <v>10</v>
      </c>
    </row>
    <row r="22" spans="1:11" x14ac:dyDescent="0.25">
      <c r="A22" s="2">
        <v>45203</v>
      </c>
      <c r="B22" s="25"/>
      <c r="C22" s="25" t="str">
        <f t="shared" si="0"/>
        <v/>
      </c>
      <c r="D22" s="25"/>
      <c r="E22" s="25" t="s">
        <v>293</v>
      </c>
      <c r="F22" s="25" t="s">
        <v>240</v>
      </c>
      <c r="G22" s="25" t="s">
        <v>155</v>
      </c>
      <c r="H22" s="25">
        <v>69942</v>
      </c>
      <c r="I22" s="3">
        <v>4.4000000000000004</v>
      </c>
      <c r="J22" s="3"/>
      <c r="K22" s="3" t="s">
        <v>10</v>
      </c>
    </row>
    <row r="23" spans="1:11" s="27" customFormat="1" x14ac:dyDescent="0.25">
      <c r="A23" s="26">
        <v>45203</v>
      </c>
      <c r="B23" s="4" t="s">
        <v>142</v>
      </c>
      <c r="C23" s="4" t="str">
        <f t="shared" si="0"/>
        <v>WIW 420</v>
      </c>
      <c r="D23" s="4">
        <v>1</v>
      </c>
      <c r="E23" s="4" t="s">
        <v>56</v>
      </c>
      <c r="F23" s="4" t="s">
        <v>263</v>
      </c>
      <c r="G23" s="4" t="s">
        <v>264</v>
      </c>
      <c r="H23" s="4">
        <v>69893</v>
      </c>
      <c r="I23" s="4"/>
      <c r="J23" s="4">
        <v>2</v>
      </c>
      <c r="K23" s="4" t="s">
        <v>10</v>
      </c>
    </row>
    <row r="24" spans="1:11" s="27" customFormat="1" x14ac:dyDescent="0.25">
      <c r="A24" s="26">
        <v>45203</v>
      </c>
      <c r="B24" s="4" t="s">
        <v>142</v>
      </c>
      <c r="C24" s="4" t="str">
        <f t="shared" si="0"/>
        <v>WIW 420</v>
      </c>
      <c r="D24" s="4">
        <v>1</v>
      </c>
      <c r="E24" s="4" t="s">
        <v>23</v>
      </c>
      <c r="F24" s="4" t="s">
        <v>265</v>
      </c>
      <c r="G24" s="4" t="s">
        <v>266</v>
      </c>
      <c r="H24" s="4">
        <v>69891</v>
      </c>
      <c r="I24" s="4">
        <v>1.5</v>
      </c>
      <c r="J24" s="4"/>
      <c r="K24" s="4" t="s">
        <v>10</v>
      </c>
    </row>
    <row r="25" spans="1:11" s="27" customFormat="1" x14ac:dyDescent="0.25">
      <c r="A25" s="26">
        <v>45203</v>
      </c>
      <c r="B25" s="4" t="s">
        <v>104</v>
      </c>
      <c r="C25" s="4" t="str">
        <f t="shared" si="0"/>
        <v>UCS 416</v>
      </c>
      <c r="D25" s="4">
        <v>1</v>
      </c>
      <c r="E25" s="4" t="s">
        <v>12</v>
      </c>
      <c r="F25" s="4" t="s">
        <v>267</v>
      </c>
      <c r="G25" s="4" t="s">
        <v>268</v>
      </c>
      <c r="H25" s="4">
        <v>69889</v>
      </c>
      <c r="I25" s="4">
        <v>0.4</v>
      </c>
      <c r="J25" s="4">
        <v>3.6</v>
      </c>
      <c r="K25" s="4" t="s">
        <v>10</v>
      </c>
    </row>
    <row r="26" spans="1:11" s="27" customFormat="1" x14ac:dyDescent="0.25">
      <c r="A26" s="26">
        <v>45203</v>
      </c>
      <c r="B26" s="4" t="s">
        <v>104</v>
      </c>
      <c r="C26" s="4" t="str">
        <f t="shared" si="0"/>
        <v>UCS 416</v>
      </c>
      <c r="D26" s="4">
        <v>1</v>
      </c>
      <c r="E26" s="4" t="s">
        <v>12</v>
      </c>
      <c r="F26" s="4" t="s">
        <v>269</v>
      </c>
      <c r="G26" s="4" t="s">
        <v>270</v>
      </c>
      <c r="H26" s="4">
        <v>69907</v>
      </c>
      <c r="I26" s="4">
        <v>3.8</v>
      </c>
      <c r="J26" s="4"/>
      <c r="K26" s="4" t="s">
        <v>18</v>
      </c>
    </row>
    <row r="27" spans="1:11" s="27" customFormat="1" x14ac:dyDescent="0.25">
      <c r="A27" s="26">
        <v>45203</v>
      </c>
      <c r="B27" s="4" t="s">
        <v>104</v>
      </c>
      <c r="C27" s="4" t="str">
        <f t="shared" si="0"/>
        <v>UCS 416</v>
      </c>
      <c r="D27" s="4">
        <v>2</v>
      </c>
      <c r="E27" s="4" t="s">
        <v>27</v>
      </c>
      <c r="F27" s="4" t="s">
        <v>188</v>
      </c>
      <c r="G27" s="4" t="s">
        <v>271</v>
      </c>
      <c r="H27" s="4">
        <v>69910</v>
      </c>
      <c r="I27" s="4"/>
      <c r="J27" s="4">
        <v>1</v>
      </c>
      <c r="K27" s="4" t="s">
        <v>10</v>
      </c>
    </row>
    <row r="28" spans="1:11" s="27" customFormat="1" x14ac:dyDescent="0.25">
      <c r="A28" s="26">
        <v>45203</v>
      </c>
      <c r="B28" s="4" t="s">
        <v>104</v>
      </c>
      <c r="C28" s="4" t="str">
        <f t="shared" si="0"/>
        <v>UCS 416</v>
      </c>
      <c r="D28" s="4">
        <v>2</v>
      </c>
      <c r="E28" s="4" t="s">
        <v>27</v>
      </c>
      <c r="F28" s="4" t="s">
        <v>188</v>
      </c>
      <c r="G28" s="4" t="s">
        <v>190</v>
      </c>
      <c r="H28" s="4">
        <v>69908</v>
      </c>
      <c r="I28" s="4"/>
      <c r="J28" s="4">
        <v>2</v>
      </c>
      <c r="K28" s="4" t="s">
        <v>10</v>
      </c>
    </row>
    <row r="29" spans="1:11" s="27" customFormat="1" x14ac:dyDescent="0.25">
      <c r="A29" s="26">
        <v>45203</v>
      </c>
      <c r="B29" s="4" t="s">
        <v>104</v>
      </c>
      <c r="C29" s="4" t="str">
        <f t="shared" si="0"/>
        <v>UCS 416</v>
      </c>
      <c r="D29" s="4">
        <v>2</v>
      </c>
      <c r="E29" s="4" t="s">
        <v>27</v>
      </c>
      <c r="F29" s="4" t="s">
        <v>188</v>
      </c>
      <c r="G29" s="4" t="s">
        <v>272</v>
      </c>
      <c r="H29" s="4">
        <v>69906</v>
      </c>
      <c r="I29" s="4">
        <v>0.1</v>
      </c>
      <c r="J29" s="4"/>
      <c r="K29" s="4" t="s">
        <v>10</v>
      </c>
    </row>
    <row r="30" spans="1:11" s="27" customFormat="1" x14ac:dyDescent="0.25">
      <c r="A30" s="26">
        <v>45203</v>
      </c>
      <c r="B30" s="4" t="s">
        <v>104</v>
      </c>
      <c r="C30" s="4" t="str">
        <f t="shared" si="0"/>
        <v>UCS 416</v>
      </c>
      <c r="D30" s="4">
        <v>2</v>
      </c>
      <c r="E30" s="4" t="s">
        <v>27</v>
      </c>
      <c r="F30" s="4" t="s">
        <v>188</v>
      </c>
      <c r="G30" s="4" t="s">
        <v>272</v>
      </c>
      <c r="H30" s="4">
        <v>69895</v>
      </c>
      <c r="I30" s="4"/>
      <c r="J30" s="4">
        <v>1.2</v>
      </c>
      <c r="K30" s="4" t="s">
        <v>10</v>
      </c>
    </row>
    <row r="31" spans="1:11" s="27" customFormat="1" x14ac:dyDescent="0.25">
      <c r="A31" s="26">
        <v>45203</v>
      </c>
      <c r="B31" s="4" t="s">
        <v>104</v>
      </c>
      <c r="C31" s="4" t="str">
        <f t="shared" si="0"/>
        <v>UCS 416</v>
      </c>
      <c r="D31" s="4">
        <v>2</v>
      </c>
      <c r="E31" s="4" t="s">
        <v>27</v>
      </c>
      <c r="F31" s="4" t="s">
        <v>273</v>
      </c>
      <c r="G31" s="4" t="s">
        <v>274</v>
      </c>
      <c r="H31" s="4">
        <v>69912</v>
      </c>
      <c r="I31" s="4">
        <v>0.2</v>
      </c>
      <c r="J31" s="4"/>
      <c r="K31" s="4" t="s">
        <v>10</v>
      </c>
    </row>
    <row r="32" spans="1:11" s="27" customFormat="1" x14ac:dyDescent="0.25">
      <c r="A32" s="26">
        <v>45203</v>
      </c>
      <c r="B32" s="4" t="s">
        <v>104</v>
      </c>
      <c r="C32" s="4" t="str">
        <f t="shared" si="0"/>
        <v>UCS 416</v>
      </c>
      <c r="D32" s="4">
        <v>2</v>
      </c>
      <c r="E32" s="4" t="s">
        <v>27</v>
      </c>
      <c r="F32" s="4" t="s">
        <v>81</v>
      </c>
      <c r="G32" s="4" t="s">
        <v>274</v>
      </c>
      <c r="H32" s="4">
        <v>69911</v>
      </c>
      <c r="I32" s="4">
        <v>0.2</v>
      </c>
      <c r="J32" s="4"/>
      <c r="K32" s="4" t="s">
        <v>10</v>
      </c>
    </row>
    <row r="33" spans="1:11" s="27" customFormat="1" x14ac:dyDescent="0.25">
      <c r="A33" s="26">
        <v>45203</v>
      </c>
      <c r="B33" s="4" t="s">
        <v>64</v>
      </c>
      <c r="C33" s="4" t="str">
        <f t="shared" si="0"/>
        <v>PLH889</v>
      </c>
      <c r="D33" s="4">
        <v>1</v>
      </c>
      <c r="E33" s="4" t="s">
        <v>275</v>
      </c>
      <c r="F33" s="4" t="s">
        <v>276</v>
      </c>
      <c r="G33" s="4" t="s">
        <v>277</v>
      </c>
      <c r="H33" s="4">
        <v>69928</v>
      </c>
      <c r="I33" s="4"/>
      <c r="J33" s="4">
        <v>8.1999999999999993</v>
      </c>
      <c r="K33" s="4" t="s">
        <v>18</v>
      </c>
    </row>
    <row r="34" spans="1:11" s="27" customFormat="1" x14ac:dyDescent="0.25">
      <c r="A34" s="26">
        <v>45203</v>
      </c>
      <c r="B34" s="4" t="s">
        <v>85</v>
      </c>
      <c r="C34" s="4" t="str">
        <f t="shared" si="0"/>
        <v>VBT 585</v>
      </c>
      <c r="D34" s="4">
        <v>2</v>
      </c>
      <c r="E34" s="4" t="s">
        <v>260</v>
      </c>
      <c r="F34" s="4" t="s">
        <v>261</v>
      </c>
      <c r="G34" s="4" t="s">
        <v>262</v>
      </c>
      <c r="H34" s="4">
        <v>69897</v>
      </c>
      <c r="I34" s="4"/>
      <c r="J34" s="4">
        <v>7.7</v>
      </c>
      <c r="K34" s="4" t="s">
        <v>10</v>
      </c>
    </row>
    <row r="35" spans="1:11" x14ac:dyDescent="0.25">
      <c r="A35" s="2">
        <v>45203</v>
      </c>
      <c r="B35" s="25"/>
      <c r="C35" s="25"/>
      <c r="D35" s="25"/>
      <c r="E35" s="25" t="s">
        <v>149</v>
      </c>
      <c r="F35" s="25" t="s">
        <v>257</v>
      </c>
      <c r="G35" s="25" t="s">
        <v>258</v>
      </c>
      <c r="H35" s="25">
        <v>69921</v>
      </c>
      <c r="I35" s="3"/>
      <c r="J35" s="3">
        <v>11.2</v>
      </c>
      <c r="K35" s="3" t="s">
        <v>10</v>
      </c>
    </row>
    <row r="36" spans="1:11" s="27" customFormat="1" x14ac:dyDescent="0.25">
      <c r="A36" s="26">
        <v>45203</v>
      </c>
      <c r="B36" s="4" t="s">
        <v>90</v>
      </c>
      <c r="C36" s="4" t="str">
        <f t="shared" si="0"/>
        <v>WTH 142</v>
      </c>
      <c r="D36" s="4">
        <v>1</v>
      </c>
      <c r="E36" s="4" t="s">
        <v>12</v>
      </c>
      <c r="F36" s="4" t="s">
        <v>278</v>
      </c>
      <c r="G36" s="4" t="s">
        <v>279</v>
      </c>
      <c r="H36" s="4">
        <v>69930</v>
      </c>
      <c r="I36" s="4"/>
      <c r="J36" s="4">
        <v>9</v>
      </c>
      <c r="K36" s="4" t="s">
        <v>10</v>
      </c>
    </row>
    <row r="37" spans="1:11" s="27" customFormat="1" x14ac:dyDescent="0.25">
      <c r="A37" s="26">
        <v>45203</v>
      </c>
      <c r="B37" s="4" t="s">
        <v>90</v>
      </c>
      <c r="C37" s="4" t="str">
        <f t="shared" si="0"/>
        <v>WTH 142</v>
      </c>
      <c r="D37" s="4">
        <v>1</v>
      </c>
      <c r="E37" s="4" t="s">
        <v>12</v>
      </c>
      <c r="F37" s="4" t="s">
        <v>215</v>
      </c>
      <c r="G37" s="4" t="s">
        <v>216</v>
      </c>
      <c r="H37" s="4">
        <v>69922</v>
      </c>
      <c r="I37" s="4">
        <v>0.2</v>
      </c>
      <c r="J37" s="4"/>
      <c r="K37" s="4" t="s">
        <v>18</v>
      </c>
    </row>
    <row r="38" spans="1:11" s="27" customFormat="1" x14ac:dyDescent="0.25">
      <c r="A38" s="26">
        <v>45203</v>
      </c>
      <c r="B38" s="4" t="s">
        <v>95</v>
      </c>
      <c r="C38" s="4" t="str">
        <f t="shared" si="0"/>
        <v>DMQ 934</v>
      </c>
      <c r="D38" s="4">
        <v>2</v>
      </c>
      <c r="E38" s="4" t="s">
        <v>27</v>
      </c>
      <c r="F38" s="4" t="s">
        <v>30</v>
      </c>
      <c r="G38" s="4" t="s">
        <v>31</v>
      </c>
      <c r="H38" s="4">
        <v>69887</v>
      </c>
      <c r="I38" s="4"/>
      <c r="J38" s="4">
        <v>10.5</v>
      </c>
      <c r="K38" s="4" t="s">
        <v>10</v>
      </c>
    </row>
    <row r="39" spans="1:11" s="27" customFormat="1" x14ac:dyDescent="0.25">
      <c r="A39" s="26">
        <v>45203</v>
      </c>
      <c r="B39" s="4" t="s">
        <v>95</v>
      </c>
      <c r="C39" s="4" t="str">
        <f t="shared" si="0"/>
        <v>DMQ 934</v>
      </c>
      <c r="D39" s="4">
        <v>3</v>
      </c>
      <c r="E39" s="4" t="s">
        <v>23</v>
      </c>
      <c r="F39" s="4" t="s">
        <v>280</v>
      </c>
      <c r="G39" s="4" t="s">
        <v>281</v>
      </c>
      <c r="H39" s="4">
        <v>69909</v>
      </c>
      <c r="I39" s="4"/>
      <c r="J39" s="4">
        <v>5.9</v>
      </c>
      <c r="K39" s="4" t="s">
        <v>10</v>
      </c>
    </row>
    <row r="40" spans="1:11" s="27" customFormat="1" x14ac:dyDescent="0.25">
      <c r="A40" s="26">
        <v>45203</v>
      </c>
      <c r="B40" s="4" t="s">
        <v>110</v>
      </c>
      <c r="C40" s="4" t="str">
        <f t="shared" si="0"/>
        <v>WYK 776</v>
      </c>
      <c r="D40" s="4">
        <v>1</v>
      </c>
      <c r="E40" s="4" t="s">
        <v>67</v>
      </c>
      <c r="F40" s="4" t="s">
        <v>282</v>
      </c>
      <c r="G40" s="4" t="s">
        <v>283</v>
      </c>
      <c r="H40" s="4">
        <v>69926</v>
      </c>
      <c r="I40" s="4"/>
      <c r="J40" s="4">
        <v>4.4000000000000004</v>
      </c>
      <c r="K40" s="4" t="s">
        <v>10</v>
      </c>
    </row>
    <row r="41" spans="1:11" s="27" customFormat="1" x14ac:dyDescent="0.25">
      <c r="A41" s="26">
        <v>45203</v>
      </c>
      <c r="B41" s="4" t="s">
        <v>110</v>
      </c>
      <c r="C41" s="4" t="str">
        <f t="shared" si="0"/>
        <v>WYK 776</v>
      </c>
      <c r="D41" s="4">
        <v>1</v>
      </c>
      <c r="E41" s="4" t="s">
        <v>27</v>
      </c>
      <c r="F41" s="4" t="s">
        <v>70</v>
      </c>
      <c r="G41" s="4" t="s">
        <v>71</v>
      </c>
      <c r="H41" s="4">
        <v>69929</v>
      </c>
      <c r="I41" s="4"/>
      <c r="J41" s="4">
        <v>1.2</v>
      </c>
      <c r="K41" s="4" t="s">
        <v>10</v>
      </c>
    </row>
    <row r="42" spans="1:11" s="27" customFormat="1" x14ac:dyDescent="0.25">
      <c r="A42" s="26">
        <v>45203</v>
      </c>
      <c r="B42" s="4" t="s">
        <v>110</v>
      </c>
      <c r="C42" s="4" t="str">
        <f t="shared" si="0"/>
        <v>WYK 776</v>
      </c>
      <c r="D42" s="4">
        <v>2</v>
      </c>
      <c r="E42" s="4" t="s">
        <v>27</v>
      </c>
      <c r="F42" s="4" t="s">
        <v>30</v>
      </c>
      <c r="G42" s="4" t="s">
        <v>284</v>
      </c>
      <c r="H42" s="4">
        <v>69903</v>
      </c>
      <c r="I42" s="4"/>
      <c r="J42" s="4">
        <v>0.7</v>
      </c>
      <c r="K42" s="4" t="s">
        <v>10</v>
      </c>
    </row>
    <row r="43" spans="1:11" s="27" customFormat="1" x14ac:dyDescent="0.25">
      <c r="A43" s="26">
        <v>45203</v>
      </c>
      <c r="B43" s="4" t="s">
        <v>110</v>
      </c>
      <c r="C43" s="4" t="str">
        <f t="shared" si="0"/>
        <v>WYK 776</v>
      </c>
      <c r="D43" s="4">
        <v>2</v>
      </c>
      <c r="E43" s="4" t="s">
        <v>27</v>
      </c>
      <c r="F43" s="4" t="s">
        <v>30</v>
      </c>
      <c r="G43" s="4" t="s">
        <v>31</v>
      </c>
      <c r="H43" s="4">
        <v>69888</v>
      </c>
      <c r="I43" s="4"/>
      <c r="J43" s="4">
        <v>6.3</v>
      </c>
      <c r="K43" s="4" t="s">
        <v>10</v>
      </c>
    </row>
    <row r="44" spans="1:11" s="27" customFormat="1" x14ac:dyDescent="0.25">
      <c r="A44" s="26">
        <v>45203</v>
      </c>
      <c r="B44" s="4" t="s">
        <v>296</v>
      </c>
      <c r="C44" s="4" t="str">
        <f>IF(B44="GUZMAN","SOT 079",IF(B44="MIGUEL","DMQ 934",IF(B44="FRANCO","UCS 416",IF(B44="MOYANO","HCB 003",IF(B44="MUSTAFA","UKQ 237",IF(B44="TONI","MGW270",IF(B44="IBARRA","PLH889",IF(B44="VILLAFAÑE","MGI 513",IF(B44="VELAZQUEZ","PMK 090",IF(B44="ACOSTA","KUV274",IF(B44="LEDESMA","AA 544 YZ",IF(B44="NIETO","WIW 420",IF(B44="GONZALEZ","VBT 585",IF(B44="LOZANO","WYK 776",IF(B44="AGUSTIN","WTH 142","")))))))))))))))</f>
        <v>UKQ 237</v>
      </c>
      <c r="D44" s="4">
        <v>1</v>
      </c>
      <c r="E44" s="4" t="s">
        <v>67</v>
      </c>
      <c r="F44" s="4" t="s">
        <v>282</v>
      </c>
      <c r="G44" s="4" t="s">
        <v>283</v>
      </c>
      <c r="H44" s="4">
        <v>69925</v>
      </c>
      <c r="I44" s="4"/>
      <c r="J44" s="4">
        <v>5.3</v>
      </c>
      <c r="K44" s="4" t="s">
        <v>10</v>
      </c>
    </row>
    <row r="45" spans="1:11" s="27" customFormat="1" x14ac:dyDescent="0.25">
      <c r="A45" s="26">
        <v>45203</v>
      </c>
      <c r="B45" s="4" t="s">
        <v>95</v>
      </c>
      <c r="C45" s="4" t="str">
        <f t="shared" ref="C45:C53" si="1">IF(B45="GUZMAN","SOT 079",IF(B45="MIGUEL","DMQ 934",IF(B45="FRANCO","UCS 416",IF(B45="MOYANO","HCB 003",IF(B45="MUSTAFA","UKQ 237",IF(B45="TONI","MGW270",IF(B45="IBARRA","PLH889",IF(B45="VILLAFAÑE","MGI 513",IF(B45="VELAZQUEZ","PMK 090",IF(B45="ACOSTA","KUV274",IF(B45="LEDESMA","AA 544 YZ",IF(B45="NIETO","WIW 420",IF(B45="GONZALEZ","VBT 585",IF(B45="LOZANO","WYK 776",IF(B45="AGUSTIN","WTH 142","")))))))))))))))</f>
        <v>DMQ 934</v>
      </c>
      <c r="D45" s="4">
        <v>1</v>
      </c>
      <c r="E45" s="4" t="s">
        <v>27</v>
      </c>
      <c r="F45" s="4" t="s">
        <v>30</v>
      </c>
      <c r="G45" s="4" t="s">
        <v>285</v>
      </c>
      <c r="H45" s="4">
        <v>69894</v>
      </c>
      <c r="I45" s="4"/>
      <c r="J45" s="4">
        <v>4</v>
      </c>
      <c r="K45" s="4" t="s">
        <v>10</v>
      </c>
    </row>
    <row r="46" spans="1:11" s="27" customFormat="1" x14ac:dyDescent="0.25">
      <c r="A46" s="26">
        <v>45203</v>
      </c>
      <c r="B46" s="4" t="s">
        <v>95</v>
      </c>
      <c r="C46" s="4" t="str">
        <f t="shared" si="1"/>
        <v>DMQ 934</v>
      </c>
      <c r="D46" s="4">
        <v>1</v>
      </c>
      <c r="E46" s="4" t="s">
        <v>205</v>
      </c>
      <c r="F46" s="4" t="s">
        <v>286</v>
      </c>
      <c r="G46" s="4" t="s">
        <v>287</v>
      </c>
      <c r="H46" s="4">
        <v>69914</v>
      </c>
      <c r="I46" s="4"/>
      <c r="J46" s="4">
        <v>2.6</v>
      </c>
      <c r="K46" s="4" t="s">
        <v>10</v>
      </c>
    </row>
    <row r="47" spans="1:11" s="27" customFormat="1" x14ac:dyDescent="0.25">
      <c r="A47" s="26">
        <v>45203</v>
      </c>
      <c r="B47" s="4" t="s">
        <v>90</v>
      </c>
      <c r="C47" s="4" t="str">
        <f t="shared" si="1"/>
        <v>WTH 142</v>
      </c>
      <c r="D47" s="4">
        <v>2</v>
      </c>
      <c r="E47" s="4" t="s">
        <v>21</v>
      </c>
      <c r="F47" s="4" t="s">
        <v>68</v>
      </c>
      <c r="G47" s="4" t="s">
        <v>288</v>
      </c>
      <c r="H47" s="4">
        <v>69913</v>
      </c>
      <c r="I47" s="4">
        <v>0.2</v>
      </c>
      <c r="J47" s="4">
        <v>3</v>
      </c>
      <c r="K47" s="4" t="s">
        <v>10</v>
      </c>
    </row>
    <row r="48" spans="1:11" x14ac:dyDescent="0.25">
      <c r="A48" s="2">
        <v>45203</v>
      </c>
      <c r="B48" s="25"/>
      <c r="C48" s="25"/>
      <c r="D48" s="25"/>
      <c r="E48" s="25" t="s">
        <v>297</v>
      </c>
      <c r="F48" s="25" t="s">
        <v>289</v>
      </c>
      <c r="G48" s="25" t="s">
        <v>290</v>
      </c>
      <c r="H48" s="25">
        <v>69902</v>
      </c>
      <c r="I48" s="3"/>
      <c r="J48" s="3">
        <v>0.2</v>
      </c>
      <c r="K48" s="3" t="s">
        <v>10</v>
      </c>
    </row>
    <row r="49" spans="1:11" x14ac:dyDescent="0.25">
      <c r="A49" s="2">
        <v>45203</v>
      </c>
      <c r="B49" s="24" t="s">
        <v>40</v>
      </c>
      <c r="C49" s="24" t="str">
        <f t="shared" si="1"/>
        <v>MGW270</v>
      </c>
      <c r="D49" s="24">
        <v>1</v>
      </c>
      <c r="E49" s="24" t="s">
        <v>152</v>
      </c>
      <c r="F49" s="24" t="s">
        <v>291</v>
      </c>
      <c r="G49" s="24" t="s">
        <v>292</v>
      </c>
      <c r="H49" s="24">
        <v>69992</v>
      </c>
      <c r="I49" s="3"/>
      <c r="J49" s="3">
        <v>10</v>
      </c>
      <c r="K49" s="3" t="s">
        <v>18</v>
      </c>
    </row>
    <row r="50" spans="1:11" x14ac:dyDescent="0.25">
      <c r="A50" s="2">
        <v>45203</v>
      </c>
      <c r="B50" s="24" t="s">
        <v>142</v>
      </c>
      <c r="C50" s="24" t="str">
        <f t="shared" si="1"/>
        <v>WIW 420</v>
      </c>
      <c r="D50" s="24">
        <v>1</v>
      </c>
      <c r="E50" s="24" t="s">
        <v>153</v>
      </c>
      <c r="F50" s="24" t="s">
        <v>294</v>
      </c>
      <c r="G50" s="24" t="s">
        <v>295</v>
      </c>
      <c r="H50" s="24">
        <v>69977</v>
      </c>
      <c r="I50" s="3"/>
      <c r="J50" s="3">
        <v>4</v>
      </c>
      <c r="K50" s="3" t="s">
        <v>10</v>
      </c>
    </row>
    <row r="51" spans="1:11" x14ac:dyDescent="0.25">
      <c r="A51" s="2">
        <v>45203</v>
      </c>
      <c r="B51" s="24" t="s">
        <v>34</v>
      </c>
      <c r="C51" s="24" t="str">
        <f t="shared" si="1"/>
        <v>MGI 513</v>
      </c>
      <c r="D51" s="24">
        <v>2</v>
      </c>
      <c r="E51" s="24" t="s">
        <v>151</v>
      </c>
      <c r="F51" s="24" t="s">
        <v>269</v>
      </c>
      <c r="G51" s="24" t="s">
        <v>270</v>
      </c>
      <c r="H51" s="24">
        <v>69999</v>
      </c>
      <c r="I51" s="3">
        <v>2</v>
      </c>
      <c r="J51" s="3"/>
      <c r="K51" s="3" t="s">
        <v>18</v>
      </c>
    </row>
    <row r="52" spans="1:11" x14ac:dyDescent="0.25">
      <c r="A52" s="2">
        <v>45203</v>
      </c>
      <c r="B52" s="24" t="s">
        <v>64</v>
      </c>
      <c r="C52" s="24" t="str">
        <f t="shared" si="1"/>
        <v>PLH889</v>
      </c>
      <c r="D52" s="24">
        <v>2</v>
      </c>
      <c r="E52" s="24" t="s">
        <v>156</v>
      </c>
      <c r="F52" s="24" t="s">
        <v>96</v>
      </c>
      <c r="G52" s="24" t="s">
        <v>187</v>
      </c>
      <c r="H52" s="24">
        <v>69989</v>
      </c>
      <c r="I52" s="3">
        <v>0.1</v>
      </c>
      <c r="J52" s="3"/>
      <c r="K52" s="3" t="s">
        <v>10</v>
      </c>
    </row>
    <row r="53" spans="1:11" x14ac:dyDescent="0.25">
      <c r="A53" s="2">
        <v>45203</v>
      </c>
      <c r="B53" s="24" t="s">
        <v>64</v>
      </c>
      <c r="C53" s="24" t="str">
        <f t="shared" si="1"/>
        <v>PLH889</v>
      </c>
      <c r="D53" s="24">
        <v>2</v>
      </c>
      <c r="E53" s="24" t="s">
        <v>159</v>
      </c>
      <c r="F53" s="24" t="s">
        <v>188</v>
      </c>
      <c r="G53" s="24" t="s">
        <v>189</v>
      </c>
      <c r="H53" s="24">
        <v>69668</v>
      </c>
      <c r="I53" s="3">
        <v>0.1</v>
      </c>
      <c r="J53" s="3"/>
      <c r="K53" s="3" t="s">
        <v>10</v>
      </c>
    </row>
    <row r="54" spans="1:11" x14ac:dyDescent="0.25">
      <c r="A54" s="2">
        <v>45203</v>
      </c>
      <c r="B54" s="24" t="s">
        <v>85</v>
      </c>
      <c r="C54" s="24" t="str">
        <f t="shared" ref="C54:C61" si="2">IF(B54="GUZMAN","SOT 079",IF(B54="MIGUEL","DMQ 934",IF(B54="FRANCO","UCS 416",IF(B54="MOYANO","HCB 003",IF(B54="MUSTAFA","UKQ 237",IF(B54="TONI","MGW270",IF(B54="IBARRA","PLH889",IF(B54="VILLAFAÑE","MGI 513",IF(B54="VELAZQUEZ","PMK 090",IF(B54="ACOSTA","KUV274",IF(B54="LEDESMA","AA 544 YZ",IF(B54="NIETO","WIW 420",IF(B54="GONZALEZ","VBT 585",IF(B54="LOZANO","WYK 776",IF(B54="AGUSTIN","WTH 142","")))))))))))))))</f>
        <v>VBT 585</v>
      </c>
      <c r="D54" s="24">
        <v>1</v>
      </c>
      <c r="E54" s="24" t="s">
        <v>160</v>
      </c>
      <c r="F54" s="24" t="s">
        <v>43</v>
      </c>
      <c r="G54" s="24" t="s">
        <v>44</v>
      </c>
      <c r="H54" s="24" t="s">
        <v>298</v>
      </c>
      <c r="I54" s="3"/>
      <c r="J54" s="3">
        <v>6</v>
      </c>
      <c r="K54" s="3" t="s">
        <v>10</v>
      </c>
    </row>
    <row r="55" spans="1:11" x14ac:dyDescent="0.25">
      <c r="A55" s="2">
        <v>45203</v>
      </c>
      <c r="B55" s="24" t="s">
        <v>296</v>
      </c>
      <c r="C55" s="24" t="str">
        <f t="shared" si="2"/>
        <v>UKQ 237</v>
      </c>
      <c r="D55" s="24">
        <v>2</v>
      </c>
      <c r="E55" s="24" t="s">
        <v>161</v>
      </c>
      <c r="F55" s="24" t="s">
        <v>43</v>
      </c>
      <c r="G55" s="24" t="s">
        <v>44</v>
      </c>
      <c r="H55" s="24">
        <v>70017</v>
      </c>
      <c r="I55" s="3"/>
      <c r="J55" s="3">
        <v>8.8000000000000007</v>
      </c>
      <c r="K55" s="3" t="s">
        <v>10</v>
      </c>
    </row>
    <row r="56" spans="1:11" x14ac:dyDescent="0.25">
      <c r="A56" s="2">
        <v>45203</v>
      </c>
      <c r="B56" s="24" t="s">
        <v>95</v>
      </c>
      <c r="C56" s="24" t="str">
        <f t="shared" si="2"/>
        <v>DMQ 934</v>
      </c>
      <c r="D56" s="24">
        <v>3</v>
      </c>
      <c r="E56" s="24" t="s">
        <v>162</v>
      </c>
      <c r="F56" s="24" t="s">
        <v>280</v>
      </c>
      <c r="G56" s="24" t="s">
        <v>299</v>
      </c>
      <c r="H56" s="24">
        <v>70007</v>
      </c>
      <c r="I56" s="3"/>
      <c r="J56" s="3">
        <v>2</v>
      </c>
      <c r="K56" s="3" t="s">
        <v>10</v>
      </c>
    </row>
    <row r="57" spans="1:11" x14ac:dyDescent="0.25">
      <c r="A57" s="2">
        <v>45203</v>
      </c>
      <c r="B57" s="24" t="s">
        <v>11</v>
      </c>
      <c r="C57" s="24" t="str">
        <f t="shared" si="2"/>
        <v>PMK 090</v>
      </c>
      <c r="D57" s="24">
        <v>3</v>
      </c>
      <c r="E57" s="24" t="s">
        <v>163</v>
      </c>
      <c r="F57" s="24" t="s">
        <v>24</v>
      </c>
      <c r="G57" s="24" t="s">
        <v>25</v>
      </c>
      <c r="H57" s="24">
        <v>69585</v>
      </c>
      <c r="I57" s="3"/>
      <c r="J57" s="3">
        <v>26.2</v>
      </c>
      <c r="K57" s="3" t="s">
        <v>10</v>
      </c>
    </row>
    <row r="58" spans="1:11" x14ac:dyDescent="0.25">
      <c r="A58" s="2">
        <v>45203</v>
      </c>
      <c r="B58" s="24" t="s">
        <v>98</v>
      </c>
      <c r="C58" s="24" t="str">
        <f t="shared" si="2"/>
        <v>HCB 003</v>
      </c>
      <c r="D58" s="24">
        <v>2</v>
      </c>
      <c r="E58" s="24" t="s">
        <v>164</v>
      </c>
      <c r="F58" s="24" t="s">
        <v>251</v>
      </c>
      <c r="G58" s="24" t="s">
        <v>252</v>
      </c>
      <c r="H58" s="24">
        <v>69991</v>
      </c>
      <c r="I58" s="3">
        <v>0.1</v>
      </c>
      <c r="J58" s="3"/>
      <c r="K58" s="3" t="s">
        <v>18</v>
      </c>
    </row>
    <row r="59" spans="1:11" x14ac:dyDescent="0.25">
      <c r="A59" s="2">
        <v>45203</v>
      </c>
      <c r="B59" s="24" t="s">
        <v>142</v>
      </c>
      <c r="C59" s="24" t="str">
        <f t="shared" si="2"/>
        <v>WIW 420</v>
      </c>
      <c r="D59" s="24">
        <v>2</v>
      </c>
      <c r="E59" s="24" t="s">
        <v>300</v>
      </c>
      <c r="F59" s="24" t="s">
        <v>177</v>
      </c>
      <c r="G59" s="24" t="s">
        <v>178</v>
      </c>
      <c r="H59" s="24">
        <v>70040</v>
      </c>
      <c r="I59" s="3"/>
      <c r="J59" s="3">
        <v>7</v>
      </c>
      <c r="K59" s="3" t="s">
        <v>18</v>
      </c>
    </row>
    <row r="60" spans="1:11" x14ac:dyDescent="0.25">
      <c r="A60" s="2">
        <v>45203</v>
      </c>
      <c r="B60" s="24" t="s">
        <v>64</v>
      </c>
      <c r="C60" s="24" t="str">
        <f t="shared" si="2"/>
        <v>PLH889</v>
      </c>
      <c r="D60" s="24">
        <v>2</v>
      </c>
      <c r="E60" s="24" t="s">
        <v>301</v>
      </c>
      <c r="F60" s="24" t="s">
        <v>121</v>
      </c>
      <c r="G60" s="24" t="s">
        <v>243</v>
      </c>
      <c r="H60" s="24" t="s">
        <v>302</v>
      </c>
      <c r="I60" s="3"/>
      <c r="J60" s="3">
        <v>1</v>
      </c>
      <c r="K60" s="3" t="s">
        <v>121</v>
      </c>
    </row>
    <row r="61" spans="1:11" x14ac:dyDescent="0.25">
      <c r="A61" s="2"/>
      <c r="B61" s="3"/>
      <c r="C61" s="4" t="str">
        <f t="shared" si="2"/>
        <v/>
      </c>
      <c r="D61" s="3"/>
      <c r="E61" s="3"/>
      <c r="F61" s="3"/>
      <c r="G61" s="3"/>
      <c r="H61" s="3"/>
      <c r="I61" s="3"/>
      <c r="J61" s="3"/>
      <c r="K61" s="3"/>
    </row>
    <row r="62" spans="1:11" ht="15.75" thickBot="1" x14ac:dyDescent="0.3"/>
    <row r="63" spans="1:11" ht="15.75" thickBot="1" x14ac:dyDescent="0.3">
      <c r="A63" s="47" t="s">
        <v>114</v>
      </c>
      <c r="B63" s="48"/>
      <c r="C63" s="48"/>
      <c r="D63" s="48"/>
      <c r="E63" s="49"/>
      <c r="G63" s="5"/>
      <c r="H63" s="6" t="s">
        <v>115</v>
      </c>
      <c r="I63" s="6" t="s">
        <v>116</v>
      </c>
    </row>
    <row r="64" spans="1:11" ht="15.75" thickBot="1" x14ac:dyDescent="0.3">
      <c r="A64" s="1" t="s">
        <v>2</v>
      </c>
      <c r="B64" s="1" t="s">
        <v>1</v>
      </c>
      <c r="C64" s="1" t="s">
        <v>115</v>
      </c>
      <c r="D64" s="1" t="s">
        <v>117</v>
      </c>
      <c r="E64" s="1" t="s">
        <v>118</v>
      </c>
      <c r="G64" s="7" t="s">
        <v>18</v>
      </c>
      <c r="H64" s="8">
        <v>67.400000000000006</v>
      </c>
      <c r="I64" s="9">
        <f>+H64/H67</f>
        <v>0.24825046040515655</v>
      </c>
    </row>
    <row r="65" spans="1:10" ht="15.75" thickBot="1" x14ac:dyDescent="0.3">
      <c r="A65" s="1" t="s">
        <v>119</v>
      </c>
      <c r="B65" s="1" t="s">
        <v>34</v>
      </c>
      <c r="C65" s="3">
        <v>6</v>
      </c>
      <c r="D65" s="3">
        <v>4</v>
      </c>
      <c r="E65" s="3">
        <f>+C65*D65</f>
        <v>24</v>
      </c>
      <c r="G65" s="7" t="s">
        <v>10</v>
      </c>
      <c r="H65" s="8">
        <v>203.1</v>
      </c>
      <c r="I65" s="10">
        <f>+H65/H67</f>
        <v>0.74806629834254146</v>
      </c>
    </row>
    <row r="66" spans="1:10" ht="15.75" thickBot="1" x14ac:dyDescent="0.3">
      <c r="A66" s="1" t="s">
        <v>120</v>
      </c>
      <c r="B66" s="1" t="s">
        <v>53</v>
      </c>
      <c r="C66" s="3">
        <v>16</v>
      </c>
      <c r="D66" s="3">
        <v>1</v>
      </c>
      <c r="E66" s="3">
        <f t="shared" ref="E66:E71" si="3">+C66*D66</f>
        <v>16</v>
      </c>
      <c r="G66" s="7" t="s">
        <v>121</v>
      </c>
      <c r="H66" s="8">
        <v>1</v>
      </c>
      <c r="I66" s="10">
        <f>+H66/H67</f>
        <v>3.6832412523020259E-3</v>
      </c>
    </row>
    <row r="67" spans="1:10" ht="15.75" thickBot="1" x14ac:dyDescent="0.3">
      <c r="A67" s="1" t="s">
        <v>122</v>
      </c>
      <c r="B67" s="1" t="s">
        <v>64</v>
      </c>
      <c r="C67" s="4">
        <v>16</v>
      </c>
      <c r="D67" s="4">
        <v>2</v>
      </c>
      <c r="E67" s="3">
        <f t="shared" si="3"/>
        <v>32</v>
      </c>
      <c r="G67" s="7" t="s">
        <v>123</v>
      </c>
      <c r="H67" s="11">
        <f>SUM(H64:H66)</f>
        <v>271.5</v>
      </c>
      <c r="I67" s="12">
        <f>SUM(I64:I66)</f>
        <v>1</v>
      </c>
    </row>
    <row r="68" spans="1:10" x14ac:dyDescent="0.25">
      <c r="A68" s="1" t="s">
        <v>124</v>
      </c>
      <c r="B68" s="1" t="s">
        <v>40</v>
      </c>
      <c r="C68" s="3">
        <v>8</v>
      </c>
      <c r="D68" s="3">
        <v>1</v>
      </c>
      <c r="E68" s="3">
        <f t="shared" si="3"/>
        <v>8</v>
      </c>
    </row>
    <row r="69" spans="1:10" x14ac:dyDescent="0.25">
      <c r="A69" s="1" t="s">
        <v>125</v>
      </c>
      <c r="B69" s="1" t="s">
        <v>11</v>
      </c>
      <c r="C69" s="3">
        <v>8</v>
      </c>
      <c r="D69" s="3">
        <v>2</v>
      </c>
      <c r="E69" s="3">
        <f t="shared" si="3"/>
        <v>16</v>
      </c>
    </row>
    <row r="70" spans="1:10" x14ac:dyDescent="0.25">
      <c r="A70" s="1" t="s">
        <v>126</v>
      </c>
      <c r="B70" s="1" t="s">
        <v>26</v>
      </c>
      <c r="C70" s="3">
        <v>16</v>
      </c>
      <c r="D70" s="3">
        <v>1</v>
      </c>
      <c r="E70" s="3">
        <f t="shared" si="3"/>
        <v>16</v>
      </c>
    </row>
    <row r="71" spans="1:10" x14ac:dyDescent="0.25">
      <c r="A71" s="1" t="s">
        <v>127</v>
      </c>
      <c r="B71" s="1" t="s">
        <v>128</v>
      </c>
      <c r="C71" s="3">
        <v>22</v>
      </c>
      <c r="D71" s="3">
        <v>2</v>
      </c>
      <c r="E71" s="3">
        <f t="shared" si="3"/>
        <v>44</v>
      </c>
      <c r="G71" s="13"/>
      <c r="H71" s="13"/>
      <c r="I71" s="14" t="s">
        <v>123</v>
      </c>
      <c r="J71" s="14" t="s">
        <v>129</v>
      </c>
    </row>
    <row r="72" spans="1:10" x14ac:dyDescent="0.25">
      <c r="A72" s="15" t="s">
        <v>130</v>
      </c>
      <c r="B72" s="15"/>
      <c r="C72" s="15"/>
      <c r="D72" s="15"/>
      <c r="E72" s="1">
        <f>+E71+E70+E69+E68+E67+E66+E65</f>
        <v>156</v>
      </c>
      <c r="G72" s="13" t="s">
        <v>131</v>
      </c>
      <c r="H72" s="16">
        <v>248</v>
      </c>
      <c r="I72" s="17">
        <v>232.3</v>
      </c>
      <c r="J72" s="18">
        <f>(I72/H72)*1</f>
        <v>0.93669354838709684</v>
      </c>
    </row>
    <row r="73" spans="1:10" x14ac:dyDescent="0.25">
      <c r="A73" s="50" t="s">
        <v>132</v>
      </c>
      <c r="B73" s="50"/>
      <c r="C73" s="50"/>
      <c r="D73" s="50"/>
      <c r="E73" s="50"/>
      <c r="G73" s="13" t="s">
        <v>133</v>
      </c>
      <c r="H73" s="19">
        <v>296</v>
      </c>
      <c r="I73" s="17">
        <v>271.5</v>
      </c>
      <c r="J73" s="18">
        <f>(I73/H73)*1</f>
        <v>0.91722972972972971</v>
      </c>
    </row>
    <row r="74" spans="1:10" x14ac:dyDescent="0.25">
      <c r="A74" s="1" t="s">
        <v>134</v>
      </c>
      <c r="B74" s="1" t="s">
        <v>104</v>
      </c>
      <c r="C74" s="3">
        <v>7</v>
      </c>
      <c r="D74" s="3">
        <v>2</v>
      </c>
      <c r="E74" s="3">
        <f t="shared" ref="E74:E80" si="4">+C74*D74</f>
        <v>14</v>
      </c>
    </row>
    <row r="75" spans="1:10" x14ac:dyDescent="0.25">
      <c r="A75" s="1" t="s">
        <v>135</v>
      </c>
      <c r="B75" s="1" t="s">
        <v>95</v>
      </c>
      <c r="C75" s="3">
        <v>8</v>
      </c>
      <c r="D75" s="3">
        <v>3</v>
      </c>
      <c r="E75" s="3">
        <f t="shared" si="4"/>
        <v>24</v>
      </c>
    </row>
    <row r="76" spans="1:10" x14ac:dyDescent="0.25">
      <c r="A76" s="1" t="s">
        <v>136</v>
      </c>
      <c r="B76" s="1" t="s">
        <v>110</v>
      </c>
      <c r="C76" s="3">
        <v>8</v>
      </c>
      <c r="D76" s="3">
        <v>2</v>
      </c>
      <c r="E76" s="3">
        <f t="shared" si="4"/>
        <v>16</v>
      </c>
      <c r="G76" s="13" t="s">
        <v>137</v>
      </c>
      <c r="H76" s="13" t="s">
        <v>117</v>
      </c>
      <c r="I76" s="13" t="s">
        <v>138</v>
      </c>
      <c r="J76" s="13" t="s">
        <v>115</v>
      </c>
    </row>
    <row r="77" spans="1:10" x14ac:dyDescent="0.25">
      <c r="A77" s="1" t="s">
        <v>139</v>
      </c>
      <c r="B77" s="1" t="s">
        <v>296</v>
      </c>
      <c r="C77" s="3">
        <v>8</v>
      </c>
      <c r="D77" s="3">
        <v>2</v>
      </c>
      <c r="E77" s="3">
        <f t="shared" si="4"/>
        <v>16</v>
      </c>
      <c r="G77" s="20" t="s">
        <v>140</v>
      </c>
      <c r="H77" s="21">
        <v>11</v>
      </c>
      <c r="I77" s="21">
        <v>19</v>
      </c>
      <c r="J77" s="21">
        <v>153.69999999999999</v>
      </c>
    </row>
    <row r="78" spans="1:10" x14ac:dyDescent="0.25">
      <c r="A78" s="22" t="s">
        <v>141</v>
      </c>
      <c r="B78" s="1" t="s">
        <v>142</v>
      </c>
      <c r="C78" s="3">
        <v>7</v>
      </c>
      <c r="D78" s="3">
        <v>2</v>
      </c>
      <c r="E78" s="3">
        <f t="shared" si="4"/>
        <v>14</v>
      </c>
      <c r="G78" s="20" t="s">
        <v>143</v>
      </c>
      <c r="H78" s="21">
        <v>17</v>
      </c>
      <c r="I78" s="21">
        <v>29</v>
      </c>
      <c r="J78" s="21">
        <v>117.8</v>
      </c>
    </row>
    <row r="79" spans="1:10" x14ac:dyDescent="0.25">
      <c r="A79" s="22" t="s">
        <v>144</v>
      </c>
      <c r="B79" s="1" t="s">
        <v>90</v>
      </c>
      <c r="C79" s="3">
        <v>8</v>
      </c>
      <c r="D79" s="3">
        <v>2</v>
      </c>
      <c r="E79" s="3">
        <f t="shared" si="4"/>
        <v>16</v>
      </c>
      <c r="G79" s="13" t="s">
        <v>123</v>
      </c>
      <c r="H79" s="23">
        <f>+H77+H78</f>
        <v>28</v>
      </c>
      <c r="I79" s="23">
        <f>+I77+I78</f>
        <v>48</v>
      </c>
      <c r="J79" s="23">
        <f>+J77+J78</f>
        <v>271.5</v>
      </c>
    </row>
    <row r="80" spans="1:10" x14ac:dyDescent="0.25">
      <c r="A80" s="1" t="s">
        <v>145</v>
      </c>
      <c r="B80" s="1" t="s">
        <v>98</v>
      </c>
      <c r="C80" s="3">
        <v>8</v>
      </c>
      <c r="D80" s="3">
        <v>2</v>
      </c>
      <c r="E80" s="3">
        <f t="shared" si="4"/>
        <v>16</v>
      </c>
    </row>
    <row r="81" spans="1:5" x14ac:dyDescent="0.25">
      <c r="A81" s="22" t="s">
        <v>146</v>
      </c>
      <c r="B81" s="1" t="s">
        <v>85</v>
      </c>
      <c r="C81" s="3">
        <v>12</v>
      </c>
      <c r="D81" s="3">
        <v>2</v>
      </c>
      <c r="E81" s="3">
        <f>+D81*C81</f>
        <v>24</v>
      </c>
    </row>
    <row r="82" spans="1:5" x14ac:dyDescent="0.25">
      <c r="A82" s="15"/>
      <c r="B82" s="15"/>
      <c r="C82" s="15"/>
      <c r="D82" s="15"/>
      <c r="E82" s="1">
        <f>+E74+E75+E76+E77+E78+E79+E80+E81</f>
        <v>140</v>
      </c>
    </row>
    <row r="83" spans="1:5" x14ac:dyDescent="0.25">
      <c r="E83" s="1">
        <f>+E72+E82</f>
        <v>296</v>
      </c>
    </row>
  </sheetData>
  <mergeCells count="2">
    <mergeCell ref="A63:E63"/>
    <mergeCell ref="A73:E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87D7-D860-42C1-B6FD-C950F0C0CBF9}">
  <dimension ref="A1:K87"/>
  <sheetViews>
    <sheetView tabSelected="1" topLeftCell="D64" workbookViewId="0">
      <selection activeCell="N78" sqref="N78"/>
    </sheetView>
  </sheetViews>
  <sheetFormatPr baseColWidth="10" defaultColWidth="11.5703125" defaultRowHeight="15" x14ac:dyDescent="0.25"/>
  <cols>
    <col min="1" max="1" width="10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5.7109375" bestFit="1" customWidth="1"/>
    <col min="6" max="6" width="37.28515625" bestFit="1" customWidth="1"/>
    <col min="7" max="7" width="32" bestFit="1" customWidth="1"/>
    <col min="8" max="8" width="15.42578125" bestFit="1" customWidth="1"/>
    <col min="9" max="9" width="7.5703125" bestFit="1" customWidth="1"/>
    <col min="10" max="10" width="10.8554687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45204</v>
      </c>
      <c r="B2" s="4" t="s">
        <v>53</v>
      </c>
      <c r="C2" s="4" t="str">
        <f t="shared" ref="C2:C37" si="0">IF(B2="GUZMAN","SOT 079",IF(B2="MIGUEL","DMQ 934",IF(B2="FRANCO","UCS 416",IF(B2="MOYANO","HCB 003",IF(B2="CASTELLINA","UKQ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KUV274</v>
      </c>
      <c r="D2" s="4">
        <v>1</v>
      </c>
      <c r="E2" s="4" t="s">
        <v>168</v>
      </c>
      <c r="F2" s="4" t="s">
        <v>303</v>
      </c>
      <c r="G2" s="4" t="s">
        <v>168</v>
      </c>
      <c r="H2" s="4">
        <v>69951</v>
      </c>
      <c r="I2" s="4"/>
      <c r="J2" s="4">
        <v>8</v>
      </c>
      <c r="K2" s="4" t="s">
        <v>10</v>
      </c>
    </row>
    <row r="3" spans="1:11" s="27" customFormat="1" x14ac:dyDescent="0.25">
      <c r="A3" s="26">
        <v>45204</v>
      </c>
      <c r="B3" s="4" t="s">
        <v>53</v>
      </c>
      <c r="C3" s="4" t="str">
        <f t="shared" si="0"/>
        <v>KUV274</v>
      </c>
      <c r="D3" s="4">
        <v>1</v>
      </c>
      <c r="E3" s="4" t="s">
        <v>168</v>
      </c>
      <c r="F3" s="4" t="s">
        <v>96</v>
      </c>
      <c r="G3" s="4" t="s">
        <v>304</v>
      </c>
      <c r="H3" s="4">
        <v>69987</v>
      </c>
      <c r="I3" s="4">
        <v>2.1</v>
      </c>
      <c r="J3" s="4"/>
      <c r="K3" s="4" t="s">
        <v>10</v>
      </c>
    </row>
    <row r="4" spans="1:11" s="27" customFormat="1" x14ac:dyDescent="0.25">
      <c r="A4" s="26">
        <v>45204</v>
      </c>
      <c r="B4" s="4" t="s">
        <v>53</v>
      </c>
      <c r="C4" s="4" t="str">
        <f t="shared" si="0"/>
        <v>KUV274</v>
      </c>
      <c r="D4" s="4">
        <v>1</v>
      </c>
      <c r="E4" s="4" t="s">
        <v>168</v>
      </c>
      <c r="F4" s="4" t="s">
        <v>81</v>
      </c>
      <c r="G4" s="4" t="s">
        <v>305</v>
      </c>
      <c r="H4" s="4">
        <v>69988</v>
      </c>
      <c r="I4" s="4"/>
      <c r="J4" s="4">
        <v>2.9</v>
      </c>
      <c r="K4" s="4" t="s">
        <v>10</v>
      </c>
    </row>
    <row r="5" spans="1:11" s="27" customFormat="1" x14ac:dyDescent="0.25">
      <c r="A5" s="26">
        <v>45204</v>
      </c>
      <c r="B5" s="4" t="s">
        <v>26</v>
      </c>
      <c r="C5" s="4" t="str">
        <f t="shared" ref="C5:C6" si="1">IF(B5="GUZMAN","SOT 079",IF(B5="MIGUEL","DMQ 934",IF(B5="FRANCO","UCS 416",IF(B5="MOYANO","HCB 003",IF(B5="MUSTAFA","UKQ 237",IF(B5="TONI","MGW270",IF(B5="IBARRA","PLH889",IF(B5="VILLAFAÑE","MGI 513",IF(B5="VELAZQUEZ","PMK 090",IF(B5="ACOSTA","KUV274",IF(B5="LEDESMA","AA 544 YZ",IF(B5="NIETO","WIW 420",IF(B5="GONZALEZ","VBT 585",IF(B5="LOZANO","WYK 776",IF(B5="AGUSTIN","WTH 142","")))))))))))))))</f>
        <v>AA 544 YZ</v>
      </c>
      <c r="D5" s="4">
        <v>1</v>
      </c>
      <c r="E5" s="4" t="s">
        <v>12</v>
      </c>
      <c r="F5" s="4" t="s">
        <v>13</v>
      </c>
      <c r="G5" s="4" t="s">
        <v>14</v>
      </c>
      <c r="H5" s="4">
        <v>69970</v>
      </c>
      <c r="I5" s="4"/>
      <c r="J5" s="4">
        <v>14.5</v>
      </c>
      <c r="K5" s="4" t="s">
        <v>10</v>
      </c>
    </row>
    <row r="6" spans="1:11" s="27" customFormat="1" x14ac:dyDescent="0.25">
      <c r="A6" s="26">
        <v>45204</v>
      </c>
      <c r="B6" s="4" t="s">
        <v>26</v>
      </c>
      <c r="C6" s="4" t="str">
        <f t="shared" si="1"/>
        <v>AA 544 YZ</v>
      </c>
      <c r="D6" s="4">
        <v>2</v>
      </c>
      <c r="E6" s="4" t="s">
        <v>12</v>
      </c>
      <c r="F6" s="4" t="s">
        <v>32</v>
      </c>
      <c r="G6" s="4" t="s">
        <v>33</v>
      </c>
      <c r="H6" s="4">
        <v>69952</v>
      </c>
      <c r="I6" s="4"/>
      <c r="J6" s="4">
        <v>4.5</v>
      </c>
      <c r="K6" s="4" t="s">
        <v>10</v>
      </c>
    </row>
    <row r="7" spans="1:11" s="27" customFormat="1" x14ac:dyDescent="0.25">
      <c r="A7" s="26">
        <v>45204</v>
      </c>
      <c r="B7" s="4" t="s">
        <v>11</v>
      </c>
      <c r="C7" s="4" t="str">
        <f t="shared" si="0"/>
        <v>PMK 090</v>
      </c>
      <c r="D7" s="4">
        <v>1</v>
      </c>
      <c r="E7" s="4" t="s">
        <v>23</v>
      </c>
      <c r="F7" s="4" t="s">
        <v>24</v>
      </c>
      <c r="G7" s="4" t="s">
        <v>25</v>
      </c>
      <c r="H7" s="4">
        <v>69886</v>
      </c>
      <c r="I7" s="4"/>
      <c r="J7" s="4" t="s">
        <v>306</v>
      </c>
      <c r="K7" s="4" t="s">
        <v>10</v>
      </c>
    </row>
    <row r="8" spans="1:11" s="27" customFormat="1" x14ac:dyDescent="0.25">
      <c r="A8" s="26">
        <v>45204</v>
      </c>
      <c r="B8" s="4" t="s">
        <v>11</v>
      </c>
      <c r="C8" s="4" t="str">
        <f t="shared" ref="C8:C18" si="2">IF(B8="GUZMAN","SOT 079",IF(B8="MIGUEL","DMQ 934",IF(B8="FRANCO","UCS 416",IF(B8="MOYANO","HCB 003",IF(B8="MUSTAFA","UKQ 237",IF(B8="TONI","MGW270",IF(B8="IBARRA","PLH889",IF(B8="VILLAFAÑE","MGI 513",IF(B8="VELAZQUEZ","PMK 090",IF(B8="ACOSTA","KUV274",IF(B8="LEDESMA","AA 544 YZ",IF(B8="NIETO","WIW 420",IF(B8="GONZALEZ","VBT 585",IF(B8="LOZANO","WYK 776",IF(B8="AGUSTIN","WTH 142","")))))))))))))))</f>
        <v>PMK 090</v>
      </c>
      <c r="D8" s="4">
        <v>2</v>
      </c>
      <c r="E8" s="4" t="s">
        <v>23</v>
      </c>
      <c r="F8" s="4" t="s">
        <v>24</v>
      </c>
      <c r="G8" s="4" t="s">
        <v>25</v>
      </c>
      <c r="H8" s="4">
        <v>69585</v>
      </c>
      <c r="I8" s="4"/>
      <c r="J8" s="4">
        <v>26.2</v>
      </c>
      <c r="K8" s="4" t="s">
        <v>10</v>
      </c>
    </row>
    <row r="9" spans="1:11" s="27" customFormat="1" x14ac:dyDescent="0.25">
      <c r="A9" s="26">
        <v>45204</v>
      </c>
      <c r="B9" s="4" t="s">
        <v>64</v>
      </c>
      <c r="C9" s="4" t="str">
        <f t="shared" si="2"/>
        <v>PLH889</v>
      </c>
      <c r="D9" s="4">
        <v>1</v>
      </c>
      <c r="E9" s="4" t="s">
        <v>23</v>
      </c>
      <c r="F9" s="4" t="s">
        <v>203</v>
      </c>
      <c r="G9" s="4" t="s">
        <v>204</v>
      </c>
      <c r="H9" s="4">
        <v>69984</v>
      </c>
      <c r="I9" s="4">
        <v>0.1</v>
      </c>
      <c r="J9" s="4"/>
      <c r="K9" s="4" t="s">
        <v>10</v>
      </c>
    </row>
    <row r="10" spans="1:11" s="27" customFormat="1" x14ac:dyDescent="0.25">
      <c r="A10" s="26">
        <v>45204</v>
      </c>
      <c r="B10" s="4" t="s">
        <v>64</v>
      </c>
      <c r="C10" s="4" t="str">
        <f t="shared" si="2"/>
        <v>PLH889</v>
      </c>
      <c r="D10" s="4">
        <v>1</v>
      </c>
      <c r="E10" s="4" t="s">
        <v>307</v>
      </c>
      <c r="F10" s="4" t="s">
        <v>308</v>
      </c>
      <c r="G10" s="4" t="s">
        <v>309</v>
      </c>
      <c r="H10" s="4">
        <v>69996</v>
      </c>
      <c r="I10" s="4">
        <v>0.2</v>
      </c>
      <c r="J10" s="4">
        <v>3.9</v>
      </c>
      <c r="K10" s="4" t="s">
        <v>18</v>
      </c>
    </row>
    <row r="11" spans="1:11" s="27" customFormat="1" x14ac:dyDescent="0.25">
      <c r="A11" s="26">
        <v>45204</v>
      </c>
      <c r="B11" s="4" t="s">
        <v>64</v>
      </c>
      <c r="C11" s="4" t="str">
        <f t="shared" si="2"/>
        <v>PLH889</v>
      </c>
      <c r="D11" s="4">
        <v>1</v>
      </c>
      <c r="E11" s="4" t="s">
        <v>310</v>
      </c>
      <c r="F11" s="4" t="s">
        <v>311</v>
      </c>
      <c r="G11" s="4" t="s">
        <v>310</v>
      </c>
      <c r="H11" s="4">
        <v>69994</v>
      </c>
      <c r="I11" s="4">
        <v>0.2</v>
      </c>
      <c r="J11" s="4">
        <v>5</v>
      </c>
      <c r="K11" s="4" t="s">
        <v>10</v>
      </c>
    </row>
    <row r="12" spans="1:11" x14ac:dyDescent="0.25">
      <c r="A12" s="2">
        <v>45204</v>
      </c>
      <c r="B12" s="25"/>
      <c r="C12" s="25"/>
      <c r="D12" s="25"/>
      <c r="E12" s="25" t="s">
        <v>166</v>
      </c>
      <c r="F12" s="25" t="s">
        <v>312</v>
      </c>
      <c r="G12" s="25" t="s">
        <v>313</v>
      </c>
      <c r="H12" s="25">
        <v>69982</v>
      </c>
      <c r="I12" s="3">
        <v>0.3</v>
      </c>
      <c r="J12" s="3"/>
      <c r="K12" s="3" t="s">
        <v>10</v>
      </c>
    </row>
    <row r="13" spans="1:11" s="27" customFormat="1" x14ac:dyDescent="0.25">
      <c r="A13" s="26">
        <v>45204</v>
      </c>
      <c r="B13" s="4" t="s">
        <v>40</v>
      </c>
      <c r="C13" s="4" t="str">
        <f t="shared" si="2"/>
        <v>MGW270</v>
      </c>
      <c r="D13" s="4">
        <v>1</v>
      </c>
      <c r="E13" s="4" t="s">
        <v>12</v>
      </c>
      <c r="F13" s="4" t="s">
        <v>267</v>
      </c>
      <c r="G13" s="4" t="s">
        <v>268</v>
      </c>
      <c r="H13" s="4">
        <v>69998</v>
      </c>
      <c r="I13" s="4">
        <v>0.1</v>
      </c>
      <c r="J13" s="4"/>
      <c r="K13" s="4" t="s">
        <v>10</v>
      </c>
    </row>
    <row r="14" spans="1:11" s="27" customFormat="1" x14ac:dyDescent="0.25">
      <c r="A14" s="26">
        <v>45204</v>
      </c>
      <c r="B14" s="4" t="s">
        <v>40</v>
      </c>
      <c r="C14" s="4" t="str">
        <f t="shared" si="2"/>
        <v>MGW270</v>
      </c>
      <c r="D14" s="4">
        <v>1</v>
      </c>
      <c r="E14" s="4" t="s">
        <v>12</v>
      </c>
      <c r="F14" s="4" t="s">
        <v>314</v>
      </c>
      <c r="G14" s="4" t="s">
        <v>315</v>
      </c>
      <c r="H14" s="4">
        <v>69958</v>
      </c>
      <c r="I14" s="4"/>
      <c r="J14" s="4">
        <v>1.5</v>
      </c>
      <c r="K14" s="4" t="s">
        <v>10</v>
      </c>
    </row>
    <row r="15" spans="1:11" s="27" customFormat="1" x14ac:dyDescent="0.25">
      <c r="A15" s="26">
        <v>45204</v>
      </c>
      <c r="B15" s="4" t="s">
        <v>40</v>
      </c>
      <c r="C15" s="4" t="str">
        <f t="shared" si="2"/>
        <v>MGW270</v>
      </c>
      <c r="D15" s="4">
        <v>1</v>
      </c>
      <c r="E15" s="4" t="s">
        <v>12</v>
      </c>
      <c r="F15" s="4" t="s">
        <v>19</v>
      </c>
      <c r="G15" s="4" t="s">
        <v>316</v>
      </c>
      <c r="H15" s="4">
        <v>69947</v>
      </c>
      <c r="I15" s="4">
        <v>1.6</v>
      </c>
      <c r="J15" s="4"/>
      <c r="K15" s="4" t="s">
        <v>10</v>
      </c>
    </row>
    <row r="16" spans="1:11" s="27" customFormat="1" x14ac:dyDescent="0.25">
      <c r="A16" s="26">
        <v>45204</v>
      </c>
      <c r="B16" s="4" t="s">
        <v>40</v>
      </c>
      <c r="C16" s="4" t="str">
        <f t="shared" si="2"/>
        <v>MGW270</v>
      </c>
      <c r="D16" s="4">
        <v>1</v>
      </c>
      <c r="E16" s="4" t="s">
        <v>12</v>
      </c>
      <c r="F16" s="4" t="s">
        <v>79</v>
      </c>
      <c r="G16" s="4" t="s">
        <v>80</v>
      </c>
      <c r="H16" s="4">
        <v>69968</v>
      </c>
      <c r="I16" s="4">
        <v>0.8</v>
      </c>
      <c r="J16" s="4"/>
      <c r="K16" s="4" t="s">
        <v>10</v>
      </c>
    </row>
    <row r="17" spans="1:11" s="27" customFormat="1" x14ac:dyDescent="0.25">
      <c r="A17" s="26">
        <v>45204</v>
      </c>
      <c r="B17" s="4" t="s">
        <v>40</v>
      </c>
      <c r="C17" s="4" t="str">
        <f t="shared" si="2"/>
        <v>MGW270</v>
      </c>
      <c r="D17" s="4">
        <v>1</v>
      </c>
      <c r="E17" s="4" t="s">
        <v>12</v>
      </c>
      <c r="F17" s="4" t="s">
        <v>19</v>
      </c>
      <c r="G17" s="4" t="s">
        <v>317</v>
      </c>
      <c r="H17" s="4">
        <v>69997</v>
      </c>
      <c r="I17" s="4">
        <v>0.2</v>
      </c>
      <c r="J17" s="4"/>
      <c r="K17" s="4" t="s">
        <v>10</v>
      </c>
    </row>
    <row r="18" spans="1:11" s="27" customFormat="1" x14ac:dyDescent="0.25">
      <c r="A18" s="26">
        <v>45204</v>
      </c>
      <c r="B18" s="4" t="s">
        <v>40</v>
      </c>
      <c r="C18" s="4" t="str">
        <f t="shared" si="2"/>
        <v>MGW270</v>
      </c>
      <c r="D18" s="4">
        <v>1</v>
      </c>
      <c r="E18" s="4" t="s">
        <v>12</v>
      </c>
      <c r="F18" s="4" t="s">
        <v>19</v>
      </c>
      <c r="G18" s="4" t="s">
        <v>317</v>
      </c>
      <c r="H18" s="4">
        <v>69971</v>
      </c>
      <c r="I18" s="4">
        <v>1</v>
      </c>
      <c r="J18" s="4"/>
      <c r="K18" s="4" t="s">
        <v>10</v>
      </c>
    </row>
    <row r="19" spans="1:11" s="27" customFormat="1" x14ac:dyDescent="0.25">
      <c r="A19" s="26">
        <v>45204</v>
      </c>
      <c r="B19" s="4" t="s">
        <v>34</v>
      </c>
      <c r="C19" s="4" t="str">
        <f t="shared" si="0"/>
        <v>MGI 513</v>
      </c>
      <c r="D19" s="4">
        <v>1</v>
      </c>
      <c r="E19" s="4" t="s">
        <v>12</v>
      </c>
      <c r="F19" s="4" t="s">
        <v>318</v>
      </c>
      <c r="G19" s="4" t="s">
        <v>319</v>
      </c>
      <c r="H19" s="4">
        <v>69965</v>
      </c>
      <c r="I19" s="4"/>
      <c r="J19" s="4">
        <v>1.5</v>
      </c>
      <c r="K19" s="4" t="s">
        <v>10</v>
      </c>
    </row>
    <row r="20" spans="1:11" s="27" customFormat="1" x14ac:dyDescent="0.25">
      <c r="A20" s="26">
        <v>45204</v>
      </c>
      <c r="B20" s="4" t="s">
        <v>34</v>
      </c>
      <c r="C20" s="4" t="str">
        <f t="shared" si="0"/>
        <v>MGI 513</v>
      </c>
      <c r="D20" s="4">
        <v>1</v>
      </c>
      <c r="E20" s="4" t="s">
        <v>12</v>
      </c>
      <c r="F20" s="4" t="s">
        <v>320</v>
      </c>
      <c r="G20" s="4" t="s">
        <v>321</v>
      </c>
      <c r="H20" s="4">
        <v>69959</v>
      </c>
      <c r="I20" s="4"/>
      <c r="J20" s="4">
        <v>0.4</v>
      </c>
      <c r="K20" s="4" t="s">
        <v>10</v>
      </c>
    </row>
    <row r="21" spans="1:11" ht="60" x14ac:dyDescent="0.25">
      <c r="A21" s="2">
        <v>45204</v>
      </c>
      <c r="B21" s="25"/>
      <c r="C21" s="25"/>
      <c r="D21" s="25"/>
      <c r="E21" s="35" t="s">
        <v>363</v>
      </c>
      <c r="F21" s="25" t="s">
        <v>322</v>
      </c>
      <c r="G21" s="25" t="s">
        <v>323</v>
      </c>
      <c r="H21" s="25">
        <v>69879</v>
      </c>
      <c r="I21" s="3">
        <v>0.5</v>
      </c>
      <c r="J21" s="3"/>
      <c r="K21" s="3" t="s">
        <v>18</v>
      </c>
    </row>
    <row r="22" spans="1:11" s="27" customFormat="1" x14ac:dyDescent="0.25">
      <c r="A22" s="26">
        <v>45204</v>
      </c>
      <c r="B22" s="4" t="s">
        <v>34</v>
      </c>
      <c r="C22" s="4" t="str">
        <f t="shared" si="0"/>
        <v>MGI 513</v>
      </c>
      <c r="D22" s="4">
        <v>1</v>
      </c>
      <c r="E22" s="4" t="s">
        <v>179</v>
      </c>
      <c r="F22" s="4" t="s">
        <v>324</v>
      </c>
      <c r="G22" s="4" t="s">
        <v>325</v>
      </c>
      <c r="H22" s="4">
        <v>69983</v>
      </c>
      <c r="I22" s="4">
        <v>0.6</v>
      </c>
      <c r="J22" s="4"/>
      <c r="K22" s="4" t="s">
        <v>18</v>
      </c>
    </row>
    <row r="23" spans="1:11" s="27" customFormat="1" x14ac:dyDescent="0.25">
      <c r="A23" s="26">
        <v>45204</v>
      </c>
      <c r="B23" s="4" t="s">
        <v>85</v>
      </c>
      <c r="C23" s="4" t="str">
        <f t="shared" si="0"/>
        <v>VBT 585</v>
      </c>
      <c r="D23" s="4">
        <v>1</v>
      </c>
      <c r="E23" s="4" t="s">
        <v>27</v>
      </c>
      <c r="F23" s="4" t="s">
        <v>326</v>
      </c>
      <c r="G23" s="4" t="s">
        <v>327</v>
      </c>
      <c r="H23" s="4">
        <v>69960</v>
      </c>
      <c r="I23" s="4"/>
      <c r="J23" s="4">
        <v>11.3</v>
      </c>
      <c r="K23" s="4" t="s">
        <v>10</v>
      </c>
    </row>
    <row r="24" spans="1:11" s="27" customFormat="1" x14ac:dyDescent="0.25">
      <c r="A24" s="26">
        <v>45204</v>
      </c>
      <c r="B24" s="4" t="s">
        <v>85</v>
      </c>
      <c r="C24" s="4" t="str">
        <f>IF(B24="GUZMAN","SOT 079",IF(B24="MIGUEL","DMQ 934",IF(B24="FRANCO","UCS 416",IF(B24="MOYANO","HCB 003",IF(B24="MUSTAFA","UKQ 237",IF(B24="TONI","MGW270",IF(B24="IBARRA","PLH889",IF(B24="VILLAFAÑE","MGI 513",IF(B24="VELAZQUEZ","PMK 090",IF(B24="ACOSTA","KUV274",IF(B24="LEDESMA","AA 544 YZ",IF(B24="NIETO","WIW 420",IF(B24="GONZALEZ","VBT 585",IF(B24="LOZANO","WYK 776",IF(B24="AGUSTIN","WTH 142","")))))))))))))))</f>
        <v>VBT 585</v>
      </c>
      <c r="D24" s="4">
        <v>2</v>
      </c>
      <c r="E24" s="4" t="s">
        <v>170</v>
      </c>
      <c r="F24" s="4" t="s">
        <v>328</v>
      </c>
      <c r="G24" s="4" t="s">
        <v>329</v>
      </c>
      <c r="H24" s="4">
        <v>69953</v>
      </c>
      <c r="I24" s="4"/>
      <c r="J24" s="4">
        <v>12</v>
      </c>
      <c r="K24" s="4" t="s">
        <v>10</v>
      </c>
    </row>
    <row r="25" spans="1:11" s="27" customFormat="1" x14ac:dyDescent="0.25">
      <c r="A25" s="26">
        <v>45204</v>
      </c>
      <c r="B25" s="4" t="s">
        <v>110</v>
      </c>
      <c r="C25" s="4" t="str">
        <f t="shared" si="0"/>
        <v>WYK 776</v>
      </c>
      <c r="D25" s="4">
        <v>1</v>
      </c>
      <c r="E25" s="4" t="s">
        <v>12</v>
      </c>
      <c r="F25" s="4" t="s">
        <v>330</v>
      </c>
      <c r="G25" s="4" t="s">
        <v>331</v>
      </c>
      <c r="H25" s="4">
        <v>69967</v>
      </c>
      <c r="I25" s="4"/>
      <c r="J25" s="4">
        <v>5.8</v>
      </c>
      <c r="K25" s="4" t="s">
        <v>10</v>
      </c>
    </row>
    <row r="26" spans="1:11" s="27" customFormat="1" x14ac:dyDescent="0.25">
      <c r="A26" s="26">
        <v>45204</v>
      </c>
      <c r="B26" s="4" t="s">
        <v>142</v>
      </c>
      <c r="C26" s="4" t="str">
        <f t="shared" ref="C26:C35" si="3">IF(B26="GUZMAN","SOT 079",IF(B26="MIGUEL","DMQ 934",IF(B26="FRANCO","UCS 416",IF(B26="MOYANO","HCB 003",IF(B26="MUSTAFA","UKQ 237",IF(B26="TONI","MGW270",IF(B26="IBARRA","PLH889",IF(B26="VILLAFAÑE","MGI 513",IF(B26="VELAZQUEZ","PMK 090",IF(B26="ACOSTA","KUV274",IF(B26="LEDESMA","AA 544 YZ",IF(B26="NIETO","WIW 420",IF(B26="GONZALEZ","VBT 585",IF(B26="LOZANO","WYK 776",IF(B26="AGUSTIN","WTH 142","")))))))))))))))</f>
        <v>WIW 420</v>
      </c>
      <c r="D26" s="4">
        <v>1</v>
      </c>
      <c r="E26" s="4" t="s">
        <v>27</v>
      </c>
      <c r="F26" s="4" t="s">
        <v>96</v>
      </c>
      <c r="G26" s="4" t="s">
        <v>332</v>
      </c>
      <c r="H26" s="4">
        <v>69948</v>
      </c>
      <c r="I26" s="4">
        <v>2</v>
      </c>
      <c r="J26" s="4">
        <v>6</v>
      </c>
      <c r="K26" s="4" t="s">
        <v>10</v>
      </c>
    </row>
    <row r="27" spans="1:11" s="27" customFormat="1" x14ac:dyDescent="0.25">
      <c r="A27" s="26">
        <v>45204</v>
      </c>
      <c r="B27" s="4" t="s">
        <v>104</v>
      </c>
      <c r="C27" s="4" t="str">
        <f t="shared" si="3"/>
        <v>UCS 416</v>
      </c>
      <c r="D27" s="4">
        <v>1</v>
      </c>
      <c r="E27" s="4" t="s">
        <v>205</v>
      </c>
      <c r="F27" s="4" t="s">
        <v>333</v>
      </c>
      <c r="G27" s="4" t="s">
        <v>334</v>
      </c>
      <c r="H27" s="4">
        <v>69954</v>
      </c>
      <c r="I27" s="4">
        <v>1.5</v>
      </c>
      <c r="J27" s="4">
        <v>4</v>
      </c>
      <c r="K27" s="4" t="s">
        <v>10</v>
      </c>
    </row>
    <row r="28" spans="1:11" s="27" customFormat="1" x14ac:dyDescent="0.25">
      <c r="A28" s="26">
        <v>45204</v>
      </c>
      <c r="B28" s="4" t="s">
        <v>104</v>
      </c>
      <c r="C28" s="4" t="str">
        <f t="shared" si="3"/>
        <v>UCS 416</v>
      </c>
      <c r="D28" s="4">
        <v>1</v>
      </c>
      <c r="E28" s="4" t="s">
        <v>205</v>
      </c>
      <c r="F28" s="4" t="s">
        <v>62</v>
      </c>
      <c r="G28" s="4" t="s">
        <v>335</v>
      </c>
      <c r="H28" s="4">
        <v>69975</v>
      </c>
      <c r="I28" s="4">
        <v>0.5</v>
      </c>
      <c r="J28" s="4"/>
      <c r="K28" s="4" t="s">
        <v>10</v>
      </c>
    </row>
    <row r="29" spans="1:11" s="27" customFormat="1" x14ac:dyDescent="0.25">
      <c r="A29" s="26">
        <v>45204</v>
      </c>
      <c r="B29" s="4" t="s">
        <v>104</v>
      </c>
      <c r="C29" s="4" t="str">
        <f t="shared" si="3"/>
        <v>UCS 416</v>
      </c>
      <c r="D29" s="4">
        <v>1</v>
      </c>
      <c r="E29" s="4" t="s">
        <v>27</v>
      </c>
      <c r="F29" s="4" t="s">
        <v>30</v>
      </c>
      <c r="G29" s="4" t="s">
        <v>31</v>
      </c>
      <c r="H29" s="4">
        <v>69949</v>
      </c>
      <c r="I29" s="4">
        <v>0.3</v>
      </c>
      <c r="J29" s="4"/>
      <c r="K29" s="4" t="s">
        <v>10</v>
      </c>
    </row>
    <row r="30" spans="1:11" s="27" customFormat="1" x14ac:dyDescent="0.25">
      <c r="A30" s="26">
        <v>45204</v>
      </c>
      <c r="B30" s="4" t="s">
        <v>104</v>
      </c>
      <c r="C30" s="4" t="str">
        <f t="shared" si="3"/>
        <v>UCS 416</v>
      </c>
      <c r="D30" s="4">
        <v>1</v>
      </c>
      <c r="E30" s="4" t="s">
        <v>27</v>
      </c>
      <c r="F30" s="4" t="s">
        <v>93</v>
      </c>
      <c r="G30" s="4" t="s">
        <v>336</v>
      </c>
      <c r="H30" s="4">
        <v>69603</v>
      </c>
      <c r="I30" s="4">
        <v>0.1</v>
      </c>
      <c r="J30" s="4">
        <v>0.1</v>
      </c>
      <c r="K30" s="4" t="s">
        <v>18</v>
      </c>
    </row>
    <row r="31" spans="1:11" s="27" customFormat="1" x14ac:dyDescent="0.25">
      <c r="A31" s="26">
        <v>45204</v>
      </c>
      <c r="B31" s="4" t="s">
        <v>104</v>
      </c>
      <c r="C31" s="4" t="str">
        <f t="shared" si="3"/>
        <v>UCS 416</v>
      </c>
      <c r="D31" s="4">
        <v>1</v>
      </c>
      <c r="E31" s="4" t="s">
        <v>27</v>
      </c>
      <c r="F31" s="4" t="s">
        <v>337</v>
      </c>
      <c r="G31" s="4" t="s">
        <v>338</v>
      </c>
      <c r="H31" s="4">
        <v>69955</v>
      </c>
      <c r="I31" s="4">
        <v>0.3</v>
      </c>
      <c r="J31" s="4"/>
      <c r="K31" s="4" t="s">
        <v>10</v>
      </c>
    </row>
    <row r="32" spans="1:11" s="27" customFormat="1" x14ac:dyDescent="0.25">
      <c r="A32" s="26">
        <v>45204</v>
      </c>
      <c r="B32" s="4" t="s">
        <v>104</v>
      </c>
      <c r="C32" s="4" t="str">
        <f t="shared" si="3"/>
        <v>UCS 416</v>
      </c>
      <c r="D32" s="4">
        <v>2</v>
      </c>
      <c r="E32" s="4" t="s">
        <v>27</v>
      </c>
      <c r="F32" s="4" t="s">
        <v>339</v>
      </c>
      <c r="G32" s="4" t="s">
        <v>340</v>
      </c>
      <c r="H32" s="4">
        <v>69957</v>
      </c>
      <c r="I32" s="4"/>
      <c r="J32" s="4">
        <v>4</v>
      </c>
      <c r="K32" s="4" t="s">
        <v>10</v>
      </c>
    </row>
    <row r="33" spans="1:11" s="27" customFormat="1" x14ac:dyDescent="0.25">
      <c r="A33" s="26">
        <v>45204</v>
      </c>
      <c r="B33" s="4" t="s">
        <v>104</v>
      </c>
      <c r="C33" s="4" t="str">
        <f t="shared" si="3"/>
        <v>UCS 416</v>
      </c>
      <c r="D33" s="4">
        <v>2</v>
      </c>
      <c r="E33" s="4" t="s">
        <v>27</v>
      </c>
      <c r="F33" s="4" t="s">
        <v>99</v>
      </c>
      <c r="G33" s="4" t="s">
        <v>341</v>
      </c>
      <c r="H33" s="4">
        <v>69956</v>
      </c>
      <c r="I33" s="4"/>
      <c r="J33" s="4">
        <v>1.2</v>
      </c>
      <c r="K33" s="4" t="s">
        <v>10</v>
      </c>
    </row>
    <row r="34" spans="1:11" s="27" customFormat="1" x14ac:dyDescent="0.25">
      <c r="A34" s="26">
        <v>45204</v>
      </c>
      <c r="B34" s="4" t="s">
        <v>104</v>
      </c>
      <c r="C34" s="4" t="str">
        <f t="shared" si="3"/>
        <v>UCS 416</v>
      </c>
      <c r="D34" s="4">
        <v>2</v>
      </c>
      <c r="E34" s="4" t="s">
        <v>27</v>
      </c>
      <c r="F34" s="4" t="s">
        <v>19</v>
      </c>
      <c r="G34" s="4" t="s">
        <v>342</v>
      </c>
      <c r="H34" s="4">
        <v>69966</v>
      </c>
      <c r="I34" s="4">
        <v>0.8</v>
      </c>
      <c r="J34" s="4"/>
      <c r="K34" s="4" t="s">
        <v>10</v>
      </c>
    </row>
    <row r="35" spans="1:11" s="27" customFormat="1" x14ac:dyDescent="0.25">
      <c r="A35" s="26">
        <v>45204</v>
      </c>
      <c r="B35" s="4" t="s">
        <v>296</v>
      </c>
      <c r="C35" s="4" t="str">
        <f t="shared" si="3"/>
        <v>UKQ 237</v>
      </c>
      <c r="D35" s="4">
        <v>1</v>
      </c>
      <c r="E35" s="4" t="s">
        <v>27</v>
      </c>
      <c r="F35" s="4" t="s">
        <v>81</v>
      </c>
      <c r="G35" s="4" t="s">
        <v>343</v>
      </c>
      <c r="H35" s="4">
        <v>69964</v>
      </c>
      <c r="I35" s="4"/>
      <c r="J35" s="4">
        <v>3</v>
      </c>
      <c r="K35" s="4" t="s">
        <v>10</v>
      </c>
    </row>
    <row r="36" spans="1:11" s="27" customFormat="1" x14ac:dyDescent="0.25">
      <c r="A36" s="26">
        <v>45204</v>
      </c>
      <c r="B36" s="4" t="s">
        <v>90</v>
      </c>
      <c r="C36" s="4" t="str">
        <f t="shared" si="0"/>
        <v>WTH 142</v>
      </c>
      <c r="D36" s="4">
        <v>1</v>
      </c>
      <c r="E36" s="4" t="s">
        <v>27</v>
      </c>
      <c r="F36" s="4" t="s">
        <v>344</v>
      </c>
      <c r="G36" s="4" t="s">
        <v>345</v>
      </c>
      <c r="H36" s="4">
        <v>69978</v>
      </c>
      <c r="I36" s="4"/>
      <c r="J36" s="4">
        <v>4.5</v>
      </c>
      <c r="K36" s="4" t="s">
        <v>10</v>
      </c>
    </row>
    <row r="37" spans="1:11" s="27" customFormat="1" x14ac:dyDescent="0.25">
      <c r="A37" s="26">
        <v>45204</v>
      </c>
      <c r="B37" s="4" t="s">
        <v>90</v>
      </c>
      <c r="C37" s="4" t="str">
        <f t="shared" si="0"/>
        <v>WTH 142</v>
      </c>
      <c r="D37" s="4">
        <v>1</v>
      </c>
      <c r="E37" s="4" t="s">
        <v>27</v>
      </c>
      <c r="F37" s="4" t="s">
        <v>346</v>
      </c>
      <c r="G37" s="4" t="s">
        <v>347</v>
      </c>
      <c r="H37" s="4">
        <v>69980</v>
      </c>
      <c r="I37" s="4"/>
      <c r="J37" s="4">
        <v>2</v>
      </c>
      <c r="K37" s="4" t="s">
        <v>10</v>
      </c>
    </row>
    <row r="38" spans="1:11" s="27" customFormat="1" x14ac:dyDescent="0.25">
      <c r="A38" s="26">
        <v>45204</v>
      </c>
      <c r="B38" s="4" t="s">
        <v>98</v>
      </c>
      <c r="C38" s="4" t="str">
        <f t="shared" ref="C38:C51" si="4">IF(B38="GUZMAN","SOT 079",IF(B38="MIGUEL","DMQ 934",IF(B38="FRANCO","UCS 416",IF(B38="MOYANO","HCB 003",IF(B38="MUSTAFA","UKQ 237",IF(B38="TONI","MGW270",IF(B38="IBARRA","PLH889",IF(B38="VILLAFAÑE","MGI 513",IF(B38="VELAZQUEZ","PMK 090",IF(B38="ACOSTA","KUV274",IF(B38="LEDESMA","AA 544 YZ",IF(B38="NIETO","WIW 420",IF(B38="GONZALEZ","VBT 585",IF(B38="LOZANO","WYK 776",IF(B38="AGUSTIN","WTH 142","")))))))))))))))</f>
        <v>HCB 003</v>
      </c>
      <c r="D38" s="4">
        <v>1</v>
      </c>
      <c r="E38" s="4" t="s">
        <v>27</v>
      </c>
      <c r="F38" s="4" t="s">
        <v>348</v>
      </c>
      <c r="G38" s="4" t="s">
        <v>349</v>
      </c>
      <c r="H38" s="4">
        <v>69993</v>
      </c>
      <c r="I38" s="4">
        <v>1</v>
      </c>
      <c r="J38" s="4"/>
      <c r="K38" s="4" t="s">
        <v>10</v>
      </c>
    </row>
    <row r="39" spans="1:11" s="27" customFormat="1" x14ac:dyDescent="0.25">
      <c r="A39" s="26">
        <v>45204</v>
      </c>
      <c r="B39" s="4" t="s">
        <v>98</v>
      </c>
      <c r="C39" s="4" t="str">
        <f t="shared" si="4"/>
        <v>HCB 003</v>
      </c>
      <c r="D39" s="4">
        <v>1</v>
      </c>
      <c r="E39" s="4" t="s">
        <v>27</v>
      </c>
      <c r="F39" s="4" t="s">
        <v>188</v>
      </c>
      <c r="G39" s="4" t="s">
        <v>189</v>
      </c>
      <c r="H39" s="4">
        <v>69973</v>
      </c>
      <c r="I39" s="4">
        <v>0.1</v>
      </c>
      <c r="J39" s="4"/>
      <c r="K39" s="4" t="s">
        <v>10</v>
      </c>
    </row>
    <row r="40" spans="1:11" s="27" customFormat="1" x14ac:dyDescent="0.25">
      <c r="A40" s="26">
        <v>45204</v>
      </c>
      <c r="B40" s="4" t="s">
        <v>98</v>
      </c>
      <c r="C40" s="4" t="str">
        <f t="shared" si="4"/>
        <v>HCB 003</v>
      </c>
      <c r="D40" s="4">
        <v>1</v>
      </c>
      <c r="E40" s="4" t="s">
        <v>27</v>
      </c>
      <c r="F40" s="4" t="s">
        <v>188</v>
      </c>
      <c r="G40" s="4" t="s">
        <v>350</v>
      </c>
      <c r="H40" s="4">
        <v>69979</v>
      </c>
      <c r="I40" s="4">
        <v>0.1</v>
      </c>
      <c r="J40" s="4"/>
      <c r="K40" s="4" t="s">
        <v>10</v>
      </c>
    </row>
    <row r="41" spans="1:11" s="27" customFormat="1" x14ac:dyDescent="0.25">
      <c r="A41" s="26">
        <v>45204</v>
      </c>
      <c r="B41" s="4" t="s">
        <v>98</v>
      </c>
      <c r="C41" s="4" t="str">
        <f t="shared" si="4"/>
        <v>HCB 003</v>
      </c>
      <c r="D41" s="4">
        <v>1</v>
      </c>
      <c r="E41" s="4" t="s">
        <v>27</v>
      </c>
      <c r="F41" s="4" t="s">
        <v>351</v>
      </c>
      <c r="G41" s="4" t="s">
        <v>352</v>
      </c>
      <c r="H41" s="4">
        <v>69981</v>
      </c>
      <c r="I41" s="4"/>
      <c r="J41" s="4">
        <v>2.5</v>
      </c>
      <c r="K41" s="4" t="s">
        <v>10</v>
      </c>
    </row>
    <row r="42" spans="1:11" s="27" customFormat="1" x14ac:dyDescent="0.25">
      <c r="A42" s="26">
        <v>45204</v>
      </c>
      <c r="B42" s="4" t="s">
        <v>98</v>
      </c>
      <c r="C42" s="4" t="str">
        <f t="shared" si="4"/>
        <v>HCB 003</v>
      </c>
      <c r="D42" s="4">
        <v>1</v>
      </c>
      <c r="E42" s="4" t="s">
        <v>27</v>
      </c>
      <c r="F42" s="4" t="s">
        <v>188</v>
      </c>
      <c r="G42" s="4" t="s">
        <v>350</v>
      </c>
      <c r="H42" s="4">
        <v>69985</v>
      </c>
      <c r="I42" s="4"/>
      <c r="J42" s="4">
        <v>2</v>
      </c>
      <c r="K42" s="4" t="s">
        <v>10</v>
      </c>
    </row>
    <row r="43" spans="1:11" s="27" customFormat="1" x14ac:dyDescent="0.25">
      <c r="A43" s="26">
        <v>45204</v>
      </c>
      <c r="B43" s="4" t="s">
        <v>98</v>
      </c>
      <c r="C43" s="4" t="str">
        <f t="shared" si="4"/>
        <v>HCB 003</v>
      </c>
      <c r="D43" s="4">
        <v>1</v>
      </c>
      <c r="E43" s="4" t="s">
        <v>27</v>
      </c>
      <c r="F43" s="4" t="s">
        <v>353</v>
      </c>
      <c r="G43" s="4" t="s">
        <v>354</v>
      </c>
      <c r="H43" s="4">
        <v>69972</v>
      </c>
      <c r="I43" s="4"/>
      <c r="J43" s="4">
        <v>1.4</v>
      </c>
      <c r="K43" s="4" t="s">
        <v>10</v>
      </c>
    </row>
    <row r="44" spans="1:11" s="27" customFormat="1" x14ac:dyDescent="0.25">
      <c r="A44" s="26">
        <v>45204</v>
      </c>
      <c r="B44" s="4" t="s">
        <v>98</v>
      </c>
      <c r="C44" s="4" t="str">
        <f t="shared" si="4"/>
        <v>HCB 003</v>
      </c>
      <c r="D44" s="4">
        <v>1</v>
      </c>
      <c r="E44" s="4" t="s">
        <v>27</v>
      </c>
      <c r="F44" s="4" t="s">
        <v>43</v>
      </c>
      <c r="G44" s="4" t="s">
        <v>44</v>
      </c>
      <c r="H44" s="4" t="s">
        <v>298</v>
      </c>
      <c r="I44" s="4">
        <v>0.1</v>
      </c>
      <c r="J44" s="4"/>
      <c r="K44" s="4" t="s">
        <v>10</v>
      </c>
    </row>
    <row r="45" spans="1:11" s="27" customFormat="1" x14ac:dyDescent="0.25">
      <c r="A45" s="26">
        <v>45204</v>
      </c>
      <c r="B45" s="4" t="s">
        <v>98</v>
      </c>
      <c r="C45" s="4" t="str">
        <f t="shared" si="4"/>
        <v>HCB 003</v>
      </c>
      <c r="D45" s="4">
        <v>2</v>
      </c>
      <c r="E45" s="4" t="s">
        <v>27</v>
      </c>
      <c r="F45" s="4" t="s">
        <v>51</v>
      </c>
      <c r="G45" s="4" t="s">
        <v>355</v>
      </c>
      <c r="H45" s="4">
        <v>69962</v>
      </c>
      <c r="I45" s="4"/>
      <c r="J45" s="4">
        <v>4.0999999999999996</v>
      </c>
      <c r="K45" s="4" t="s">
        <v>10</v>
      </c>
    </row>
    <row r="46" spans="1:11" s="27" customFormat="1" x14ac:dyDescent="0.25">
      <c r="A46" s="26">
        <v>45204</v>
      </c>
      <c r="B46" s="4" t="s">
        <v>98</v>
      </c>
      <c r="C46" s="4" t="str">
        <f t="shared" si="4"/>
        <v>HCB 003</v>
      </c>
      <c r="D46" s="4">
        <v>2</v>
      </c>
      <c r="E46" s="4" t="s">
        <v>27</v>
      </c>
      <c r="F46" s="4" t="s">
        <v>51</v>
      </c>
      <c r="G46" s="4" t="s">
        <v>355</v>
      </c>
      <c r="H46" s="4">
        <v>69963</v>
      </c>
      <c r="I46" s="4">
        <v>4.3</v>
      </c>
      <c r="J46" s="4"/>
      <c r="K46" s="4" t="s">
        <v>10</v>
      </c>
    </row>
    <row r="47" spans="1:11" s="27" customFormat="1" x14ac:dyDescent="0.25">
      <c r="A47" s="26">
        <v>45204</v>
      </c>
      <c r="B47" s="4" t="s">
        <v>95</v>
      </c>
      <c r="C47" s="4" t="str">
        <f t="shared" si="4"/>
        <v>DMQ 934</v>
      </c>
      <c r="D47" s="4">
        <v>1</v>
      </c>
      <c r="E47" s="4" t="s">
        <v>12</v>
      </c>
      <c r="F47" s="4" t="s">
        <v>356</v>
      </c>
      <c r="G47" s="4" t="s">
        <v>155</v>
      </c>
      <c r="H47" s="4">
        <v>69941</v>
      </c>
      <c r="I47" s="4">
        <v>0.2</v>
      </c>
      <c r="J47" s="4">
        <v>2.7</v>
      </c>
      <c r="K47" s="4" t="s">
        <v>18</v>
      </c>
    </row>
    <row r="48" spans="1:11" s="27" customFormat="1" x14ac:dyDescent="0.25">
      <c r="A48" s="26">
        <v>45204</v>
      </c>
      <c r="B48" s="4" t="s">
        <v>95</v>
      </c>
      <c r="C48" s="4" t="str">
        <f t="shared" si="4"/>
        <v>DMQ 934</v>
      </c>
      <c r="D48" s="4">
        <v>1</v>
      </c>
      <c r="E48" s="4" t="s">
        <v>12</v>
      </c>
      <c r="F48" s="4" t="s">
        <v>357</v>
      </c>
      <c r="G48" s="4" t="s">
        <v>358</v>
      </c>
      <c r="H48" s="4">
        <v>70008</v>
      </c>
      <c r="I48" s="4"/>
      <c r="J48" s="4">
        <v>4.7</v>
      </c>
      <c r="K48" s="4" t="s">
        <v>18</v>
      </c>
    </row>
    <row r="49" spans="1:11" s="27" customFormat="1" x14ac:dyDescent="0.25">
      <c r="A49" s="26">
        <v>45204</v>
      </c>
      <c r="B49" s="4" t="s">
        <v>95</v>
      </c>
      <c r="C49" s="4" t="str">
        <f t="shared" si="4"/>
        <v>DMQ 934</v>
      </c>
      <c r="D49" s="4">
        <v>2</v>
      </c>
      <c r="E49" s="4" t="s">
        <v>27</v>
      </c>
      <c r="F49" s="4" t="s">
        <v>359</v>
      </c>
      <c r="G49" s="4" t="s">
        <v>360</v>
      </c>
      <c r="H49" s="4">
        <v>69961</v>
      </c>
      <c r="I49" s="4"/>
      <c r="J49" s="4">
        <v>4</v>
      </c>
      <c r="K49" s="4" t="s">
        <v>10</v>
      </c>
    </row>
    <row r="50" spans="1:11" s="27" customFormat="1" x14ac:dyDescent="0.25">
      <c r="A50" s="26">
        <v>45204</v>
      </c>
      <c r="B50" s="4" t="s">
        <v>95</v>
      </c>
      <c r="C50" s="4" t="str">
        <f t="shared" si="4"/>
        <v>DMQ 934</v>
      </c>
      <c r="D50" s="4">
        <v>2</v>
      </c>
      <c r="E50" s="4" t="s">
        <v>27</v>
      </c>
      <c r="F50" s="4" t="s">
        <v>361</v>
      </c>
      <c r="G50" s="4" t="s">
        <v>360</v>
      </c>
      <c r="H50" s="4">
        <v>69986</v>
      </c>
      <c r="I50" s="4">
        <v>0.1</v>
      </c>
      <c r="J50" s="4"/>
      <c r="K50" s="4" t="s">
        <v>10</v>
      </c>
    </row>
    <row r="51" spans="1:11" s="27" customFormat="1" x14ac:dyDescent="0.25">
      <c r="A51" s="26">
        <v>45204</v>
      </c>
      <c r="B51" s="4" t="s">
        <v>95</v>
      </c>
      <c r="C51" s="4" t="str">
        <f t="shared" si="4"/>
        <v>DMQ 934</v>
      </c>
      <c r="D51" s="4">
        <v>2</v>
      </c>
      <c r="E51" s="4" t="s">
        <v>27</v>
      </c>
      <c r="F51" s="4" t="s">
        <v>188</v>
      </c>
      <c r="G51" s="4" t="s">
        <v>362</v>
      </c>
      <c r="H51" s="4">
        <v>69976</v>
      </c>
      <c r="I51" s="4"/>
      <c r="J51" s="4">
        <v>4</v>
      </c>
      <c r="K51" s="4" t="s">
        <v>10</v>
      </c>
    </row>
    <row r="52" spans="1:11" x14ac:dyDescent="0.25">
      <c r="A52" s="2">
        <v>45204</v>
      </c>
      <c r="B52" s="24" t="s">
        <v>34</v>
      </c>
      <c r="C52" s="24" t="str">
        <f>IF(B52="GUZMAN","SOT 079",IF(B52="MIGUEL","DMQ 934",IF(B52="FRANCO","UCS 416",IF(B52="MOYANO","HCB 003",IF(B52="MUSTAFA","UKQ 237",IF(B52="TONI","MGW270",IF(B52="IBARRA","PLH889",IF(B52="VILLAFAÑE","MGI 513",IF(B52="VELAZQUEZ","PMK 090",IF(B52="ACOSTA","KUV274",IF(B52="LEDESMA","AA 544 YZ",IF(B52="NIETO","WIW 420",IF(B52="GONZALEZ","VBT 585",IF(B52="LOZANO","WYK 776",IF(B52="AGUSTIN","WTH 142","")))))))))))))))</f>
        <v>MGI 513</v>
      </c>
      <c r="D52" s="24">
        <v>1</v>
      </c>
      <c r="E52" s="24" t="s">
        <v>152</v>
      </c>
      <c r="F52" s="24" t="s">
        <v>121</v>
      </c>
      <c r="G52" s="24" t="s">
        <v>275</v>
      </c>
      <c r="H52" s="24" t="s">
        <v>302</v>
      </c>
      <c r="I52" s="3">
        <v>0.5</v>
      </c>
      <c r="J52" s="3"/>
      <c r="K52" s="3" t="s">
        <v>121</v>
      </c>
    </row>
    <row r="53" spans="1:11" x14ac:dyDescent="0.25">
      <c r="A53" s="2">
        <v>45204</v>
      </c>
      <c r="B53" s="24" t="s">
        <v>296</v>
      </c>
      <c r="C53" s="24" t="str">
        <f t="shared" ref="C53:C64" si="5">IF(B53="GUZMAN","SOT 079",IF(B53="MIGUEL","DMQ 934",IF(B53="FRANCO","UCS 416",IF(B53="MOYANO","HCB 003",IF(B53="MUSTAFA","UKQ 237",IF(B53="TONI","MGW270",IF(B53="IBARRA","PLH889",IF(B53="VILLAFAÑE","MGI 513",IF(B53="VELAZQUEZ","PMK 090",IF(B53="ACOSTA","KUV274",IF(B53="LEDESMA","AA 544 YZ",IF(B53="NIETO","WIW 420",IF(B53="GONZALEZ","VBT 585",IF(B53="LOZANO","WYK 776",IF(B53="AGUSTIN","WTH 142","")))))))))))))))</f>
        <v>UKQ 237</v>
      </c>
      <c r="D53" s="24">
        <v>1</v>
      </c>
      <c r="E53" s="24" t="s">
        <v>153</v>
      </c>
      <c r="F53" s="24" t="s">
        <v>70</v>
      </c>
      <c r="G53" s="24" t="s">
        <v>71</v>
      </c>
      <c r="H53" s="24" t="s">
        <v>302</v>
      </c>
      <c r="I53" s="3"/>
      <c r="J53" s="3">
        <v>2</v>
      </c>
      <c r="K53" s="3" t="s">
        <v>10</v>
      </c>
    </row>
    <row r="54" spans="1:11" s="27" customFormat="1" x14ac:dyDescent="0.25">
      <c r="A54" s="2">
        <v>45204</v>
      </c>
      <c r="B54" s="24" t="s">
        <v>26</v>
      </c>
      <c r="C54" s="24" t="str">
        <f t="shared" si="5"/>
        <v>AA 544 YZ</v>
      </c>
      <c r="D54" s="24">
        <v>3</v>
      </c>
      <c r="E54" s="24" t="s">
        <v>151</v>
      </c>
      <c r="F54" s="24" t="s">
        <v>32</v>
      </c>
      <c r="G54" s="24" t="s">
        <v>33</v>
      </c>
      <c r="H54" s="24">
        <v>69952</v>
      </c>
      <c r="I54" s="4"/>
      <c r="J54" s="4">
        <v>0.1</v>
      </c>
      <c r="K54" s="4" t="s">
        <v>10</v>
      </c>
    </row>
    <row r="55" spans="1:11" x14ac:dyDescent="0.25">
      <c r="A55" s="2">
        <v>45204</v>
      </c>
      <c r="B55" s="24" t="s">
        <v>110</v>
      </c>
      <c r="C55" s="24" t="str">
        <f t="shared" si="5"/>
        <v>WYK 776</v>
      </c>
      <c r="D55" s="24">
        <v>2</v>
      </c>
      <c r="E55" s="24" t="s">
        <v>156</v>
      </c>
      <c r="F55" s="24" t="s">
        <v>43</v>
      </c>
      <c r="G55" s="24" t="s">
        <v>44</v>
      </c>
      <c r="H55" s="24">
        <v>70018</v>
      </c>
      <c r="I55" s="3"/>
      <c r="J55" s="3">
        <v>8.8000000000000007</v>
      </c>
      <c r="K55" s="3" t="s">
        <v>10</v>
      </c>
    </row>
    <row r="56" spans="1:11" x14ac:dyDescent="0.25">
      <c r="A56" s="2">
        <v>45204</v>
      </c>
      <c r="B56" s="24" t="s">
        <v>296</v>
      </c>
      <c r="C56" s="24" t="str">
        <f t="shared" si="5"/>
        <v>UKQ 237</v>
      </c>
      <c r="D56" s="24">
        <v>2</v>
      </c>
      <c r="E56" s="24" t="s">
        <v>159</v>
      </c>
      <c r="F56" s="24" t="s">
        <v>364</v>
      </c>
      <c r="G56" s="24" t="s">
        <v>55</v>
      </c>
      <c r="H56" s="24">
        <v>70064</v>
      </c>
      <c r="I56" s="3"/>
      <c r="J56" s="3">
        <v>6</v>
      </c>
      <c r="K56" s="3" t="s">
        <v>18</v>
      </c>
    </row>
    <row r="57" spans="1:11" x14ac:dyDescent="0.25">
      <c r="A57" s="2">
        <v>45204</v>
      </c>
      <c r="B57" s="24" t="s">
        <v>296</v>
      </c>
      <c r="C57" s="24" t="str">
        <f t="shared" si="5"/>
        <v>UKQ 237</v>
      </c>
      <c r="D57" s="24">
        <v>2</v>
      </c>
      <c r="E57" s="24" t="s">
        <v>160</v>
      </c>
      <c r="F57" s="24" t="s">
        <v>177</v>
      </c>
      <c r="G57" s="24" t="s">
        <v>178</v>
      </c>
      <c r="H57" s="24">
        <v>70041</v>
      </c>
      <c r="I57" s="3"/>
      <c r="J57" s="3">
        <v>4</v>
      </c>
      <c r="K57" s="3" t="s">
        <v>18</v>
      </c>
    </row>
    <row r="58" spans="1:11" x14ac:dyDescent="0.25">
      <c r="A58" s="2">
        <v>45204</v>
      </c>
      <c r="B58" s="24" t="s">
        <v>90</v>
      </c>
      <c r="C58" s="24" t="str">
        <f t="shared" si="5"/>
        <v>WTH 142</v>
      </c>
      <c r="D58" s="24">
        <v>2</v>
      </c>
      <c r="E58" s="24" t="s">
        <v>161</v>
      </c>
      <c r="F58" s="24" t="s">
        <v>364</v>
      </c>
      <c r="G58" s="24" t="s">
        <v>55</v>
      </c>
      <c r="H58" s="24">
        <v>70063</v>
      </c>
      <c r="I58" s="3"/>
      <c r="J58" s="3">
        <v>8</v>
      </c>
      <c r="K58" s="3" t="s">
        <v>18</v>
      </c>
    </row>
    <row r="59" spans="1:11" x14ac:dyDescent="0.25">
      <c r="A59" s="2">
        <v>45204</v>
      </c>
      <c r="B59" s="24" t="s">
        <v>142</v>
      </c>
      <c r="C59" s="24" t="str">
        <f t="shared" si="5"/>
        <v>WIW 420</v>
      </c>
      <c r="D59" s="24">
        <v>2</v>
      </c>
      <c r="E59" s="24" t="s">
        <v>162</v>
      </c>
      <c r="F59" s="24" t="s">
        <v>366</v>
      </c>
      <c r="G59" s="24" t="s">
        <v>365</v>
      </c>
      <c r="H59" s="24">
        <v>70052</v>
      </c>
      <c r="I59" s="3">
        <v>0.9</v>
      </c>
      <c r="J59" s="3"/>
      <c r="K59" s="3" t="s">
        <v>18</v>
      </c>
    </row>
    <row r="60" spans="1:11" x14ac:dyDescent="0.25">
      <c r="A60" s="2">
        <v>45204</v>
      </c>
      <c r="B60" s="24" t="s">
        <v>142</v>
      </c>
      <c r="C60" s="24" t="str">
        <f t="shared" si="5"/>
        <v>WIW 420</v>
      </c>
      <c r="D60" s="24">
        <v>2</v>
      </c>
      <c r="E60" s="24" t="s">
        <v>163</v>
      </c>
      <c r="F60" s="24" t="s">
        <v>367</v>
      </c>
      <c r="G60" s="24" t="s">
        <v>368</v>
      </c>
      <c r="H60" s="24">
        <v>70039</v>
      </c>
      <c r="I60" s="3"/>
      <c r="J60" s="3">
        <v>1.6</v>
      </c>
      <c r="K60" s="3" t="s">
        <v>18</v>
      </c>
    </row>
    <row r="61" spans="1:11" x14ac:dyDescent="0.25">
      <c r="A61" s="2">
        <v>45204</v>
      </c>
      <c r="B61" s="24" t="s">
        <v>142</v>
      </c>
      <c r="C61" s="24" t="str">
        <f t="shared" si="5"/>
        <v>WIW 420</v>
      </c>
      <c r="D61" s="24">
        <v>2</v>
      </c>
      <c r="E61" s="24" t="s">
        <v>164</v>
      </c>
      <c r="F61" s="24" t="s">
        <v>369</v>
      </c>
      <c r="G61" s="24" t="s">
        <v>370</v>
      </c>
      <c r="H61" s="24">
        <v>70066</v>
      </c>
      <c r="I61" s="3"/>
      <c r="J61" s="3">
        <v>2</v>
      </c>
      <c r="K61" s="3" t="s">
        <v>10</v>
      </c>
    </row>
    <row r="62" spans="1:11" x14ac:dyDescent="0.25">
      <c r="A62" s="2">
        <v>45204</v>
      </c>
      <c r="B62" s="24" t="s">
        <v>34</v>
      </c>
      <c r="C62" s="24" t="str">
        <f t="shared" si="5"/>
        <v>MGI 513</v>
      </c>
      <c r="D62" s="24">
        <v>2</v>
      </c>
      <c r="E62" s="24" t="s">
        <v>300</v>
      </c>
      <c r="F62" s="24" t="s">
        <v>121</v>
      </c>
      <c r="G62" s="24" t="s">
        <v>243</v>
      </c>
      <c r="H62" s="24" t="s">
        <v>302</v>
      </c>
      <c r="I62" s="3">
        <v>3.9</v>
      </c>
      <c r="J62" s="3"/>
      <c r="K62" s="3" t="s">
        <v>121</v>
      </c>
    </row>
    <row r="63" spans="1:11" x14ac:dyDescent="0.25">
      <c r="A63" s="2">
        <v>45204</v>
      </c>
      <c r="B63" s="24" t="s">
        <v>98</v>
      </c>
      <c r="C63" s="24" t="str">
        <f t="shared" si="5"/>
        <v>HCB 003</v>
      </c>
      <c r="D63" s="24">
        <v>3</v>
      </c>
      <c r="E63" s="24" t="s">
        <v>301</v>
      </c>
      <c r="F63" s="24" t="s">
        <v>374</v>
      </c>
      <c r="G63" s="24" t="s">
        <v>375</v>
      </c>
      <c r="H63" s="24">
        <v>70071</v>
      </c>
      <c r="I63" s="3">
        <v>4.8</v>
      </c>
      <c r="J63" s="3"/>
      <c r="K63" s="3" t="s">
        <v>18</v>
      </c>
    </row>
    <row r="64" spans="1:11" x14ac:dyDescent="0.25">
      <c r="A64" s="2">
        <v>45204</v>
      </c>
      <c r="B64" s="24" t="s">
        <v>34</v>
      </c>
      <c r="C64" s="24" t="str">
        <f t="shared" si="5"/>
        <v>MGI 513</v>
      </c>
      <c r="D64" s="24">
        <v>3</v>
      </c>
      <c r="E64" s="24" t="s">
        <v>373</v>
      </c>
      <c r="F64" s="24" t="s">
        <v>371</v>
      </c>
      <c r="G64" s="24" t="s">
        <v>372</v>
      </c>
      <c r="H64" s="24">
        <v>70061</v>
      </c>
      <c r="I64" s="3"/>
      <c r="J64" s="3">
        <v>4</v>
      </c>
      <c r="K64" s="3" t="s">
        <v>10</v>
      </c>
    </row>
    <row r="66" spans="1:10" ht="15.75" thickBot="1" x14ac:dyDescent="0.3"/>
    <row r="67" spans="1:10" ht="15.75" thickBot="1" x14ac:dyDescent="0.3">
      <c r="A67" s="47" t="s">
        <v>114</v>
      </c>
      <c r="B67" s="48"/>
      <c r="C67" s="48"/>
      <c r="D67" s="48"/>
      <c r="E67" s="49"/>
      <c r="H67" s="5"/>
      <c r="I67" s="6" t="s">
        <v>115</v>
      </c>
      <c r="J67" s="6" t="s">
        <v>116</v>
      </c>
    </row>
    <row r="68" spans="1:10" ht="15.75" thickBot="1" x14ac:dyDescent="0.3">
      <c r="A68" s="1" t="s">
        <v>2</v>
      </c>
      <c r="B68" s="1" t="s">
        <v>1</v>
      </c>
      <c r="C68" s="1" t="s">
        <v>115</v>
      </c>
      <c r="D68" s="1" t="s">
        <v>117</v>
      </c>
      <c r="E68" s="1" t="s">
        <v>118</v>
      </c>
      <c r="H68" s="7" t="s">
        <v>18</v>
      </c>
      <c r="I68" s="8">
        <v>37.799999999999997</v>
      </c>
      <c r="J68" s="9">
        <f>+I68/I71</f>
        <v>0.17779868297271872</v>
      </c>
    </row>
    <row r="69" spans="1:10" ht="15.75" thickBot="1" x14ac:dyDescent="0.3">
      <c r="A69" s="1" t="s">
        <v>119</v>
      </c>
      <c r="B69" s="1" t="s">
        <v>34</v>
      </c>
      <c r="C69" s="3">
        <v>6</v>
      </c>
      <c r="D69" s="3">
        <v>3</v>
      </c>
      <c r="E69" s="3">
        <f>+C69*D69</f>
        <v>18</v>
      </c>
      <c r="H69" s="7" t="s">
        <v>10</v>
      </c>
      <c r="I69" s="8">
        <v>170.4</v>
      </c>
      <c r="J69" s="10">
        <f>+I69/I71</f>
        <v>0.80150517403574795</v>
      </c>
    </row>
    <row r="70" spans="1:10" ht="15.75" thickBot="1" x14ac:dyDescent="0.3">
      <c r="A70" s="1" t="s">
        <v>120</v>
      </c>
      <c r="B70" s="1" t="s">
        <v>53</v>
      </c>
      <c r="C70" s="3">
        <v>16</v>
      </c>
      <c r="D70" s="3">
        <v>1</v>
      </c>
      <c r="E70" s="3">
        <f t="shared" ref="E70:E75" si="6">+C70*D70</f>
        <v>16</v>
      </c>
      <c r="H70" s="7" t="s">
        <v>121</v>
      </c>
      <c r="I70" s="8">
        <v>4.4000000000000004</v>
      </c>
      <c r="J70" s="10">
        <f>+I70/I71</f>
        <v>2.0696142991533398E-2</v>
      </c>
    </row>
    <row r="71" spans="1:10" ht="15.75" thickBot="1" x14ac:dyDescent="0.3">
      <c r="A71" s="1" t="s">
        <v>122</v>
      </c>
      <c r="B71" s="1" t="s">
        <v>64</v>
      </c>
      <c r="C71" s="4">
        <v>16</v>
      </c>
      <c r="D71" s="4">
        <v>1</v>
      </c>
      <c r="E71" s="3">
        <f t="shared" si="6"/>
        <v>16</v>
      </c>
      <c r="H71" s="7" t="s">
        <v>123</v>
      </c>
      <c r="I71" s="11">
        <f>SUM(I68:I70)</f>
        <v>212.6</v>
      </c>
      <c r="J71" s="12">
        <f>SUM(J68:J70)</f>
        <v>1</v>
      </c>
    </row>
    <row r="72" spans="1:10" x14ac:dyDescent="0.25">
      <c r="A72" s="1" t="s">
        <v>124</v>
      </c>
      <c r="B72" s="1" t="s">
        <v>40</v>
      </c>
      <c r="C72" s="3">
        <v>8</v>
      </c>
      <c r="D72" s="3">
        <v>1</v>
      </c>
      <c r="E72" s="3">
        <f t="shared" si="6"/>
        <v>8</v>
      </c>
    </row>
    <row r="73" spans="1:10" x14ac:dyDescent="0.25">
      <c r="A73" s="1" t="s">
        <v>125</v>
      </c>
      <c r="B73" s="1" t="s">
        <v>11</v>
      </c>
      <c r="C73" s="3">
        <v>8</v>
      </c>
      <c r="D73" s="3">
        <v>2</v>
      </c>
      <c r="E73" s="3">
        <f t="shared" si="6"/>
        <v>16</v>
      </c>
    </row>
    <row r="74" spans="1:10" x14ac:dyDescent="0.25">
      <c r="A74" s="1" t="s">
        <v>126</v>
      </c>
      <c r="B74" s="1" t="s">
        <v>26</v>
      </c>
      <c r="C74" s="3">
        <v>16</v>
      </c>
      <c r="D74" s="3">
        <v>3</v>
      </c>
      <c r="E74" s="3">
        <f t="shared" si="6"/>
        <v>48</v>
      </c>
    </row>
    <row r="75" spans="1:10" x14ac:dyDescent="0.25">
      <c r="A75" s="1" t="s">
        <v>127</v>
      </c>
      <c r="B75" s="1" t="s">
        <v>128</v>
      </c>
      <c r="C75" s="3">
        <v>22</v>
      </c>
      <c r="D75" s="3">
        <v>2</v>
      </c>
      <c r="E75" s="3">
        <f t="shared" si="6"/>
        <v>44</v>
      </c>
      <c r="H75" s="13"/>
      <c r="I75" s="13"/>
      <c r="J75" s="14" t="s">
        <v>123</v>
      </c>
    </row>
    <row r="76" spans="1:10" x14ac:dyDescent="0.25">
      <c r="A76" s="15" t="s">
        <v>130</v>
      </c>
      <c r="B76" s="15"/>
      <c r="C76" s="15"/>
      <c r="D76" s="15"/>
      <c r="E76" s="1">
        <f>+E75+E74+E73+E72+E71+E70+E69</f>
        <v>166</v>
      </c>
      <c r="H76" s="13" t="s">
        <v>131</v>
      </c>
      <c r="I76" s="16">
        <v>222</v>
      </c>
      <c r="J76" s="17">
        <v>166.8</v>
      </c>
    </row>
    <row r="77" spans="1:10" x14ac:dyDescent="0.25">
      <c r="A77" s="50" t="s">
        <v>132</v>
      </c>
      <c r="B77" s="50"/>
      <c r="C77" s="50"/>
      <c r="D77" s="50"/>
      <c r="E77" s="50"/>
      <c r="H77" s="13" t="s">
        <v>133</v>
      </c>
      <c r="I77" s="19">
        <v>306</v>
      </c>
      <c r="J77" s="17">
        <v>212.6</v>
      </c>
    </row>
    <row r="78" spans="1:10" x14ac:dyDescent="0.25">
      <c r="A78" s="1" t="s">
        <v>134</v>
      </c>
      <c r="B78" s="1" t="s">
        <v>104</v>
      </c>
      <c r="C78" s="3">
        <v>7</v>
      </c>
      <c r="D78" s="3">
        <v>2</v>
      </c>
      <c r="E78" s="3">
        <f t="shared" ref="E78:E84" si="7">+C78*D78</f>
        <v>14</v>
      </c>
    </row>
    <row r="79" spans="1:10" x14ac:dyDescent="0.25">
      <c r="A79" s="1" t="s">
        <v>135</v>
      </c>
      <c r="B79" s="1" t="s">
        <v>95</v>
      </c>
      <c r="C79" s="3">
        <v>8</v>
      </c>
      <c r="D79" s="3">
        <v>2</v>
      </c>
      <c r="E79" s="3">
        <f t="shared" si="7"/>
        <v>16</v>
      </c>
    </row>
    <row r="80" spans="1:10" x14ac:dyDescent="0.25">
      <c r="A80" s="1" t="s">
        <v>136</v>
      </c>
      <c r="B80" s="1" t="s">
        <v>110</v>
      </c>
      <c r="C80" s="3">
        <v>8</v>
      </c>
      <c r="D80" s="3">
        <v>2</v>
      </c>
      <c r="E80" s="3">
        <f t="shared" si="7"/>
        <v>16</v>
      </c>
      <c r="H80" s="13" t="s">
        <v>137</v>
      </c>
      <c r="I80" s="13" t="s">
        <v>117</v>
      </c>
      <c r="J80" s="13" t="s">
        <v>138</v>
      </c>
    </row>
    <row r="81" spans="1:10" x14ac:dyDescent="0.25">
      <c r="A81" s="1" t="s">
        <v>139</v>
      </c>
      <c r="B81" s="1" t="s">
        <v>296</v>
      </c>
      <c r="C81" s="3">
        <v>8</v>
      </c>
      <c r="D81" s="3">
        <v>2</v>
      </c>
      <c r="E81" s="3">
        <f t="shared" si="7"/>
        <v>16</v>
      </c>
      <c r="H81" s="20" t="s">
        <v>140</v>
      </c>
      <c r="I81" s="21">
        <v>11</v>
      </c>
      <c r="J81" s="21">
        <v>22</v>
      </c>
    </row>
    <row r="82" spans="1:10" x14ac:dyDescent="0.25">
      <c r="A82" s="22" t="s">
        <v>141</v>
      </c>
      <c r="B82" s="1" t="s">
        <v>142</v>
      </c>
      <c r="C82" s="3">
        <v>7</v>
      </c>
      <c r="D82" s="3">
        <v>2</v>
      </c>
      <c r="E82" s="3">
        <f t="shared" si="7"/>
        <v>14</v>
      </c>
      <c r="H82" s="20" t="s">
        <v>143</v>
      </c>
      <c r="I82" s="21">
        <v>17</v>
      </c>
      <c r="J82" s="21">
        <v>35</v>
      </c>
    </row>
    <row r="83" spans="1:10" x14ac:dyDescent="0.25">
      <c r="A83" s="22" t="s">
        <v>144</v>
      </c>
      <c r="B83" s="1" t="s">
        <v>90</v>
      </c>
      <c r="C83" s="3">
        <v>8</v>
      </c>
      <c r="D83" s="3">
        <v>2</v>
      </c>
      <c r="E83" s="3">
        <f t="shared" si="7"/>
        <v>16</v>
      </c>
      <c r="H83" s="13" t="s">
        <v>123</v>
      </c>
      <c r="I83" s="23">
        <f>+I81+I82</f>
        <v>28</v>
      </c>
      <c r="J83" s="23">
        <f>+J81+J82</f>
        <v>57</v>
      </c>
    </row>
    <row r="84" spans="1:10" x14ac:dyDescent="0.25">
      <c r="A84" s="1" t="s">
        <v>145</v>
      </c>
      <c r="B84" s="1" t="s">
        <v>98</v>
      </c>
      <c r="C84" s="3">
        <v>8</v>
      </c>
      <c r="D84" s="3">
        <v>3</v>
      </c>
      <c r="E84" s="3">
        <f t="shared" si="7"/>
        <v>24</v>
      </c>
    </row>
    <row r="85" spans="1:10" x14ac:dyDescent="0.25">
      <c r="A85" s="22" t="s">
        <v>146</v>
      </c>
      <c r="B85" s="1" t="s">
        <v>85</v>
      </c>
      <c r="C85" s="3">
        <v>12</v>
      </c>
      <c r="D85" s="3">
        <v>2</v>
      </c>
      <c r="E85" s="3">
        <f>+D85*C85</f>
        <v>24</v>
      </c>
    </row>
    <row r="86" spans="1:10" x14ac:dyDescent="0.25">
      <c r="A86" s="15"/>
      <c r="B86" s="15"/>
      <c r="C86" s="15"/>
      <c r="D86" s="15"/>
      <c r="E86" s="1">
        <f>+E78+E79+E80+E81+E82+E83+E84+E85</f>
        <v>140</v>
      </c>
    </row>
    <row r="87" spans="1:10" x14ac:dyDescent="0.25">
      <c r="E87" s="1">
        <f>+E76+E86</f>
        <v>306</v>
      </c>
    </row>
  </sheetData>
  <mergeCells count="2">
    <mergeCell ref="A67:E67"/>
    <mergeCell ref="A77:E7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DE4C-832B-4898-BB72-BD4001BE61A2}">
  <dimension ref="A1:K90"/>
  <sheetViews>
    <sheetView topLeftCell="D2" workbookViewId="0">
      <selection activeCell="K2" sqref="K1:L1048576"/>
    </sheetView>
  </sheetViews>
  <sheetFormatPr baseColWidth="10" defaultRowHeight="15" x14ac:dyDescent="0.25"/>
  <cols>
    <col min="1" max="1" width="10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9.140625" bestFit="1" customWidth="1"/>
    <col min="6" max="6" width="30.5703125" bestFit="1" customWidth="1"/>
    <col min="7" max="7" width="31" bestFit="1" customWidth="1"/>
    <col min="8" max="8" width="15.42578125" bestFit="1" customWidth="1"/>
    <col min="9" max="9" width="7.5703125" bestFit="1" customWidth="1"/>
    <col min="10" max="10" width="10.8554687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45205</v>
      </c>
      <c r="B2" s="4" t="s">
        <v>34</v>
      </c>
      <c r="C2" s="4" t="str">
        <f t="shared" ref="C2:C16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MGI 513</v>
      </c>
      <c r="D2" s="4">
        <v>1</v>
      </c>
      <c r="E2" s="4" t="s">
        <v>376</v>
      </c>
      <c r="F2" s="4" t="s">
        <v>377</v>
      </c>
      <c r="G2" s="4" t="s">
        <v>378</v>
      </c>
      <c r="H2" s="4">
        <v>70044</v>
      </c>
      <c r="I2" s="4">
        <v>3.8</v>
      </c>
      <c r="J2" s="4"/>
      <c r="K2" s="4" t="s">
        <v>18</v>
      </c>
    </row>
    <row r="3" spans="1:11" s="27" customFormat="1" x14ac:dyDescent="0.25">
      <c r="A3" s="26">
        <v>45205</v>
      </c>
      <c r="B3" s="4" t="s">
        <v>34</v>
      </c>
      <c r="C3" s="4" t="str">
        <f t="shared" si="0"/>
        <v>MGI 513</v>
      </c>
      <c r="D3" s="4">
        <v>1</v>
      </c>
      <c r="E3" s="4" t="s">
        <v>376</v>
      </c>
      <c r="F3" s="4" t="s">
        <v>322</v>
      </c>
      <c r="G3" s="4" t="s">
        <v>323</v>
      </c>
      <c r="H3" s="4">
        <v>69879</v>
      </c>
      <c r="I3" s="4">
        <v>0.5</v>
      </c>
      <c r="J3" s="4"/>
      <c r="K3" s="4" t="s">
        <v>18</v>
      </c>
    </row>
    <row r="4" spans="1:11" s="27" customFormat="1" x14ac:dyDescent="0.25">
      <c r="A4" s="26">
        <v>45205</v>
      </c>
      <c r="B4" s="4" t="s">
        <v>34</v>
      </c>
      <c r="C4" s="4" t="str">
        <f t="shared" si="0"/>
        <v>MGI 513</v>
      </c>
      <c r="D4" s="4">
        <v>2</v>
      </c>
      <c r="E4" s="4" t="s">
        <v>12</v>
      </c>
      <c r="F4" s="4" t="s">
        <v>379</v>
      </c>
      <c r="G4" s="4" t="s">
        <v>380</v>
      </c>
      <c r="H4" s="4">
        <v>70055</v>
      </c>
      <c r="I4" s="4">
        <v>0.3</v>
      </c>
      <c r="J4" s="4"/>
      <c r="K4" s="4" t="s">
        <v>18</v>
      </c>
    </row>
    <row r="5" spans="1:11" s="27" customFormat="1" x14ac:dyDescent="0.25">
      <c r="A5" s="26">
        <v>45205</v>
      </c>
      <c r="B5" s="4" t="s">
        <v>34</v>
      </c>
      <c r="C5" s="4" t="str">
        <f t="shared" si="0"/>
        <v>MGI 513</v>
      </c>
      <c r="D5" s="4">
        <v>2</v>
      </c>
      <c r="E5" s="4" t="s">
        <v>12</v>
      </c>
      <c r="F5" s="4" t="s">
        <v>379</v>
      </c>
      <c r="G5" s="4" t="s">
        <v>380</v>
      </c>
      <c r="H5" s="4">
        <v>70057</v>
      </c>
      <c r="I5" s="4">
        <v>1.5</v>
      </c>
      <c r="J5" s="4"/>
      <c r="K5" s="4" t="s">
        <v>18</v>
      </c>
    </row>
    <row r="6" spans="1:11" s="27" customFormat="1" x14ac:dyDescent="0.25">
      <c r="A6" s="26">
        <v>45205</v>
      </c>
      <c r="B6" s="4" t="s">
        <v>34</v>
      </c>
      <c r="C6" s="4" t="str">
        <f t="shared" si="0"/>
        <v>MGI 513</v>
      </c>
      <c r="D6" s="4">
        <v>2</v>
      </c>
      <c r="E6" s="4" t="s">
        <v>260</v>
      </c>
      <c r="F6" s="4" t="s">
        <v>374</v>
      </c>
      <c r="G6" s="4" t="s">
        <v>375</v>
      </c>
      <c r="H6" s="4">
        <v>70034</v>
      </c>
      <c r="I6" s="4">
        <v>1.6</v>
      </c>
      <c r="J6" s="4"/>
      <c r="K6" s="4" t="s">
        <v>18</v>
      </c>
    </row>
    <row r="7" spans="1:11" s="27" customFormat="1" x14ac:dyDescent="0.25">
      <c r="A7" s="26">
        <v>45205</v>
      </c>
      <c r="B7" s="4" t="s">
        <v>53</v>
      </c>
      <c r="C7" s="4" t="str">
        <f t="shared" si="0"/>
        <v>KUV274</v>
      </c>
      <c r="D7" s="4">
        <v>1</v>
      </c>
      <c r="E7" s="4" t="s">
        <v>381</v>
      </c>
      <c r="F7" s="4" t="s">
        <v>57</v>
      </c>
      <c r="G7" s="4" t="s">
        <v>382</v>
      </c>
      <c r="H7" s="4">
        <v>70058</v>
      </c>
      <c r="I7" s="4">
        <v>0.4</v>
      </c>
      <c r="J7" s="4">
        <v>4</v>
      </c>
      <c r="K7" s="4" t="s">
        <v>18</v>
      </c>
    </row>
    <row r="8" spans="1:11" s="27" customFormat="1" x14ac:dyDescent="0.25">
      <c r="A8" s="26">
        <v>45205</v>
      </c>
      <c r="B8" s="4" t="s">
        <v>53</v>
      </c>
      <c r="C8" s="4" t="str">
        <f t="shared" si="0"/>
        <v>KUV274</v>
      </c>
      <c r="D8" s="4">
        <v>1</v>
      </c>
      <c r="E8" s="4" t="s">
        <v>381</v>
      </c>
      <c r="F8" s="4" t="s">
        <v>57</v>
      </c>
      <c r="G8" s="4" t="s">
        <v>382</v>
      </c>
      <c r="H8" s="4">
        <v>70049</v>
      </c>
      <c r="I8" s="4"/>
      <c r="J8" s="4">
        <v>5.0999999999999996</v>
      </c>
      <c r="K8" s="4" t="s">
        <v>18</v>
      </c>
    </row>
    <row r="9" spans="1:11" s="27" customFormat="1" x14ac:dyDescent="0.25">
      <c r="A9" s="26">
        <v>45205</v>
      </c>
      <c r="B9" s="4" t="s">
        <v>53</v>
      </c>
      <c r="C9" s="4" t="str">
        <f t="shared" si="0"/>
        <v>KUV274</v>
      </c>
      <c r="D9" s="4">
        <v>1</v>
      </c>
      <c r="E9" s="4" t="s">
        <v>182</v>
      </c>
      <c r="F9" s="4" t="s">
        <v>183</v>
      </c>
      <c r="G9" s="4" t="s">
        <v>184</v>
      </c>
      <c r="H9" s="4">
        <v>70020</v>
      </c>
      <c r="I9" s="4"/>
      <c r="J9" s="4">
        <v>2.6</v>
      </c>
      <c r="K9" s="4" t="s">
        <v>18</v>
      </c>
    </row>
    <row r="10" spans="1:11" x14ac:dyDescent="0.25">
      <c r="A10" s="2">
        <v>45205</v>
      </c>
      <c r="B10" s="25"/>
      <c r="C10" s="25"/>
      <c r="D10" s="25"/>
      <c r="E10" s="25" t="s">
        <v>149</v>
      </c>
      <c r="F10" s="25" t="s">
        <v>383</v>
      </c>
      <c r="G10" s="25" t="s">
        <v>384</v>
      </c>
      <c r="H10" s="25">
        <v>70001</v>
      </c>
      <c r="I10" s="3"/>
      <c r="J10" s="3">
        <v>16</v>
      </c>
      <c r="K10" s="3" t="s">
        <v>18</v>
      </c>
    </row>
    <row r="11" spans="1:11" s="27" customFormat="1" x14ac:dyDescent="0.25">
      <c r="A11" s="26">
        <v>45205</v>
      </c>
      <c r="B11" s="4" t="s">
        <v>26</v>
      </c>
      <c r="C11" s="4" t="str">
        <f t="shared" si="0"/>
        <v>AA 544 YZ</v>
      </c>
      <c r="D11" s="4">
        <v>2</v>
      </c>
      <c r="E11" s="4" t="s">
        <v>12</v>
      </c>
      <c r="F11" s="4" t="s">
        <v>385</v>
      </c>
      <c r="G11" s="4" t="s">
        <v>386</v>
      </c>
      <c r="H11" s="4">
        <v>70043</v>
      </c>
      <c r="I11" s="4"/>
      <c r="J11" s="4">
        <v>16</v>
      </c>
      <c r="K11" s="4" t="s">
        <v>18</v>
      </c>
    </row>
    <row r="12" spans="1:11" s="27" customFormat="1" x14ac:dyDescent="0.25">
      <c r="A12" s="26">
        <v>45205</v>
      </c>
      <c r="B12" s="4" t="s">
        <v>11</v>
      </c>
      <c r="C12" s="4" t="str">
        <f t="shared" si="0"/>
        <v>PMK 090</v>
      </c>
      <c r="D12" s="4">
        <v>1</v>
      </c>
      <c r="E12" s="4" t="s">
        <v>35</v>
      </c>
      <c r="F12" s="4" t="s">
        <v>36</v>
      </c>
      <c r="G12" s="4" t="s">
        <v>37</v>
      </c>
      <c r="H12" s="4">
        <v>70028</v>
      </c>
      <c r="I12" s="4">
        <v>0.1</v>
      </c>
      <c r="J12" s="4">
        <v>22.2</v>
      </c>
      <c r="K12" s="4" t="s">
        <v>10</v>
      </c>
    </row>
    <row r="13" spans="1:11" s="27" customFormat="1" x14ac:dyDescent="0.25">
      <c r="A13" s="26">
        <v>45205</v>
      </c>
      <c r="B13" s="4" t="s">
        <v>64</v>
      </c>
      <c r="C13" s="4" t="str">
        <f t="shared" si="0"/>
        <v>PLH889</v>
      </c>
      <c r="D13" s="4">
        <v>1</v>
      </c>
      <c r="E13" s="4" t="s">
        <v>23</v>
      </c>
      <c r="F13" s="4" t="s">
        <v>203</v>
      </c>
      <c r="G13" s="4" t="s">
        <v>204</v>
      </c>
      <c r="H13" s="4">
        <v>70045</v>
      </c>
      <c r="I13" s="4">
        <v>0.9</v>
      </c>
      <c r="J13" s="4">
        <v>4</v>
      </c>
      <c r="K13" s="4" t="s">
        <v>10</v>
      </c>
    </row>
    <row r="14" spans="1:11" s="27" customFormat="1" x14ac:dyDescent="0.25">
      <c r="A14" s="26">
        <v>45205</v>
      </c>
      <c r="B14" s="4" t="s">
        <v>64</v>
      </c>
      <c r="C14" s="4" t="str">
        <f t="shared" si="0"/>
        <v>PLH889</v>
      </c>
      <c r="D14" s="4">
        <v>1</v>
      </c>
      <c r="E14" s="4" t="s">
        <v>23</v>
      </c>
      <c r="F14" s="4" t="s">
        <v>387</v>
      </c>
      <c r="G14" s="4" t="s">
        <v>388</v>
      </c>
      <c r="H14" s="4">
        <v>70026</v>
      </c>
      <c r="I14" s="4">
        <v>0.7</v>
      </c>
      <c r="J14" s="4"/>
      <c r="K14" s="4" t="s">
        <v>10</v>
      </c>
    </row>
    <row r="15" spans="1:11" s="27" customFormat="1" x14ac:dyDescent="0.25">
      <c r="A15" s="26">
        <v>45205</v>
      </c>
      <c r="B15" s="4" t="s">
        <v>64</v>
      </c>
      <c r="C15" s="4" t="str">
        <f t="shared" si="0"/>
        <v>PLH889</v>
      </c>
      <c r="D15" s="4">
        <v>1</v>
      </c>
      <c r="E15" s="4" t="s">
        <v>23</v>
      </c>
      <c r="F15" s="4" t="s">
        <v>387</v>
      </c>
      <c r="G15" s="4" t="s">
        <v>388</v>
      </c>
      <c r="H15" s="4">
        <v>70025</v>
      </c>
      <c r="I15" s="4">
        <v>0.7</v>
      </c>
      <c r="J15" s="4"/>
      <c r="K15" s="4" t="s">
        <v>10</v>
      </c>
    </row>
    <row r="16" spans="1:11" s="27" customFormat="1" x14ac:dyDescent="0.25">
      <c r="A16" s="26">
        <v>45205</v>
      </c>
      <c r="B16" s="4" t="s">
        <v>64</v>
      </c>
      <c r="C16" s="4" t="str">
        <f t="shared" si="0"/>
        <v>PLH889</v>
      </c>
      <c r="D16" s="4">
        <v>1</v>
      </c>
      <c r="E16" s="4" t="s">
        <v>56</v>
      </c>
      <c r="F16" s="4" t="s">
        <v>389</v>
      </c>
      <c r="G16" s="4" t="s">
        <v>390</v>
      </c>
      <c r="H16" s="4">
        <v>70011</v>
      </c>
      <c r="I16" s="4"/>
      <c r="J16" s="4">
        <v>1.4</v>
      </c>
      <c r="K16" s="4" t="s">
        <v>10</v>
      </c>
    </row>
    <row r="17" spans="1:11" s="27" customFormat="1" x14ac:dyDescent="0.25">
      <c r="A17" s="26">
        <v>45205</v>
      </c>
      <c r="B17" s="4" t="s">
        <v>40</v>
      </c>
      <c r="C17" s="4" t="str">
        <f t="shared" ref="C17:C46" si="1">IF(B17="GUZMAN","SOT 079",IF(B17="MIGUEL","DMQ 934",IF(B17="FRANCO","UCS 416",IF(B17="MOYANO","HCB 003",IF(B17="CASTELLINA","UKQ 237",IF(B17="TONI","MGW270",IF(B17="IBARRA","PLH889",IF(B17="VILLAFAÑE","MGI 513",IF(B17="VELAZQUEZ","PMK 090",IF(B17="ACOSTA","KUV274",IF(B17="LEDESMA","AA 544 YZ",IF(B17="NIETO","WIW 420",IF(B17="GONZALEZ","VBT 585",IF(B17="LOZANO","WYK 776",IF(B17="AGUSTIN","WTH 142","")))))))))))))))</f>
        <v>MGW270</v>
      </c>
      <c r="D17" s="4">
        <v>1</v>
      </c>
      <c r="E17" s="4" t="s">
        <v>391</v>
      </c>
      <c r="F17" s="4" t="s">
        <v>62</v>
      </c>
      <c r="G17" s="4" t="s">
        <v>392</v>
      </c>
      <c r="H17" s="4">
        <v>70042</v>
      </c>
      <c r="I17" s="4">
        <v>0.3</v>
      </c>
      <c r="J17" s="4"/>
      <c r="K17" s="4" t="s">
        <v>10</v>
      </c>
    </row>
    <row r="18" spans="1:11" s="27" customFormat="1" x14ac:dyDescent="0.25">
      <c r="A18" s="26">
        <v>45205</v>
      </c>
      <c r="B18" s="4" t="s">
        <v>40</v>
      </c>
      <c r="C18" s="4" t="str">
        <f t="shared" si="1"/>
        <v>MGW270</v>
      </c>
      <c r="D18" s="4">
        <v>1</v>
      </c>
      <c r="E18" s="4" t="s">
        <v>393</v>
      </c>
      <c r="F18" s="4" t="s">
        <v>311</v>
      </c>
      <c r="G18" s="4" t="s">
        <v>394</v>
      </c>
      <c r="H18" s="4">
        <v>70050</v>
      </c>
      <c r="I18" s="4">
        <v>0.8</v>
      </c>
      <c r="J18" s="4">
        <v>6</v>
      </c>
      <c r="K18" s="4" t="s">
        <v>10</v>
      </c>
    </row>
    <row r="19" spans="1:11" s="27" customFormat="1" x14ac:dyDescent="0.25">
      <c r="A19" s="26">
        <v>45205</v>
      </c>
      <c r="B19" s="4" t="s">
        <v>40</v>
      </c>
      <c r="C19" s="4" t="str">
        <f t="shared" si="1"/>
        <v>MGW270</v>
      </c>
      <c r="D19" s="4">
        <v>1</v>
      </c>
      <c r="E19" s="4" t="s">
        <v>391</v>
      </c>
      <c r="F19" s="4" t="s">
        <v>395</v>
      </c>
      <c r="G19" s="4" t="s">
        <v>396</v>
      </c>
      <c r="H19" s="4">
        <v>70002</v>
      </c>
      <c r="I19" s="4">
        <v>0.1</v>
      </c>
      <c r="J19" s="4">
        <v>4</v>
      </c>
      <c r="K19" s="4" t="s">
        <v>10</v>
      </c>
    </row>
    <row r="20" spans="1:11" s="27" customFormat="1" x14ac:dyDescent="0.25">
      <c r="A20" s="26">
        <v>45205</v>
      </c>
      <c r="B20" s="4" t="s">
        <v>26</v>
      </c>
      <c r="C20" s="4" t="str">
        <f t="shared" si="1"/>
        <v>AA 544 YZ</v>
      </c>
      <c r="D20" s="4">
        <v>1</v>
      </c>
      <c r="E20" s="4" t="s">
        <v>393</v>
      </c>
      <c r="F20" s="4" t="s">
        <v>311</v>
      </c>
      <c r="G20" s="4" t="s">
        <v>397</v>
      </c>
      <c r="H20" s="4">
        <v>70046</v>
      </c>
      <c r="I20" s="4"/>
      <c r="J20" s="4">
        <v>4</v>
      </c>
      <c r="K20" s="4" t="s">
        <v>10</v>
      </c>
    </row>
    <row r="21" spans="1:11" s="27" customFormat="1" x14ac:dyDescent="0.25">
      <c r="A21" s="26">
        <v>45205</v>
      </c>
      <c r="B21" s="4" t="s">
        <v>26</v>
      </c>
      <c r="C21" s="4" t="str">
        <f t="shared" si="1"/>
        <v>AA 544 YZ</v>
      </c>
      <c r="D21" s="4">
        <v>1</v>
      </c>
      <c r="E21" s="4" t="s">
        <v>393</v>
      </c>
      <c r="F21" s="4" t="s">
        <v>311</v>
      </c>
      <c r="G21" s="4" t="s">
        <v>397</v>
      </c>
      <c r="H21" s="4">
        <v>70048</v>
      </c>
      <c r="I21" s="4"/>
      <c r="J21" s="4">
        <v>3.6</v>
      </c>
      <c r="K21" s="4" t="s">
        <v>10</v>
      </c>
    </row>
    <row r="22" spans="1:11" s="27" customFormat="1" x14ac:dyDescent="0.25">
      <c r="A22" s="26">
        <v>45205</v>
      </c>
      <c r="B22" s="4" t="s">
        <v>26</v>
      </c>
      <c r="C22" s="4" t="str">
        <f t="shared" si="1"/>
        <v>AA 544 YZ</v>
      </c>
      <c r="D22" s="4">
        <v>1</v>
      </c>
      <c r="E22" s="4" t="s">
        <v>391</v>
      </c>
      <c r="F22" s="4" t="s">
        <v>311</v>
      </c>
      <c r="G22" s="4" t="s">
        <v>398</v>
      </c>
      <c r="H22" s="4">
        <v>70047</v>
      </c>
      <c r="I22" s="4"/>
      <c r="J22" s="4">
        <v>4</v>
      </c>
      <c r="K22" s="4" t="s">
        <v>10</v>
      </c>
    </row>
    <row r="23" spans="1:11" s="27" customFormat="1" x14ac:dyDescent="0.25">
      <c r="A23" s="26">
        <v>45205</v>
      </c>
      <c r="B23" s="4" t="s">
        <v>85</v>
      </c>
      <c r="C23" s="4" t="str">
        <f t="shared" ref="C23:C40" si="2">IF(B23="GUZMAN","SOT 079",IF(B23="MIGUEL","DMQ 934",IF(B23="FRANCO","UCS 416",IF(B23="MOYANO","HCB 003",IF(B23="MUSTAFA","UKQ 237",IF(B23="TONI","MGW270",IF(B23="IBARRA","PLH889",IF(B23="VILLAFAÑE","MGI 513",IF(B23="VELAZQUEZ","PMK 090",IF(B23="ACOSTA","KUV274",IF(B23="LEDESMA","AA 544 YZ",IF(B23="NIETO","WIW 420",IF(B23="GONZALEZ","VBT 585",IF(B23="LOZANO","WYK 776",IF(B23="AGUSTIN","WTH 142","")))))))))))))))</f>
        <v>VBT 585</v>
      </c>
      <c r="D23" s="4">
        <v>1</v>
      </c>
      <c r="E23" s="4" t="s">
        <v>15</v>
      </c>
      <c r="F23" s="4" t="s">
        <v>399</v>
      </c>
      <c r="G23" s="4" t="s">
        <v>400</v>
      </c>
      <c r="H23" s="4">
        <v>70053</v>
      </c>
      <c r="I23" s="4"/>
      <c r="J23" s="4">
        <v>6.4</v>
      </c>
      <c r="K23" s="4" t="s">
        <v>18</v>
      </c>
    </row>
    <row r="24" spans="1:11" s="27" customFormat="1" x14ac:dyDescent="0.25">
      <c r="A24" s="26">
        <v>45205</v>
      </c>
      <c r="B24" s="4" t="s">
        <v>85</v>
      </c>
      <c r="C24" s="4" t="str">
        <f t="shared" si="2"/>
        <v>VBT 585</v>
      </c>
      <c r="D24" s="4">
        <v>1</v>
      </c>
      <c r="E24" s="4" t="s">
        <v>15</v>
      </c>
      <c r="F24" s="4" t="s">
        <v>399</v>
      </c>
      <c r="G24" s="4" t="s">
        <v>400</v>
      </c>
      <c r="H24" s="4">
        <v>70035</v>
      </c>
      <c r="I24" s="4"/>
      <c r="J24" s="4">
        <v>6.4</v>
      </c>
      <c r="K24" s="4" t="s">
        <v>18</v>
      </c>
    </row>
    <row r="25" spans="1:11" s="27" customFormat="1" x14ac:dyDescent="0.25">
      <c r="A25" s="26">
        <v>45205</v>
      </c>
      <c r="B25" s="4" t="s">
        <v>85</v>
      </c>
      <c r="C25" s="4" t="str">
        <f t="shared" si="2"/>
        <v>VBT 585</v>
      </c>
      <c r="D25" s="4">
        <v>2</v>
      </c>
      <c r="E25" s="4" t="s">
        <v>12</v>
      </c>
      <c r="F25" s="4" t="s">
        <v>401</v>
      </c>
      <c r="G25" s="4" t="s">
        <v>402</v>
      </c>
      <c r="H25" s="4">
        <v>70036</v>
      </c>
      <c r="I25" s="4"/>
      <c r="J25" s="4">
        <v>12</v>
      </c>
      <c r="K25" s="4" t="s">
        <v>18</v>
      </c>
    </row>
    <row r="26" spans="1:11" s="27" customFormat="1" x14ac:dyDescent="0.25">
      <c r="A26" s="26">
        <v>45205</v>
      </c>
      <c r="B26" s="4" t="s">
        <v>90</v>
      </c>
      <c r="C26" s="4" t="str">
        <f t="shared" si="2"/>
        <v>WTH 142</v>
      </c>
      <c r="D26" s="4">
        <v>1</v>
      </c>
      <c r="E26" s="4" t="s">
        <v>12</v>
      </c>
      <c r="F26" s="4" t="s">
        <v>403</v>
      </c>
      <c r="G26" s="4" t="s">
        <v>404</v>
      </c>
      <c r="H26" s="4">
        <v>70038</v>
      </c>
      <c r="I26" s="4">
        <v>0.1</v>
      </c>
      <c r="J26" s="4">
        <v>3</v>
      </c>
      <c r="K26" s="4" t="s">
        <v>18</v>
      </c>
    </row>
    <row r="27" spans="1:11" s="27" customFormat="1" x14ac:dyDescent="0.25">
      <c r="A27" s="26">
        <v>45205</v>
      </c>
      <c r="B27" s="4" t="s">
        <v>90</v>
      </c>
      <c r="C27" s="4" t="str">
        <f t="shared" si="2"/>
        <v>WTH 142</v>
      </c>
      <c r="D27" s="4">
        <v>1</v>
      </c>
      <c r="E27" s="4" t="s">
        <v>12</v>
      </c>
      <c r="F27" s="4" t="s">
        <v>405</v>
      </c>
      <c r="G27" s="4" t="s">
        <v>406</v>
      </c>
      <c r="H27" s="4">
        <v>70021</v>
      </c>
      <c r="I27" s="4"/>
      <c r="J27" s="4">
        <v>3.8</v>
      </c>
      <c r="K27" s="4" t="s">
        <v>10</v>
      </c>
    </row>
    <row r="28" spans="1:11" s="27" customFormat="1" x14ac:dyDescent="0.25">
      <c r="A28" s="26">
        <v>45205</v>
      </c>
      <c r="B28" s="4" t="s">
        <v>142</v>
      </c>
      <c r="C28" s="4" t="str">
        <f t="shared" si="2"/>
        <v>WIW 420</v>
      </c>
      <c r="D28" s="4">
        <v>1</v>
      </c>
      <c r="E28" s="4" t="s">
        <v>67</v>
      </c>
      <c r="F28" s="4" t="s">
        <v>407</v>
      </c>
      <c r="G28" s="4" t="s">
        <v>408</v>
      </c>
      <c r="H28" s="4">
        <v>70054</v>
      </c>
      <c r="I28" s="4">
        <v>0.8</v>
      </c>
      <c r="J28" s="4">
        <v>5</v>
      </c>
      <c r="K28" s="4" t="s">
        <v>18</v>
      </c>
    </row>
    <row r="29" spans="1:11" s="27" customFormat="1" x14ac:dyDescent="0.25">
      <c r="A29" s="26">
        <v>45205</v>
      </c>
      <c r="B29" s="4" t="s">
        <v>142</v>
      </c>
      <c r="C29" s="4" t="str">
        <f t="shared" si="2"/>
        <v>WIW 420</v>
      </c>
      <c r="D29" s="4">
        <v>1</v>
      </c>
      <c r="E29" s="4" t="s">
        <v>67</v>
      </c>
      <c r="F29" s="4" t="s">
        <v>227</v>
      </c>
      <c r="G29" s="4" t="s">
        <v>409</v>
      </c>
      <c r="H29" s="4">
        <v>70013</v>
      </c>
      <c r="I29" s="4">
        <v>0.7</v>
      </c>
      <c r="J29" s="4"/>
      <c r="K29" s="4" t="s">
        <v>10</v>
      </c>
    </row>
    <row r="30" spans="1:11" s="27" customFormat="1" x14ac:dyDescent="0.25">
      <c r="A30" s="26">
        <v>45205</v>
      </c>
      <c r="B30" s="4" t="s">
        <v>142</v>
      </c>
      <c r="C30" s="4" t="str">
        <f t="shared" si="2"/>
        <v>WIW 420</v>
      </c>
      <c r="D30" s="4">
        <v>1</v>
      </c>
      <c r="E30" s="4" t="s">
        <v>205</v>
      </c>
      <c r="F30" s="4" t="s">
        <v>108</v>
      </c>
      <c r="G30" s="4" t="s">
        <v>109</v>
      </c>
      <c r="H30" s="4">
        <v>70009</v>
      </c>
      <c r="I30" s="4"/>
      <c r="J30" s="4">
        <v>0.5</v>
      </c>
      <c r="K30" s="4" t="s">
        <v>10</v>
      </c>
    </row>
    <row r="31" spans="1:11" s="27" customFormat="1" x14ac:dyDescent="0.25">
      <c r="A31" s="26">
        <v>45205</v>
      </c>
      <c r="B31" s="4" t="s">
        <v>142</v>
      </c>
      <c r="C31" s="4" t="str">
        <f t="shared" si="2"/>
        <v>WIW 420</v>
      </c>
      <c r="D31" s="4">
        <v>1</v>
      </c>
      <c r="E31" s="4" t="s">
        <v>27</v>
      </c>
      <c r="F31" s="4" t="s">
        <v>410</v>
      </c>
      <c r="G31" s="4" t="s">
        <v>411</v>
      </c>
      <c r="H31" s="4">
        <v>70023</v>
      </c>
      <c r="I31" s="4">
        <v>0.1</v>
      </c>
      <c r="J31" s="4">
        <v>0.7</v>
      </c>
      <c r="K31" s="4" t="s">
        <v>10</v>
      </c>
    </row>
    <row r="32" spans="1:11" s="27" customFormat="1" x14ac:dyDescent="0.25">
      <c r="A32" s="26">
        <v>45205</v>
      </c>
      <c r="B32" s="4" t="s">
        <v>142</v>
      </c>
      <c r="C32" s="4" t="str">
        <f t="shared" si="2"/>
        <v>WIW 420</v>
      </c>
      <c r="D32" s="4">
        <v>3</v>
      </c>
      <c r="E32" s="4" t="s">
        <v>260</v>
      </c>
      <c r="F32" s="4" t="s">
        <v>374</v>
      </c>
      <c r="G32" s="4" t="s">
        <v>375</v>
      </c>
      <c r="H32" s="4">
        <v>70031</v>
      </c>
      <c r="I32" s="4">
        <v>4</v>
      </c>
      <c r="J32" s="4"/>
      <c r="K32" s="4" t="s">
        <v>18</v>
      </c>
    </row>
    <row r="33" spans="1:11" s="27" customFormat="1" x14ac:dyDescent="0.25">
      <c r="A33" s="26">
        <v>45205</v>
      </c>
      <c r="B33" s="4" t="s">
        <v>104</v>
      </c>
      <c r="C33" s="4" t="str">
        <f t="shared" si="2"/>
        <v>UCS 416</v>
      </c>
      <c r="D33" s="4">
        <v>1</v>
      </c>
      <c r="E33" s="4" t="s">
        <v>67</v>
      </c>
      <c r="F33" s="4" t="s">
        <v>412</v>
      </c>
      <c r="G33" s="4" t="s">
        <v>413</v>
      </c>
      <c r="H33" s="4">
        <v>70059</v>
      </c>
      <c r="I33" s="4"/>
      <c r="J33" s="4">
        <v>4</v>
      </c>
      <c r="K33" s="4" t="s">
        <v>18</v>
      </c>
    </row>
    <row r="34" spans="1:11" s="27" customFormat="1" x14ac:dyDescent="0.25">
      <c r="A34" s="26">
        <v>45205</v>
      </c>
      <c r="B34" s="4" t="s">
        <v>104</v>
      </c>
      <c r="C34" s="4" t="str">
        <f t="shared" si="2"/>
        <v>UCS 416</v>
      </c>
      <c r="D34" s="4">
        <v>1</v>
      </c>
      <c r="E34" s="4" t="s">
        <v>205</v>
      </c>
      <c r="F34" s="4" t="s">
        <v>206</v>
      </c>
      <c r="G34" s="4" t="s">
        <v>207</v>
      </c>
      <c r="H34" s="4">
        <v>70022</v>
      </c>
      <c r="I34" s="4">
        <v>0.9</v>
      </c>
      <c r="J34" s="4"/>
      <c r="K34" s="4" t="s">
        <v>10</v>
      </c>
    </row>
    <row r="35" spans="1:11" s="27" customFormat="1" x14ac:dyDescent="0.25">
      <c r="A35" s="26">
        <v>45205</v>
      </c>
      <c r="B35" s="4" t="s">
        <v>104</v>
      </c>
      <c r="C35" s="4" t="str">
        <f t="shared" si="2"/>
        <v>UCS 416</v>
      </c>
      <c r="D35" s="4">
        <v>1</v>
      </c>
      <c r="E35" s="4" t="s">
        <v>27</v>
      </c>
      <c r="F35" s="4" t="s">
        <v>65</v>
      </c>
      <c r="G35" s="4" t="s">
        <v>66</v>
      </c>
      <c r="H35" s="4">
        <v>70010</v>
      </c>
      <c r="I35" s="4">
        <v>0.2</v>
      </c>
      <c r="J35" s="4"/>
      <c r="K35" s="4" t="s">
        <v>10</v>
      </c>
    </row>
    <row r="36" spans="1:11" s="27" customFormat="1" x14ac:dyDescent="0.25">
      <c r="A36" s="26">
        <v>45205</v>
      </c>
      <c r="B36" s="4" t="s">
        <v>104</v>
      </c>
      <c r="C36" s="4" t="str">
        <f t="shared" si="2"/>
        <v>UCS 416</v>
      </c>
      <c r="D36" s="4">
        <v>1</v>
      </c>
      <c r="E36" s="4" t="s">
        <v>27</v>
      </c>
      <c r="F36" s="4" t="s">
        <v>188</v>
      </c>
      <c r="G36" s="4" t="s">
        <v>414</v>
      </c>
      <c r="H36" s="4">
        <v>70014</v>
      </c>
      <c r="I36" s="4"/>
      <c r="J36" s="4">
        <v>1</v>
      </c>
      <c r="K36" s="4" t="s">
        <v>10</v>
      </c>
    </row>
    <row r="37" spans="1:11" s="27" customFormat="1" x14ac:dyDescent="0.25">
      <c r="A37" s="26">
        <v>45205</v>
      </c>
      <c r="B37" s="4" t="s">
        <v>104</v>
      </c>
      <c r="C37" s="4" t="str">
        <f t="shared" si="2"/>
        <v>UCS 416</v>
      </c>
      <c r="D37" s="4">
        <v>1</v>
      </c>
      <c r="E37" s="4" t="s">
        <v>27</v>
      </c>
      <c r="F37" s="4" t="s">
        <v>371</v>
      </c>
      <c r="G37" s="4" t="s">
        <v>372</v>
      </c>
      <c r="H37" s="4">
        <v>70012</v>
      </c>
      <c r="I37" s="4">
        <v>0.3</v>
      </c>
      <c r="J37" s="4"/>
      <c r="K37" s="4" t="s">
        <v>10</v>
      </c>
    </row>
    <row r="38" spans="1:11" s="27" customFormat="1" x14ac:dyDescent="0.25">
      <c r="A38" s="26">
        <v>45205</v>
      </c>
      <c r="B38" s="4" t="s">
        <v>142</v>
      </c>
      <c r="C38" s="4" t="str">
        <f t="shared" si="2"/>
        <v>WIW 420</v>
      </c>
      <c r="D38" s="4">
        <v>2</v>
      </c>
      <c r="E38" s="4" t="s">
        <v>12</v>
      </c>
      <c r="F38" s="4" t="s">
        <v>415</v>
      </c>
      <c r="G38" s="4" t="s">
        <v>416</v>
      </c>
      <c r="H38" s="4">
        <v>70003</v>
      </c>
      <c r="I38" s="4">
        <v>1.4</v>
      </c>
      <c r="J38" s="4"/>
      <c r="K38" s="4" t="s">
        <v>10</v>
      </c>
    </row>
    <row r="39" spans="1:11" s="27" customFormat="1" x14ac:dyDescent="0.25">
      <c r="A39" s="26">
        <v>45205</v>
      </c>
      <c r="B39" s="4" t="s">
        <v>142</v>
      </c>
      <c r="C39" s="4" t="str">
        <f t="shared" si="2"/>
        <v>WIW 420</v>
      </c>
      <c r="D39" s="4">
        <v>2</v>
      </c>
      <c r="E39" s="4" t="s">
        <v>12</v>
      </c>
      <c r="F39" s="4" t="s">
        <v>417</v>
      </c>
      <c r="G39" s="4" t="s">
        <v>418</v>
      </c>
      <c r="H39" s="4">
        <v>70016</v>
      </c>
      <c r="I39" s="4"/>
      <c r="J39" s="4">
        <v>5</v>
      </c>
      <c r="K39" s="4" t="s">
        <v>10</v>
      </c>
    </row>
    <row r="40" spans="1:11" s="27" customFormat="1" x14ac:dyDescent="0.25">
      <c r="A40" s="26">
        <v>45205</v>
      </c>
      <c r="B40" s="4" t="s">
        <v>142</v>
      </c>
      <c r="C40" s="4" t="str">
        <f t="shared" si="2"/>
        <v>WIW 420</v>
      </c>
      <c r="D40" s="4">
        <v>3</v>
      </c>
      <c r="E40" s="4" t="s">
        <v>260</v>
      </c>
      <c r="F40" s="4" t="s">
        <v>374</v>
      </c>
      <c r="G40" s="4" t="s">
        <v>375</v>
      </c>
      <c r="H40" s="4">
        <v>70032</v>
      </c>
      <c r="I40" s="4">
        <v>0.2</v>
      </c>
      <c r="J40" s="4"/>
      <c r="K40" s="4" t="s">
        <v>18</v>
      </c>
    </row>
    <row r="41" spans="1:11" s="27" customFormat="1" x14ac:dyDescent="0.25">
      <c r="A41" s="26">
        <v>45205</v>
      </c>
      <c r="B41" s="4" t="s">
        <v>98</v>
      </c>
      <c r="C41" s="4" t="str">
        <f t="shared" si="1"/>
        <v>HCB 003</v>
      </c>
      <c r="D41" s="4">
        <v>1</v>
      </c>
      <c r="E41" s="4" t="s">
        <v>12</v>
      </c>
      <c r="F41" s="4" t="s">
        <v>19</v>
      </c>
      <c r="G41" s="4" t="s">
        <v>317</v>
      </c>
      <c r="H41" s="4">
        <v>70006</v>
      </c>
      <c r="I41" s="4">
        <v>0.7</v>
      </c>
      <c r="J41" s="4"/>
      <c r="K41" s="4" t="s">
        <v>10</v>
      </c>
    </row>
    <row r="42" spans="1:11" s="27" customFormat="1" x14ac:dyDescent="0.25">
      <c r="A42" s="26">
        <v>45205</v>
      </c>
      <c r="B42" s="4" t="s">
        <v>98</v>
      </c>
      <c r="C42" s="4" t="str">
        <f t="shared" si="1"/>
        <v>HCB 003</v>
      </c>
      <c r="D42" s="4">
        <v>1</v>
      </c>
      <c r="E42" s="4" t="s">
        <v>27</v>
      </c>
      <c r="F42" s="4" t="s">
        <v>419</v>
      </c>
      <c r="G42" s="4" t="s">
        <v>420</v>
      </c>
      <c r="H42" s="4">
        <v>70037</v>
      </c>
      <c r="I42" s="4"/>
      <c r="J42" s="4">
        <v>0.4</v>
      </c>
      <c r="K42" s="4" t="s">
        <v>18</v>
      </c>
    </row>
    <row r="43" spans="1:11" s="27" customFormat="1" x14ac:dyDescent="0.25">
      <c r="A43" s="26">
        <v>45205</v>
      </c>
      <c r="B43" s="4" t="s">
        <v>98</v>
      </c>
      <c r="C43" s="4" t="str">
        <f t="shared" si="1"/>
        <v>HCB 003</v>
      </c>
      <c r="D43" s="4">
        <v>1</v>
      </c>
      <c r="E43" s="4" t="s">
        <v>27</v>
      </c>
      <c r="F43" s="4" t="s">
        <v>421</v>
      </c>
      <c r="G43" s="4" t="s">
        <v>420</v>
      </c>
      <c r="H43" s="4">
        <v>70056</v>
      </c>
      <c r="I43" s="4"/>
      <c r="J43" s="4">
        <v>1.7</v>
      </c>
      <c r="K43" s="4" t="s">
        <v>18</v>
      </c>
    </row>
    <row r="44" spans="1:11" s="27" customFormat="1" x14ac:dyDescent="0.25">
      <c r="A44" s="26">
        <v>45205</v>
      </c>
      <c r="B44" s="4" t="s">
        <v>98</v>
      </c>
      <c r="C44" s="4" t="str">
        <f t="shared" si="1"/>
        <v>HCB 003</v>
      </c>
      <c r="D44" s="4">
        <v>1</v>
      </c>
      <c r="E44" s="4" t="s">
        <v>27</v>
      </c>
      <c r="F44" s="4" t="s">
        <v>188</v>
      </c>
      <c r="G44" s="4" t="s">
        <v>422</v>
      </c>
      <c r="H44" s="4">
        <v>70027</v>
      </c>
      <c r="I44" s="4"/>
      <c r="J44" s="4">
        <v>0.3</v>
      </c>
      <c r="K44" s="4" t="s">
        <v>10</v>
      </c>
    </row>
    <row r="45" spans="1:11" s="27" customFormat="1" x14ac:dyDescent="0.25">
      <c r="A45" s="26">
        <v>45205</v>
      </c>
      <c r="B45" s="4" t="s">
        <v>98</v>
      </c>
      <c r="C45" s="4" t="str">
        <f t="shared" si="1"/>
        <v>HCB 003</v>
      </c>
      <c r="D45" s="4">
        <v>1</v>
      </c>
      <c r="E45" s="4" t="s">
        <v>27</v>
      </c>
      <c r="F45" s="4" t="s">
        <v>36</v>
      </c>
      <c r="G45" s="4" t="s">
        <v>423</v>
      </c>
      <c r="H45" s="4">
        <v>70005</v>
      </c>
      <c r="I45" s="4">
        <v>0.1</v>
      </c>
      <c r="J45" s="4">
        <v>1.4</v>
      </c>
      <c r="K45" s="4" t="s">
        <v>10</v>
      </c>
    </row>
    <row r="46" spans="1:11" s="27" customFormat="1" x14ac:dyDescent="0.25">
      <c r="A46" s="26">
        <v>45205</v>
      </c>
      <c r="B46" s="4" t="s">
        <v>98</v>
      </c>
      <c r="C46" s="4" t="str">
        <f t="shared" si="1"/>
        <v>HCB 003</v>
      </c>
      <c r="D46" s="4">
        <v>1</v>
      </c>
      <c r="E46" s="4" t="s">
        <v>27</v>
      </c>
      <c r="F46" s="4" t="s">
        <v>36</v>
      </c>
      <c r="G46" s="4" t="s">
        <v>423</v>
      </c>
      <c r="H46" s="4">
        <v>69974</v>
      </c>
      <c r="I46" s="4">
        <v>0.1</v>
      </c>
      <c r="J46" s="4"/>
      <c r="K46" s="4" t="s">
        <v>10</v>
      </c>
    </row>
    <row r="47" spans="1:11" s="27" customFormat="1" x14ac:dyDescent="0.25">
      <c r="A47" s="26">
        <v>45205</v>
      </c>
      <c r="B47" s="4" t="s">
        <v>98</v>
      </c>
      <c r="C47" s="4" t="str">
        <f t="shared" ref="C47:C52" si="3">IF(B47="GUZMAN","SOT 079",IF(B47="MIGUEL","DMQ 934",IF(B47="FRANCO","UCS 416",IF(B47="MOYANO","HCB 003",IF(B47="MUSTAFA","UKQ 237",IF(B47="TONI","MGW270",IF(B47="IBARRA","PLH889",IF(B47="VILLAFAÑE","MGI 513",IF(B47="VELAZQUEZ","PMK 090",IF(B47="ACOSTA","KUV274",IF(B47="LEDESMA","AA 544 YZ",IF(B47="NIETO","WIW 420",IF(B47="GONZALEZ","VBT 585",IF(B47="LOZANO","WYK 776",IF(B47="AGUSTIN","WTH 142","")))))))))))))))</f>
        <v>HCB 003</v>
      </c>
      <c r="D47" s="4">
        <v>2</v>
      </c>
      <c r="E47" s="4" t="s">
        <v>12</v>
      </c>
      <c r="F47" s="4" t="s">
        <v>286</v>
      </c>
      <c r="G47" s="4" t="s">
        <v>424</v>
      </c>
      <c r="H47" s="4">
        <v>70015</v>
      </c>
      <c r="I47" s="4">
        <v>0.4</v>
      </c>
      <c r="J47" s="4">
        <v>6</v>
      </c>
      <c r="K47" s="4" t="s">
        <v>10</v>
      </c>
    </row>
    <row r="48" spans="1:11" s="27" customFormat="1" x14ac:dyDescent="0.25">
      <c r="A48" s="26">
        <v>45205</v>
      </c>
      <c r="B48" s="4" t="s">
        <v>98</v>
      </c>
      <c r="C48" s="4" t="str">
        <f t="shared" si="3"/>
        <v>HCB 003</v>
      </c>
      <c r="D48" s="4">
        <v>3</v>
      </c>
      <c r="E48" s="4" t="s">
        <v>260</v>
      </c>
      <c r="F48" s="4" t="s">
        <v>374</v>
      </c>
      <c r="G48" s="4" t="s">
        <v>375</v>
      </c>
      <c r="H48" s="4">
        <v>70030</v>
      </c>
      <c r="I48" s="4">
        <v>4.5</v>
      </c>
      <c r="J48" s="4"/>
      <c r="K48" s="4" t="s">
        <v>18</v>
      </c>
    </row>
    <row r="49" spans="1:11" s="27" customFormat="1" x14ac:dyDescent="0.25">
      <c r="A49" s="26">
        <v>45205</v>
      </c>
      <c r="B49" s="4" t="s">
        <v>95</v>
      </c>
      <c r="C49" s="4" t="str">
        <f t="shared" si="3"/>
        <v>DMQ 934</v>
      </c>
      <c r="D49" s="4">
        <v>1</v>
      </c>
      <c r="E49" s="4" t="s">
        <v>27</v>
      </c>
      <c r="F49" s="4" t="s">
        <v>43</v>
      </c>
      <c r="G49" s="4" t="s">
        <v>44</v>
      </c>
      <c r="H49" s="4">
        <v>70019</v>
      </c>
      <c r="I49" s="4"/>
      <c r="J49" s="4">
        <v>7</v>
      </c>
      <c r="K49" s="4" t="s">
        <v>10</v>
      </c>
    </row>
    <row r="50" spans="1:11" s="27" customFormat="1" x14ac:dyDescent="0.25">
      <c r="A50" s="26">
        <v>45205</v>
      </c>
      <c r="B50" s="4" t="s">
        <v>110</v>
      </c>
      <c r="C50" s="4" t="str">
        <f t="shared" si="3"/>
        <v>WYK 776</v>
      </c>
      <c r="D50" s="4">
        <v>1</v>
      </c>
      <c r="E50" s="4" t="s">
        <v>12</v>
      </c>
      <c r="F50" s="4" t="s">
        <v>379</v>
      </c>
      <c r="G50" s="4" t="s">
        <v>380</v>
      </c>
      <c r="H50" s="4">
        <v>70060</v>
      </c>
      <c r="I50" s="4">
        <v>1</v>
      </c>
      <c r="J50" s="4"/>
      <c r="K50" s="4" t="s">
        <v>18</v>
      </c>
    </row>
    <row r="51" spans="1:11" s="27" customFormat="1" x14ac:dyDescent="0.25">
      <c r="A51" s="26">
        <v>45205</v>
      </c>
      <c r="B51" s="4" t="s">
        <v>110</v>
      </c>
      <c r="C51" s="4" t="str">
        <f t="shared" si="3"/>
        <v>WYK 776</v>
      </c>
      <c r="D51" s="4">
        <v>2</v>
      </c>
      <c r="E51" s="4" t="s">
        <v>38</v>
      </c>
      <c r="F51" s="4" t="s">
        <v>36</v>
      </c>
      <c r="G51" s="4" t="s">
        <v>39</v>
      </c>
      <c r="H51" s="4">
        <v>70029</v>
      </c>
      <c r="I51" s="4"/>
      <c r="J51" s="4">
        <v>6</v>
      </c>
      <c r="K51" s="4" t="s">
        <v>10</v>
      </c>
    </row>
    <row r="52" spans="1:11" s="27" customFormat="1" x14ac:dyDescent="0.25">
      <c r="A52" s="26">
        <v>45205</v>
      </c>
      <c r="B52" s="4" t="s">
        <v>110</v>
      </c>
      <c r="C52" s="4" t="str">
        <f t="shared" si="3"/>
        <v>WYK 776</v>
      </c>
      <c r="D52" s="4">
        <v>2</v>
      </c>
      <c r="E52" s="4" t="s">
        <v>38</v>
      </c>
      <c r="F52" s="4" t="s">
        <v>36</v>
      </c>
      <c r="G52" s="4" t="s">
        <v>39</v>
      </c>
      <c r="H52" s="4">
        <v>70065</v>
      </c>
      <c r="I52" s="4">
        <v>0.1</v>
      </c>
      <c r="J52" s="4"/>
      <c r="K52" s="4" t="s">
        <v>10</v>
      </c>
    </row>
    <row r="53" spans="1:11" s="27" customFormat="1" x14ac:dyDescent="0.25">
      <c r="A53" s="26">
        <v>45205</v>
      </c>
      <c r="B53" s="4" t="s">
        <v>296</v>
      </c>
      <c r="C53" s="4" t="str">
        <f>IF(B53="GUZMAN","SOT 079",IF(B53="MIGUEL","DMQ 934",IF(B53="FRANCO","UCS 416",IF(B53="MOYANO","HCB 003",IF(B53="MUSTAFA","UKQ 237",IF(B53="TONI","MGW270",IF(B53="IBARRA","PLH889",IF(B53="VILLAFAÑE","MGI 513",IF(B53="VELAZQUEZ","PMK 090",IF(B53="ACOSTA","KUV274",IF(B53="LEDESMA","AA 544 YZ",IF(B53="NIETO","WIW 420",IF(B53="GONZALEZ","VBT 585",IF(B53="LOZANO","WYK 776",IF(B53="AGUSTIN","WTH 142","")))))))))))))))</f>
        <v>UKQ 237</v>
      </c>
      <c r="D53" s="4">
        <v>1</v>
      </c>
      <c r="E53" s="4" t="s">
        <v>23</v>
      </c>
      <c r="F53" s="4" t="s">
        <v>364</v>
      </c>
      <c r="G53" s="4" t="s">
        <v>55</v>
      </c>
      <c r="H53" s="4">
        <v>70062</v>
      </c>
      <c r="I53" s="4"/>
      <c r="J53" s="4">
        <v>6.3</v>
      </c>
      <c r="K53" s="4" t="s">
        <v>18</v>
      </c>
    </row>
    <row r="54" spans="1:11" s="27" customFormat="1" x14ac:dyDescent="0.25">
      <c r="A54" s="26">
        <v>45205</v>
      </c>
      <c r="B54" s="4" t="s">
        <v>110</v>
      </c>
      <c r="C54" s="4" t="str">
        <f>IF(B54="GUZMAN","SOT 079",IF(B54="MIGUEL","DMQ 934",IF(B54="FRANCO","UCS 416",IF(B54="MOYANO","HCB 003",IF(B54="CASTELLINA","UKQ 237",IF(B54="TONI","MGW270",IF(B54="IBARRA","PLH889",IF(B54="VILLAFAÑE","MGI 513",IF(B54="VELAZQUEZ","PMK 090",IF(B54="ACOSTA","KUV274",IF(B54="LEDESMA","AA 544 YZ",IF(B54="NIETO","WIW 420",IF(B54="GONZALEZ","VBT 585",IF(B54="LOZANO","WYK 776",IF(B54="AGUSTIN","WTH 142","")))))))))))))))</f>
        <v>WYK 776</v>
      </c>
      <c r="D54" s="4">
        <v>1</v>
      </c>
      <c r="E54" s="4" t="s">
        <v>12</v>
      </c>
      <c r="F54" s="4" t="s">
        <v>425</v>
      </c>
      <c r="G54" s="4" t="s">
        <v>426</v>
      </c>
      <c r="H54" s="4">
        <v>70067</v>
      </c>
      <c r="I54" s="4"/>
      <c r="J54" s="4">
        <v>4</v>
      </c>
      <c r="K54" s="4" t="s">
        <v>10</v>
      </c>
    </row>
    <row r="55" spans="1:11" x14ac:dyDescent="0.25">
      <c r="A55" s="2">
        <v>45205</v>
      </c>
      <c r="B55" s="24" t="s">
        <v>34</v>
      </c>
      <c r="C55" s="24" t="str">
        <f t="shared" ref="C55:C67" si="4">IF(B55="GUZMAN","SOT 079",IF(B55="MIGUEL","DMQ 934",IF(B55="FRANCO","UCS 416",IF(B55="MOYANO","HCB 003",IF(B55="MUSTAFA","UKQ 237",IF(B55="TONI","MGW270",IF(B55="IBARRA","PLH889",IF(B55="VILLAFAÑE","MGI 513",IF(B55="VELAZQUEZ","PMK 090",IF(B55="ACOSTA","KUV274",IF(B55="LEDESMA","AA 544 YZ",IF(B55="NIETO","WIW 420",IF(B55="GONZALEZ","VBT 585",IF(B55="LOZANO","WYK 776",IF(B55="AGUSTIN","WTH 142","")))))))))))))))</f>
        <v>MGI 513</v>
      </c>
      <c r="D55" s="24">
        <v>1</v>
      </c>
      <c r="E55" s="24" t="s">
        <v>152</v>
      </c>
      <c r="F55" s="24" t="s">
        <v>377</v>
      </c>
      <c r="G55" s="24" t="s">
        <v>378</v>
      </c>
      <c r="H55" s="24">
        <v>70069</v>
      </c>
      <c r="I55" s="3">
        <v>0.6</v>
      </c>
      <c r="J55" s="3"/>
      <c r="K55" s="3" t="s">
        <v>18</v>
      </c>
    </row>
    <row r="56" spans="1:11" x14ac:dyDescent="0.25">
      <c r="A56" s="2">
        <v>45205</v>
      </c>
      <c r="B56" s="24" t="s">
        <v>104</v>
      </c>
      <c r="C56" s="24" t="str">
        <f>IF(B56="GUZMAN","SOT 079",IF(B56="MIGUEL","DMQ 934",IF(B56="FRANCO","UCS 416",IF(B56="MOYANO","HCB 003",IF(B56="CASTELLINA","UKQ 237",IF(B56="TONI","MGW270",IF(B56="IBARRA","PLH889",IF(B56="VILLAFAÑE","MGI 513",IF(B56="VELAZQUEZ","PMK 090",IF(B56="ACOSTA","KUV274",IF(B56="LEDESMA","AA 544 YZ",IF(B56="NIETO","WIW 420",IF(B56="GONZALEZ","VBT 585",IF(B56="LOZANO","WYK 776",IF(B56="AGUSTIN","WTH 142","")))))))))))))))</f>
        <v>UCS 416</v>
      </c>
      <c r="D56" s="24">
        <v>1</v>
      </c>
      <c r="E56" s="24" t="s">
        <v>153</v>
      </c>
      <c r="F56" s="24" t="s">
        <v>412</v>
      </c>
      <c r="G56" s="24" t="s">
        <v>413</v>
      </c>
      <c r="H56" s="24">
        <v>70070</v>
      </c>
      <c r="I56" s="3">
        <v>0.1</v>
      </c>
      <c r="J56" s="3"/>
      <c r="K56" s="3" t="s">
        <v>18</v>
      </c>
    </row>
    <row r="57" spans="1:11" x14ac:dyDescent="0.25">
      <c r="A57" s="2">
        <v>45205</v>
      </c>
      <c r="B57" s="24" t="s">
        <v>142</v>
      </c>
      <c r="C57" s="24" t="str">
        <f t="shared" si="4"/>
        <v>WIW 420</v>
      </c>
      <c r="D57" s="24">
        <v>1</v>
      </c>
      <c r="E57" s="24" t="s">
        <v>151</v>
      </c>
      <c r="F57" s="24" t="s">
        <v>407</v>
      </c>
      <c r="G57" s="24" t="s">
        <v>408</v>
      </c>
      <c r="H57" s="24">
        <v>70080</v>
      </c>
      <c r="I57" s="3"/>
      <c r="J57" s="3">
        <v>0.1</v>
      </c>
      <c r="K57" s="3" t="s">
        <v>18</v>
      </c>
    </row>
    <row r="58" spans="1:11" x14ac:dyDescent="0.25">
      <c r="A58" s="2">
        <v>45205</v>
      </c>
      <c r="B58" s="24" t="s">
        <v>11</v>
      </c>
      <c r="C58" s="24" t="str">
        <f t="shared" si="4"/>
        <v>PMK 090</v>
      </c>
      <c r="D58" s="24">
        <v>1</v>
      </c>
      <c r="E58" s="24" t="s">
        <v>156</v>
      </c>
      <c r="F58" s="24" t="s">
        <v>36</v>
      </c>
      <c r="G58" s="24" t="s">
        <v>37</v>
      </c>
      <c r="H58" s="24">
        <v>70072</v>
      </c>
      <c r="I58" s="3"/>
      <c r="J58" s="3">
        <v>0.7</v>
      </c>
      <c r="K58" s="3" t="s">
        <v>10</v>
      </c>
    </row>
    <row r="59" spans="1:11" x14ac:dyDescent="0.25">
      <c r="A59" s="2">
        <v>45205</v>
      </c>
      <c r="B59" s="24" t="s">
        <v>90</v>
      </c>
      <c r="C59" s="24" t="str">
        <f t="shared" si="4"/>
        <v>WTH 142</v>
      </c>
      <c r="D59" s="24">
        <v>2</v>
      </c>
      <c r="E59" s="24" t="s">
        <v>159</v>
      </c>
      <c r="F59" s="24" t="s">
        <v>427</v>
      </c>
      <c r="G59" s="24" t="s">
        <v>428</v>
      </c>
      <c r="H59" s="24" t="s">
        <v>298</v>
      </c>
      <c r="I59" s="3"/>
      <c r="J59" s="3">
        <v>8</v>
      </c>
      <c r="K59" s="3" t="s">
        <v>10</v>
      </c>
    </row>
    <row r="60" spans="1:11" x14ac:dyDescent="0.25">
      <c r="A60" s="2">
        <v>45205</v>
      </c>
      <c r="B60" s="24" t="s">
        <v>296</v>
      </c>
      <c r="C60" s="24" t="str">
        <f t="shared" si="4"/>
        <v>UKQ 237</v>
      </c>
      <c r="D60" s="24">
        <v>2</v>
      </c>
      <c r="E60" s="24" t="s">
        <v>160</v>
      </c>
      <c r="F60" s="24" t="s">
        <v>429</v>
      </c>
      <c r="G60" s="24" t="s">
        <v>430</v>
      </c>
      <c r="H60" s="24">
        <v>70139</v>
      </c>
      <c r="I60" s="3"/>
      <c r="J60" s="3">
        <v>4.5</v>
      </c>
      <c r="K60" s="3" t="s">
        <v>18</v>
      </c>
    </row>
    <row r="61" spans="1:11" x14ac:dyDescent="0.25">
      <c r="A61" s="2">
        <v>45205</v>
      </c>
      <c r="B61" s="24" t="s">
        <v>296</v>
      </c>
      <c r="C61" s="24" t="str">
        <f t="shared" si="4"/>
        <v>UKQ 237</v>
      </c>
      <c r="D61" s="24">
        <v>2</v>
      </c>
      <c r="E61" s="24" t="s">
        <v>161</v>
      </c>
      <c r="F61" s="24" t="s">
        <v>32</v>
      </c>
      <c r="G61" s="24" t="s">
        <v>33</v>
      </c>
      <c r="H61" s="24">
        <v>69952</v>
      </c>
      <c r="I61" s="3"/>
      <c r="J61" s="3">
        <v>1</v>
      </c>
      <c r="K61" s="3" t="s">
        <v>10</v>
      </c>
    </row>
    <row r="62" spans="1:11" x14ac:dyDescent="0.25">
      <c r="A62" s="2">
        <v>45205</v>
      </c>
      <c r="B62" s="24" t="s">
        <v>296</v>
      </c>
      <c r="C62" s="24" t="str">
        <f t="shared" si="4"/>
        <v>UKQ 237</v>
      </c>
      <c r="D62" s="24">
        <v>2</v>
      </c>
      <c r="E62" s="24" t="s">
        <v>162</v>
      </c>
      <c r="F62" s="24" t="s">
        <v>32</v>
      </c>
      <c r="G62" s="24" t="s">
        <v>33</v>
      </c>
      <c r="H62" s="24">
        <v>70138</v>
      </c>
      <c r="I62" s="3"/>
      <c r="J62" s="3">
        <v>0.1</v>
      </c>
      <c r="K62" s="3" t="s">
        <v>10</v>
      </c>
    </row>
    <row r="63" spans="1:11" x14ac:dyDescent="0.25">
      <c r="A63" s="2">
        <v>45205</v>
      </c>
      <c r="B63" s="24" t="s">
        <v>95</v>
      </c>
      <c r="C63" s="24" t="str">
        <f t="shared" si="4"/>
        <v>DMQ 934</v>
      </c>
      <c r="D63" s="24">
        <v>2</v>
      </c>
      <c r="E63" s="24" t="s">
        <v>163</v>
      </c>
      <c r="F63" s="24" t="s">
        <v>83</v>
      </c>
      <c r="G63" s="24" t="s">
        <v>84</v>
      </c>
      <c r="H63" s="24">
        <v>70111</v>
      </c>
      <c r="I63" s="3"/>
      <c r="J63" s="3">
        <v>9.4</v>
      </c>
      <c r="K63" s="3" t="s">
        <v>10</v>
      </c>
    </row>
    <row r="64" spans="1:11" s="3" customFormat="1" x14ac:dyDescent="0.25">
      <c r="A64" s="2">
        <v>45205</v>
      </c>
      <c r="B64" s="24" t="s">
        <v>64</v>
      </c>
      <c r="C64" s="24" t="str">
        <f t="shared" si="4"/>
        <v>PLH889</v>
      </c>
      <c r="D64" s="24">
        <v>2</v>
      </c>
      <c r="E64" s="24" t="s">
        <v>164</v>
      </c>
      <c r="F64" s="24" t="s">
        <v>93</v>
      </c>
      <c r="G64" s="24" t="s">
        <v>336</v>
      </c>
      <c r="H64" s="24">
        <v>70149</v>
      </c>
      <c r="J64" s="3">
        <v>4</v>
      </c>
      <c r="K64" s="3" t="s">
        <v>18</v>
      </c>
    </row>
    <row r="65" spans="1:11" s="36" customFormat="1" x14ac:dyDescent="0.25">
      <c r="A65" s="2">
        <v>45205</v>
      </c>
      <c r="B65" s="24" t="s">
        <v>64</v>
      </c>
      <c r="C65" s="24" t="str">
        <f t="shared" si="4"/>
        <v>PLH889</v>
      </c>
      <c r="D65" s="24">
        <v>2</v>
      </c>
      <c r="E65" s="24" t="s">
        <v>300</v>
      </c>
      <c r="F65" s="24" t="s">
        <v>431</v>
      </c>
      <c r="G65" s="24" t="s">
        <v>432</v>
      </c>
      <c r="H65" s="24">
        <v>70087</v>
      </c>
      <c r="I65" s="3"/>
      <c r="J65" s="3">
        <v>2</v>
      </c>
      <c r="K65" s="3" t="s">
        <v>10</v>
      </c>
    </row>
    <row r="66" spans="1:11" s="36" customFormat="1" x14ac:dyDescent="0.25">
      <c r="A66" s="2">
        <v>45205</v>
      </c>
      <c r="B66" s="24" t="s">
        <v>53</v>
      </c>
      <c r="C66" s="24" t="str">
        <f t="shared" si="4"/>
        <v>KUV274</v>
      </c>
      <c r="D66" s="24">
        <v>2</v>
      </c>
      <c r="E66" s="24" t="s">
        <v>301</v>
      </c>
      <c r="F66" s="24" t="s">
        <v>121</v>
      </c>
      <c r="G66" s="24" t="s">
        <v>243</v>
      </c>
      <c r="H66" s="24" t="s">
        <v>302</v>
      </c>
      <c r="I66" s="3"/>
      <c r="J66" s="3">
        <v>4.8</v>
      </c>
      <c r="K66" s="3" t="s">
        <v>121</v>
      </c>
    </row>
    <row r="67" spans="1:11" x14ac:dyDescent="0.25">
      <c r="A67" s="2"/>
      <c r="B67" s="3"/>
      <c r="C67" s="4" t="str">
        <f t="shared" si="4"/>
        <v/>
      </c>
      <c r="D67" s="3"/>
      <c r="E67" s="3"/>
      <c r="F67" s="3"/>
      <c r="G67" s="3"/>
      <c r="H67" s="3"/>
      <c r="I67" s="3"/>
      <c r="J67" s="3"/>
      <c r="K67" s="3"/>
    </row>
    <row r="69" spans="1:11" ht="15.75" thickBot="1" x14ac:dyDescent="0.3"/>
    <row r="70" spans="1:11" ht="15.75" thickBot="1" x14ac:dyDescent="0.3">
      <c r="A70" s="47" t="s">
        <v>114</v>
      </c>
      <c r="B70" s="48"/>
      <c r="C70" s="48"/>
      <c r="D70" s="48"/>
      <c r="E70" s="49"/>
      <c r="H70" s="5"/>
      <c r="I70" s="6" t="s">
        <v>115</v>
      </c>
      <c r="J70" s="6" t="s">
        <v>116</v>
      </c>
    </row>
    <row r="71" spans="1:11" ht="15.75" thickBot="1" x14ac:dyDescent="0.3">
      <c r="A71" s="1" t="s">
        <v>2</v>
      </c>
      <c r="B71" s="1" t="s">
        <v>1</v>
      </c>
      <c r="C71" s="1" t="s">
        <v>115</v>
      </c>
      <c r="D71" s="1" t="s">
        <v>117</v>
      </c>
      <c r="E71" s="1" t="s">
        <v>118</v>
      </c>
      <c r="H71" s="7" t="s">
        <v>18</v>
      </c>
      <c r="I71" s="8">
        <v>100.9</v>
      </c>
      <c r="J71" s="9">
        <f>+I71/I74</f>
        <v>0.45780399274047184</v>
      </c>
    </row>
    <row r="72" spans="1:11" ht="15.75" thickBot="1" x14ac:dyDescent="0.3">
      <c r="A72" s="1" t="s">
        <v>119</v>
      </c>
      <c r="B72" s="1" t="s">
        <v>34</v>
      </c>
      <c r="C72" s="3">
        <v>6</v>
      </c>
      <c r="D72" s="3">
        <v>2</v>
      </c>
      <c r="E72" s="3">
        <f>+C72*D72</f>
        <v>12</v>
      </c>
      <c r="H72" s="7" t="s">
        <v>10</v>
      </c>
      <c r="I72" s="8">
        <v>114.7</v>
      </c>
      <c r="J72" s="10">
        <f>+I72/I74</f>
        <v>0.52041742286751358</v>
      </c>
    </row>
    <row r="73" spans="1:11" ht="15.75" thickBot="1" x14ac:dyDescent="0.3">
      <c r="A73" s="1" t="s">
        <v>120</v>
      </c>
      <c r="B73" s="1" t="s">
        <v>53</v>
      </c>
      <c r="C73" s="3">
        <v>16</v>
      </c>
      <c r="D73" s="3">
        <v>2</v>
      </c>
      <c r="E73" s="3">
        <f t="shared" ref="E73:E78" si="5">+C73*D73</f>
        <v>32</v>
      </c>
      <c r="H73" s="7" t="s">
        <v>121</v>
      </c>
      <c r="I73" s="8">
        <v>4.8</v>
      </c>
      <c r="J73" s="10">
        <f>+I73/I74</f>
        <v>2.1778584392014515E-2</v>
      </c>
    </row>
    <row r="74" spans="1:11" ht="15.75" thickBot="1" x14ac:dyDescent="0.3">
      <c r="A74" s="1" t="s">
        <v>122</v>
      </c>
      <c r="B74" s="1" t="s">
        <v>64</v>
      </c>
      <c r="C74" s="4">
        <v>16</v>
      </c>
      <c r="D74" s="4">
        <v>2</v>
      </c>
      <c r="E74" s="3">
        <f t="shared" si="5"/>
        <v>32</v>
      </c>
      <c r="H74" s="7" t="s">
        <v>123</v>
      </c>
      <c r="I74" s="11">
        <f>SUM(I71:I73)</f>
        <v>220.40000000000003</v>
      </c>
      <c r="J74" s="12">
        <f>SUM(J71:J73)</f>
        <v>0.99999999999999989</v>
      </c>
    </row>
    <row r="75" spans="1:11" x14ac:dyDescent="0.25">
      <c r="A75" s="1" t="s">
        <v>124</v>
      </c>
      <c r="B75" s="1" t="s">
        <v>40</v>
      </c>
      <c r="C75" s="3">
        <v>8</v>
      </c>
      <c r="D75" s="3">
        <v>1</v>
      </c>
      <c r="E75" s="3">
        <f t="shared" si="5"/>
        <v>8</v>
      </c>
    </row>
    <row r="76" spans="1:11" x14ac:dyDescent="0.25">
      <c r="A76" s="1" t="s">
        <v>125</v>
      </c>
      <c r="B76" s="1" t="s">
        <v>11</v>
      </c>
      <c r="C76" s="3">
        <v>8</v>
      </c>
      <c r="D76" s="3">
        <v>1</v>
      </c>
      <c r="E76" s="3">
        <f t="shared" si="5"/>
        <v>8</v>
      </c>
    </row>
    <row r="77" spans="1:11" x14ac:dyDescent="0.25">
      <c r="A77" s="1" t="s">
        <v>126</v>
      </c>
      <c r="B77" s="1" t="s">
        <v>26</v>
      </c>
      <c r="C77" s="3">
        <v>16</v>
      </c>
      <c r="D77" s="3">
        <v>2</v>
      </c>
      <c r="E77" s="3">
        <f t="shared" si="5"/>
        <v>32</v>
      </c>
    </row>
    <row r="78" spans="1:11" x14ac:dyDescent="0.25">
      <c r="A78" s="1" t="s">
        <v>127</v>
      </c>
      <c r="B78" s="1" t="s">
        <v>128</v>
      </c>
      <c r="C78" s="3">
        <v>22</v>
      </c>
      <c r="D78" s="3">
        <v>1</v>
      </c>
      <c r="E78" s="3">
        <f t="shared" si="5"/>
        <v>22</v>
      </c>
      <c r="H78" s="13"/>
      <c r="I78" s="13"/>
      <c r="J78" s="14" t="s">
        <v>123</v>
      </c>
    </row>
    <row r="79" spans="1:11" x14ac:dyDescent="0.25">
      <c r="A79" s="15" t="s">
        <v>130</v>
      </c>
      <c r="B79" s="15"/>
      <c r="C79" s="15"/>
      <c r="D79" s="15"/>
      <c r="E79" s="1">
        <f>+E78+E77+E76+E75+E74+E73+E72</f>
        <v>146</v>
      </c>
      <c r="H79" s="13" t="s">
        <v>131</v>
      </c>
      <c r="I79" s="16">
        <v>222</v>
      </c>
      <c r="J79" s="17">
        <v>166.8</v>
      </c>
    </row>
    <row r="80" spans="1:11" x14ac:dyDescent="0.25">
      <c r="A80" s="50" t="s">
        <v>132</v>
      </c>
      <c r="B80" s="50"/>
      <c r="C80" s="50"/>
      <c r="D80" s="50"/>
      <c r="E80" s="50"/>
      <c r="H80" s="13" t="s">
        <v>133</v>
      </c>
      <c r="I80" s="19">
        <v>306</v>
      </c>
      <c r="J80" s="17">
        <v>212.6</v>
      </c>
    </row>
    <row r="81" spans="1:10" x14ac:dyDescent="0.25">
      <c r="A81" s="1" t="s">
        <v>134</v>
      </c>
      <c r="B81" s="1" t="s">
        <v>104</v>
      </c>
      <c r="C81" s="3">
        <v>7</v>
      </c>
      <c r="D81" s="3">
        <v>1</v>
      </c>
      <c r="E81" s="3">
        <f t="shared" ref="E81:E87" si="6">+C81*D81</f>
        <v>7</v>
      </c>
    </row>
    <row r="82" spans="1:10" x14ac:dyDescent="0.25">
      <c r="A82" s="1" t="s">
        <v>135</v>
      </c>
      <c r="B82" s="1" t="s">
        <v>95</v>
      </c>
      <c r="C82" s="3">
        <v>8</v>
      </c>
      <c r="D82" s="3">
        <v>2</v>
      </c>
      <c r="E82" s="3">
        <f t="shared" si="6"/>
        <v>16</v>
      </c>
    </row>
    <row r="83" spans="1:10" x14ac:dyDescent="0.25">
      <c r="A83" s="1" t="s">
        <v>136</v>
      </c>
      <c r="B83" s="1" t="s">
        <v>110</v>
      </c>
      <c r="C83" s="3">
        <v>8</v>
      </c>
      <c r="D83" s="3">
        <v>2</v>
      </c>
      <c r="E83" s="3">
        <f t="shared" si="6"/>
        <v>16</v>
      </c>
      <c r="H83" s="13" t="s">
        <v>137</v>
      </c>
      <c r="I83" s="13" t="s">
        <v>117</v>
      </c>
      <c r="J83" s="13" t="s">
        <v>138</v>
      </c>
    </row>
    <row r="84" spans="1:10" x14ac:dyDescent="0.25">
      <c r="A84" s="1" t="s">
        <v>139</v>
      </c>
      <c r="B84" s="1" t="s">
        <v>296</v>
      </c>
      <c r="C84" s="3">
        <v>8</v>
      </c>
      <c r="D84" s="3">
        <v>2</v>
      </c>
      <c r="E84" s="3">
        <f t="shared" si="6"/>
        <v>16</v>
      </c>
      <c r="H84" s="20" t="s">
        <v>140</v>
      </c>
      <c r="I84" s="21">
        <v>10</v>
      </c>
      <c r="J84" s="21">
        <v>19</v>
      </c>
    </row>
    <row r="85" spans="1:10" x14ac:dyDescent="0.25">
      <c r="A85" s="22" t="s">
        <v>141</v>
      </c>
      <c r="B85" s="1" t="s">
        <v>142</v>
      </c>
      <c r="C85" s="3">
        <v>7</v>
      </c>
      <c r="D85" s="3">
        <v>3</v>
      </c>
      <c r="E85" s="3">
        <f t="shared" si="6"/>
        <v>21</v>
      </c>
      <c r="H85" s="20" t="s">
        <v>143</v>
      </c>
      <c r="I85" s="21">
        <v>17</v>
      </c>
      <c r="J85" s="21">
        <v>33</v>
      </c>
    </row>
    <row r="86" spans="1:10" x14ac:dyDescent="0.25">
      <c r="A86" s="22" t="s">
        <v>144</v>
      </c>
      <c r="B86" s="1" t="s">
        <v>90</v>
      </c>
      <c r="C86" s="3">
        <v>8</v>
      </c>
      <c r="D86" s="3">
        <v>2</v>
      </c>
      <c r="E86" s="3">
        <f t="shared" si="6"/>
        <v>16</v>
      </c>
      <c r="H86" s="13" t="s">
        <v>123</v>
      </c>
      <c r="I86" s="23">
        <f>+I84+I85</f>
        <v>27</v>
      </c>
      <c r="J86" s="23">
        <f>+J84+J85</f>
        <v>52</v>
      </c>
    </row>
    <row r="87" spans="1:10" x14ac:dyDescent="0.25">
      <c r="A87" s="1" t="s">
        <v>145</v>
      </c>
      <c r="B87" s="1" t="s">
        <v>98</v>
      </c>
      <c r="C87" s="3">
        <v>8</v>
      </c>
      <c r="D87" s="3">
        <v>3</v>
      </c>
      <c r="E87" s="3">
        <f t="shared" si="6"/>
        <v>24</v>
      </c>
    </row>
    <row r="88" spans="1:10" x14ac:dyDescent="0.25">
      <c r="A88" s="22" t="s">
        <v>146</v>
      </c>
      <c r="B88" s="1" t="s">
        <v>85</v>
      </c>
      <c r="C88" s="3">
        <v>12</v>
      </c>
      <c r="D88" s="3">
        <v>2</v>
      </c>
      <c r="E88" s="3">
        <f>+D88*C88</f>
        <v>24</v>
      </c>
    </row>
    <row r="89" spans="1:10" x14ac:dyDescent="0.25">
      <c r="A89" s="15"/>
      <c r="B89" s="15"/>
      <c r="C89" s="15"/>
      <c r="D89" s="15"/>
      <c r="E89" s="1">
        <f>+E81+E82+E83+E84+E85+E86+E87+E88</f>
        <v>140</v>
      </c>
    </row>
    <row r="90" spans="1:10" x14ac:dyDescent="0.25">
      <c r="E90" s="1">
        <f>+E79+E89</f>
        <v>286</v>
      </c>
    </row>
  </sheetData>
  <mergeCells count="2">
    <mergeCell ref="A70:E70"/>
    <mergeCell ref="A80:E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973E-1791-4A68-9A40-BB8B52CEFB83}">
  <dimension ref="A1:K48"/>
  <sheetViews>
    <sheetView topLeftCell="B10" workbookViewId="0">
      <selection activeCell="K10" sqref="K1:L1048576"/>
    </sheetView>
  </sheetViews>
  <sheetFormatPr baseColWidth="10" defaultRowHeight="15" x14ac:dyDescent="0.25"/>
  <cols>
    <col min="1" max="1" width="10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4" bestFit="1" customWidth="1"/>
    <col min="6" max="6" width="20.7109375" bestFit="1" customWidth="1"/>
    <col min="7" max="7" width="22.7109375" bestFit="1" customWidth="1"/>
    <col min="8" max="8" width="15.42578125" bestFit="1" customWidth="1"/>
    <col min="9" max="9" width="7.5703125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45206</v>
      </c>
      <c r="B2" s="4" t="s">
        <v>34</v>
      </c>
      <c r="C2" s="4" t="str">
        <f t="shared" ref="C2:C16" si="0">IF(B2="GUZMAN","SOT 079",IF(B2="MIGUEL","DMQ 934",IF(B2="FRANCO","UCS 416",IF(B2="MOYANO","HCB 003",IF(B2="CASTELLINA","UKQ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MGI 513</v>
      </c>
      <c r="D2" s="4">
        <v>1</v>
      </c>
      <c r="E2" s="4" t="s">
        <v>260</v>
      </c>
      <c r="F2" s="4" t="s">
        <v>374</v>
      </c>
      <c r="G2" s="4" t="s">
        <v>375</v>
      </c>
      <c r="H2" s="4">
        <v>70033</v>
      </c>
      <c r="I2" s="4">
        <v>5.0999999999999996</v>
      </c>
      <c r="J2" s="4"/>
      <c r="K2" s="4" t="s">
        <v>18</v>
      </c>
    </row>
    <row r="3" spans="1:11" s="27" customFormat="1" x14ac:dyDescent="0.25">
      <c r="A3" s="26">
        <v>45206</v>
      </c>
      <c r="B3" s="4" t="s">
        <v>34</v>
      </c>
      <c r="C3" s="4" t="str">
        <f t="shared" si="0"/>
        <v>MGI 513</v>
      </c>
      <c r="D3" s="4">
        <v>1</v>
      </c>
      <c r="E3" s="4" t="s">
        <v>260</v>
      </c>
      <c r="F3" s="4" t="s">
        <v>374</v>
      </c>
      <c r="G3" s="4" t="s">
        <v>375</v>
      </c>
      <c r="H3" s="4">
        <v>69708</v>
      </c>
      <c r="I3" s="4"/>
      <c r="J3" s="4">
        <v>0.1</v>
      </c>
      <c r="K3" s="4" t="s">
        <v>18</v>
      </c>
    </row>
    <row r="4" spans="1:11" s="27" customFormat="1" x14ac:dyDescent="0.25">
      <c r="A4" s="26">
        <v>45206</v>
      </c>
      <c r="B4" s="4" t="s">
        <v>64</v>
      </c>
      <c r="C4" s="4" t="str">
        <f t="shared" si="0"/>
        <v>PLH889</v>
      </c>
      <c r="D4" s="4">
        <v>1</v>
      </c>
      <c r="E4" s="4" t="s">
        <v>23</v>
      </c>
      <c r="F4" s="4" t="s">
        <v>364</v>
      </c>
      <c r="G4" s="4" t="s">
        <v>55</v>
      </c>
      <c r="H4" s="4">
        <v>70076</v>
      </c>
      <c r="I4" s="4"/>
      <c r="J4" s="4">
        <v>1.2</v>
      </c>
      <c r="K4" s="4" t="s">
        <v>18</v>
      </c>
    </row>
    <row r="5" spans="1:11" s="27" customFormat="1" x14ac:dyDescent="0.25">
      <c r="A5" s="26">
        <v>45206</v>
      </c>
      <c r="B5" s="4" t="s">
        <v>64</v>
      </c>
      <c r="C5" s="4" t="str">
        <f t="shared" si="0"/>
        <v>PLH889</v>
      </c>
      <c r="D5" s="4">
        <v>1</v>
      </c>
      <c r="E5" s="4" t="s">
        <v>260</v>
      </c>
      <c r="F5" s="4" t="s">
        <v>185</v>
      </c>
      <c r="G5" s="4" t="s">
        <v>186</v>
      </c>
      <c r="H5" s="4">
        <v>70074</v>
      </c>
      <c r="I5" s="4">
        <v>4.2</v>
      </c>
      <c r="J5" s="4"/>
      <c r="K5" s="4" t="s">
        <v>10</v>
      </c>
    </row>
    <row r="6" spans="1:11" s="27" customFormat="1" x14ac:dyDescent="0.25">
      <c r="A6" s="26">
        <v>45206</v>
      </c>
      <c r="B6" s="4" t="s">
        <v>53</v>
      </c>
      <c r="C6" s="4" t="str">
        <f t="shared" si="0"/>
        <v>KUV274</v>
      </c>
      <c r="D6" s="4">
        <v>1</v>
      </c>
      <c r="E6" s="4" t="s">
        <v>260</v>
      </c>
      <c r="F6" s="4" t="s">
        <v>374</v>
      </c>
      <c r="G6" s="4" t="s">
        <v>375</v>
      </c>
      <c r="H6" s="4">
        <v>70085</v>
      </c>
      <c r="I6" s="4">
        <v>6.5</v>
      </c>
      <c r="J6" s="4"/>
      <c r="K6" s="4" t="s">
        <v>18</v>
      </c>
    </row>
    <row r="7" spans="1:11" s="27" customFormat="1" x14ac:dyDescent="0.25">
      <c r="A7" s="26">
        <v>45206</v>
      </c>
      <c r="B7" s="4" t="s">
        <v>40</v>
      </c>
      <c r="C7" s="4" t="str">
        <f t="shared" si="0"/>
        <v>MGW270</v>
      </c>
      <c r="D7" s="4">
        <v>1</v>
      </c>
      <c r="E7" s="4" t="s">
        <v>260</v>
      </c>
      <c r="F7" s="4" t="s">
        <v>374</v>
      </c>
      <c r="G7" s="4" t="s">
        <v>375</v>
      </c>
      <c r="H7" s="4">
        <v>70082</v>
      </c>
      <c r="I7" s="4">
        <v>2.9</v>
      </c>
      <c r="J7" s="4"/>
      <c r="K7" s="4" t="s">
        <v>18</v>
      </c>
    </row>
    <row r="8" spans="1:11" s="27" customFormat="1" x14ac:dyDescent="0.25">
      <c r="A8" s="26">
        <v>45206</v>
      </c>
      <c r="B8" s="4" t="s">
        <v>40</v>
      </c>
      <c r="C8" s="4" t="str">
        <f t="shared" si="0"/>
        <v>MGW270</v>
      </c>
      <c r="D8" s="4">
        <v>1</v>
      </c>
      <c r="E8" s="4" t="s">
        <v>260</v>
      </c>
      <c r="F8" s="4" t="s">
        <v>433</v>
      </c>
      <c r="G8" s="4" t="s">
        <v>434</v>
      </c>
      <c r="H8" s="4">
        <v>70086</v>
      </c>
      <c r="I8" s="4"/>
      <c r="J8" s="4">
        <v>1.3</v>
      </c>
      <c r="K8" s="4" t="s">
        <v>18</v>
      </c>
    </row>
    <row r="9" spans="1:11" s="27" customFormat="1" x14ac:dyDescent="0.25">
      <c r="A9" s="26">
        <v>45206</v>
      </c>
      <c r="B9" s="4" t="s">
        <v>40</v>
      </c>
      <c r="C9" s="4" t="str">
        <f t="shared" si="0"/>
        <v>MGW270</v>
      </c>
      <c r="D9" s="4">
        <v>1</v>
      </c>
      <c r="E9" s="4" t="s">
        <v>260</v>
      </c>
      <c r="F9" s="4" t="s">
        <v>433</v>
      </c>
      <c r="G9" s="4" t="s">
        <v>434</v>
      </c>
      <c r="H9" s="4">
        <v>70084</v>
      </c>
      <c r="I9" s="4"/>
      <c r="J9" s="4">
        <v>0.7</v>
      </c>
      <c r="K9" s="4" t="s">
        <v>18</v>
      </c>
    </row>
    <row r="10" spans="1:11" s="27" customFormat="1" x14ac:dyDescent="0.25">
      <c r="A10" s="26">
        <v>45206</v>
      </c>
      <c r="B10" s="4" t="s">
        <v>40</v>
      </c>
      <c r="C10" s="4" t="str">
        <f t="shared" si="0"/>
        <v>MGW270</v>
      </c>
      <c r="D10" s="4">
        <v>1</v>
      </c>
      <c r="E10" s="4" t="s">
        <v>260</v>
      </c>
      <c r="F10" s="4" t="s">
        <v>433</v>
      </c>
      <c r="G10" s="4" t="s">
        <v>434</v>
      </c>
      <c r="H10" s="4">
        <v>70073</v>
      </c>
      <c r="I10" s="4"/>
      <c r="J10" s="4">
        <v>4.9000000000000004</v>
      </c>
      <c r="K10" s="4" t="s">
        <v>18</v>
      </c>
    </row>
    <row r="11" spans="1:11" s="27" customFormat="1" x14ac:dyDescent="0.25">
      <c r="A11" s="26">
        <v>45206</v>
      </c>
      <c r="B11" s="4" t="s">
        <v>26</v>
      </c>
      <c r="C11" s="4" t="str">
        <f t="shared" si="0"/>
        <v>AA 544 YZ</v>
      </c>
      <c r="D11" s="4">
        <v>1</v>
      </c>
      <c r="E11" s="4" t="s">
        <v>260</v>
      </c>
      <c r="F11" s="4" t="s">
        <v>433</v>
      </c>
      <c r="G11" s="4" t="s">
        <v>434</v>
      </c>
      <c r="H11" s="4">
        <v>70083</v>
      </c>
      <c r="I11" s="4"/>
      <c r="J11" s="4">
        <v>12.6</v>
      </c>
      <c r="K11" s="4" t="s">
        <v>18</v>
      </c>
    </row>
    <row r="12" spans="1:11" s="27" customFormat="1" x14ac:dyDescent="0.25">
      <c r="A12" s="26">
        <v>45206</v>
      </c>
      <c r="B12" s="4" t="s">
        <v>104</v>
      </c>
      <c r="C12" s="4" t="str">
        <f t="shared" si="0"/>
        <v>UCS 416</v>
      </c>
      <c r="D12" s="4">
        <v>1</v>
      </c>
      <c r="E12" s="4" t="s">
        <v>260</v>
      </c>
      <c r="F12" s="4" t="s">
        <v>374</v>
      </c>
      <c r="G12" s="4" t="s">
        <v>375</v>
      </c>
      <c r="H12" s="4">
        <v>70081</v>
      </c>
      <c r="I12" s="4">
        <v>4.4000000000000004</v>
      </c>
      <c r="J12" s="4"/>
      <c r="K12" s="4" t="s">
        <v>18</v>
      </c>
    </row>
    <row r="13" spans="1:11" s="27" customFormat="1" x14ac:dyDescent="0.25">
      <c r="A13" s="26">
        <v>45206</v>
      </c>
      <c r="B13" s="4" t="s">
        <v>110</v>
      </c>
      <c r="C13" s="4" t="str">
        <f t="shared" si="0"/>
        <v>WYK 776</v>
      </c>
      <c r="D13" s="4">
        <v>1</v>
      </c>
      <c r="E13" s="4" t="s">
        <v>12</v>
      </c>
      <c r="F13" s="4" t="s">
        <v>229</v>
      </c>
      <c r="G13" s="4" t="s">
        <v>230</v>
      </c>
      <c r="H13" s="4">
        <v>70075</v>
      </c>
      <c r="I13" s="4">
        <v>0.1</v>
      </c>
      <c r="J13" s="4">
        <v>5</v>
      </c>
      <c r="K13" s="4" t="s">
        <v>10</v>
      </c>
    </row>
    <row r="14" spans="1:11" s="27" customFormat="1" x14ac:dyDescent="0.25">
      <c r="A14" s="26">
        <v>45206</v>
      </c>
      <c r="B14" s="4" t="s">
        <v>110</v>
      </c>
      <c r="C14" s="4" t="str">
        <f t="shared" si="0"/>
        <v>WYK 776</v>
      </c>
      <c r="D14" s="4">
        <v>1</v>
      </c>
      <c r="E14" s="4" t="s">
        <v>38</v>
      </c>
      <c r="F14" s="4" t="s">
        <v>36</v>
      </c>
      <c r="G14" s="4" t="s">
        <v>38</v>
      </c>
      <c r="H14" s="4">
        <v>70137</v>
      </c>
      <c r="I14" s="4"/>
      <c r="J14" s="4">
        <v>3.1</v>
      </c>
      <c r="K14" s="4" t="s">
        <v>10</v>
      </c>
    </row>
    <row r="15" spans="1:11" s="27" customFormat="1" x14ac:dyDescent="0.25">
      <c r="A15" s="26">
        <v>45206</v>
      </c>
      <c r="B15" s="4" t="s">
        <v>142</v>
      </c>
      <c r="C15" s="4" t="str">
        <f t="shared" si="0"/>
        <v>WIW 420</v>
      </c>
      <c r="D15" s="4">
        <v>1</v>
      </c>
      <c r="E15" s="4" t="s">
        <v>15</v>
      </c>
      <c r="F15" s="4" t="s">
        <v>399</v>
      </c>
      <c r="G15" s="4" t="s">
        <v>400</v>
      </c>
      <c r="H15" s="4">
        <v>70078</v>
      </c>
      <c r="I15" s="4">
        <v>4.4000000000000004</v>
      </c>
      <c r="J15" s="4"/>
      <c r="K15" s="4" t="s">
        <v>18</v>
      </c>
    </row>
    <row r="16" spans="1:11" s="27" customFormat="1" x14ac:dyDescent="0.25">
      <c r="A16" s="26">
        <v>45206</v>
      </c>
      <c r="B16" s="4" t="s">
        <v>98</v>
      </c>
      <c r="C16" s="4" t="str">
        <f t="shared" si="0"/>
        <v>HCB 003</v>
      </c>
      <c r="D16" s="4">
        <v>1</v>
      </c>
      <c r="E16" s="4" t="s">
        <v>12</v>
      </c>
      <c r="F16" s="4" t="s">
        <v>435</v>
      </c>
      <c r="G16" s="4" t="s">
        <v>436</v>
      </c>
      <c r="H16" s="4">
        <v>70077</v>
      </c>
      <c r="I16" s="4"/>
      <c r="J16" s="4">
        <v>4</v>
      </c>
      <c r="K16" s="4" t="s">
        <v>18</v>
      </c>
    </row>
    <row r="17" spans="1:11" s="27" customFormat="1" x14ac:dyDescent="0.25">
      <c r="A17" s="26">
        <v>45206</v>
      </c>
      <c r="B17" s="4" t="s">
        <v>98</v>
      </c>
      <c r="C17" s="4" t="str">
        <f t="shared" ref="C17:C21" si="1">IF(B17="GUZMAN","SOT 079",IF(B17="MIGUEL","DMQ 934",IF(B17="FRANCO","UCS 416",IF(B17="MOYANO","HCB 003",IF(B17="CASTELLINA","UKQ 237",IF(B17="TONI","MGW270",IF(B17="IBARRA","PLH889",IF(B17="VILLAFAÑE","MGI 513",IF(B17="VELAZQUEZ","PMK 090",IF(B17="ACOSTA","KUV274",IF(B17="LEDESMA","AA 544 YZ",IF(B17="NIETO","WIW 420",IF(B17="GONZALEZ","VBT 585",IF(B17="LOZANO","WYK 776",IF(B17="AGUSTIN","WTH 142","")))))))))))))))</f>
        <v>HCB 003</v>
      </c>
      <c r="D17" s="4">
        <v>1</v>
      </c>
      <c r="E17" s="4" t="s">
        <v>15</v>
      </c>
      <c r="F17" s="4" t="s">
        <v>399</v>
      </c>
      <c r="G17" s="4" t="s">
        <v>400</v>
      </c>
      <c r="H17" s="4">
        <v>70079</v>
      </c>
      <c r="I17" s="4">
        <v>3.1</v>
      </c>
      <c r="J17" s="4"/>
      <c r="K17" s="4" t="s">
        <v>18</v>
      </c>
    </row>
    <row r="18" spans="1:11" x14ac:dyDescent="0.25">
      <c r="A18" s="2">
        <v>45206</v>
      </c>
      <c r="B18" s="24" t="s">
        <v>142</v>
      </c>
      <c r="C18" s="24" t="str">
        <f t="shared" si="1"/>
        <v>WIW 420</v>
      </c>
      <c r="D18" s="24">
        <v>1</v>
      </c>
      <c r="E18" s="24" t="s">
        <v>152</v>
      </c>
      <c r="F18" s="24" t="s">
        <v>399</v>
      </c>
      <c r="G18" s="24" t="s">
        <v>400</v>
      </c>
      <c r="H18" s="24">
        <v>70141</v>
      </c>
      <c r="I18" s="3">
        <v>0.1</v>
      </c>
      <c r="J18" s="3">
        <v>2.2999999999999998</v>
      </c>
      <c r="K18" s="3" t="s">
        <v>18</v>
      </c>
    </row>
    <row r="19" spans="1:11" x14ac:dyDescent="0.25">
      <c r="A19" s="2">
        <v>45206</v>
      </c>
      <c r="B19" s="24" t="s">
        <v>90</v>
      </c>
      <c r="C19" s="24" t="str">
        <f t="shared" si="1"/>
        <v>WTH 142</v>
      </c>
      <c r="D19" s="24">
        <v>1</v>
      </c>
      <c r="E19" s="24" t="s">
        <v>153</v>
      </c>
      <c r="F19" s="24" t="s">
        <v>86</v>
      </c>
      <c r="G19" s="24" t="s">
        <v>87</v>
      </c>
      <c r="H19" s="24">
        <v>70142</v>
      </c>
      <c r="I19" s="3"/>
      <c r="J19" s="3">
        <v>8</v>
      </c>
      <c r="K19" s="3" t="s">
        <v>18</v>
      </c>
    </row>
    <row r="20" spans="1:11" x14ac:dyDescent="0.25">
      <c r="A20" s="2">
        <v>45206</v>
      </c>
      <c r="B20" s="24" t="s">
        <v>85</v>
      </c>
      <c r="C20" s="24" t="str">
        <f t="shared" si="1"/>
        <v>VBT 585</v>
      </c>
      <c r="D20" s="24">
        <v>1</v>
      </c>
      <c r="E20" s="24" t="s">
        <v>151</v>
      </c>
      <c r="F20" s="24" t="s">
        <v>437</v>
      </c>
      <c r="G20" s="24" t="s">
        <v>438</v>
      </c>
      <c r="H20" s="24">
        <v>70150</v>
      </c>
      <c r="I20" s="3"/>
      <c r="J20" s="3">
        <v>4</v>
      </c>
      <c r="K20" s="3" t="s">
        <v>18</v>
      </c>
    </row>
    <row r="21" spans="1:11" x14ac:dyDescent="0.25">
      <c r="A21" s="2">
        <v>45206</v>
      </c>
      <c r="B21" s="24" t="s">
        <v>85</v>
      </c>
      <c r="C21" s="24" t="str">
        <f t="shared" si="1"/>
        <v>VBT 585</v>
      </c>
      <c r="D21" s="24">
        <v>1</v>
      </c>
      <c r="E21" s="24" t="s">
        <v>156</v>
      </c>
      <c r="F21" s="24" t="s">
        <v>437</v>
      </c>
      <c r="G21" s="24" t="s">
        <v>438</v>
      </c>
      <c r="H21" s="24">
        <v>70143</v>
      </c>
      <c r="I21" s="3"/>
      <c r="J21" s="3">
        <v>8</v>
      </c>
      <c r="K21" s="3" t="s">
        <v>18</v>
      </c>
    </row>
    <row r="22" spans="1:11" x14ac:dyDescent="0.25">
      <c r="A22" s="2">
        <v>45206</v>
      </c>
      <c r="B22" s="24" t="s">
        <v>296</v>
      </c>
      <c r="C22" s="24" t="str">
        <f>IF(B22="GUZMAN","SOT 079",IF(B22="MIGUEL","DMQ 934",IF(B22="FRANCO","UCS 416",IF(B22="MOYANO","HCB 003",IF(B22="MUSTAFA","UKQ 237",IF(B22="TONI","MGW270",IF(B22="IBARRA","PLH889",IF(B22="VILLAFAÑE","MGI 513",IF(B22="VELAZQUEZ","PMK 090",IF(B22="ACOSTA","KUV274",IF(B22="LEDESMA","AA 544 YZ",IF(B22="NIETO","WIW 420",IF(B22="GONZALEZ","VBT 585",IF(B22="LOZANO","WYK 776",IF(B22="AGUSTIN","WTH 142","")))))))))))))))</f>
        <v>UKQ 237</v>
      </c>
      <c r="D22" s="24">
        <v>1</v>
      </c>
      <c r="E22" s="24" t="s">
        <v>159</v>
      </c>
      <c r="F22" s="24" t="s">
        <v>385</v>
      </c>
      <c r="G22" s="24" t="s">
        <v>386</v>
      </c>
      <c r="H22" s="24">
        <v>70043</v>
      </c>
      <c r="I22" s="3"/>
      <c r="J22" s="3">
        <v>4.8</v>
      </c>
      <c r="K22" s="3" t="s">
        <v>18</v>
      </c>
    </row>
    <row r="23" spans="1:11" x14ac:dyDescent="0.25">
      <c r="A23" s="2">
        <v>45206</v>
      </c>
      <c r="B23" s="24" t="s">
        <v>296</v>
      </c>
      <c r="C23" s="24" t="str">
        <f>IF(B23="GUZMAN","SOT 079",IF(B23="MIGUEL","DMQ 934",IF(B23="FRANCO","UCS 416",IF(B23="MOYANO","HCB 003",IF(B23="MUSTAFA","UKQ 237",IF(B23="TONI","MGW270",IF(B23="IBARRA","PLH889",IF(B23="VILLAFAÑE","MGI 513",IF(B23="VELAZQUEZ","PMK 090",IF(B23="ACOSTA","KUV274",IF(B23="LEDESMA","AA 544 YZ",IF(B23="NIETO","WIW 420",IF(B23="GONZALEZ","VBT 585",IF(B23="LOZANO","WYK 776",IF(B23="AGUSTIN","WTH 142","")))))))))))))))</f>
        <v>UKQ 237</v>
      </c>
      <c r="D23" s="24">
        <v>1</v>
      </c>
      <c r="E23" s="24" t="s">
        <v>160</v>
      </c>
      <c r="F23" s="24" t="s">
        <v>439</v>
      </c>
      <c r="G23" s="24" t="s">
        <v>440</v>
      </c>
      <c r="H23" s="24">
        <v>70144</v>
      </c>
      <c r="I23" s="3"/>
      <c r="J23" s="3">
        <v>2.1</v>
      </c>
      <c r="K23" s="3" t="s">
        <v>18</v>
      </c>
    </row>
    <row r="24" spans="1:11" x14ac:dyDescent="0.25">
      <c r="A24" s="2">
        <v>45206</v>
      </c>
      <c r="B24" s="24" t="s">
        <v>40</v>
      </c>
      <c r="C24" s="24" t="str">
        <f>IF(B24="GUZMAN","SOT 079",IF(B24="MIGUEL","DMQ 934",IF(B24="FRANCO","UCS 416",IF(B24="MOYANO","HCB 003",IF(B24="MUSTAFA","UKQ 237",IF(B24="TONI","MGW270",IF(B24="IBARRA","PLH889",IF(B24="VILLAFAÑE","MGI 513",IF(B24="VELAZQUEZ","PMK 090",IF(B24="ACOSTA","KUV274",IF(B24="LEDESMA","AA 544 YZ",IF(B24="NIETO","WIW 420",IF(B24="GONZALEZ","VBT 585",IF(B24="LOZANO","WYK 776",IF(B24="AGUSTIN","WTH 142","")))))))))))))))</f>
        <v>MGW270</v>
      </c>
      <c r="D24" s="24">
        <v>1</v>
      </c>
      <c r="E24" s="24" t="s">
        <v>161</v>
      </c>
      <c r="F24" s="24" t="s">
        <v>374</v>
      </c>
      <c r="G24" s="24" t="s">
        <v>375</v>
      </c>
      <c r="H24" s="24">
        <v>70179</v>
      </c>
      <c r="I24" s="3">
        <v>0.1</v>
      </c>
      <c r="J24" s="3"/>
      <c r="K24" s="3" t="s">
        <v>18</v>
      </c>
    </row>
    <row r="25" spans="1:11" x14ac:dyDescent="0.25">
      <c r="A25" s="2">
        <v>45206</v>
      </c>
      <c r="B25" s="24" t="s">
        <v>53</v>
      </c>
      <c r="C25" s="24" t="s">
        <v>441</v>
      </c>
      <c r="D25" s="24">
        <v>1</v>
      </c>
      <c r="E25" s="24" t="s">
        <v>162</v>
      </c>
      <c r="F25" s="24" t="s">
        <v>374</v>
      </c>
      <c r="G25" s="24" t="s">
        <v>375</v>
      </c>
      <c r="H25" s="24">
        <v>68974</v>
      </c>
      <c r="I25" s="3">
        <v>0.2</v>
      </c>
      <c r="J25" s="3"/>
      <c r="K25" s="3" t="s">
        <v>18</v>
      </c>
    </row>
    <row r="26" spans="1:11" x14ac:dyDescent="0.25">
      <c r="A26" s="2"/>
      <c r="B26" s="3"/>
      <c r="C26" s="4"/>
      <c r="D26" s="3"/>
      <c r="E26" s="3"/>
      <c r="F26" s="3"/>
      <c r="G26" s="3"/>
      <c r="H26" s="3"/>
      <c r="I26" s="3"/>
      <c r="J26" s="3"/>
      <c r="K26" s="3"/>
    </row>
    <row r="27" spans="1:11" ht="15.75" thickBot="1" x14ac:dyDescent="0.3"/>
    <row r="28" spans="1:11" ht="15.75" thickBot="1" x14ac:dyDescent="0.3">
      <c r="A28" s="47" t="s">
        <v>114</v>
      </c>
      <c r="B28" s="48"/>
      <c r="C28" s="48"/>
      <c r="D28" s="48"/>
      <c r="E28" s="49"/>
      <c r="H28" s="5"/>
      <c r="I28" s="6" t="s">
        <v>115</v>
      </c>
      <c r="J28" s="6" t="s">
        <v>116</v>
      </c>
    </row>
    <row r="29" spans="1:11" ht="15.75" thickBot="1" x14ac:dyDescent="0.3">
      <c r="A29" s="1" t="s">
        <v>2</v>
      </c>
      <c r="B29" s="1" t="s">
        <v>1</v>
      </c>
      <c r="C29" s="1" t="s">
        <v>115</v>
      </c>
      <c r="D29" s="1" t="s">
        <v>117</v>
      </c>
      <c r="E29" s="1" t="s">
        <v>118</v>
      </c>
      <c r="H29" s="7" t="s">
        <v>18</v>
      </c>
      <c r="I29" s="8">
        <v>80.8</v>
      </c>
      <c r="J29" s="9">
        <f>+I29/I32</f>
        <v>0.86695278969957079</v>
      </c>
    </row>
    <row r="30" spans="1:11" ht="15.75" thickBot="1" x14ac:dyDescent="0.3">
      <c r="A30" s="1" t="s">
        <v>119</v>
      </c>
      <c r="B30" s="1" t="s">
        <v>34</v>
      </c>
      <c r="C30" s="3">
        <v>6</v>
      </c>
      <c r="D30" s="3">
        <v>1</v>
      </c>
      <c r="E30" s="3">
        <f>+C30*D30</f>
        <v>6</v>
      </c>
      <c r="H30" s="7" t="s">
        <v>10</v>
      </c>
      <c r="I30" s="8">
        <v>12.4</v>
      </c>
      <c r="J30" s="10">
        <f>+I30/I32</f>
        <v>0.13304721030042918</v>
      </c>
    </row>
    <row r="31" spans="1:11" ht="15.75" thickBot="1" x14ac:dyDescent="0.3">
      <c r="A31" s="1" t="s">
        <v>120</v>
      </c>
      <c r="B31" s="1" t="s">
        <v>53</v>
      </c>
      <c r="C31" s="3">
        <v>16</v>
      </c>
      <c r="D31" s="3">
        <v>1</v>
      </c>
      <c r="E31" s="3">
        <f t="shared" ref="E31:E36" si="2">+C31*D31</f>
        <v>16</v>
      </c>
      <c r="H31" s="7" t="s">
        <v>121</v>
      </c>
      <c r="I31" s="8">
        <v>0</v>
      </c>
      <c r="J31" s="10">
        <f>+I31/I32</f>
        <v>0</v>
      </c>
    </row>
    <row r="32" spans="1:11" ht="15.75" thickBot="1" x14ac:dyDescent="0.3">
      <c r="A32" s="1" t="s">
        <v>122</v>
      </c>
      <c r="B32" s="1" t="s">
        <v>64</v>
      </c>
      <c r="C32" s="4">
        <v>16</v>
      </c>
      <c r="D32" s="4">
        <v>1</v>
      </c>
      <c r="E32" s="3">
        <f t="shared" si="2"/>
        <v>16</v>
      </c>
      <c r="H32" s="7" t="s">
        <v>123</v>
      </c>
      <c r="I32" s="11">
        <f>SUM(I29:I31)</f>
        <v>93.2</v>
      </c>
      <c r="J32" s="12">
        <f>SUM(J29:J31)</f>
        <v>1</v>
      </c>
    </row>
    <row r="33" spans="1:10" x14ac:dyDescent="0.25">
      <c r="A33" s="1" t="s">
        <v>124</v>
      </c>
      <c r="B33" s="1" t="s">
        <v>40</v>
      </c>
      <c r="C33" s="3">
        <v>8</v>
      </c>
      <c r="D33" s="3">
        <v>1</v>
      </c>
      <c r="E33" s="3">
        <f t="shared" si="2"/>
        <v>8</v>
      </c>
    </row>
    <row r="34" spans="1:10" x14ac:dyDescent="0.25">
      <c r="A34" s="1" t="s">
        <v>125</v>
      </c>
      <c r="B34" s="1" t="s">
        <v>11</v>
      </c>
      <c r="C34" s="3">
        <v>8</v>
      </c>
      <c r="D34" s="3">
        <v>0</v>
      </c>
      <c r="E34" s="3">
        <f t="shared" si="2"/>
        <v>0</v>
      </c>
    </row>
    <row r="35" spans="1:10" x14ac:dyDescent="0.25">
      <c r="A35" s="1" t="s">
        <v>126</v>
      </c>
      <c r="B35" s="1" t="s">
        <v>26</v>
      </c>
      <c r="C35" s="3">
        <v>16</v>
      </c>
      <c r="D35" s="3">
        <v>1</v>
      </c>
      <c r="E35" s="3">
        <f t="shared" si="2"/>
        <v>16</v>
      </c>
    </row>
    <row r="36" spans="1:10" x14ac:dyDescent="0.25">
      <c r="A36" s="1" t="s">
        <v>127</v>
      </c>
      <c r="B36" s="1" t="s">
        <v>128</v>
      </c>
      <c r="C36" s="3">
        <v>22</v>
      </c>
      <c r="D36" s="3">
        <v>0</v>
      </c>
      <c r="E36" s="3">
        <f t="shared" si="2"/>
        <v>0</v>
      </c>
      <c r="H36" s="13"/>
      <c r="I36" s="13"/>
      <c r="J36" s="14" t="s">
        <v>123</v>
      </c>
    </row>
    <row r="37" spans="1:10" x14ac:dyDescent="0.25">
      <c r="A37" s="15" t="s">
        <v>130</v>
      </c>
      <c r="B37" s="15"/>
      <c r="C37" s="15"/>
      <c r="D37" s="15"/>
      <c r="E37" s="1">
        <f>+E36+E35+E34+E33+E32+E31+E30</f>
        <v>62</v>
      </c>
      <c r="H37" s="13" t="s">
        <v>131</v>
      </c>
      <c r="I37" s="16">
        <v>94</v>
      </c>
      <c r="J37" s="17">
        <v>70</v>
      </c>
    </row>
    <row r="38" spans="1:10" x14ac:dyDescent="0.25">
      <c r="A38" s="50" t="s">
        <v>132</v>
      </c>
      <c r="B38" s="50"/>
      <c r="C38" s="50"/>
      <c r="D38" s="50"/>
      <c r="E38" s="50"/>
      <c r="H38" s="13" t="s">
        <v>133</v>
      </c>
      <c r="I38" s="19">
        <v>120</v>
      </c>
      <c r="J38" s="17">
        <v>93.2</v>
      </c>
    </row>
    <row r="39" spans="1:10" x14ac:dyDescent="0.25">
      <c r="A39" s="1" t="s">
        <v>134</v>
      </c>
      <c r="B39" s="1" t="s">
        <v>104</v>
      </c>
      <c r="C39" s="3">
        <v>7</v>
      </c>
      <c r="D39" s="3">
        <v>1</v>
      </c>
      <c r="E39" s="3">
        <f t="shared" ref="E39:E45" si="3">+C39*D39</f>
        <v>7</v>
      </c>
    </row>
    <row r="40" spans="1:10" x14ac:dyDescent="0.25">
      <c r="A40" s="1" t="s">
        <v>135</v>
      </c>
      <c r="B40" s="1" t="s">
        <v>95</v>
      </c>
      <c r="C40" s="3">
        <v>8</v>
      </c>
      <c r="D40" s="3">
        <v>0</v>
      </c>
      <c r="E40" s="3">
        <f t="shared" si="3"/>
        <v>0</v>
      </c>
    </row>
    <row r="41" spans="1:10" x14ac:dyDescent="0.25">
      <c r="A41" s="1" t="s">
        <v>136</v>
      </c>
      <c r="B41" s="1" t="s">
        <v>110</v>
      </c>
      <c r="C41" s="3">
        <v>8</v>
      </c>
      <c r="D41" s="3">
        <v>1</v>
      </c>
      <c r="E41" s="3">
        <f t="shared" si="3"/>
        <v>8</v>
      </c>
      <c r="H41" s="13" t="s">
        <v>137</v>
      </c>
      <c r="I41" s="13" t="s">
        <v>117</v>
      </c>
      <c r="J41" s="13" t="s">
        <v>138</v>
      </c>
    </row>
    <row r="42" spans="1:10" x14ac:dyDescent="0.25">
      <c r="A42" s="1" t="s">
        <v>139</v>
      </c>
      <c r="B42" s="1" t="s">
        <v>296</v>
      </c>
      <c r="C42" s="3">
        <v>8</v>
      </c>
      <c r="D42" s="3">
        <v>1</v>
      </c>
      <c r="E42" s="3">
        <f t="shared" si="3"/>
        <v>8</v>
      </c>
      <c r="H42" s="20" t="s">
        <v>140</v>
      </c>
      <c r="I42" s="21">
        <v>5</v>
      </c>
      <c r="J42" s="21">
        <v>5</v>
      </c>
    </row>
    <row r="43" spans="1:10" x14ac:dyDescent="0.25">
      <c r="A43" s="22" t="s">
        <v>141</v>
      </c>
      <c r="B43" s="1" t="s">
        <v>142</v>
      </c>
      <c r="C43" s="3">
        <v>7</v>
      </c>
      <c r="D43" s="3">
        <v>1</v>
      </c>
      <c r="E43" s="3">
        <f t="shared" si="3"/>
        <v>7</v>
      </c>
      <c r="H43" s="20" t="s">
        <v>143</v>
      </c>
      <c r="I43" s="21">
        <v>7</v>
      </c>
      <c r="J43" s="21">
        <v>11</v>
      </c>
    </row>
    <row r="44" spans="1:10" x14ac:dyDescent="0.25">
      <c r="A44" s="22" t="s">
        <v>144</v>
      </c>
      <c r="B44" s="1" t="s">
        <v>90</v>
      </c>
      <c r="C44" s="3">
        <v>8</v>
      </c>
      <c r="D44" s="3">
        <v>1</v>
      </c>
      <c r="E44" s="3">
        <f t="shared" si="3"/>
        <v>8</v>
      </c>
      <c r="H44" s="13" t="s">
        <v>123</v>
      </c>
      <c r="I44" s="23">
        <f>+I42+I43</f>
        <v>12</v>
      </c>
      <c r="J44" s="23">
        <f>+J42+J43</f>
        <v>16</v>
      </c>
    </row>
    <row r="45" spans="1:10" x14ac:dyDescent="0.25">
      <c r="A45" s="1" t="s">
        <v>145</v>
      </c>
      <c r="B45" s="1" t="s">
        <v>98</v>
      </c>
      <c r="C45" s="3">
        <v>8</v>
      </c>
      <c r="D45" s="3">
        <v>1</v>
      </c>
      <c r="E45" s="3">
        <f t="shared" si="3"/>
        <v>8</v>
      </c>
    </row>
    <row r="46" spans="1:10" x14ac:dyDescent="0.25">
      <c r="A46" s="22" t="s">
        <v>146</v>
      </c>
      <c r="B46" s="1" t="s">
        <v>85</v>
      </c>
      <c r="C46" s="3">
        <v>12</v>
      </c>
      <c r="D46" s="3">
        <v>1</v>
      </c>
      <c r="E46" s="3">
        <f>+D46*C46</f>
        <v>12</v>
      </c>
    </row>
    <row r="47" spans="1:10" x14ac:dyDescent="0.25">
      <c r="A47" s="15"/>
      <c r="B47" s="15"/>
      <c r="C47" s="15"/>
      <c r="D47" s="15"/>
      <c r="E47" s="1">
        <f>+E39+E40+E41+E42+E43+E44+E45+E46</f>
        <v>58</v>
      </c>
    </row>
    <row r="48" spans="1:10" x14ac:dyDescent="0.25">
      <c r="E48" s="1">
        <f>+E37+E47</f>
        <v>120</v>
      </c>
    </row>
  </sheetData>
  <mergeCells count="2">
    <mergeCell ref="A28:E28"/>
    <mergeCell ref="A38:E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EB2C-B2D2-4E3B-92F5-60F2803A3FCF}">
  <dimension ref="A1:K81"/>
  <sheetViews>
    <sheetView topLeftCell="D40" workbookViewId="0">
      <selection activeCell="K40" sqref="K1:L1048576"/>
    </sheetView>
  </sheetViews>
  <sheetFormatPr baseColWidth="10" defaultRowHeight="15" x14ac:dyDescent="0.25"/>
  <cols>
    <col min="1" max="1" width="10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6.42578125" bestFit="1" customWidth="1"/>
    <col min="6" max="6" width="38" bestFit="1" customWidth="1"/>
    <col min="7" max="7" width="26" bestFit="1" customWidth="1"/>
    <col min="8" max="8" width="15.42578125" bestFit="1" customWidth="1"/>
    <col min="9" max="9" width="7.5703125" bestFit="1" customWidth="1"/>
    <col min="10" max="11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7" customFormat="1" x14ac:dyDescent="0.25">
      <c r="A2" s="26">
        <v>45208</v>
      </c>
      <c r="B2" s="4" t="s">
        <v>34</v>
      </c>
      <c r="C2" s="4" t="str">
        <f t="shared" ref="C2:C43" si="0">IF(B2="GUZMAN","SOT 079",IF(B2="MIGUEL","DMQ 934",IF(B2="FRANCO","UCS 416",IF(B2="MOYANO","HCB 003",IF(B2="CASTELLINA","UKQ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MGI 513</v>
      </c>
      <c r="D2" s="4">
        <v>1</v>
      </c>
      <c r="E2" s="4" t="s">
        <v>12</v>
      </c>
      <c r="F2" s="4" t="s">
        <v>312</v>
      </c>
      <c r="G2" s="4" t="s">
        <v>313</v>
      </c>
      <c r="H2" s="4">
        <v>69982</v>
      </c>
      <c r="I2" s="4">
        <v>0.3</v>
      </c>
      <c r="J2" s="4"/>
      <c r="K2" s="4" t="s">
        <v>10</v>
      </c>
    </row>
    <row r="3" spans="1:11" s="27" customFormat="1" x14ac:dyDescent="0.25">
      <c r="A3" s="26">
        <v>45208</v>
      </c>
      <c r="B3" s="4" t="s">
        <v>34</v>
      </c>
      <c r="C3" s="4" t="str">
        <f t="shared" si="0"/>
        <v>MGI 513</v>
      </c>
      <c r="D3" s="4">
        <v>1</v>
      </c>
      <c r="E3" s="4" t="s">
        <v>12</v>
      </c>
      <c r="F3" s="4" t="s">
        <v>54</v>
      </c>
      <c r="G3" s="4" t="s">
        <v>442</v>
      </c>
      <c r="H3" s="4">
        <v>70096</v>
      </c>
      <c r="I3" s="4"/>
      <c r="J3" s="4">
        <v>0.3</v>
      </c>
      <c r="K3" s="4" t="s">
        <v>10</v>
      </c>
    </row>
    <row r="4" spans="1:11" s="27" customFormat="1" x14ac:dyDescent="0.25">
      <c r="A4" s="26">
        <v>45208</v>
      </c>
      <c r="B4" s="4" t="s">
        <v>34</v>
      </c>
      <c r="C4" s="4" t="str">
        <f t="shared" si="0"/>
        <v>MGI 513</v>
      </c>
      <c r="D4" s="4">
        <v>1</v>
      </c>
      <c r="E4" s="4" t="s">
        <v>12</v>
      </c>
      <c r="F4" s="4" t="s">
        <v>443</v>
      </c>
      <c r="G4" s="4" t="s">
        <v>444</v>
      </c>
      <c r="H4" s="4">
        <v>70148</v>
      </c>
      <c r="I4" s="4">
        <v>0.2</v>
      </c>
      <c r="J4" s="4">
        <v>1.7</v>
      </c>
      <c r="K4" s="4" t="s">
        <v>18</v>
      </c>
    </row>
    <row r="5" spans="1:11" s="27" customFormat="1" x14ac:dyDescent="0.25">
      <c r="A5" s="26">
        <v>45208</v>
      </c>
      <c r="B5" s="4" t="s">
        <v>34</v>
      </c>
      <c r="C5" s="4" t="str">
        <f t="shared" si="0"/>
        <v>MGI 513</v>
      </c>
      <c r="D5" s="4">
        <v>1</v>
      </c>
      <c r="E5" s="4" t="s">
        <v>12</v>
      </c>
      <c r="F5" s="4" t="s">
        <v>445</v>
      </c>
      <c r="G5" s="4" t="s">
        <v>446</v>
      </c>
      <c r="H5" s="4">
        <v>70103</v>
      </c>
      <c r="I5" s="4">
        <v>0.7</v>
      </c>
      <c r="J5" s="4">
        <v>0.1</v>
      </c>
      <c r="K5" s="4" t="s">
        <v>10</v>
      </c>
    </row>
    <row r="6" spans="1:11" s="27" customFormat="1" x14ac:dyDescent="0.25">
      <c r="A6" s="26">
        <v>45208</v>
      </c>
      <c r="B6" s="4" t="s">
        <v>53</v>
      </c>
      <c r="C6" s="4" t="str">
        <f t="shared" si="0"/>
        <v>KUV274</v>
      </c>
      <c r="D6" s="4">
        <v>2</v>
      </c>
      <c r="E6" s="4" t="s">
        <v>12</v>
      </c>
      <c r="F6" s="4" t="s">
        <v>240</v>
      </c>
      <c r="G6" s="4" t="s">
        <v>155</v>
      </c>
      <c r="H6" s="4">
        <v>70089</v>
      </c>
      <c r="I6" s="4">
        <v>5.2</v>
      </c>
      <c r="J6" s="4"/>
      <c r="K6" s="4" t="s">
        <v>10</v>
      </c>
    </row>
    <row r="7" spans="1:11" s="27" customFormat="1" x14ac:dyDescent="0.25">
      <c r="A7" s="26">
        <v>45208</v>
      </c>
      <c r="B7" s="4" t="s">
        <v>34</v>
      </c>
      <c r="C7" s="4" t="str">
        <f t="shared" si="0"/>
        <v>MGI 513</v>
      </c>
      <c r="D7" s="4">
        <v>2</v>
      </c>
      <c r="E7" s="4" t="s">
        <v>12</v>
      </c>
      <c r="F7" s="4" t="s">
        <v>54</v>
      </c>
      <c r="G7" s="4" t="s">
        <v>447</v>
      </c>
      <c r="H7" s="4">
        <v>70097</v>
      </c>
      <c r="I7" s="4"/>
      <c r="J7" s="4">
        <v>0.3</v>
      </c>
      <c r="K7" s="4" t="s">
        <v>10</v>
      </c>
    </row>
    <row r="8" spans="1:11" s="27" customFormat="1" x14ac:dyDescent="0.25">
      <c r="A8" s="26">
        <v>45208</v>
      </c>
      <c r="B8" s="4" t="s">
        <v>34</v>
      </c>
      <c r="C8" s="4" t="str">
        <f t="shared" si="0"/>
        <v>MGI 513</v>
      </c>
      <c r="D8" s="4">
        <v>2</v>
      </c>
      <c r="E8" s="4" t="s">
        <v>12</v>
      </c>
      <c r="F8" s="4" t="s">
        <v>318</v>
      </c>
      <c r="G8" s="4" t="s">
        <v>319</v>
      </c>
      <c r="H8" s="4">
        <v>70124</v>
      </c>
      <c r="I8" s="4"/>
      <c r="J8" s="4">
        <v>0.6</v>
      </c>
      <c r="K8" s="4" t="s">
        <v>10</v>
      </c>
    </row>
    <row r="9" spans="1:11" s="27" customFormat="1" x14ac:dyDescent="0.25">
      <c r="A9" s="26">
        <v>45208</v>
      </c>
      <c r="B9" s="4" t="s">
        <v>34</v>
      </c>
      <c r="C9" s="4" t="str">
        <f t="shared" si="0"/>
        <v>MGI 513</v>
      </c>
      <c r="D9" s="4">
        <v>2</v>
      </c>
      <c r="E9" s="4" t="s">
        <v>12</v>
      </c>
      <c r="F9" s="4" t="s">
        <v>448</v>
      </c>
      <c r="G9" s="4" t="s">
        <v>449</v>
      </c>
      <c r="H9" s="4">
        <v>70098</v>
      </c>
      <c r="I9" s="4"/>
      <c r="J9" s="4">
        <v>2</v>
      </c>
      <c r="K9" s="4" t="s">
        <v>10</v>
      </c>
    </row>
    <row r="10" spans="1:11" s="27" customFormat="1" x14ac:dyDescent="0.25">
      <c r="A10" s="26">
        <v>45208</v>
      </c>
      <c r="B10" s="25" t="s">
        <v>34</v>
      </c>
      <c r="C10" s="25" t="str">
        <f>IF(B10="GUZMAN","SOT 079",IF(B10="MIGUEL","DMQ 934",IF(B10="FRANCO","UCS 416",IF(B10="MOYANO","HCB 003",IF(B10="CASTELLINA","UKQ 237",IF(B10="TONI","MGW270",IF(B10="IBARRA","PLH889",IF(B10="VILLAFAÑE","MGI 513",IF(B10="VELAZQUEZ","PMK 090",IF(B10="ACOSTA","KUV274",IF(B10="LEDESMA","AA 544 YZ",IF(B10="NIETO","WIW 420",IF(B10="GONZALEZ","VBT 585",IF(B10="LOZANO","WYK 776",IF(B10="AGUSTIN","WTH 142","")))))))))))))))</f>
        <v>MGI 513</v>
      </c>
      <c r="D10" s="25">
        <v>2</v>
      </c>
      <c r="E10" s="25" t="s">
        <v>165</v>
      </c>
      <c r="F10" s="25" t="s">
        <v>450</v>
      </c>
      <c r="G10" s="25" t="s">
        <v>451</v>
      </c>
      <c r="H10" s="25">
        <v>70113</v>
      </c>
      <c r="I10" s="4"/>
      <c r="J10" s="4">
        <v>0.5</v>
      </c>
      <c r="K10" s="4" t="s">
        <v>10</v>
      </c>
    </row>
    <row r="11" spans="1:11" s="27" customFormat="1" x14ac:dyDescent="0.25">
      <c r="A11" s="26">
        <v>45208</v>
      </c>
      <c r="B11" s="4" t="s">
        <v>64</v>
      </c>
      <c r="C11" s="4" t="str">
        <f t="shared" si="0"/>
        <v>PLH889</v>
      </c>
      <c r="D11" s="4">
        <v>2</v>
      </c>
      <c r="E11" s="4" t="s">
        <v>452</v>
      </c>
      <c r="F11" s="4" t="s">
        <v>453</v>
      </c>
      <c r="G11" s="4" t="s">
        <v>452</v>
      </c>
      <c r="H11" s="4">
        <v>70092</v>
      </c>
      <c r="I11" s="4"/>
      <c r="J11" s="4">
        <v>7.2</v>
      </c>
      <c r="K11" s="4" t="s">
        <v>10</v>
      </c>
    </row>
    <row r="12" spans="1:11" x14ac:dyDescent="0.25">
      <c r="A12" s="2">
        <v>45208</v>
      </c>
      <c r="B12" s="25"/>
      <c r="C12" s="25"/>
      <c r="D12" s="25"/>
      <c r="E12" s="25" t="s">
        <v>166</v>
      </c>
      <c r="F12" s="25" t="s">
        <v>41</v>
      </c>
      <c r="G12" s="25" t="s">
        <v>42</v>
      </c>
      <c r="H12" s="25">
        <v>69783</v>
      </c>
      <c r="I12" s="3"/>
      <c r="J12" s="3">
        <v>0.8</v>
      </c>
      <c r="K12" s="3" t="s">
        <v>10</v>
      </c>
    </row>
    <row r="13" spans="1:11" s="27" customFormat="1" x14ac:dyDescent="0.25">
      <c r="A13" s="26">
        <v>45208</v>
      </c>
      <c r="B13" s="4" t="s">
        <v>26</v>
      </c>
      <c r="C13" s="4" t="str">
        <f t="shared" si="0"/>
        <v>AA 544 YZ</v>
      </c>
      <c r="D13" s="4">
        <v>1</v>
      </c>
      <c r="E13" s="4" t="s">
        <v>27</v>
      </c>
      <c r="F13" s="4" t="s">
        <v>405</v>
      </c>
      <c r="G13" s="4" t="s">
        <v>454</v>
      </c>
      <c r="H13" s="4">
        <v>70135</v>
      </c>
      <c r="I13" s="4"/>
      <c r="J13" s="4">
        <v>12</v>
      </c>
      <c r="K13" s="4" t="s">
        <v>10</v>
      </c>
    </row>
    <row r="14" spans="1:11" s="27" customFormat="1" x14ac:dyDescent="0.25">
      <c r="A14" s="26">
        <v>45208</v>
      </c>
      <c r="B14" s="4" t="s">
        <v>26</v>
      </c>
      <c r="C14" s="4" t="str">
        <f t="shared" si="0"/>
        <v>AA 544 YZ</v>
      </c>
      <c r="D14" s="4">
        <v>2</v>
      </c>
      <c r="E14" s="4" t="s">
        <v>23</v>
      </c>
      <c r="F14" s="4" t="s">
        <v>455</v>
      </c>
      <c r="G14" s="4" t="s">
        <v>456</v>
      </c>
      <c r="H14" s="4">
        <v>70131</v>
      </c>
      <c r="I14" s="4"/>
      <c r="J14" s="4">
        <v>10.6</v>
      </c>
      <c r="K14" s="4" t="s">
        <v>18</v>
      </c>
    </row>
    <row r="15" spans="1:11" s="27" customFormat="1" x14ac:dyDescent="0.25">
      <c r="A15" s="26">
        <v>45208</v>
      </c>
      <c r="B15" s="4" t="s">
        <v>26</v>
      </c>
      <c r="C15" s="4" t="str">
        <f t="shared" si="0"/>
        <v>AA 544 YZ</v>
      </c>
      <c r="D15" s="4">
        <v>3</v>
      </c>
      <c r="E15" s="4" t="s">
        <v>27</v>
      </c>
      <c r="F15" s="4" t="s">
        <v>405</v>
      </c>
      <c r="G15" s="4" t="s">
        <v>454</v>
      </c>
      <c r="H15" s="4">
        <v>70136</v>
      </c>
      <c r="I15" s="4"/>
      <c r="J15" s="4">
        <v>11.5</v>
      </c>
      <c r="K15" s="4" t="s">
        <v>10</v>
      </c>
    </row>
    <row r="16" spans="1:11" s="27" customFormat="1" x14ac:dyDescent="0.25">
      <c r="A16" s="26">
        <v>45208</v>
      </c>
      <c r="B16" s="4" t="s">
        <v>11</v>
      </c>
      <c r="C16" s="4" t="str">
        <f t="shared" si="0"/>
        <v>PMK 090</v>
      </c>
      <c r="D16" s="4">
        <v>1</v>
      </c>
      <c r="E16" s="4" t="s">
        <v>23</v>
      </c>
      <c r="F16" s="4" t="s">
        <v>24</v>
      </c>
      <c r="G16" s="4" t="s">
        <v>25</v>
      </c>
      <c r="H16" s="4">
        <v>70000</v>
      </c>
      <c r="I16" s="4"/>
      <c r="J16" s="4">
        <v>26.2</v>
      </c>
      <c r="K16" s="4" t="s">
        <v>10</v>
      </c>
    </row>
    <row r="17" spans="1:11" s="27" customFormat="1" x14ac:dyDescent="0.25">
      <c r="A17" s="26">
        <v>45208</v>
      </c>
      <c r="B17" s="4" t="s">
        <v>11</v>
      </c>
      <c r="C17" s="4" t="str">
        <f t="shared" si="0"/>
        <v>PMK 090</v>
      </c>
      <c r="D17" s="4">
        <v>2</v>
      </c>
      <c r="E17" s="4" t="s">
        <v>23</v>
      </c>
      <c r="F17" s="4" t="s">
        <v>24</v>
      </c>
      <c r="G17" s="4" t="s">
        <v>25</v>
      </c>
      <c r="H17" s="4">
        <v>70088</v>
      </c>
      <c r="I17" s="4"/>
      <c r="J17" s="4">
        <v>26.2</v>
      </c>
      <c r="K17" s="4" t="s">
        <v>10</v>
      </c>
    </row>
    <row r="18" spans="1:11" s="27" customFormat="1" x14ac:dyDescent="0.25">
      <c r="A18" s="26">
        <v>45208</v>
      </c>
      <c r="B18" s="4" t="s">
        <v>53</v>
      </c>
      <c r="C18" s="4" t="str">
        <f t="shared" si="0"/>
        <v>KUV274</v>
      </c>
      <c r="D18" s="4">
        <v>1</v>
      </c>
      <c r="E18" s="4" t="s">
        <v>12</v>
      </c>
      <c r="F18" s="4" t="s">
        <v>108</v>
      </c>
      <c r="G18" s="4" t="s">
        <v>457</v>
      </c>
      <c r="H18" s="4">
        <v>70125</v>
      </c>
      <c r="I18" s="4">
        <v>0.5</v>
      </c>
      <c r="J18" s="4">
        <v>2</v>
      </c>
      <c r="K18" s="4" t="s">
        <v>10</v>
      </c>
    </row>
    <row r="19" spans="1:11" s="27" customFormat="1" x14ac:dyDescent="0.25">
      <c r="A19" s="26">
        <v>45208</v>
      </c>
      <c r="B19" s="4" t="s">
        <v>53</v>
      </c>
      <c r="C19" s="4" t="str">
        <f t="shared" si="0"/>
        <v>KUV274</v>
      </c>
      <c r="D19" s="4">
        <v>1</v>
      </c>
      <c r="E19" s="4" t="s">
        <v>12</v>
      </c>
      <c r="F19" s="4" t="s">
        <v>108</v>
      </c>
      <c r="G19" s="4" t="s">
        <v>457</v>
      </c>
      <c r="H19" s="4">
        <v>70151</v>
      </c>
      <c r="I19" s="4"/>
      <c r="J19" s="4">
        <v>0.1</v>
      </c>
      <c r="K19" s="4" t="s">
        <v>10</v>
      </c>
    </row>
    <row r="20" spans="1:11" s="27" customFormat="1" x14ac:dyDescent="0.25">
      <c r="A20" s="26">
        <v>45208</v>
      </c>
      <c r="B20" s="4" t="s">
        <v>53</v>
      </c>
      <c r="C20" s="4" t="str">
        <f t="shared" si="0"/>
        <v>KUV274</v>
      </c>
      <c r="D20" s="4">
        <v>1</v>
      </c>
      <c r="E20" s="4" t="s">
        <v>12</v>
      </c>
      <c r="F20" s="4" t="s">
        <v>458</v>
      </c>
      <c r="G20" s="4" t="s">
        <v>459</v>
      </c>
      <c r="H20" s="4">
        <v>70134</v>
      </c>
      <c r="I20" s="4"/>
      <c r="J20" s="4">
        <v>2</v>
      </c>
      <c r="K20" s="4" t="s">
        <v>10</v>
      </c>
    </row>
    <row r="21" spans="1:11" s="27" customFormat="1" x14ac:dyDescent="0.25">
      <c r="A21" s="26">
        <v>45208</v>
      </c>
      <c r="B21" s="4" t="s">
        <v>53</v>
      </c>
      <c r="C21" s="4" t="str">
        <f t="shared" si="0"/>
        <v>KUV274</v>
      </c>
      <c r="D21" s="4">
        <v>1</v>
      </c>
      <c r="E21" s="4" t="s">
        <v>12</v>
      </c>
      <c r="F21" s="4" t="s">
        <v>458</v>
      </c>
      <c r="G21" s="4" t="s">
        <v>459</v>
      </c>
      <c r="H21" s="4">
        <v>70133</v>
      </c>
      <c r="I21" s="4"/>
      <c r="J21" s="4">
        <v>0.4</v>
      </c>
      <c r="K21" s="4" t="s">
        <v>10</v>
      </c>
    </row>
    <row r="22" spans="1:11" s="27" customFormat="1" x14ac:dyDescent="0.25">
      <c r="A22" s="26">
        <v>45208</v>
      </c>
      <c r="B22" s="4" t="s">
        <v>53</v>
      </c>
      <c r="C22" s="4" t="str">
        <f t="shared" si="0"/>
        <v>KUV274</v>
      </c>
      <c r="D22" s="4">
        <v>1</v>
      </c>
      <c r="E22" s="4" t="s">
        <v>56</v>
      </c>
      <c r="F22" s="4" t="s">
        <v>62</v>
      </c>
      <c r="G22" s="4" t="s">
        <v>460</v>
      </c>
      <c r="H22" s="4">
        <v>70100</v>
      </c>
      <c r="I22" s="4">
        <v>0.1</v>
      </c>
      <c r="J22" s="4">
        <v>0.1</v>
      </c>
      <c r="K22" s="4" t="s">
        <v>10</v>
      </c>
    </row>
    <row r="23" spans="1:11" s="27" customFormat="1" x14ac:dyDescent="0.25">
      <c r="A23" s="26">
        <v>45208</v>
      </c>
      <c r="B23" s="4" t="s">
        <v>53</v>
      </c>
      <c r="C23" s="4" t="str">
        <f t="shared" si="0"/>
        <v>KUV274</v>
      </c>
      <c r="D23" s="4">
        <v>1</v>
      </c>
      <c r="E23" s="4" t="s">
        <v>23</v>
      </c>
      <c r="F23" s="4" t="s">
        <v>461</v>
      </c>
      <c r="G23" s="4" t="s">
        <v>462</v>
      </c>
      <c r="H23" s="4">
        <v>70119</v>
      </c>
      <c r="I23" s="4"/>
      <c r="J23" s="4">
        <v>0.7</v>
      </c>
      <c r="K23" s="4" t="s">
        <v>10</v>
      </c>
    </row>
    <row r="24" spans="1:11" s="27" customFormat="1" x14ac:dyDescent="0.25">
      <c r="A24" s="26">
        <v>45208</v>
      </c>
      <c r="B24" s="4" t="s">
        <v>53</v>
      </c>
      <c r="C24" s="4" t="str">
        <f t="shared" si="0"/>
        <v>KUV274</v>
      </c>
      <c r="D24" s="4">
        <v>1</v>
      </c>
      <c r="E24" s="4" t="s">
        <v>23</v>
      </c>
      <c r="F24" s="4" t="s">
        <v>463</v>
      </c>
      <c r="G24" s="4" t="s">
        <v>464</v>
      </c>
      <c r="H24" s="4">
        <v>70101</v>
      </c>
      <c r="I24" s="4"/>
      <c r="J24" s="4">
        <v>2</v>
      </c>
      <c r="K24" s="4" t="s">
        <v>10</v>
      </c>
    </row>
    <row r="25" spans="1:11" s="27" customFormat="1" x14ac:dyDescent="0.25">
      <c r="A25" s="26">
        <v>45208</v>
      </c>
      <c r="B25" s="4" t="s">
        <v>53</v>
      </c>
      <c r="C25" s="4" t="str">
        <f t="shared" si="0"/>
        <v>KUV274</v>
      </c>
      <c r="D25" s="4">
        <v>1</v>
      </c>
      <c r="E25" s="4" t="s">
        <v>23</v>
      </c>
      <c r="F25" s="4" t="s">
        <v>465</v>
      </c>
      <c r="G25" s="4" t="s">
        <v>466</v>
      </c>
      <c r="H25" s="4">
        <v>70120</v>
      </c>
      <c r="I25" s="4">
        <v>0.1</v>
      </c>
      <c r="J25" s="4">
        <v>2.5</v>
      </c>
      <c r="K25" s="4" t="s">
        <v>10</v>
      </c>
    </row>
    <row r="26" spans="1:11" s="27" customFormat="1" x14ac:dyDescent="0.25">
      <c r="A26" s="26">
        <v>45208</v>
      </c>
      <c r="B26" s="4" t="s">
        <v>40</v>
      </c>
      <c r="C26" s="4" t="str">
        <f t="shared" si="0"/>
        <v>MGW270</v>
      </c>
      <c r="D26" s="4">
        <v>1</v>
      </c>
      <c r="E26" s="4" t="s">
        <v>27</v>
      </c>
      <c r="F26" s="4" t="s">
        <v>30</v>
      </c>
      <c r="G26" s="4" t="s">
        <v>284</v>
      </c>
      <c r="H26" s="4">
        <v>70118</v>
      </c>
      <c r="I26" s="4"/>
      <c r="J26" s="4">
        <v>2</v>
      </c>
      <c r="K26" s="4" t="s">
        <v>10</v>
      </c>
    </row>
    <row r="27" spans="1:11" s="27" customFormat="1" x14ac:dyDescent="0.25">
      <c r="A27" s="26">
        <v>45208</v>
      </c>
      <c r="B27" s="4" t="s">
        <v>40</v>
      </c>
      <c r="C27" s="4" t="str">
        <f t="shared" si="0"/>
        <v>MGW270</v>
      </c>
      <c r="D27" s="4">
        <v>1</v>
      </c>
      <c r="E27" s="4" t="s">
        <v>27</v>
      </c>
      <c r="F27" s="4" t="s">
        <v>210</v>
      </c>
      <c r="G27" s="4" t="s">
        <v>467</v>
      </c>
      <c r="H27" s="4">
        <v>70123</v>
      </c>
      <c r="I27" s="4">
        <v>0.2</v>
      </c>
      <c r="J27" s="4"/>
      <c r="K27" s="4" t="s">
        <v>10</v>
      </c>
    </row>
    <row r="28" spans="1:11" s="27" customFormat="1" x14ac:dyDescent="0.25">
      <c r="A28" s="26">
        <v>45208</v>
      </c>
      <c r="B28" s="4" t="s">
        <v>40</v>
      </c>
      <c r="C28" s="4" t="str">
        <f t="shared" si="0"/>
        <v>MGW270</v>
      </c>
      <c r="D28" s="4">
        <v>1</v>
      </c>
      <c r="E28" s="4" t="s">
        <v>27</v>
      </c>
      <c r="F28" s="4" t="s">
        <v>468</v>
      </c>
      <c r="G28" s="4" t="s">
        <v>469</v>
      </c>
      <c r="H28" s="4">
        <v>70128</v>
      </c>
      <c r="I28" s="4">
        <v>0.1</v>
      </c>
      <c r="J28" s="4">
        <v>3.1</v>
      </c>
      <c r="K28" s="4" t="s">
        <v>18</v>
      </c>
    </row>
    <row r="29" spans="1:11" s="27" customFormat="1" x14ac:dyDescent="0.25">
      <c r="A29" s="26">
        <v>45208</v>
      </c>
      <c r="B29" s="4" t="s">
        <v>40</v>
      </c>
      <c r="C29" s="4" t="str">
        <f t="shared" si="0"/>
        <v>MGW270</v>
      </c>
      <c r="D29" s="4">
        <v>1</v>
      </c>
      <c r="E29" s="4" t="s">
        <v>27</v>
      </c>
      <c r="F29" s="4" t="s">
        <v>188</v>
      </c>
      <c r="G29" s="4" t="s">
        <v>350</v>
      </c>
      <c r="H29" s="4">
        <v>70121</v>
      </c>
      <c r="I29" s="4"/>
      <c r="J29" s="4">
        <v>0.6</v>
      </c>
      <c r="K29" s="4" t="s">
        <v>10</v>
      </c>
    </row>
    <row r="30" spans="1:11" s="27" customFormat="1" x14ac:dyDescent="0.25">
      <c r="A30" s="26">
        <v>45208</v>
      </c>
      <c r="B30" s="4" t="s">
        <v>40</v>
      </c>
      <c r="C30" s="4" t="str">
        <f t="shared" si="0"/>
        <v>MGW270</v>
      </c>
      <c r="D30" s="4">
        <v>1</v>
      </c>
      <c r="E30" s="4" t="s">
        <v>27</v>
      </c>
      <c r="F30" s="4" t="s">
        <v>188</v>
      </c>
      <c r="G30" s="4" t="s">
        <v>272</v>
      </c>
      <c r="H30" s="4">
        <v>70122</v>
      </c>
      <c r="I30" s="4"/>
      <c r="J30" s="4">
        <v>2</v>
      </c>
      <c r="K30" s="4" t="s">
        <v>10</v>
      </c>
    </row>
    <row r="31" spans="1:11" s="27" customFormat="1" x14ac:dyDescent="0.25">
      <c r="A31" s="26">
        <v>45208</v>
      </c>
      <c r="B31" s="4" t="s">
        <v>40</v>
      </c>
      <c r="C31" s="4" t="str">
        <f t="shared" si="0"/>
        <v>MGW270</v>
      </c>
      <c r="D31" s="4">
        <v>1</v>
      </c>
      <c r="E31" s="4" t="s">
        <v>12</v>
      </c>
      <c r="F31" s="4" t="s">
        <v>54</v>
      </c>
      <c r="G31" s="4" t="s">
        <v>470</v>
      </c>
      <c r="H31" s="4">
        <v>70116</v>
      </c>
      <c r="I31" s="4"/>
      <c r="J31" s="4">
        <v>3.6</v>
      </c>
      <c r="K31" s="4" t="s">
        <v>10</v>
      </c>
    </row>
    <row r="32" spans="1:11" s="27" customFormat="1" x14ac:dyDescent="0.25">
      <c r="A32" s="26">
        <v>45208</v>
      </c>
      <c r="B32" s="4" t="s">
        <v>40</v>
      </c>
      <c r="C32" s="4" t="str">
        <f t="shared" si="0"/>
        <v>MGW270</v>
      </c>
      <c r="D32" s="4">
        <v>1</v>
      </c>
      <c r="E32" s="4" t="s">
        <v>12</v>
      </c>
      <c r="F32" s="4" t="s">
        <v>244</v>
      </c>
      <c r="G32" s="4" t="s">
        <v>245</v>
      </c>
      <c r="H32" s="4">
        <v>70112</v>
      </c>
      <c r="I32" s="4">
        <v>0.1</v>
      </c>
      <c r="J32" s="4"/>
      <c r="K32" s="4" t="s">
        <v>10</v>
      </c>
    </row>
    <row r="33" spans="1:11" s="27" customFormat="1" x14ac:dyDescent="0.25">
      <c r="A33" s="26">
        <v>45208</v>
      </c>
      <c r="B33" s="4" t="s">
        <v>40</v>
      </c>
      <c r="C33" s="4" t="str">
        <f t="shared" si="0"/>
        <v>MGW270</v>
      </c>
      <c r="D33" s="4">
        <v>1</v>
      </c>
      <c r="E33" s="4" t="s">
        <v>27</v>
      </c>
      <c r="F33" s="4" t="s">
        <v>361</v>
      </c>
      <c r="G33" s="4" t="s">
        <v>360</v>
      </c>
      <c r="H33" s="4">
        <v>69021</v>
      </c>
      <c r="I33" s="4">
        <v>0.1</v>
      </c>
      <c r="J33" s="4"/>
      <c r="K33" s="4" t="s">
        <v>10</v>
      </c>
    </row>
    <row r="34" spans="1:11" s="27" customFormat="1" x14ac:dyDescent="0.25">
      <c r="A34" s="26">
        <v>45208</v>
      </c>
      <c r="B34" s="4" t="s">
        <v>98</v>
      </c>
      <c r="C34" s="4" t="str">
        <f t="shared" si="0"/>
        <v>HCB 003</v>
      </c>
      <c r="D34" s="4">
        <v>1</v>
      </c>
      <c r="E34" s="4" t="s">
        <v>27</v>
      </c>
      <c r="F34" s="4" t="s">
        <v>62</v>
      </c>
      <c r="G34" s="4" t="s">
        <v>111</v>
      </c>
      <c r="H34" s="4">
        <v>70132</v>
      </c>
      <c r="I34" s="4">
        <v>0.2</v>
      </c>
      <c r="J34" s="4">
        <v>5</v>
      </c>
      <c r="K34" s="4" t="s">
        <v>10</v>
      </c>
    </row>
    <row r="35" spans="1:11" s="27" customFormat="1" x14ac:dyDescent="0.25">
      <c r="A35" s="26">
        <v>45208</v>
      </c>
      <c r="B35" s="4" t="s">
        <v>98</v>
      </c>
      <c r="C35" s="4" t="str">
        <f t="shared" si="0"/>
        <v>HCB 003</v>
      </c>
      <c r="D35" s="4">
        <v>1</v>
      </c>
      <c r="E35" s="4" t="s">
        <v>27</v>
      </c>
      <c r="F35" s="4" t="s">
        <v>344</v>
      </c>
      <c r="G35" s="4" t="s">
        <v>471</v>
      </c>
      <c r="H35" s="4">
        <v>70106</v>
      </c>
      <c r="I35" s="4">
        <v>0.8</v>
      </c>
      <c r="J35" s="4">
        <v>2</v>
      </c>
      <c r="K35" s="4" t="s">
        <v>10</v>
      </c>
    </row>
    <row r="36" spans="1:11" s="27" customFormat="1" x14ac:dyDescent="0.25">
      <c r="A36" s="26">
        <v>45208</v>
      </c>
      <c r="B36" s="4" t="s">
        <v>104</v>
      </c>
      <c r="C36" s="4" t="str">
        <f t="shared" si="0"/>
        <v>UCS 416</v>
      </c>
      <c r="D36" s="4">
        <v>1</v>
      </c>
      <c r="E36" s="4" t="s">
        <v>12</v>
      </c>
      <c r="F36" s="4" t="s">
        <v>240</v>
      </c>
      <c r="G36" s="4" t="s">
        <v>155</v>
      </c>
      <c r="H36" s="4">
        <v>70090</v>
      </c>
      <c r="I36" s="4">
        <v>4.8</v>
      </c>
      <c r="J36" s="4"/>
      <c r="K36" s="4" t="s">
        <v>10</v>
      </c>
    </row>
    <row r="37" spans="1:11" s="27" customFormat="1" x14ac:dyDescent="0.25">
      <c r="A37" s="26">
        <v>45208</v>
      </c>
      <c r="B37" s="25" t="s">
        <v>34</v>
      </c>
      <c r="C37" s="25" t="str">
        <f t="shared" si="0"/>
        <v>MGI 513</v>
      </c>
      <c r="D37" s="25">
        <v>2</v>
      </c>
      <c r="E37" s="25" t="s">
        <v>165</v>
      </c>
      <c r="F37" s="25" t="s">
        <v>450</v>
      </c>
      <c r="G37" s="25" t="s">
        <v>451</v>
      </c>
      <c r="H37" s="25">
        <v>70114</v>
      </c>
      <c r="I37" s="4"/>
      <c r="J37" s="4">
        <v>1.5</v>
      </c>
      <c r="K37" s="4" t="s">
        <v>10</v>
      </c>
    </row>
    <row r="38" spans="1:11" s="27" customFormat="1" x14ac:dyDescent="0.25">
      <c r="A38" s="26">
        <v>45208</v>
      </c>
      <c r="B38" s="4" t="s">
        <v>104</v>
      </c>
      <c r="C38" s="4" t="str">
        <f t="shared" si="0"/>
        <v>UCS 416</v>
      </c>
      <c r="D38" s="4">
        <v>1</v>
      </c>
      <c r="E38" s="4" t="s">
        <v>205</v>
      </c>
      <c r="F38" s="4" t="s">
        <v>344</v>
      </c>
      <c r="G38" s="4" t="s">
        <v>472</v>
      </c>
      <c r="H38" s="4">
        <v>70091</v>
      </c>
      <c r="I38" s="4"/>
      <c r="J38" s="4">
        <v>2</v>
      </c>
      <c r="K38" s="4" t="s">
        <v>10</v>
      </c>
    </row>
    <row r="39" spans="1:11" s="27" customFormat="1" x14ac:dyDescent="0.25">
      <c r="A39" s="26">
        <v>45208</v>
      </c>
      <c r="B39" s="4" t="s">
        <v>104</v>
      </c>
      <c r="C39" s="4" t="str">
        <f t="shared" si="0"/>
        <v>UCS 416</v>
      </c>
      <c r="D39" s="4">
        <v>3</v>
      </c>
      <c r="E39" s="4" t="s">
        <v>205</v>
      </c>
      <c r="F39" s="4" t="s">
        <v>473</v>
      </c>
      <c r="G39" s="4" t="s">
        <v>474</v>
      </c>
      <c r="H39" s="4">
        <v>70126</v>
      </c>
      <c r="I39" s="4">
        <v>0.3</v>
      </c>
      <c r="J39" s="4">
        <v>5.5</v>
      </c>
      <c r="K39" s="4" t="s">
        <v>10</v>
      </c>
    </row>
    <row r="40" spans="1:11" s="27" customFormat="1" x14ac:dyDescent="0.25">
      <c r="A40" s="26">
        <v>45208</v>
      </c>
      <c r="B40" s="4" t="s">
        <v>64</v>
      </c>
      <c r="C40" s="4" t="str">
        <f t="shared" si="0"/>
        <v>PLH889</v>
      </c>
      <c r="D40" s="4">
        <v>1</v>
      </c>
      <c r="E40" s="4" t="s">
        <v>27</v>
      </c>
      <c r="F40" s="4" t="s">
        <v>475</v>
      </c>
      <c r="G40" s="4" t="s">
        <v>476</v>
      </c>
      <c r="H40" s="4">
        <v>70129</v>
      </c>
      <c r="I40" s="4">
        <v>2.5</v>
      </c>
      <c r="J40" s="4">
        <v>2.2000000000000002</v>
      </c>
      <c r="K40" s="4" t="s">
        <v>10</v>
      </c>
    </row>
    <row r="41" spans="1:11" s="27" customFormat="1" x14ac:dyDescent="0.25">
      <c r="A41" s="26">
        <v>45208</v>
      </c>
      <c r="B41" s="4" t="s">
        <v>64</v>
      </c>
      <c r="C41" s="4" t="str">
        <f t="shared" si="0"/>
        <v>PLH889</v>
      </c>
      <c r="D41" s="4">
        <v>1</v>
      </c>
      <c r="E41" s="4" t="s">
        <v>27</v>
      </c>
      <c r="F41" s="4" t="s">
        <v>477</v>
      </c>
      <c r="G41" s="4" t="s">
        <v>478</v>
      </c>
      <c r="H41" s="4">
        <v>70099</v>
      </c>
      <c r="I41" s="4"/>
      <c r="J41" s="4">
        <v>4</v>
      </c>
      <c r="K41" s="4" t="s">
        <v>10</v>
      </c>
    </row>
    <row r="42" spans="1:11" s="27" customFormat="1" x14ac:dyDescent="0.25">
      <c r="A42" s="26">
        <v>45208</v>
      </c>
      <c r="B42" s="4" t="s">
        <v>104</v>
      </c>
      <c r="C42" s="4" t="str">
        <f t="shared" si="0"/>
        <v>UCS 416</v>
      </c>
      <c r="D42" s="4">
        <v>2</v>
      </c>
      <c r="E42" s="4" t="s">
        <v>27</v>
      </c>
      <c r="F42" s="4" t="s">
        <v>65</v>
      </c>
      <c r="G42" s="4" t="s">
        <v>235</v>
      </c>
      <c r="H42" s="4">
        <v>70109</v>
      </c>
      <c r="I42" s="4">
        <v>0.4</v>
      </c>
      <c r="J42" s="4">
        <v>0.3</v>
      </c>
      <c r="K42" s="4" t="s">
        <v>10</v>
      </c>
    </row>
    <row r="43" spans="1:11" s="27" customFormat="1" x14ac:dyDescent="0.25">
      <c r="A43" s="26">
        <v>45208</v>
      </c>
      <c r="B43" s="4" t="s">
        <v>104</v>
      </c>
      <c r="C43" s="4" t="str">
        <f t="shared" si="0"/>
        <v>UCS 416</v>
      </c>
      <c r="D43" s="4">
        <v>2</v>
      </c>
      <c r="E43" s="4" t="s">
        <v>27</v>
      </c>
      <c r="F43" s="4" t="s">
        <v>112</v>
      </c>
      <c r="G43" s="4" t="s">
        <v>113</v>
      </c>
      <c r="H43" s="4">
        <v>70095</v>
      </c>
      <c r="I43" s="4">
        <v>2.1</v>
      </c>
      <c r="J43" s="4"/>
      <c r="K43" s="4" t="s">
        <v>10</v>
      </c>
    </row>
    <row r="44" spans="1:11" s="27" customFormat="1" x14ac:dyDescent="0.25">
      <c r="A44" s="26">
        <v>45208</v>
      </c>
      <c r="B44" s="4" t="s">
        <v>296</v>
      </c>
      <c r="C44" s="4" t="str">
        <f>IF(B44="GUZMAN","SOT 079",IF(B44="MIGUEL","DMQ 934",IF(B44="FRANCO","UCS 416",IF(B44="MOYANO","HCB 003",IF(B44="MUSTAFA","UKQ 237",IF(B44="TONI","MGW270",IF(B44="IBARRA","PLH889",IF(B44="VILLAFAÑE","MGI 513",IF(B44="VELAZQUEZ","PMK 090",IF(B44="ACOSTA","KUV274",IF(B44="LEDESMA","AA 544 YZ",IF(B44="NIETO","WIW 420",IF(B44="GONZALEZ","VBT 585",IF(B44="LOZANO","WYK 776",IF(B44="AGUSTIN","WTH 142","")))))))))))))))</f>
        <v>UKQ 237</v>
      </c>
      <c r="D44" s="4">
        <v>1</v>
      </c>
      <c r="E44" s="4" t="s">
        <v>27</v>
      </c>
      <c r="F44" s="4" t="s">
        <v>479</v>
      </c>
      <c r="G44" s="4" t="s">
        <v>480</v>
      </c>
      <c r="H44" s="4">
        <v>70102</v>
      </c>
      <c r="I44" s="4"/>
      <c r="J44" s="4">
        <v>4.3</v>
      </c>
      <c r="K44" s="4" t="s">
        <v>10</v>
      </c>
    </row>
    <row r="45" spans="1:11" s="27" customFormat="1" x14ac:dyDescent="0.25">
      <c r="A45" s="26">
        <v>45208</v>
      </c>
      <c r="B45" s="4" t="s">
        <v>296</v>
      </c>
      <c r="C45" s="4" t="str">
        <f t="shared" ref="C45:C54" si="1">IF(B45="GUZMAN","SOT 079",IF(B45="MIGUEL","DMQ 934",IF(B45="FRANCO","UCS 416",IF(B45="MOYANO","HCB 003",IF(B45="MUSTAFA","UKQ 237",IF(B45="TONI","MGW270",IF(B45="IBARRA","PLH889",IF(B45="VILLAFAÑE","MGI 513",IF(B45="VELAZQUEZ","PMK 090",IF(B45="ACOSTA","KUV274",IF(B45="LEDESMA","AA 544 YZ",IF(B45="NIETO","WIW 420",IF(B45="GONZALEZ","VBT 585",IF(B45="LOZANO","WYK 776",IF(B45="AGUSTIN","WTH 142","")))))))))))))))</f>
        <v>UKQ 237</v>
      </c>
      <c r="D45" s="4">
        <v>1</v>
      </c>
      <c r="E45" s="4" t="s">
        <v>27</v>
      </c>
      <c r="F45" s="4" t="s">
        <v>51</v>
      </c>
      <c r="G45" s="4" t="s">
        <v>481</v>
      </c>
      <c r="H45" s="4">
        <v>70117</v>
      </c>
      <c r="I45" s="4"/>
      <c r="J45" s="4">
        <v>2.5</v>
      </c>
      <c r="K45" s="4" t="s">
        <v>10</v>
      </c>
    </row>
    <row r="46" spans="1:11" s="27" customFormat="1" x14ac:dyDescent="0.25">
      <c r="A46" s="26">
        <v>45208</v>
      </c>
      <c r="B46" s="4" t="s">
        <v>296</v>
      </c>
      <c r="C46" s="4" t="str">
        <f t="shared" si="1"/>
        <v>UKQ 237</v>
      </c>
      <c r="D46" s="4">
        <v>1</v>
      </c>
      <c r="E46" s="4" t="s">
        <v>27</v>
      </c>
      <c r="F46" s="4" t="s">
        <v>96</v>
      </c>
      <c r="G46" s="4" t="s">
        <v>332</v>
      </c>
      <c r="H46" s="4">
        <v>70110</v>
      </c>
      <c r="I46" s="4"/>
      <c r="J46" s="4">
        <v>1.2</v>
      </c>
      <c r="K46" s="4" t="s">
        <v>10</v>
      </c>
    </row>
    <row r="47" spans="1:11" s="27" customFormat="1" x14ac:dyDescent="0.25">
      <c r="A47" s="26">
        <v>45208</v>
      </c>
      <c r="B47" s="4" t="s">
        <v>110</v>
      </c>
      <c r="C47" s="4" t="str">
        <f t="shared" si="1"/>
        <v>WYK 776</v>
      </c>
      <c r="D47" s="4">
        <v>1</v>
      </c>
      <c r="E47" s="4" t="s">
        <v>23</v>
      </c>
      <c r="F47" s="4" t="s">
        <v>482</v>
      </c>
      <c r="G47" s="4" t="s">
        <v>483</v>
      </c>
      <c r="H47" s="4">
        <v>70105</v>
      </c>
      <c r="I47" s="4"/>
      <c r="J47" s="4">
        <v>7.8</v>
      </c>
      <c r="K47" s="4" t="s">
        <v>10</v>
      </c>
    </row>
    <row r="48" spans="1:11" s="27" customFormat="1" x14ac:dyDescent="0.25">
      <c r="A48" s="26">
        <v>45208</v>
      </c>
      <c r="B48" s="4" t="s">
        <v>95</v>
      </c>
      <c r="C48" s="4" t="str">
        <f t="shared" si="1"/>
        <v>DMQ 934</v>
      </c>
      <c r="D48" s="4">
        <v>1</v>
      </c>
      <c r="E48" s="4" t="s">
        <v>27</v>
      </c>
      <c r="F48" s="4" t="s">
        <v>208</v>
      </c>
      <c r="G48" s="4" t="s">
        <v>209</v>
      </c>
      <c r="H48" s="4">
        <v>70107</v>
      </c>
      <c r="I48" s="4">
        <v>0.1</v>
      </c>
      <c r="J48" s="4">
        <v>5.3</v>
      </c>
      <c r="K48" s="4" t="s">
        <v>10</v>
      </c>
    </row>
    <row r="49" spans="1:11" s="27" customFormat="1" x14ac:dyDescent="0.25">
      <c r="A49" s="26">
        <v>45208</v>
      </c>
      <c r="B49" s="4" t="s">
        <v>95</v>
      </c>
      <c r="C49" s="4" t="str">
        <f t="shared" si="1"/>
        <v>DMQ 934</v>
      </c>
      <c r="D49" s="4">
        <v>2</v>
      </c>
      <c r="E49" s="4" t="s">
        <v>27</v>
      </c>
      <c r="F49" s="4" t="s">
        <v>468</v>
      </c>
      <c r="G49" s="4" t="s">
        <v>469</v>
      </c>
      <c r="H49" s="4">
        <v>70127</v>
      </c>
      <c r="I49" s="4"/>
      <c r="J49" s="4">
        <v>6.3</v>
      </c>
      <c r="K49" s="4" t="s">
        <v>18</v>
      </c>
    </row>
    <row r="50" spans="1:11" s="27" customFormat="1" x14ac:dyDescent="0.25">
      <c r="A50" s="26">
        <v>45208</v>
      </c>
      <c r="B50" s="4" t="s">
        <v>90</v>
      </c>
      <c r="C50" s="4" t="str">
        <f t="shared" si="1"/>
        <v>WTH 142</v>
      </c>
      <c r="D50" s="4">
        <v>1</v>
      </c>
      <c r="E50" s="4" t="s">
        <v>27</v>
      </c>
      <c r="F50" s="4" t="s">
        <v>102</v>
      </c>
      <c r="G50" s="4" t="s">
        <v>71</v>
      </c>
      <c r="H50" s="4">
        <v>70145</v>
      </c>
      <c r="I50" s="4"/>
      <c r="J50" s="4">
        <v>4</v>
      </c>
      <c r="K50" s="4" t="s">
        <v>10</v>
      </c>
    </row>
    <row r="51" spans="1:11" s="27" customFormat="1" x14ac:dyDescent="0.25">
      <c r="A51" s="26">
        <v>45208</v>
      </c>
      <c r="B51" s="4" t="s">
        <v>90</v>
      </c>
      <c r="C51" s="4" t="str">
        <f t="shared" si="1"/>
        <v>WTH 142</v>
      </c>
      <c r="D51" s="4">
        <v>1</v>
      </c>
      <c r="E51" s="4" t="s">
        <v>27</v>
      </c>
      <c r="F51" s="4" t="s">
        <v>484</v>
      </c>
      <c r="G51" s="4" t="s">
        <v>485</v>
      </c>
      <c r="H51" s="4">
        <v>70147</v>
      </c>
      <c r="I51" s="4"/>
      <c r="J51" s="4">
        <v>3.6</v>
      </c>
      <c r="K51" s="4" t="s">
        <v>18</v>
      </c>
    </row>
    <row r="52" spans="1:11" s="27" customFormat="1" x14ac:dyDescent="0.25">
      <c r="A52" s="26">
        <v>45208</v>
      </c>
      <c r="B52" s="4" t="s">
        <v>90</v>
      </c>
      <c r="C52" s="4" t="str">
        <f t="shared" si="1"/>
        <v>WTH 142</v>
      </c>
      <c r="D52" s="4">
        <v>2</v>
      </c>
      <c r="E52" s="4" t="s">
        <v>27</v>
      </c>
      <c r="F52" s="4" t="s">
        <v>208</v>
      </c>
      <c r="G52" s="4" t="s">
        <v>209</v>
      </c>
      <c r="H52" s="4">
        <v>70108</v>
      </c>
      <c r="I52" s="4"/>
      <c r="J52" s="4">
        <v>8</v>
      </c>
      <c r="K52" s="4" t="s">
        <v>10</v>
      </c>
    </row>
    <row r="53" spans="1:11" s="27" customFormat="1" x14ac:dyDescent="0.25">
      <c r="A53" s="26">
        <v>45208</v>
      </c>
      <c r="B53" s="4" t="s">
        <v>142</v>
      </c>
      <c r="C53" s="4" t="str">
        <f t="shared" si="1"/>
        <v>WIW 420</v>
      </c>
      <c r="D53" s="4">
        <v>1</v>
      </c>
      <c r="E53" s="4" t="s">
        <v>23</v>
      </c>
      <c r="F53" s="4" t="s">
        <v>482</v>
      </c>
      <c r="G53" s="4" t="s">
        <v>483</v>
      </c>
      <c r="H53" s="4">
        <v>70104</v>
      </c>
      <c r="I53" s="4">
        <v>1.2</v>
      </c>
      <c r="J53" s="4">
        <v>6.1</v>
      </c>
      <c r="K53" s="4" t="s">
        <v>10</v>
      </c>
    </row>
    <row r="54" spans="1:11" s="27" customFormat="1" x14ac:dyDescent="0.25">
      <c r="A54" s="26">
        <v>45208</v>
      </c>
      <c r="B54" s="4" t="s">
        <v>98</v>
      </c>
      <c r="C54" s="4" t="str">
        <f t="shared" si="1"/>
        <v>HCB 003</v>
      </c>
      <c r="D54" s="4">
        <v>2</v>
      </c>
      <c r="E54" s="4" t="s">
        <v>27</v>
      </c>
      <c r="F54" s="4" t="s">
        <v>486</v>
      </c>
      <c r="G54" s="4" t="s">
        <v>487</v>
      </c>
      <c r="H54" s="4">
        <v>70130</v>
      </c>
      <c r="I54" s="4">
        <v>1.6</v>
      </c>
      <c r="J54" s="4">
        <v>4</v>
      </c>
      <c r="K54" s="4" t="s">
        <v>10</v>
      </c>
    </row>
    <row r="55" spans="1:11" s="27" customFormat="1" x14ac:dyDescent="0.25">
      <c r="A55" s="26">
        <v>45208</v>
      </c>
      <c r="B55" s="4" t="s">
        <v>98</v>
      </c>
      <c r="C55" s="4" t="str">
        <f>IF(B55="GUZMAN","SOT 079",IF(B55="MIGUEL","DMQ 934",IF(B55="FRANCO","UCS 416",IF(B55="MOYANO","HCB 003",IF(B55="MUSTAFA","UKQ 237",IF(B55="TONI","MGW270",IF(B55="IBARRA","PLH889",IF(B55="VILLAFAÑE","MGI 513",IF(B55="VELAZQUEZ","PMK 090",IF(B55="ACOSTA","KUV274",IF(B55="LEDESMA","AA 544 YZ",IF(B55="NIETO","WIW 420",IF(B55="GONZALEZ","VBT 585",IF(B55="LOZANO","WYK 776",IF(B55="AGUSTIN","WTH 142","")))))))))))))))</f>
        <v>HCB 003</v>
      </c>
      <c r="D55" s="4">
        <v>2</v>
      </c>
      <c r="E55" s="4" t="s">
        <v>27</v>
      </c>
      <c r="F55" s="4" t="s">
        <v>488</v>
      </c>
      <c r="G55" s="4" t="s">
        <v>489</v>
      </c>
      <c r="H55" s="4">
        <v>70115</v>
      </c>
      <c r="I55" s="4"/>
      <c r="J55" s="4">
        <v>2</v>
      </c>
      <c r="K55" s="4" t="s">
        <v>10</v>
      </c>
    </row>
    <row r="56" spans="1:11" x14ac:dyDescent="0.25">
      <c r="A56" s="2">
        <v>45208</v>
      </c>
      <c r="B56" s="24" t="s">
        <v>85</v>
      </c>
      <c r="C56" s="24" t="str">
        <f t="shared" ref="C56:C58" si="2">IF(B56="GUZMAN","SOT 079",IF(B56="MIGUEL","DMQ 934",IF(B56="FRANCO","UCS 416",IF(B56="MOYANO","HCB 003",IF(B56="MUSTAFA","UKQ 237",IF(B56="TONI","MGW270",IF(B56="IBARRA","PLH889",IF(B56="VILLAFAÑE","MGI 513",IF(B56="VELAZQUEZ","PMK 090",IF(B56="ACOSTA","KUV274",IF(B56="LEDESMA","AA 544 YZ",IF(B56="NIETO","WIW 420",IF(B56="GONZALEZ","VBT 585",IF(B56="LOZANO","WYK 776",IF(B56="AGUSTIN","WTH 142","")))))))))))))))</f>
        <v>VBT 585</v>
      </c>
      <c r="D56" s="24">
        <v>1</v>
      </c>
      <c r="E56" s="24" t="s">
        <v>152</v>
      </c>
      <c r="F56" s="24" t="s">
        <v>43</v>
      </c>
      <c r="G56" s="24" t="s">
        <v>44</v>
      </c>
      <c r="H56" s="24">
        <v>70093</v>
      </c>
      <c r="I56" s="3"/>
      <c r="J56" s="3">
        <v>10.5</v>
      </c>
      <c r="K56" s="3" t="s">
        <v>10</v>
      </c>
    </row>
    <row r="57" spans="1:11" x14ac:dyDescent="0.25">
      <c r="A57" s="2">
        <v>45208</v>
      </c>
      <c r="B57" s="24" t="s">
        <v>296</v>
      </c>
      <c r="C57" s="24" t="str">
        <f t="shared" si="2"/>
        <v>UKQ 237</v>
      </c>
      <c r="D57" s="24">
        <v>2</v>
      </c>
      <c r="E57" s="24" t="s">
        <v>153</v>
      </c>
      <c r="F57" s="24" t="s">
        <v>385</v>
      </c>
      <c r="G57" s="24" t="s">
        <v>386</v>
      </c>
      <c r="H57" s="24">
        <v>70210</v>
      </c>
      <c r="I57" s="3"/>
      <c r="J57" s="3">
        <v>8</v>
      </c>
      <c r="K57" s="3" t="s">
        <v>18</v>
      </c>
    </row>
    <row r="58" spans="1:11" x14ac:dyDescent="0.25">
      <c r="A58" s="2"/>
      <c r="B58" s="3"/>
      <c r="C58" s="4" t="str">
        <f t="shared" si="2"/>
        <v/>
      </c>
      <c r="D58" s="3"/>
      <c r="E58" s="3"/>
      <c r="F58" s="3"/>
      <c r="G58" s="3"/>
      <c r="H58" s="3"/>
      <c r="I58" s="3"/>
      <c r="J58" s="3"/>
      <c r="K58" s="3"/>
    </row>
    <row r="60" spans="1:11" ht="15.75" thickBot="1" x14ac:dyDescent="0.3"/>
    <row r="61" spans="1:11" ht="15.75" thickBot="1" x14ac:dyDescent="0.3">
      <c r="A61" s="47" t="s">
        <v>114</v>
      </c>
      <c r="B61" s="48"/>
      <c r="C61" s="48"/>
      <c r="D61" s="48"/>
      <c r="E61" s="49"/>
      <c r="H61" s="5"/>
      <c r="I61" s="6" t="s">
        <v>115</v>
      </c>
      <c r="J61" s="6" t="s">
        <v>116</v>
      </c>
    </row>
    <row r="62" spans="1:11" ht="15.75" thickBot="1" x14ac:dyDescent="0.3">
      <c r="A62" s="1" t="s">
        <v>2</v>
      </c>
      <c r="B62" s="1" t="s">
        <v>1</v>
      </c>
      <c r="C62" s="1" t="s">
        <v>115</v>
      </c>
      <c r="D62" s="1" t="s">
        <v>117</v>
      </c>
      <c r="E62" s="1" t="s">
        <v>118</v>
      </c>
      <c r="H62" s="7" t="s">
        <v>18</v>
      </c>
      <c r="I62" s="8">
        <v>33.6</v>
      </c>
      <c r="J62" s="9">
        <f>+I62/I65</f>
        <v>0.14237288135593221</v>
      </c>
    </row>
    <row r="63" spans="1:11" ht="15.75" thickBot="1" x14ac:dyDescent="0.3">
      <c r="A63" s="1" t="s">
        <v>119</v>
      </c>
      <c r="B63" s="1" t="s">
        <v>34</v>
      </c>
      <c r="C63" s="3">
        <v>6</v>
      </c>
      <c r="D63" s="3">
        <v>2</v>
      </c>
      <c r="E63" s="3">
        <f>+C63*D63</f>
        <v>12</v>
      </c>
      <c r="H63" s="7" t="s">
        <v>10</v>
      </c>
      <c r="I63" s="8">
        <v>202.4</v>
      </c>
      <c r="J63" s="10">
        <f>+I63/I65</f>
        <v>0.85762711864406782</v>
      </c>
    </row>
    <row r="64" spans="1:11" ht="15.75" thickBot="1" x14ac:dyDescent="0.3">
      <c r="A64" s="1" t="s">
        <v>120</v>
      </c>
      <c r="B64" s="1" t="s">
        <v>53</v>
      </c>
      <c r="C64" s="3">
        <v>16</v>
      </c>
      <c r="D64" s="3">
        <v>2</v>
      </c>
      <c r="E64" s="3">
        <f t="shared" ref="E64:E69" si="3">+C64*D64</f>
        <v>32</v>
      </c>
      <c r="H64" s="7" t="s">
        <v>121</v>
      </c>
      <c r="I64" s="8">
        <v>0</v>
      </c>
      <c r="J64" s="10">
        <f>+I64/I65</f>
        <v>0</v>
      </c>
    </row>
    <row r="65" spans="1:10" ht="15.75" thickBot="1" x14ac:dyDescent="0.3">
      <c r="A65" s="1" t="s">
        <v>122</v>
      </c>
      <c r="B65" s="1" t="s">
        <v>64</v>
      </c>
      <c r="C65" s="4">
        <v>16</v>
      </c>
      <c r="D65" s="4">
        <v>2</v>
      </c>
      <c r="E65" s="3">
        <f t="shared" si="3"/>
        <v>32</v>
      </c>
      <c r="H65" s="7" t="s">
        <v>123</v>
      </c>
      <c r="I65" s="11">
        <f>SUM(I62:I64)</f>
        <v>236</v>
      </c>
      <c r="J65" s="12">
        <f>SUM(J62:J64)</f>
        <v>1</v>
      </c>
    </row>
    <row r="66" spans="1:10" x14ac:dyDescent="0.25">
      <c r="A66" s="1" t="s">
        <v>124</v>
      </c>
      <c r="B66" s="1" t="s">
        <v>40</v>
      </c>
      <c r="C66" s="3">
        <v>8</v>
      </c>
      <c r="D66" s="3">
        <v>1</v>
      </c>
      <c r="E66" s="3">
        <f t="shared" si="3"/>
        <v>8</v>
      </c>
    </row>
    <row r="67" spans="1:10" x14ac:dyDescent="0.25">
      <c r="A67" s="1" t="s">
        <v>125</v>
      </c>
      <c r="B67" s="1" t="s">
        <v>11</v>
      </c>
      <c r="C67" s="3">
        <v>8</v>
      </c>
      <c r="D67" s="3">
        <v>2</v>
      </c>
      <c r="E67" s="3">
        <f t="shared" si="3"/>
        <v>16</v>
      </c>
    </row>
    <row r="68" spans="1:10" x14ac:dyDescent="0.25">
      <c r="A68" s="1" t="s">
        <v>126</v>
      </c>
      <c r="B68" s="1" t="s">
        <v>26</v>
      </c>
      <c r="C68" s="3">
        <v>16</v>
      </c>
      <c r="D68" s="3">
        <v>3</v>
      </c>
      <c r="E68" s="3">
        <f t="shared" si="3"/>
        <v>48</v>
      </c>
    </row>
    <row r="69" spans="1:10" x14ac:dyDescent="0.25">
      <c r="A69" s="1" t="s">
        <v>127</v>
      </c>
      <c r="B69" s="1" t="s">
        <v>128</v>
      </c>
      <c r="C69" s="3">
        <v>22</v>
      </c>
      <c r="D69" s="3">
        <v>2</v>
      </c>
      <c r="E69" s="3">
        <f t="shared" si="3"/>
        <v>44</v>
      </c>
      <c r="H69" s="13"/>
      <c r="I69" s="13"/>
      <c r="J69" s="14" t="s">
        <v>123</v>
      </c>
    </row>
    <row r="70" spans="1:10" x14ac:dyDescent="0.25">
      <c r="A70" s="15" t="s">
        <v>130</v>
      </c>
      <c r="B70" s="15"/>
      <c r="C70" s="15"/>
      <c r="D70" s="15"/>
      <c r="E70" s="1">
        <f>+E69+E68+E67+E66+E65+E64+E63</f>
        <v>192</v>
      </c>
      <c r="H70" s="13" t="s">
        <v>131</v>
      </c>
      <c r="I70" s="16">
        <v>250</v>
      </c>
      <c r="J70" s="17">
        <v>220.3</v>
      </c>
    </row>
    <row r="71" spans="1:10" x14ac:dyDescent="0.25">
      <c r="A71" s="50" t="s">
        <v>132</v>
      </c>
      <c r="B71" s="50"/>
      <c r="C71" s="50"/>
      <c r="D71" s="50"/>
      <c r="E71" s="50"/>
      <c r="H71" s="13" t="s">
        <v>133</v>
      </c>
      <c r="I71" s="19">
        <v>304</v>
      </c>
      <c r="J71" s="17">
        <v>236</v>
      </c>
    </row>
    <row r="72" spans="1:10" x14ac:dyDescent="0.25">
      <c r="A72" s="1" t="s">
        <v>134</v>
      </c>
      <c r="B72" s="1" t="s">
        <v>104</v>
      </c>
      <c r="C72" s="3">
        <v>7</v>
      </c>
      <c r="D72" s="3">
        <v>3</v>
      </c>
      <c r="E72" s="3">
        <f t="shared" ref="E72:E78" si="4">+C72*D72</f>
        <v>21</v>
      </c>
    </row>
    <row r="73" spans="1:10" x14ac:dyDescent="0.25">
      <c r="A73" s="1" t="s">
        <v>135</v>
      </c>
      <c r="B73" s="1" t="s">
        <v>95</v>
      </c>
      <c r="C73" s="3">
        <v>8</v>
      </c>
      <c r="D73" s="3">
        <v>2</v>
      </c>
      <c r="E73" s="3">
        <f t="shared" si="4"/>
        <v>16</v>
      </c>
    </row>
    <row r="74" spans="1:10" x14ac:dyDescent="0.25">
      <c r="A74" s="1" t="s">
        <v>136</v>
      </c>
      <c r="B74" s="1" t="s">
        <v>110</v>
      </c>
      <c r="C74" s="3">
        <v>8</v>
      </c>
      <c r="D74" s="3">
        <v>1</v>
      </c>
      <c r="E74" s="3">
        <f t="shared" si="4"/>
        <v>8</v>
      </c>
      <c r="H74" s="13" t="s">
        <v>137</v>
      </c>
      <c r="I74" s="13" t="s">
        <v>117</v>
      </c>
      <c r="J74" s="13" t="s">
        <v>138</v>
      </c>
    </row>
    <row r="75" spans="1:10" x14ac:dyDescent="0.25">
      <c r="A75" s="1" t="s">
        <v>139</v>
      </c>
      <c r="B75" s="1" t="s">
        <v>296</v>
      </c>
      <c r="C75" s="3">
        <v>8</v>
      </c>
      <c r="D75" s="3">
        <v>2</v>
      </c>
      <c r="E75" s="3">
        <f t="shared" si="4"/>
        <v>16</v>
      </c>
      <c r="H75" s="20" t="s">
        <v>140</v>
      </c>
      <c r="I75" s="21">
        <v>14</v>
      </c>
      <c r="J75" s="21">
        <v>30</v>
      </c>
    </row>
    <row r="76" spans="1:10" x14ac:dyDescent="0.25">
      <c r="A76" s="22" t="s">
        <v>141</v>
      </c>
      <c r="B76" s="1" t="s">
        <v>142</v>
      </c>
      <c r="C76" s="3">
        <v>7</v>
      </c>
      <c r="D76" s="3">
        <v>1</v>
      </c>
      <c r="E76" s="3">
        <f t="shared" si="4"/>
        <v>7</v>
      </c>
      <c r="H76" s="20" t="s">
        <v>143</v>
      </c>
      <c r="I76" s="21">
        <v>14</v>
      </c>
      <c r="J76" s="21">
        <v>21</v>
      </c>
    </row>
    <row r="77" spans="1:10" x14ac:dyDescent="0.25">
      <c r="A77" s="22" t="s">
        <v>144</v>
      </c>
      <c r="B77" s="1" t="s">
        <v>90</v>
      </c>
      <c r="C77" s="3">
        <v>8</v>
      </c>
      <c r="D77" s="3">
        <v>2</v>
      </c>
      <c r="E77" s="3">
        <f t="shared" si="4"/>
        <v>16</v>
      </c>
      <c r="H77" s="13" t="s">
        <v>123</v>
      </c>
      <c r="I77" s="23">
        <f>+I75+I76</f>
        <v>28</v>
      </c>
      <c r="J77" s="23">
        <f>+J75+J76</f>
        <v>51</v>
      </c>
    </row>
    <row r="78" spans="1:10" x14ac:dyDescent="0.25">
      <c r="A78" s="1" t="s">
        <v>145</v>
      </c>
      <c r="B78" s="1" t="s">
        <v>98</v>
      </c>
      <c r="C78" s="3">
        <v>8</v>
      </c>
      <c r="D78" s="3">
        <v>2</v>
      </c>
      <c r="E78" s="3">
        <f t="shared" si="4"/>
        <v>16</v>
      </c>
    </row>
    <row r="79" spans="1:10" x14ac:dyDescent="0.25">
      <c r="A79" s="22" t="s">
        <v>146</v>
      </c>
      <c r="B79" s="1" t="s">
        <v>85</v>
      </c>
      <c r="C79" s="3">
        <v>12</v>
      </c>
      <c r="D79" s="3">
        <v>1</v>
      </c>
      <c r="E79" s="3">
        <f>+D79*C79</f>
        <v>12</v>
      </c>
    </row>
    <row r="80" spans="1:10" x14ac:dyDescent="0.25">
      <c r="A80" s="15"/>
      <c r="B80" s="15"/>
      <c r="C80" s="15"/>
      <c r="D80" s="15"/>
      <c r="E80" s="1">
        <f>+E72+E73+E74+E75+E76+E77+E78+E79</f>
        <v>112</v>
      </c>
    </row>
    <row r="81" spans="5:5" x14ac:dyDescent="0.25">
      <c r="E81" s="1">
        <f>+E70+E80</f>
        <v>304</v>
      </c>
    </row>
  </sheetData>
  <mergeCells count="2">
    <mergeCell ref="A61:E61"/>
    <mergeCell ref="A71:E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6E9A-085F-4708-9927-3B7446709921}">
  <dimension ref="A1:K91"/>
  <sheetViews>
    <sheetView topLeftCell="B58" workbookViewId="0">
      <selection activeCell="K58" sqref="K1:L1048576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9.42578125" bestFit="1" customWidth="1"/>
    <col min="4" max="4" width="6.85546875" bestFit="1" customWidth="1"/>
    <col min="5" max="5" width="16.42578125" bestFit="1" customWidth="1"/>
    <col min="6" max="6" width="45.42578125" bestFit="1" customWidth="1"/>
    <col min="7" max="7" width="29.7109375" bestFit="1" customWidth="1"/>
    <col min="8" max="8" width="6.85546875" bestFit="1" customWidth="1"/>
    <col min="9" max="9" width="9" bestFit="1" customWidth="1"/>
    <col min="10" max="10" width="10.85546875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45209</v>
      </c>
      <c r="B2" s="4" t="s">
        <v>11</v>
      </c>
      <c r="C2" s="4" t="str">
        <f t="shared" ref="C2:C54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170</v>
      </c>
      <c r="F2" s="4" t="s">
        <v>171</v>
      </c>
      <c r="G2" s="4" t="s">
        <v>172</v>
      </c>
      <c r="H2" s="4">
        <v>70176</v>
      </c>
      <c r="I2" s="4"/>
      <c r="J2" s="4">
        <v>27.2</v>
      </c>
      <c r="K2" s="4" t="s">
        <v>18</v>
      </c>
    </row>
    <row r="3" spans="1:11" s="27" customFormat="1" x14ac:dyDescent="0.25">
      <c r="A3" s="26">
        <v>45209</v>
      </c>
      <c r="B3" s="4" t="s">
        <v>11</v>
      </c>
      <c r="C3" s="4" t="str">
        <f t="shared" si="0"/>
        <v>PMK 090</v>
      </c>
      <c r="D3" s="4">
        <v>1</v>
      </c>
      <c r="E3" s="4" t="s">
        <v>170</v>
      </c>
      <c r="F3" s="4" t="s">
        <v>171</v>
      </c>
      <c r="G3" s="4" t="s">
        <v>172</v>
      </c>
      <c r="H3" s="4">
        <v>69878</v>
      </c>
      <c r="I3" s="4"/>
      <c r="J3" s="4">
        <v>1.6</v>
      </c>
      <c r="K3" s="4" t="s">
        <v>18</v>
      </c>
    </row>
    <row r="4" spans="1:11" s="27" customFormat="1" x14ac:dyDescent="0.25">
      <c r="A4" s="26">
        <v>45209</v>
      </c>
      <c r="B4" s="4" t="s">
        <v>11</v>
      </c>
      <c r="C4" s="4" t="str">
        <f t="shared" si="0"/>
        <v>PMK 090</v>
      </c>
      <c r="D4" s="4">
        <v>2</v>
      </c>
      <c r="E4" s="4" t="s">
        <v>490</v>
      </c>
      <c r="F4" s="4" t="s">
        <v>491</v>
      </c>
      <c r="G4" s="4" t="s">
        <v>492</v>
      </c>
      <c r="H4" s="4">
        <v>70171</v>
      </c>
      <c r="I4" s="4">
        <v>0.4</v>
      </c>
      <c r="J4" s="4">
        <v>17.8</v>
      </c>
      <c r="K4" s="4" t="s">
        <v>10</v>
      </c>
    </row>
    <row r="5" spans="1:11" s="27" customFormat="1" x14ac:dyDescent="0.25">
      <c r="A5" s="26">
        <v>45209</v>
      </c>
      <c r="B5" s="4" t="s">
        <v>26</v>
      </c>
      <c r="C5" s="4" t="str">
        <f t="shared" si="0"/>
        <v>AA 544 YZ</v>
      </c>
      <c r="D5" s="4">
        <v>1</v>
      </c>
      <c r="E5" s="4" t="s">
        <v>205</v>
      </c>
      <c r="F5" s="4" t="s">
        <v>458</v>
      </c>
      <c r="G5" s="4" t="s">
        <v>493</v>
      </c>
      <c r="H5" s="4">
        <v>70168</v>
      </c>
      <c r="I5" s="4">
        <v>0.1</v>
      </c>
      <c r="J5" s="4"/>
      <c r="K5" s="4" t="s">
        <v>10</v>
      </c>
    </row>
    <row r="6" spans="1:11" s="27" customFormat="1" x14ac:dyDescent="0.25">
      <c r="A6" s="26">
        <v>45209</v>
      </c>
      <c r="B6" s="4" t="s">
        <v>26</v>
      </c>
      <c r="C6" s="4" t="str">
        <f t="shared" si="0"/>
        <v>AA 544 YZ</v>
      </c>
      <c r="D6" s="4">
        <v>1</v>
      </c>
      <c r="E6" s="4" t="s">
        <v>205</v>
      </c>
      <c r="F6" s="4" t="s">
        <v>473</v>
      </c>
      <c r="G6" s="4" t="s">
        <v>474</v>
      </c>
      <c r="H6" s="4">
        <v>70158</v>
      </c>
      <c r="I6" s="4"/>
      <c r="J6" s="4">
        <v>6</v>
      </c>
      <c r="K6" s="4" t="s">
        <v>10</v>
      </c>
    </row>
    <row r="7" spans="1:11" s="27" customFormat="1" x14ac:dyDescent="0.25">
      <c r="A7" s="26">
        <v>45209</v>
      </c>
      <c r="B7" s="4" t="s">
        <v>26</v>
      </c>
      <c r="C7" s="4" t="str">
        <f t="shared" si="0"/>
        <v>AA 544 YZ</v>
      </c>
      <c r="D7" s="4">
        <v>1</v>
      </c>
      <c r="E7" s="4" t="s">
        <v>494</v>
      </c>
      <c r="F7" s="4" t="s">
        <v>495</v>
      </c>
      <c r="G7" s="4" t="s">
        <v>496</v>
      </c>
      <c r="H7" s="4">
        <v>70186</v>
      </c>
      <c r="I7" s="4"/>
      <c r="J7" s="4">
        <v>2</v>
      </c>
      <c r="K7" s="4" t="s">
        <v>18</v>
      </c>
    </row>
    <row r="8" spans="1:11" s="27" customFormat="1" x14ac:dyDescent="0.25">
      <c r="A8" s="26">
        <v>45209</v>
      </c>
      <c r="B8" s="4" t="s">
        <v>26</v>
      </c>
      <c r="C8" s="4" t="str">
        <f t="shared" si="0"/>
        <v>AA 544 YZ</v>
      </c>
      <c r="D8" s="4">
        <v>1</v>
      </c>
      <c r="E8" s="4" t="s">
        <v>494</v>
      </c>
      <c r="F8" s="4" t="s">
        <v>495</v>
      </c>
      <c r="G8" s="4" t="s">
        <v>496</v>
      </c>
      <c r="H8" s="4">
        <v>70198</v>
      </c>
      <c r="I8" s="4"/>
      <c r="J8" s="4">
        <v>8</v>
      </c>
      <c r="K8" s="4" t="s">
        <v>18</v>
      </c>
    </row>
    <row r="9" spans="1:11" s="27" customFormat="1" x14ac:dyDescent="0.25">
      <c r="A9" s="26">
        <v>45209</v>
      </c>
      <c r="B9" s="4" t="s">
        <v>26</v>
      </c>
      <c r="C9" s="4" t="str">
        <f t="shared" si="0"/>
        <v>AA 544 YZ</v>
      </c>
      <c r="D9" s="4">
        <v>2</v>
      </c>
      <c r="E9" s="4" t="s">
        <v>12</v>
      </c>
      <c r="F9" s="4" t="s">
        <v>13</v>
      </c>
      <c r="G9" s="4" t="s">
        <v>14</v>
      </c>
      <c r="H9" s="4">
        <v>70154</v>
      </c>
      <c r="I9" s="4"/>
      <c r="J9" s="4">
        <v>14.5</v>
      </c>
      <c r="K9" s="4" t="s">
        <v>10</v>
      </c>
    </row>
    <row r="10" spans="1:11" s="27" customFormat="1" x14ac:dyDescent="0.25">
      <c r="A10" s="26">
        <v>45209</v>
      </c>
      <c r="B10" s="4" t="s">
        <v>40</v>
      </c>
      <c r="C10" s="4" t="str">
        <f t="shared" si="0"/>
        <v>MGW270</v>
      </c>
      <c r="D10" s="4">
        <v>1</v>
      </c>
      <c r="E10" s="4" t="s">
        <v>12</v>
      </c>
      <c r="F10" s="4" t="s">
        <v>19</v>
      </c>
      <c r="G10" s="4" t="s">
        <v>155</v>
      </c>
      <c r="H10" s="4">
        <v>70207</v>
      </c>
      <c r="I10" s="4">
        <v>6.2</v>
      </c>
      <c r="J10" s="4">
        <v>2</v>
      </c>
      <c r="K10" s="4" t="s">
        <v>10</v>
      </c>
    </row>
    <row r="11" spans="1:11" s="27" customFormat="1" x14ac:dyDescent="0.25">
      <c r="A11" s="26">
        <v>45209</v>
      </c>
      <c r="B11" s="4" t="s">
        <v>40</v>
      </c>
      <c r="C11" s="4" t="str">
        <f t="shared" si="0"/>
        <v>MGW270</v>
      </c>
      <c r="D11" s="4">
        <v>1</v>
      </c>
      <c r="E11" s="4" t="s">
        <v>12</v>
      </c>
      <c r="F11" s="4" t="s">
        <v>250</v>
      </c>
      <c r="G11" s="4" t="s">
        <v>155</v>
      </c>
      <c r="H11" s="4">
        <v>70184</v>
      </c>
      <c r="I11" s="4">
        <v>0.4</v>
      </c>
      <c r="J11" s="4">
        <v>2</v>
      </c>
      <c r="K11" s="4" t="s">
        <v>18</v>
      </c>
    </row>
    <row r="12" spans="1:11" s="27" customFormat="1" x14ac:dyDescent="0.25">
      <c r="A12" s="26">
        <v>45209</v>
      </c>
      <c r="B12" s="4" t="s">
        <v>40</v>
      </c>
      <c r="C12" s="4" t="str">
        <f t="shared" si="0"/>
        <v>MGW270</v>
      </c>
      <c r="D12" s="4">
        <v>2</v>
      </c>
      <c r="E12" s="4" t="s">
        <v>23</v>
      </c>
      <c r="F12" s="4" t="s">
        <v>497</v>
      </c>
      <c r="G12" s="4" t="s">
        <v>498</v>
      </c>
      <c r="H12" s="4">
        <v>70181</v>
      </c>
      <c r="I12" s="4">
        <v>2.2999999999999998</v>
      </c>
      <c r="J12" s="4"/>
      <c r="K12" s="4" t="s">
        <v>18</v>
      </c>
    </row>
    <row r="13" spans="1:11" s="27" customFormat="1" x14ac:dyDescent="0.25">
      <c r="A13" s="26">
        <v>45209</v>
      </c>
      <c r="B13" s="4" t="s">
        <v>40</v>
      </c>
      <c r="C13" s="4" t="str">
        <f t="shared" si="0"/>
        <v>MGW270</v>
      </c>
      <c r="D13" s="4">
        <v>2</v>
      </c>
      <c r="E13" s="4" t="s">
        <v>23</v>
      </c>
      <c r="F13" s="4" t="s">
        <v>497</v>
      </c>
      <c r="G13" s="4" t="s">
        <v>498</v>
      </c>
      <c r="H13" s="4">
        <v>70182</v>
      </c>
      <c r="I13" s="4"/>
      <c r="J13" s="4">
        <v>13.6</v>
      </c>
      <c r="K13" s="4" t="s">
        <v>18</v>
      </c>
    </row>
    <row r="14" spans="1:11" s="27" customFormat="1" x14ac:dyDescent="0.25">
      <c r="A14" s="26">
        <v>45209</v>
      </c>
      <c r="B14" s="4" t="s">
        <v>34</v>
      </c>
      <c r="C14" s="4" t="str">
        <f t="shared" si="0"/>
        <v>MGI 513</v>
      </c>
      <c r="D14" s="4">
        <v>1</v>
      </c>
      <c r="E14" s="4" t="s">
        <v>12</v>
      </c>
      <c r="F14" s="4" t="s">
        <v>330</v>
      </c>
      <c r="G14" s="4" t="s">
        <v>331</v>
      </c>
      <c r="H14" s="4">
        <v>70166</v>
      </c>
      <c r="I14" s="4">
        <v>1</v>
      </c>
      <c r="J14" s="4">
        <v>2</v>
      </c>
      <c r="K14" s="4" t="s">
        <v>10</v>
      </c>
    </row>
    <row r="15" spans="1:11" s="27" customFormat="1" x14ac:dyDescent="0.25">
      <c r="A15" s="26">
        <v>45209</v>
      </c>
      <c r="B15" s="4" t="s">
        <v>34</v>
      </c>
      <c r="C15" s="4" t="str">
        <f t="shared" si="0"/>
        <v>MGI 513</v>
      </c>
      <c r="D15" s="4">
        <v>1</v>
      </c>
      <c r="E15" s="4" t="s">
        <v>12</v>
      </c>
      <c r="F15" s="4" t="s">
        <v>499</v>
      </c>
      <c r="G15" s="4" t="s">
        <v>500</v>
      </c>
      <c r="H15" s="4">
        <v>70173</v>
      </c>
      <c r="I15" s="4">
        <v>0.6</v>
      </c>
      <c r="J15" s="4"/>
      <c r="K15" s="4" t="s">
        <v>10</v>
      </c>
    </row>
    <row r="16" spans="1:11" s="27" customFormat="1" x14ac:dyDescent="0.25">
      <c r="A16" s="26">
        <v>45209</v>
      </c>
      <c r="B16" s="4" t="s">
        <v>34</v>
      </c>
      <c r="C16" s="4" t="str">
        <f t="shared" si="0"/>
        <v>MGI 513</v>
      </c>
      <c r="D16" s="4">
        <v>1</v>
      </c>
      <c r="E16" s="4" t="s">
        <v>15</v>
      </c>
      <c r="F16" s="4" t="s">
        <v>501</v>
      </c>
      <c r="G16" s="4" t="s">
        <v>502</v>
      </c>
      <c r="H16" s="4">
        <v>70172</v>
      </c>
      <c r="I16" s="4">
        <v>0.2</v>
      </c>
      <c r="J16" s="4"/>
      <c r="K16" s="4" t="s">
        <v>10</v>
      </c>
    </row>
    <row r="17" spans="1:11" s="27" customFormat="1" x14ac:dyDescent="0.25">
      <c r="A17" s="26">
        <v>45209</v>
      </c>
      <c r="B17" s="4" t="s">
        <v>34</v>
      </c>
      <c r="C17" s="4" t="str">
        <f t="shared" si="0"/>
        <v>MGI 513</v>
      </c>
      <c r="D17" s="4">
        <v>1</v>
      </c>
      <c r="E17" s="4" t="s">
        <v>15</v>
      </c>
      <c r="F17" s="4" t="s">
        <v>96</v>
      </c>
      <c r="G17" s="4" t="s">
        <v>148</v>
      </c>
      <c r="H17" s="4">
        <v>70196</v>
      </c>
      <c r="I17" s="4">
        <v>0.1</v>
      </c>
      <c r="J17" s="4"/>
      <c r="K17" s="4" t="s">
        <v>10</v>
      </c>
    </row>
    <row r="18" spans="1:11" s="27" customFormat="1" x14ac:dyDescent="0.25">
      <c r="A18" s="26">
        <v>45209</v>
      </c>
      <c r="B18" s="4" t="s">
        <v>142</v>
      </c>
      <c r="C18" s="4" t="str">
        <f t="shared" si="0"/>
        <v>WIW 420</v>
      </c>
      <c r="D18" s="4">
        <v>2</v>
      </c>
      <c r="E18" s="4" t="s">
        <v>12</v>
      </c>
      <c r="F18" s="4" t="s">
        <v>251</v>
      </c>
      <c r="G18" s="4" t="s">
        <v>252</v>
      </c>
      <c r="H18" s="4">
        <v>70199</v>
      </c>
      <c r="I18" s="4">
        <v>0.1</v>
      </c>
      <c r="J18" s="4"/>
      <c r="K18" s="4" t="s">
        <v>18</v>
      </c>
    </row>
    <row r="19" spans="1:11" s="27" customFormat="1" x14ac:dyDescent="0.25">
      <c r="A19" s="26">
        <v>45209</v>
      </c>
      <c r="B19" s="4" t="s">
        <v>142</v>
      </c>
      <c r="C19" s="4" t="str">
        <f t="shared" si="0"/>
        <v>WIW 420</v>
      </c>
      <c r="D19" s="4">
        <v>2</v>
      </c>
      <c r="E19" s="4" t="s">
        <v>12</v>
      </c>
      <c r="F19" s="4" t="s">
        <v>251</v>
      </c>
      <c r="G19" s="4" t="s">
        <v>252</v>
      </c>
      <c r="H19" s="4">
        <v>69915</v>
      </c>
      <c r="I19" s="4"/>
      <c r="J19" s="4">
        <v>1.6</v>
      </c>
      <c r="K19" s="4" t="s">
        <v>18</v>
      </c>
    </row>
    <row r="20" spans="1:11" s="27" customFormat="1" x14ac:dyDescent="0.25">
      <c r="A20" s="26">
        <v>45209</v>
      </c>
      <c r="B20" s="4" t="s">
        <v>142</v>
      </c>
      <c r="C20" s="4" t="str">
        <f t="shared" si="0"/>
        <v>WIW 420</v>
      </c>
      <c r="D20" s="4">
        <v>2</v>
      </c>
      <c r="E20" s="4" t="s">
        <v>23</v>
      </c>
      <c r="F20" s="4" t="s">
        <v>503</v>
      </c>
      <c r="G20" s="4" t="s">
        <v>504</v>
      </c>
      <c r="H20" s="4">
        <v>70163</v>
      </c>
      <c r="I20" s="4"/>
      <c r="J20" s="4">
        <v>0.3</v>
      </c>
      <c r="K20" s="4" t="s">
        <v>10</v>
      </c>
    </row>
    <row r="21" spans="1:11" s="27" customFormat="1" x14ac:dyDescent="0.25">
      <c r="A21" s="26">
        <v>45209</v>
      </c>
      <c r="B21" s="4" t="s">
        <v>142</v>
      </c>
      <c r="C21" s="4" t="str">
        <f t="shared" si="0"/>
        <v>WIW 420</v>
      </c>
      <c r="D21" s="4">
        <v>2</v>
      </c>
      <c r="E21" s="4" t="s">
        <v>505</v>
      </c>
      <c r="F21" s="4" t="s">
        <v>499</v>
      </c>
      <c r="G21" s="4" t="s">
        <v>506</v>
      </c>
      <c r="H21" s="4">
        <v>70175</v>
      </c>
      <c r="I21" s="4">
        <v>0.4</v>
      </c>
      <c r="J21" s="4"/>
      <c r="K21" s="4" t="s">
        <v>10</v>
      </c>
    </row>
    <row r="22" spans="1:11" x14ac:dyDescent="0.25">
      <c r="A22" s="2">
        <v>45209</v>
      </c>
      <c r="B22" s="25"/>
      <c r="C22" s="25"/>
      <c r="D22" s="25"/>
      <c r="E22" s="25" t="s">
        <v>540</v>
      </c>
      <c r="F22" s="25" t="s">
        <v>507</v>
      </c>
      <c r="G22" s="25" t="s">
        <v>349</v>
      </c>
      <c r="H22" s="25">
        <v>69993</v>
      </c>
      <c r="I22" s="3">
        <v>0.1</v>
      </c>
      <c r="J22" s="3"/>
      <c r="K22" s="3" t="s">
        <v>10</v>
      </c>
    </row>
    <row r="23" spans="1:11" s="27" customFormat="1" x14ac:dyDescent="0.25">
      <c r="A23" s="26">
        <v>45209</v>
      </c>
      <c r="B23" s="4" t="s">
        <v>53</v>
      </c>
      <c r="C23" s="4" t="str">
        <f t="shared" si="0"/>
        <v>KUV274</v>
      </c>
      <c r="D23" s="4">
        <v>1</v>
      </c>
      <c r="E23" s="4" t="s">
        <v>56</v>
      </c>
      <c r="F23" s="4" t="s">
        <v>508</v>
      </c>
      <c r="G23" s="4" t="s">
        <v>509</v>
      </c>
      <c r="H23" s="4">
        <v>70209</v>
      </c>
      <c r="I23" s="4"/>
      <c r="J23" s="4">
        <v>1.2</v>
      </c>
      <c r="K23" s="4" t="s">
        <v>10</v>
      </c>
    </row>
    <row r="24" spans="1:11" s="27" customFormat="1" x14ac:dyDescent="0.25">
      <c r="A24" s="26">
        <v>45209</v>
      </c>
      <c r="B24" s="4" t="s">
        <v>53</v>
      </c>
      <c r="C24" s="4" t="str">
        <f t="shared" si="0"/>
        <v>KUV274</v>
      </c>
      <c r="D24" s="4">
        <v>1</v>
      </c>
      <c r="E24" s="4" t="s">
        <v>307</v>
      </c>
      <c r="F24" s="4" t="s">
        <v>308</v>
      </c>
      <c r="G24" s="4" t="s">
        <v>309</v>
      </c>
      <c r="H24" s="4">
        <v>70189</v>
      </c>
      <c r="I24" s="4">
        <v>0.4</v>
      </c>
      <c r="J24" s="4">
        <v>3.8</v>
      </c>
      <c r="K24" s="4" t="s">
        <v>18</v>
      </c>
    </row>
    <row r="25" spans="1:11" s="27" customFormat="1" x14ac:dyDescent="0.25">
      <c r="A25" s="26">
        <v>45209</v>
      </c>
      <c r="B25" s="4" t="s">
        <v>53</v>
      </c>
      <c r="C25" s="4" t="str">
        <f t="shared" si="0"/>
        <v>KUV274</v>
      </c>
      <c r="D25" s="4">
        <v>1</v>
      </c>
      <c r="E25" s="4" t="s">
        <v>391</v>
      </c>
      <c r="F25" s="4" t="s">
        <v>62</v>
      </c>
      <c r="G25" s="4" t="s">
        <v>392</v>
      </c>
      <c r="H25" s="4">
        <v>70187</v>
      </c>
      <c r="I25" s="4"/>
      <c r="J25" s="4">
        <v>3.7</v>
      </c>
      <c r="K25" s="4" t="s">
        <v>10</v>
      </c>
    </row>
    <row r="26" spans="1:11" s="27" customFormat="1" x14ac:dyDescent="0.25">
      <c r="A26" s="26">
        <v>45209</v>
      </c>
      <c r="B26" s="4" t="s">
        <v>64</v>
      </c>
      <c r="C26" s="4" t="str">
        <f t="shared" si="0"/>
        <v>PLH889</v>
      </c>
      <c r="D26" s="4">
        <v>1</v>
      </c>
      <c r="E26" s="4" t="s">
        <v>168</v>
      </c>
      <c r="F26" s="4" t="s">
        <v>36</v>
      </c>
      <c r="G26" s="4" t="s">
        <v>169</v>
      </c>
      <c r="H26" s="4">
        <v>70094</v>
      </c>
      <c r="I26" s="4">
        <v>0.1</v>
      </c>
      <c r="J26" s="4"/>
      <c r="K26" s="4" t="s">
        <v>10</v>
      </c>
    </row>
    <row r="27" spans="1:11" s="27" customFormat="1" x14ac:dyDescent="0.25">
      <c r="A27" s="26">
        <v>45209</v>
      </c>
      <c r="B27" s="4" t="s">
        <v>64</v>
      </c>
      <c r="C27" s="4" t="str">
        <f t="shared" si="0"/>
        <v>PLH889</v>
      </c>
      <c r="D27" s="4">
        <v>1</v>
      </c>
      <c r="E27" s="4" t="s">
        <v>168</v>
      </c>
      <c r="F27" s="4" t="s">
        <v>96</v>
      </c>
      <c r="G27" s="4" t="s">
        <v>304</v>
      </c>
      <c r="H27" s="4">
        <v>70193</v>
      </c>
      <c r="I27" s="4">
        <v>1.2</v>
      </c>
      <c r="J27" s="4">
        <v>6</v>
      </c>
      <c r="K27" s="4" t="s">
        <v>10</v>
      </c>
    </row>
    <row r="28" spans="1:11" s="27" customFormat="1" x14ac:dyDescent="0.25">
      <c r="A28" s="26">
        <v>45209</v>
      </c>
      <c r="B28" s="4" t="s">
        <v>296</v>
      </c>
      <c r="C28" s="4" t="str">
        <f t="shared" si="0"/>
        <v>UKQ 237</v>
      </c>
      <c r="D28" s="4">
        <v>1</v>
      </c>
      <c r="E28" s="4" t="s">
        <v>23</v>
      </c>
      <c r="F28" s="4" t="s">
        <v>203</v>
      </c>
      <c r="G28" s="4" t="s">
        <v>204</v>
      </c>
      <c r="H28" s="4">
        <v>70194</v>
      </c>
      <c r="I28" s="4"/>
      <c r="J28" s="4">
        <v>7.2</v>
      </c>
      <c r="K28" s="4" t="s">
        <v>10</v>
      </c>
    </row>
    <row r="29" spans="1:11" s="27" customFormat="1" x14ac:dyDescent="0.25">
      <c r="A29" s="26">
        <v>45209</v>
      </c>
      <c r="B29" s="4" t="s">
        <v>296</v>
      </c>
      <c r="C29" s="4" t="str">
        <f t="shared" si="0"/>
        <v>UKQ 237</v>
      </c>
      <c r="D29" s="4">
        <v>2</v>
      </c>
      <c r="E29" s="4" t="s">
        <v>23</v>
      </c>
      <c r="F29" s="4" t="s">
        <v>203</v>
      </c>
      <c r="G29" s="4" t="s">
        <v>204</v>
      </c>
      <c r="H29" s="4">
        <v>70195</v>
      </c>
      <c r="I29" s="4"/>
      <c r="J29" s="4">
        <v>7.1</v>
      </c>
      <c r="K29" s="4" t="s">
        <v>10</v>
      </c>
    </row>
    <row r="30" spans="1:11" s="27" customFormat="1" x14ac:dyDescent="0.25">
      <c r="A30" s="26">
        <v>45209</v>
      </c>
      <c r="B30" s="4" t="s">
        <v>110</v>
      </c>
      <c r="C30" s="4" t="str">
        <f t="shared" si="0"/>
        <v>WYK 776</v>
      </c>
      <c r="D30" s="4">
        <v>1</v>
      </c>
      <c r="E30" s="4" t="s">
        <v>12</v>
      </c>
      <c r="F30" s="4" t="s">
        <v>510</v>
      </c>
      <c r="G30" s="4" t="s">
        <v>511</v>
      </c>
      <c r="H30" s="4">
        <v>70165</v>
      </c>
      <c r="I30" s="4">
        <v>0.1</v>
      </c>
      <c r="J30" s="4"/>
      <c r="K30" s="4" t="s">
        <v>10</v>
      </c>
    </row>
    <row r="31" spans="1:11" s="27" customFormat="1" x14ac:dyDescent="0.25">
      <c r="A31" s="26">
        <v>45209</v>
      </c>
      <c r="B31" s="4" t="s">
        <v>110</v>
      </c>
      <c r="C31" s="4" t="str">
        <f t="shared" si="0"/>
        <v>WYK 776</v>
      </c>
      <c r="D31" s="4">
        <v>1</v>
      </c>
      <c r="E31" s="4" t="s">
        <v>12</v>
      </c>
      <c r="F31" s="4" t="s">
        <v>512</v>
      </c>
      <c r="G31" s="4" t="s">
        <v>513</v>
      </c>
      <c r="H31" s="4">
        <v>70188</v>
      </c>
      <c r="I31" s="4"/>
      <c r="J31" s="4">
        <v>3.2</v>
      </c>
      <c r="K31" s="4" t="s">
        <v>18</v>
      </c>
    </row>
    <row r="32" spans="1:11" s="27" customFormat="1" x14ac:dyDescent="0.25">
      <c r="A32" s="26">
        <v>45209</v>
      </c>
      <c r="B32" s="4" t="s">
        <v>110</v>
      </c>
      <c r="C32" s="4" t="str">
        <f t="shared" si="0"/>
        <v>WYK 776</v>
      </c>
      <c r="D32" s="4">
        <v>1</v>
      </c>
      <c r="E32" s="4" t="s">
        <v>12</v>
      </c>
      <c r="F32" s="4" t="s">
        <v>512</v>
      </c>
      <c r="G32" s="4" t="s">
        <v>513</v>
      </c>
      <c r="H32" s="4">
        <v>70200</v>
      </c>
      <c r="I32" s="4"/>
      <c r="J32" s="4">
        <v>1.6</v>
      </c>
      <c r="K32" s="4" t="s">
        <v>18</v>
      </c>
    </row>
    <row r="33" spans="1:11" s="27" customFormat="1" x14ac:dyDescent="0.25">
      <c r="A33" s="26">
        <v>45209</v>
      </c>
      <c r="B33" s="4" t="s">
        <v>98</v>
      </c>
      <c r="C33" s="4" t="str">
        <f t="shared" si="0"/>
        <v>HCB 003</v>
      </c>
      <c r="D33" s="4">
        <v>1</v>
      </c>
      <c r="E33" s="4" t="s">
        <v>12</v>
      </c>
      <c r="F33" s="4" t="s">
        <v>356</v>
      </c>
      <c r="G33" s="4" t="s">
        <v>514</v>
      </c>
      <c r="H33" s="4">
        <v>70203</v>
      </c>
      <c r="I33" s="4"/>
      <c r="J33" s="4">
        <v>4</v>
      </c>
      <c r="K33" s="4" t="s">
        <v>18</v>
      </c>
    </row>
    <row r="34" spans="1:11" s="27" customFormat="1" x14ac:dyDescent="0.25">
      <c r="A34" s="26">
        <v>45209</v>
      </c>
      <c r="B34" s="4" t="s">
        <v>98</v>
      </c>
      <c r="C34" s="4" t="str">
        <f t="shared" si="0"/>
        <v>HCB 003</v>
      </c>
      <c r="D34" s="4">
        <v>1</v>
      </c>
      <c r="E34" s="4" t="s">
        <v>56</v>
      </c>
      <c r="F34" s="4" t="s">
        <v>515</v>
      </c>
      <c r="G34" s="4" t="s">
        <v>58</v>
      </c>
      <c r="H34" s="4">
        <v>70201</v>
      </c>
      <c r="I34" s="4">
        <v>0.1</v>
      </c>
      <c r="J34" s="4">
        <v>2.6</v>
      </c>
      <c r="K34" s="4" t="s">
        <v>18</v>
      </c>
    </row>
    <row r="35" spans="1:11" s="27" customFormat="1" x14ac:dyDescent="0.25">
      <c r="A35" s="26">
        <v>45209</v>
      </c>
      <c r="B35" s="4" t="s">
        <v>90</v>
      </c>
      <c r="C35" s="4" t="str">
        <f t="shared" si="0"/>
        <v>WTH 142</v>
      </c>
      <c r="D35" s="4">
        <v>1</v>
      </c>
      <c r="E35" s="4" t="s">
        <v>12</v>
      </c>
      <c r="F35" s="4" t="s">
        <v>516</v>
      </c>
      <c r="G35" s="4" t="s">
        <v>517</v>
      </c>
      <c r="H35" s="4">
        <v>70153</v>
      </c>
      <c r="I35" s="4">
        <v>0.3</v>
      </c>
      <c r="J35" s="4"/>
      <c r="K35" s="4" t="s">
        <v>10</v>
      </c>
    </row>
    <row r="36" spans="1:11" s="27" customFormat="1" x14ac:dyDescent="0.25">
      <c r="A36" s="26">
        <v>45209</v>
      </c>
      <c r="B36" s="4" t="s">
        <v>90</v>
      </c>
      <c r="C36" s="4" t="str">
        <f t="shared" si="0"/>
        <v>WTH 142</v>
      </c>
      <c r="D36" s="4">
        <v>1</v>
      </c>
      <c r="E36" s="4" t="s">
        <v>12</v>
      </c>
      <c r="F36" s="4" t="s">
        <v>484</v>
      </c>
      <c r="G36" s="4" t="s">
        <v>518</v>
      </c>
      <c r="H36" s="4">
        <v>70197</v>
      </c>
      <c r="I36" s="4"/>
      <c r="J36" s="4">
        <v>2.5</v>
      </c>
      <c r="K36" s="4" t="s">
        <v>10</v>
      </c>
    </row>
    <row r="37" spans="1:11" s="27" customFormat="1" x14ac:dyDescent="0.25">
      <c r="A37" s="26">
        <v>45209</v>
      </c>
      <c r="B37" s="4" t="s">
        <v>90</v>
      </c>
      <c r="C37" s="4" t="str">
        <f t="shared" si="0"/>
        <v>WTH 142</v>
      </c>
      <c r="D37" s="4">
        <v>1</v>
      </c>
      <c r="E37" s="4" t="s">
        <v>12</v>
      </c>
      <c r="F37" s="4" t="s">
        <v>519</v>
      </c>
      <c r="G37" s="4" t="s">
        <v>520</v>
      </c>
      <c r="H37" s="4">
        <v>70208</v>
      </c>
      <c r="I37" s="4"/>
      <c r="J37" s="4">
        <v>4</v>
      </c>
      <c r="K37" s="4" t="s">
        <v>10</v>
      </c>
    </row>
    <row r="38" spans="1:11" s="27" customFormat="1" x14ac:dyDescent="0.25">
      <c r="A38" s="26">
        <v>45209</v>
      </c>
      <c r="B38" s="4" t="s">
        <v>90</v>
      </c>
      <c r="C38" s="4" t="str">
        <f t="shared" si="0"/>
        <v>WTH 142</v>
      </c>
      <c r="D38" s="4">
        <v>2</v>
      </c>
      <c r="E38" s="4" t="s">
        <v>23</v>
      </c>
      <c r="F38" s="4" t="s">
        <v>497</v>
      </c>
      <c r="G38" s="4" t="s">
        <v>521</v>
      </c>
      <c r="H38" s="4">
        <v>70185</v>
      </c>
      <c r="I38" s="4">
        <v>1.6</v>
      </c>
      <c r="J38" s="4"/>
      <c r="K38" s="4" t="s">
        <v>18</v>
      </c>
    </row>
    <row r="39" spans="1:11" s="27" customFormat="1" x14ac:dyDescent="0.25">
      <c r="A39" s="26">
        <v>45209</v>
      </c>
      <c r="B39" s="4" t="s">
        <v>90</v>
      </c>
      <c r="C39" s="4" t="str">
        <f t="shared" si="0"/>
        <v>WTH 142</v>
      </c>
      <c r="D39" s="4">
        <v>2</v>
      </c>
      <c r="E39" s="4" t="s">
        <v>23</v>
      </c>
      <c r="F39" s="4" t="s">
        <v>497</v>
      </c>
      <c r="G39" s="4" t="s">
        <v>521</v>
      </c>
      <c r="H39" s="4">
        <v>70183</v>
      </c>
      <c r="I39" s="4"/>
      <c r="J39" s="4">
        <v>4.8</v>
      </c>
      <c r="K39" s="4" t="s">
        <v>18</v>
      </c>
    </row>
    <row r="40" spans="1:11" s="27" customFormat="1" x14ac:dyDescent="0.25">
      <c r="A40" s="26">
        <v>45209</v>
      </c>
      <c r="B40" s="4" t="s">
        <v>104</v>
      </c>
      <c r="C40" s="4" t="str">
        <f t="shared" si="0"/>
        <v>UCS 416</v>
      </c>
      <c r="D40" s="4">
        <v>1</v>
      </c>
      <c r="E40" s="4" t="s">
        <v>27</v>
      </c>
      <c r="F40" s="4" t="s">
        <v>30</v>
      </c>
      <c r="G40" s="4" t="s">
        <v>522</v>
      </c>
      <c r="H40" s="4">
        <v>70191</v>
      </c>
      <c r="I40" s="4">
        <v>0.1</v>
      </c>
      <c r="J40" s="4"/>
      <c r="K40" s="4" t="s">
        <v>10</v>
      </c>
    </row>
    <row r="41" spans="1:11" s="27" customFormat="1" x14ac:dyDescent="0.25">
      <c r="A41" s="26">
        <v>45209</v>
      </c>
      <c r="B41" s="4" t="s">
        <v>104</v>
      </c>
      <c r="C41" s="4" t="str">
        <f t="shared" si="0"/>
        <v>UCS 416</v>
      </c>
      <c r="D41" s="4">
        <v>1</v>
      </c>
      <c r="E41" s="4" t="s">
        <v>27</v>
      </c>
      <c r="F41" s="4" t="s">
        <v>523</v>
      </c>
      <c r="G41" s="4" t="s">
        <v>524</v>
      </c>
      <c r="H41" s="4">
        <v>70167</v>
      </c>
      <c r="I41" s="4"/>
      <c r="J41" s="4">
        <v>5</v>
      </c>
      <c r="K41" s="4" t="s">
        <v>10</v>
      </c>
    </row>
    <row r="42" spans="1:11" s="27" customFormat="1" x14ac:dyDescent="0.25">
      <c r="A42" s="26">
        <v>45209</v>
      </c>
      <c r="B42" s="4" t="s">
        <v>104</v>
      </c>
      <c r="C42" s="4" t="str">
        <f t="shared" si="0"/>
        <v>UCS 416</v>
      </c>
      <c r="D42" s="4">
        <v>1</v>
      </c>
      <c r="E42" s="4" t="s">
        <v>27</v>
      </c>
      <c r="F42" s="4" t="s">
        <v>81</v>
      </c>
      <c r="G42" s="4" t="s">
        <v>101</v>
      </c>
      <c r="H42" s="4">
        <v>70157</v>
      </c>
      <c r="I42" s="4"/>
      <c r="J42" s="4">
        <v>0.1</v>
      </c>
      <c r="K42" s="4" t="s">
        <v>10</v>
      </c>
    </row>
    <row r="43" spans="1:11" s="27" customFormat="1" x14ac:dyDescent="0.25">
      <c r="A43" s="26">
        <v>45209</v>
      </c>
      <c r="B43" s="4" t="s">
        <v>104</v>
      </c>
      <c r="C43" s="4" t="str">
        <f t="shared" si="0"/>
        <v>UCS 416</v>
      </c>
      <c r="D43" s="4">
        <v>1</v>
      </c>
      <c r="E43" s="4" t="s">
        <v>27</v>
      </c>
      <c r="F43" s="4" t="s">
        <v>525</v>
      </c>
      <c r="G43" s="4" t="s">
        <v>158</v>
      </c>
      <c r="H43" s="4">
        <v>70164</v>
      </c>
      <c r="I43" s="4"/>
      <c r="J43" s="4">
        <v>2.5</v>
      </c>
      <c r="K43" s="4" t="s">
        <v>10</v>
      </c>
    </row>
    <row r="44" spans="1:11" s="27" customFormat="1" x14ac:dyDescent="0.25">
      <c r="A44" s="26">
        <v>45209</v>
      </c>
      <c r="B44" s="4" t="s">
        <v>104</v>
      </c>
      <c r="C44" s="4" t="str">
        <f t="shared" si="0"/>
        <v>UCS 416</v>
      </c>
      <c r="D44" s="4">
        <v>1</v>
      </c>
      <c r="E44" s="4" t="s">
        <v>27</v>
      </c>
      <c r="F44" s="4" t="s">
        <v>30</v>
      </c>
      <c r="G44" s="4" t="s">
        <v>285</v>
      </c>
      <c r="H44" s="4">
        <v>70192</v>
      </c>
      <c r="I44" s="4">
        <v>0.1</v>
      </c>
      <c r="J44" s="4"/>
      <c r="K44" s="4" t="s">
        <v>10</v>
      </c>
    </row>
    <row r="45" spans="1:11" s="27" customFormat="1" x14ac:dyDescent="0.25">
      <c r="A45" s="26">
        <v>45209</v>
      </c>
      <c r="B45" s="4" t="s">
        <v>104</v>
      </c>
      <c r="C45" s="4" t="str">
        <f t="shared" si="0"/>
        <v>UCS 416</v>
      </c>
      <c r="D45" s="4">
        <v>1</v>
      </c>
      <c r="E45" s="4" t="s">
        <v>27</v>
      </c>
      <c r="F45" s="4" t="s">
        <v>526</v>
      </c>
      <c r="G45" s="4" t="s">
        <v>527</v>
      </c>
      <c r="H45" s="4">
        <v>70161</v>
      </c>
      <c r="I45" s="4">
        <v>1.1000000000000001</v>
      </c>
      <c r="J45" s="4"/>
      <c r="K45" s="4" t="s">
        <v>10</v>
      </c>
    </row>
    <row r="46" spans="1:11" s="27" customFormat="1" x14ac:dyDescent="0.25">
      <c r="A46" s="26">
        <v>45209</v>
      </c>
      <c r="B46" s="4" t="s">
        <v>142</v>
      </c>
      <c r="C46" s="4" t="str">
        <f t="shared" si="0"/>
        <v>WIW 420</v>
      </c>
      <c r="D46" s="4">
        <v>1</v>
      </c>
      <c r="E46" s="4" t="s">
        <v>27</v>
      </c>
      <c r="F46" s="4" t="s">
        <v>528</v>
      </c>
      <c r="G46" s="4" t="s">
        <v>529</v>
      </c>
      <c r="H46" s="4">
        <v>70170</v>
      </c>
      <c r="I46" s="4">
        <v>0.8</v>
      </c>
      <c r="J46" s="4">
        <v>0.6</v>
      </c>
      <c r="K46" s="4" t="s">
        <v>10</v>
      </c>
    </row>
    <row r="47" spans="1:11" s="27" customFormat="1" x14ac:dyDescent="0.25">
      <c r="A47" s="26">
        <v>45209</v>
      </c>
      <c r="B47" s="4" t="s">
        <v>142</v>
      </c>
      <c r="C47" s="4" t="str">
        <f t="shared" si="0"/>
        <v>WIW 420</v>
      </c>
      <c r="D47" s="4">
        <v>1</v>
      </c>
      <c r="E47" s="4" t="s">
        <v>27</v>
      </c>
      <c r="F47" s="4" t="s">
        <v>96</v>
      </c>
      <c r="G47" s="4" t="s">
        <v>530</v>
      </c>
      <c r="H47" s="4">
        <v>70190</v>
      </c>
      <c r="I47" s="4"/>
      <c r="J47" s="4">
        <v>1.2</v>
      </c>
      <c r="K47" s="4" t="s">
        <v>10</v>
      </c>
    </row>
    <row r="48" spans="1:11" s="27" customFormat="1" x14ac:dyDescent="0.25">
      <c r="A48" s="26">
        <v>45209</v>
      </c>
      <c r="B48" s="4" t="s">
        <v>142</v>
      </c>
      <c r="C48" s="4" t="str">
        <f t="shared" si="0"/>
        <v>WIW 420</v>
      </c>
      <c r="D48" s="4">
        <v>1</v>
      </c>
      <c r="E48" s="4" t="s">
        <v>27</v>
      </c>
      <c r="F48" s="4" t="s">
        <v>96</v>
      </c>
      <c r="G48" s="4" t="s">
        <v>530</v>
      </c>
      <c r="H48" s="4">
        <v>70156</v>
      </c>
      <c r="I48" s="4">
        <v>0.1</v>
      </c>
      <c r="J48" s="4">
        <v>0.2</v>
      </c>
      <c r="K48" s="4" t="s">
        <v>10</v>
      </c>
    </row>
    <row r="49" spans="1:11" s="27" customFormat="1" x14ac:dyDescent="0.25">
      <c r="A49" s="26">
        <v>45209</v>
      </c>
      <c r="B49" s="4" t="s">
        <v>142</v>
      </c>
      <c r="C49" s="4" t="str">
        <f t="shared" si="0"/>
        <v>WIW 420</v>
      </c>
      <c r="D49" s="4">
        <v>1</v>
      </c>
      <c r="E49" s="4" t="s">
        <v>27</v>
      </c>
      <c r="F49" s="4" t="s">
        <v>99</v>
      </c>
      <c r="G49" s="4" t="s">
        <v>531</v>
      </c>
      <c r="H49" s="4">
        <v>70162</v>
      </c>
      <c r="I49" s="4"/>
      <c r="J49" s="4">
        <v>2</v>
      </c>
      <c r="K49" s="4" t="s">
        <v>10</v>
      </c>
    </row>
    <row r="50" spans="1:11" s="27" customFormat="1" x14ac:dyDescent="0.25">
      <c r="A50" s="26">
        <v>45209</v>
      </c>
      <c r="B50" s="4" t="s">
        <v>142</v>
      </c>
      <c r="C50" s="4" t="str">
        <f t="shared" si="0"/>
        <v>WIW 420</v>
      </c>
      <c r="D50" s="4">
        <v>1</v>
      </c>
      <c r="E50" s="4" t="s">
        <v>27</v>
      </c>
      <c r="F50" s="4" t="s">
        <v>532</v>
      </c>
      <c r="G50" s="4" t="s">
        <v>533</v>
      </c>
      <c r="H50" s="4">
        <v>70160</v>
      </c>
      <c r="I50" s="4">
        <v>0.2</v>
      </c>
      <c r="J50" s="4">
        <v>3.5</v>
      </c>
      <c r="K50" s="4" t="s">
        <v>10</v>
      </c>
    </row>
    <row r="51" spans="1:11" s="27" customFormat="1" x14ac:dyDescent="0.25">
      <c r="A51" s="26">
        <v>45209</v>
      </c>
      <c r="B51" s="4" t="s">
        <v>142</v>
      </c>
      <c r="C51" s="4" t="str">
        <f t="shared" si="0"/>
        <v>WIW 420</v>
      </c>
      <c r="D51" s="4">
        <v>1</v>
      </c>
      <c r="E51" s="4" t="s">
        <v>27</v>
      </c>
      <c r="F51" s="4" t="s">
        <v>188</v>
      </c>
      <c r="G51" s="4" t="s">
        <v>272</v>
      </c>
      <c r="H51" s="4">
        <v>70159</v>
      </c>
      <c r="I51" s="4"/>
      <c r="J51" s="4">
        <v>0.1</v>
      </c>
      <c r="K51" s="4" t="s">
        <v>10</v>
      </c>
    </row>
    <row r="52" spans="1:11" s="27" customFormat="1" x14ac:dyDescent="0.25">
      <c r="A52" s="26">
        <v>45209</v>
      </c>
      <c r="B52" s="4" t="s">
        <v>142</v>
      </c>
      <c r="C52" s="4" t="str">
        <f t="shared" si="0"/>
        <v>WIW 420</v>
      </c>
      <c r="D52" s="4">
        <v>1</v>
      </c>
      <c r="E52" s="4" t="s">
        <v>27</v>
      </c>
      <c r="F52" s="4" t="s">
        <v>234</v>
      </c>
      <c r="G52" s="4" t="s">
        <v>534</v>
      </c>
      <c r="H52" s="4">
        <v>70155</v>
      </c>
      <c r="I52" s="4"/>
      <c r="J52" s="4">
        <v>0.1</v>
      </c>
      <c r="K52" s="4" t="s">
        <v>10</v>
      </c>
    </row>
    <row r="53" spans="1:11" s="27" customFormat="1" x14ac:dyDescent="0.25">
      <c r="A53" s="26">
        <v>45209</v>
      </c>
      <c r="B53" s="4" t="s">
        <v>95</v>
      </c>
      <c r="C53" s="4" t="str">
        <f t="shared" si="0"/>
        <v>DMQ 934</v>
      </c>
      <c r="D53" s="4">
        <v>1</v>
      </c>
      <c r="E53" s="4" t="s">
        <v>260</v>
      </c>
      <c r="F53" s="4" t="s">
        <v>374</v>
      </c>
      <c r="G53" s="4" t="s">
        <v>375</v>
      </c>
      <c r="H53" s="4">
        <v>70174</v>
      </c>
      <c r="I53" s="4"/>
      <c r="J53" s="4">
        <v>1.9</v>
      </c>
      <c r="K53" s="4" t="s">
        <v>18</v>
      </c>
    </row>
    <row r="54" spans="1:11" s="27" customFormat="1" x14ac:dyDescent="0.25">
      <c r="A54" s="26">
        <v>45209</v>
      </c>
      <c r="B54" s="4" t="s">
        <v>95</v>
      </c>
      <c r="C54" s="4" t="str">
        <f t="shared" si="0"/>
        <v>DMQ 934</v>
      </c>
      <c r="D54" s="4">
        <v>1</v>
      </c>
      <c r="E54" s="4" t="s">
        <v>260</v>
      </c>
      <c r="F54" s="4" t="s">
        <v>433</v>
      </c>
      <c r="G54" s="4" t="s">
        <v>434</v>
      </c>
      <c r="H54" s="4">
        <v>70073</v>
      </c>
      <c r="I54" s="4"/>
      <c r="J54" s="4">
        <v>6.4</v>
      </c>
      <c r="K54" s="4" t="s">
        <v>18</v>
      </c>
    </row>
    <row r="55" spans="1:11" x14ac:dyDescent="0.25">
      <c r="A55" s="2">
        <v>45209</v>
      </c>
      <c r="B55" s="25"/>
      <c r="C55" s="25"/>
      <c r="D55" s="25"/>
      <c r="E55" s="25" t="s">
        <v>293</v>
      </c>
      <c r="F55" s="25" t="s">
        <v>385</v>
      </c>
      <c r="G55" s="25" t="s">
        <v>386</v>
      </c>
      <c r="H55" s="25">
        <v>70210</v>
      </c>
      <c r="I55" s="3"/>
      <c r="J55" s="3">
        <v>11.2</v>
      </c>
      <c r="K55" s="3" t="s">
        <v>18</v>
      </c>
    </row>
    <row r="56" spans="1:11" x14ac:dyDescent="0.25">
      <c r="A56" s="2">
        <v>45209</v>
      </c>
      <c r="B56" s="24" t="s">
        <v>85</v>
      </c>
      <c r="C56" s="24" t="str">
        <f>IF(B56="GUZMAN","SOT 079",IF(B56="MIGUEL","DMQ 934",IF(B56="FRANCO","UCS 416",IF(B56="MOYANO","HCB 003",IF(B56="MUSTAFA","UKQ 237",IF(B56="TONI","MGW270",IF(B56="IBARRA","PLH889",IF(B56="VILLAFAÑE","MGI 513",IF(B56="VELAZQUEZ","PMK 090",IF(B56="ACOSTA","KUV274",IF(B56="LEDESMA","AA 544 YZ",IF(B56="NIETO","WIW 420",IF(B56="GONZALEZ","VBT 585",IF(B56="LOZANO","WYK 776",IF(B56="AGUSTIN","WTH 142","")))))))))))))))</f>
        <v>VBT 585</v>
      </c>
      <c r="D56" s="24">
        <v>1</v>
      </c>
      <c r="E56" s="24" t="s">
        <v>152</v>
      </c>
      <c r="F56" s="24" t="s">
        <v>364</v>
      </c>
      <c r="G56" s="24" t="s">
        <v>55</v>
      </c>
      <c r="H56" s="24">
        <v>70245</v>
      </c>
      <c r="I56" s="3"/>
      <c r="J56" s="3">
        <v>10</v>
      </c>
      <c r="K56" s="3" t="s">
        <v>18</v>
      </c>
    </row>
    <row r="57" spans="1:11" x14ac:dyDescent="0.25">
      <c r="A57" s="2">
        <v>45209</v>
      </c>
      <c r="B57" s="24" t="s">
        <v>85</v>
      </c>
      <c r="C57" s="24" t="str">
        <f>IF(B57="GUZMAN","SOT 079",IF(B57="MIGUEL","DMQ 934",IF(B57="FRANCO","UCS 416",IF(B57="MOYANO","HCB 003",IF(B57="MUSTAFA","UKQ 237",IF(B57="TONI","MGW270",IF(B57="IBARRA","PLH889",IF(B57="VILLAFAÑE","MGI 513",IF(B57="VELAZQUEZ","PMK 090",IF(B57="ACOSTA","KUV274",IF(B57="LEDESMA","AA 544 YZ",IF(B57="NIETO","WIW 420",IF(B57="GONZALEZ","VBT 585",IF(B57="LOZANO","WYK 776",IF(B57="AGUSTIN","WTH 142","")))))))))))))))</f>
        <v>VBT 585</v>
      </c>
      <c r="D57" s="24">
        <v>1</v>
      </c>
      <c r="E57" s="24" t="s">
        <v>153</v>
      </c>
      <c r="F57" s="24" t="s">
        <v>364</v>
      </c>
      <c r="G57" s="24" t="s">
        <v>55</v>
      </c>
      <c r="H57" s="24">
        <v>70180</v>
      </c>
      <c r="I57" s="3"/>
      <c r="J57" s="3">
        <v>0.2</v>
      </c>
      <c r="K57" s="3" t="s">
        <v>18</v>
      </c>
    </row>
    <row r="58" spans="1:11" x14ac:dyDescent="0.25">
      <c r="A58" s="2">
        <v>45209</v>
      </c>
      <c r="B58" s="24" t="s">
        <v>53</v>
      </c>
      <c r="C58" s="24" t="str">
        <f t="shared" ref="C58:C69" si="1">IF(B58="GUZMAN","SOT 079",IF(B58="MIGUEL","DMQ 934",IF(B58="FRANCO","UCS 416",IF(B58="MOYANO","HCB 003",IF(B58="MUSTAFA","UKQ 237",IF(B58="TONI","MGW270",IF(B58="IBARRA","PLH889",IF(B58="VILLAFAÑE","MGI 513",IF(B58="VELAZQUEZ","PMK 090",IF(B58="ACOSTA","KUV274",IF(B58="LEDESMA","AA 544 YZ",IF(B58="NIETO","WIW 420",IF(B58="GONZALEZ","VBT 585",IF(B58="LOZANO","WYK 776",IF(B58="AGUSTIN","WTH 142","")))))))))))))))</f>
        <v>KUV274</v>
      </c>
      <c r="D58" s="24">
        <v>1</v>
      </c>
      <c r="E58" s="24" t="s">
        <v>151</v>
      </c>
      <c r="F58" s="24" t="s">
        <v>535</v>
      </c>
      <c r="G58" s="24" t="s">
        <v>536</v>
      </c>
      <c r="H58" s="24">
        <v>70213</v>
      </c>
      <c r="I58" s="3">
        <v>0.3</v>
      </c>
      <c r="J58" s="3"/>
      <c r="K58" s="3" t="s">
        <v>18</v>
      </c>
    </row>
    <row r="59" spans="1:11" x14ac:dyDescent="0.25">
      <c r="A59" s="2">
        <v>45209</v>
      </c>
      <c r="B59" s="24" t="s">
        <v>53</v>
      </c>
      <c r="C59" s="24" t="str">
        <f t="shared" si="1"/>
        <v>KUV274</v>
      </c>
      <c r="D59" s="24">
        <v>1</v>
      </c>
      <c r="E59" s="24" t="s">
        <v>156</v>
      </c>
      <c r="F59" s="24" t="s">
        <v>535</v>
      </c>
      <c r="G59" s="24" t="s">
        <v>536</v>
      </c>
      <c r="H59" s="24">
        <v>70212</v>
      </c>
      <c r="I59" s="3">
        <v>1.3</v>
      </c>
      <c r="J59" s="3"/>
      <c r="K59" s="3" t="s">
        <v>18</v>
      </c>
    </row>
    <row r="60" spans="1:11" x14ac:dyDescent="0.25">
      <c r="A60" s="2">
        <v>45209</v>
      </c>
      <c r="B60" s="24" t="s">
        <v>40</v>
      </c>
      <c r="C60" s="24" t="str">
        <f t="shared" si="1"/>
        <v>MGW270</v>
      </c>
      <c r="D60" s="24">
        <v>1</v>
      </c>
      <c r="E60" s="24" t="s">
        <v>159</v>
      </c>
      <c r="F60" s="24" t="s">
        <v>537</v>
      </c>
      <c r="G60" s="24" t="s">
        <v>155</v>
      </c>
      <c r="H60" s="24">
        <v>70223</v>
      </c>
      <c r="I60" s="3"/>
      <c r="J60" s="3">
        <v>3.7</v>
      </c>
      <c r="K60" s="3" t="s">
        <v>10</v>
      </c>
    </row>
    <row r="61" spans="1:11" s="27" customFormat="1" x14ac:dyDescent="0.25">
      <c r="A61" s="26">
        <v>45209</v>
      </c>
      <c r="B61" s="24" t="s">
        <v>34</v>
      </c>
      <c r="C61" s="24" t="str">
        <f>IF(B61="GUZMAN","SOT 079",IF(B61="MIGUEL","DMQ 934",IF(B61="FRANCO","UCS 416",IF(B61="MOYANO","HCB 003",IF(B61="CASTELLINA","UKQ 237",IF(B61="TONI","MGW270",IF(B61="IBARRA","PLH889",IF(B61="VILLAFAÑE","MGI 513",IF(B61="VELAZQUEZ","PMK 090",IF(B61="ACOSTA","KUV274",IF(B61="LEDESMA","AA 544 YZ",IF(B61="NIETO","WIW 420",IF(B61="GONZALEZ","VBT 585",IF(B61="LOZANO","WYK 776",IF(B61="AGUSTIN","WTH 142","")))))))))))))))</f>
        <v>MGI 513</v>
      </c>
      <c r="D61" s="24">
        <v>2</v>
      </c>
      <c r="E61" s="24" t="s">
        <v>160</v>
      </c>
      <c r="F61" s="24" t="s">
        <v>450</v>
      </c>
      <c r="G61" s="24" t="s">
        <v>451</v>
      </c>
      <c r="H61" s="24">
        <v>70113</v>
      </c>
      <c r="I61" s="4"/>
      <c r="J61" s="4">
        <v>0.5</v>
      </c>
      <c r="K61" s="4" t="s">
        <v>10</v>
      </c>
    </row>
    <row r="62" spans="1:11" s="27" customFormat="1" x14ac:dyDescent="0.25">
      <c r="A62" s="26">
        <v>45209</v>
      </c>
      <c r="B62" s="24" t="s">
        <v>34</v>
      </c>
      <c r="C62" s="24" t="str">
        <f t="shared" ref="C62" si="2">IF(B62="GUZMAN","SOT 079",IF(B62="MIGUEL","DMQ 934",IF(B62="FRANCO","UCS 416",IF(B62="MOYANO","HCB 003",IF(B62="CASTELLINA","UKQ 237",IF(B62="TONI","MGW270",IF(B62="IBARRA","PLH889",IF(B62="VILLAFAÑE","MGI 513",IF(B62="VELAZQUEZ","PMK 090",IF(B62="ACOSTA","KUV274",IF(B62="LEDESMA","AA 544 YZ",IF(B62="NIETO","WIW 420",IF(B62="GONZALEZ","VBT 585",IF(B62="LOZANO","WYK 776",IF(B62="AGUSTIN","WTH 142","")))))))))))))))</f>
        <v>MGI 513</v>
      </c>
      <c r="D62" s="24">
        <v>2</v>
      </c>
      <c r="E62" s="24" t="s">
        <v>161</v>
      </c>
      <c r="F62" s="24" t="s">
        <v>450</v>
      </c>
      <c r="G62" s="24" t="s">
        <v>451</v>
      </c>
      <c r="H62" s="24">
        <v>70114</v>
      </c>
      <c r="I62" s="4"/>
      <c r="J62" s="4">
        <v>1.5</v>
      </c>
      <c r="K62" s="4" t="s">
        <v>10</v>
      </c>
    </row>
    <row r="63" spans="1:11" x14ac:dyDescent="0.25">
      <c r="A63" s="26">
        <v>45209</v>
      </c>
      <c r="B63" s="24" t="s">
        <v>98</v>
      </c>
      <c r="C63" s="24" t="str">
        <f t="shared" si="1"/>
        <v>HCB 003</v>
      </c>
      <c r="D63" s="24">
        <v>2</v>
      </c>
      <c r="E63" s="24" t="s">
        <v>162</v>
      </c>
      <c r="F63" s="24" t="s">
        <v>538</v>
      </c>
      <c r="G63" s="24" t="s">
        <v>539</v>
      </c>
      <c r="H63" s="24">
        <v>70246</v>
      </c>
      <c r="I63" s="3">
        <v>0.3</v>
      </c>
      <c r="J63" s="3">
        <v>2</v>
      </c>
      <c r="K63" s="3" t="s">
        <v>18</v>
      </c>
    </row>
    <row r="64" spans="1:11" x14ac:dyDescent="0.25">
      <c r="A64" s="26">
        <v>45209</v>
      </c>
      <c r="B64" s="24" t="s">
        <v>98</v>
      </c>
      <c r="C64" s="24" t="str">
        <f t="shared" si="1"/>
        <v>HCB 003</v>
      </c>
      <c r="D64" s="24">
        <v>2</v>
      </c>
      <c r="E64" s="24" t="s">
        <v>163</v>
      </c>
      <c r="F64" s="24" t="s">
        <v>385</v>
      </c>
      <c r="G64" s="24" t="s">
        <v>386</v>
      </c>
      <c r="H64" s="24">
        <v>70211</v>
      </c>
      <c r="I64" s="3"/>
      <c r="J64" s="3">
        <v>3.2</v>
      </c>
      <c r="K64" s="3" t="s">
        <v>18</v>
      </c>
    </row>
    <row r="65" spans="1:11" x14ac:dyDescent="0.25">
      <c r="A65" s="26">
        <v>45209</v>
      </c>
      <c r="B65" s="24" t="s">
        <v>95</v>
      </c>
      <c r="C65" s="24" t="str">
        <f t="shared" si="1"/>
        <v>DMQ 934</v>
      </c>
      <c r="D65" s="24">
        <v>2</v>
      </c>
      <c r="E65" s="24" t="s">
        <v>164</v>
      </c>
      <c r="F65" s="24" t="s">
        <v>30</v>
      </c>
      <c r="G65" s="24" t="s">
        <v>522</v>
      </c>
      <c r="H65" s="24">
        <v>70248</v>
      </c>
      <c r="I65" s="3"/>
      <c r="J65" s="3">
        <v>7.4</v>
      </c>
      <c r="K65" s="3" t="s">
        <v>10</v>
      </c>
    </row>
    <row r="66" spans="1:11" x14ac:dyDescent="0.25">
      <c r="A66" s="26">
        <v>45209</v>
      </c>
      <c r="B66" s="24" t="s">
        <v>110</v>
      </c>
      <c r="C66" s="24" t="str">
        <f t="shared" si="1"/>
        <v>WYK 776</v>
      </c>
      <c r="D66" s="24">
        <v>2</v>
      </c>
      <c r="E66" s="24" t="s">
        <v>300</v>
      </c>
      <c r="F66" s="24" t="s">
        <v>30</v>
      </c>
      <c r="G66" s="24" t="s">
        <v>522</v>
      </c>
      <c r="H66" s="24">
        <v>70247</v>
      </c>
      <c r="I66" s="3"/>
      <c r="J66" s="3">
        <v>7.4</v>
      </c>
      <c r="K66" s="3" t="s">
        <v>10</v>
      </c>
    </row>
    <row r="67" spans="1:11" x14ac:dyDescent="0.25">
      <c r="A67" s="26">
        <v>45209</v>
      </c>
      <c r="B67" s="24" t="s">
        <v>85</v>
      </c>
      <c r="C67" s="24" t="str">
        <f t="shared" si="1"/>
        <v>VBT 585</v>
      </c>
      <c r="D67" s="24">
        <v>2</v>
      </c>
      <c r="E67" s="24" t="s">
        <v>301</v>
      </c>
      <c r="F67" s="24" t="s">
        <v>30</v>
      </c>
      <c r="G67" s="24" t="s">
        <v>522</v>
      </c>
      <c r="H67" s="24">
        <v>70249</v>
      </c>
      <c r="I67" s="3"/>
      <c r="J67" s="3">
        <v>9.8000000000000007</v>
      </c>
      <c r="K67" s="3" t="s">
        <v>10</v>
      </c>
    </row>
    <row r="68" spans="1:11" x14ac:dyDescent="0.25">
      <c r="A68" s="2">
        <v>45209</v>
      </c>
      <c r="B68" s="24" t="s">
        <v>53</v>
      </c>
      <c r="C68" s="24" t="str">
        <f t="shared" si="1"/>
        <v>KUV274</v>
      </c>
      <c r="D68" s="24">
        <v>2</v>
      </c>
      <c r="E68" s="24" t="s">
        <v>373</v>
      </c>
      <c r="F68" s="24" t="s">
        <v>121</v>
      </c>
      <c r="G68" s="24" t="s">
        <v>243</v>
      </c>
      <c r="H68" s="24" t="s">
        <v>302</v>
      </c>
      <c r="I68" s="3">
        <v>4.0999999999999996</v>
      </c>
      <c r="J68" s="3">
        <v>4.4000000000000004</v>
      </c>
      <c r="K68" s="3" t="s">
        <v>121</v>
      </c>
    </row>
    <row r="69" spans="1:11" x14ac:dyDescent="0.25">
      <c r="A69" s="2"/>
      <c r="B69" s="3"/>
      <c r="C69" s="4" t="str">
        <f t="shared" si="1"/>
        <v/>
      </c>
      <c r="D69" s="3"/>
      <c r="E69" s="3"/>
      <c r="F69" s="3"/>
      <c r="G69" s="3"/>
      <c r="H69" s="3"/>
      <c r="I69" s="3"/>
      <c r="J69" s="3"/>
      <c r="K69" s="3"/>
    </row>
    <row r="70" spans="1:11" ht="15.75" thickBot="1" x14ac:dyDescent="0.3"/>
    <row r="71" spans="1:11" ht="15.75" thickBot="1" x14ac:dyDescent="0.3">
      <c r="A71" s="47" t="s">
        <v>114</v>
      </c>
      <c r="B71" s="48"/>
      <c r="C71" s="48"/>
      <c r="D71" s="48"/>
      <c r="E71" s="49"/>
      <c r="G71" s="5"/>
      <c r="H71" s="6" t="s">
        <v>115</v>
      </c>
      <c r="I71" s="6" t="s">
        <v>116</v>
      </c>
    </row>
    <row r="72" spans="1:11" ht="15.75" thickBot="1" x14ac:dyDescent="0.3">
      <c r="A72" s="1" t="s">
        <v>2</v>
      </c>
      <c r="B72" s="1" t="s">
        <v>1</v>
      </c>
      <c r="C72" s="1" t="s">
        <v>115</v>
      </c>
      <c r="D72" s="1" t="s">
        <v>117</v>
      </c>
      <c r="E72" s="1" t="s">
        <v>118</v>
      </c>
      <c r="G72" s="7" t="s">
        <v>18</v>
      </c>
      <c r="H72" s="8">
        <v>106.5</v>
      </c>
      <c r="I72" s="9">
        <f>+H72/H75</f>
        <v>0.42943548387096775</v>
      </c>
    </row>
    <row r="73" spans="1:11" ht="15.75" thickBot="1" x14ac:dyDescent="0.3">
      <c r="A73" s="1" t="s">
        <v>119</v>
      </c>
      <c r="B73" s="1" t="s">
        <v>34</v>
      </c>
      <c r="C73" s="3">
        <v>6</v>
      </c>
      <c r="D73" s="3">
        <v>2</v>
      </c>
      <c r="E73" s="3">
        <f>+C73*D73</f>
        <v>12</v>
      </c>
      <c r="G73" s="7" t="s">
        <v>10</v>
      </c>
      <c r="H73" s="8">
        <v>133</v>
      </c>
      <c r="I73" s="10">
        <f>+H73/H75</f>
        <v>0.53629032258064513</v>
      </c>
    </row>
    <row r="74" spans="1:11" ht="15.75" thickBot="1" x14ac:dyDescent="0.3">
      <c r="A74" s="1" t="s">
        <v>120</v>
      </c>
      <c r="B74" s="1" t="s">
        <v>53</v>
      </c>
      <c r="C74" s="3">
        <v>16</v>
      </c>
      <c r="D74" s="3">
        <v>2</v>
      </c>
      <c r="E74" s="3">
        <f t="shared" ref="E74:E79" si="3">+C74*D74</f>
        <v>32</v>
      </c>
      <c r="G74" s="7" t="s">
        <v>121</v>
      </c>
      <c r="H74" s="8">
        <v>8.5</v>
      </c>
      <c r="I74" s="10">
        <f>+H74/H75</f>
        <v>3.4274193548387094E-2</v>
      </c>
    </row>
    <row r="75" spans="1:11" ht="15.75" thickBot="1" x14ac:dyDescent="0.3">
      <c r="A75" s="1" t="s">
        <v>122</v>
      </c>
      <c r="B75" s="1" t="s">
        <v>64</v>
      </c>
      <c r="C75" s="4">
        <v>16</v>
      </c>
      <c r="D75" s="4">
        <v>1</v>
      </c>
      <c r="E75" s="3">
        <f t="shared" si="3"/>
        <v>16</v>
      </c>
      <c r="G75" s="7" t="s">
        <v>123</v>
      </c>
      <c r="H75" s="11">
        <f>SUM(H72:H74)</f>
        <v>248</v>
      </c>
      <c r="I75" s="12">
        <f>SUM(I72:I74)</f>
        <v>1</v>
      </c>
    </row>
    <row r="76" spans="1:11" x14ac:dyDescent="0.25">
      <c r="A76" s="1" t="s">
        <v>124</v>
      </c>
      <c r="B76" s="1" t="s">
        <v>40</v>
      </c>
      <c r="C76" s="3">
        <v>8</v>
      </c>
      <c r="D76" s="3">
        <v>2</v>
      </c>
      <c r="E76" s="3">
        <f t="shared" si="3"/>
        <v>16</v>
      </c>
    </row>
    <row r="77" spans="1:11" x14ac:dyDescent="0.25">
      <c r="A77" s="1" t="s">
        <v>125</v>
      </c>
      <c r="B77" s="1" t="s">
        <v>11</v>
      </c>
      <c r="C77" s="3">
        <v>8</v>
      </c>
      <c r="D77" s="3">
        <v>2</v>
      </c>
      <c r="E77" s="3">
        <f t="shared" si="3"/>
        <v>16</v>
      </c>
    </row>
    <row r="78" spans="1:11" x14ac:dyDescent="0.25">
      <c r="A78" s="1" t="s">
        <v>126</v>
      </c>
      <c r="B78" s="1" t="s">
        <v>26</v>
      </c>
      <c r="C78" s="3">
        <v>16</v>
      </c>
      <c r="D78" s="3">
        <v>2</v>
      </c>
      <c r="E78" s="3">
        <f t="shared" si="3"/>
        <v>32</v>
      </c>
    </row>
    <row r="79" spans="1:11" x14ac:dyDescent="0.25">
      <c r="A79" s="1" t="s">
        <v>127</v>
      </c>
      <c r="B79" s="1" t="s">
        <v>128</v>
      </c>
      <c r="C79" s="3">
        <v>22</v>
      </c>
      <c r="D79" s="3">
        <v>2</v>
      </c>
      <c r="E79" s="3">
        <f t="shared" si="3"/>
        <v>44</v>
      </c>
      <c r="G79" s="13"/>
      <c r="H79" s="13"/>
      <c r="I79" s="14" t="s">
        <v>123</v>
      </c>
      <c r="J79" s="14" t="s">
        <v>129</v>
      </c>
    </row>
    <row r="80" spans="1:11" x14ac:dyDescent="0.25">
      <c r="A80" s="15" t="s">
        <v>130</v>
      </c>
      <c r="B80" s="15"/>
      <c r="C80" s="15"/>
      <c r="D80" s="15"/>
      <c r="E80" s="1">
        <f>+E79+E78+E77+E76+E75+E74+E73</f>
        <v>168</v>
      </c>
      <c r="G80" s="13" t="s">
        <v>131</v>
      </c>
      <c r="H80" s="16">
        <v>231</v>
      </c>
      <c r="I80" s="17">
        <v>203.2</v>
      </c>
      <c r="J80" s="18">
        <f>(I80/H80)*1</f>
        <v>0.87965367965367958</v>
      </c>
    </row>
    <row r="81" spans="1:10" x14ac:dyDescent="0.25">
      <c r="A81" s="50" t="s">
        <v>132</v>
      </c>
      <c r="B81" s="50"/>
      <c r="C81" s="50"/>
      <c r="D81" s="50"/>
      <c r="E81" s="50"/>
      <c r="G81" s="13" t="s">
        <v>133</v>
      </c>
      <c r="H81" s="19">
        <v>293</v>
      </c>
      <c r="I81" s="17">
        <v>248</v>
      </c>
      <c r="J81" s="18">
        <f>(I81/H81)*1</f>
        <v>0.84641638225255977</v>
      </c>
    </row>
    <row r="82" spans="1:10" x14ac:dyDescent="0.25">
      <c r="A82" s="1" t="s">
        <v>134</v>
      </c>
      <c r="B82" s="1" t="s">
        <v>104</v>
      </c>
      <c r="C82" s="3">
        <v>7</v>
      </c>
      <c r="D82" s="3">
        <v>1</v>
      </c>
      <c r="E82" s="3">
        <f t="shared" ref="E82:E88" si="4">+C82*D82</f>
        <v>7</v>
      </c>
    </row>
    <row r="83" spans="1:10" x14ac:dyDescent="0.25">
      <c r="A83" s="1" t="s">
        <v>135</v>
      </c>
      <c r="B83" s="1" t="s">
        <v>95</v>
      </c>
      <c r="C83" s="3">
        <v>8</v>
      </c>
      <c r="D83" s="3">
        <v>2</v>
      </c>
      <c r="E83" s="3">
        <f t="shared" si="4"/>
        <v>16</v>
      </c>
    </row>
    <row r="84" spans="1:10" x14ac:dyDescent="0.25">
      <c r="A84" s="1" t="s">
        <v>136</v>
      </c>
      <c r="B84" s="1" t="s">
        <v>110</v>
      </c>
      <c r="C84" s="3">
        <v>8</v>
      </c>
      <c r="D84" s="3">
        <v>2</v>
      </c>
      <c r="E84" s="3">
        <f t="shared" si="4"/>
        <v>16</v>
      </c>
      <c r="G84" s="13" t="s">
        <v>137</v>
      </c>
      <c r="H84" s="13" t="s">
        <v>117</v>
      </c>
      <c r="I84" s="13" t="s">
        <v>138</v>
      </c>
      <c r="J84" s="13" t="s">
        <v>115</v>
      </c>
    </row>
    <row r="85" spans="1:10" x14ac:dyDescent="0.25">
      <c r="A85" s="1" t="s">
        <v>139</v>
      </c>
      <c r="B85" s="1" t="s">
        <v>296</v>
      </c>
      <c r="C85" s="3">
        <v>8</v>
      </c>
      <c r="D85" s="3">
        <v>2</v>
      </c>
      <c r="E85" s="3">
        <f t="shared" si="4"/>
        <v>16</v>
      </c>
      <c r="G85" s="20" t="s">
        <v>140</v>
      </c>
      <c r="H85" s="21">
        <v>13</v>
      </c>
      <c r="I85" s="21">
        <v>22</v>
      </c>
      <c r="J85" s="21">
        <v>140.19999999999999</v>
      </c>
    </row>
    <row r="86" spans="1:10" x14ac:dyDescent="0.25">
      <c r="A86" s="22" t="s">
        <v>141</v>
      </c>
      <c r="B86" s="1" t="s">
        <v>142</v>
      </c>
      <c r="C86" s="3">
        <v>7</v>
      </c>
      <c r="D86" s="3">
        <v>2</v>
      </c>
      <c r="E86" s="3">
        <f t="shared" si="4"/>
        <v>14</v>
      </c>
      <c r="G86" s="20" t="s">
        <v>143</v>
      </c>
      <c r="H86" s="21">
        <v>15</v>
      </c>
      <c r="I86" s="21">
        <v>33</v>
      </c>
      <c r="J86" s="21">
        <v>107.8</v>
      </c>
    </row>
    <row r="87" spans="1:10" x14ac:dyDescent="0.25">
      <c r="A87" s="22" t="s">
        <v>144</v>
      </c>
      <c r="B87" s="1" t="s">
        <v>90</v>
      </c>
      <c r="C87" s="3">
        <v>8</v>
      </c>
      <c r="D87" s="3">
        <v>2</v>
      </c>
      <c r="E87" s="3">
        <f t="shared" si="4"/>
        <v>16</v>
      </c>
      <c r="G87" s="13" t="s">
        <v>123</v>
      </c>
      <c r="H87" s="23">
        <f>+H85+H86</f>
        <v>28</v>
      </c>
      <c r="I87" s="23">
        <f>+I85+I86</f>
        <v>55</v>
      </c>
      <c r="J87" s="23">
        <f>+J85+J86</f>
        <v>248</v>
      </c>
    </row>
    <row r="88" spans="1:10" x14ac:dyDescent="0.25">
      <c r="A88" s="1" t="s">
        <v>145</v>
      </c>
      <c r="B88" s="1" t="s">
        <v>98</v>
      </c>
      <c r="C88" s="3">
        <v>8</v>
      </c>
      <c r="D88" s="3">
        <v>2</v>
      </c>
      <c r="E88" s="3">
        <f t="shared" si="4"/>
        <v>16</v>
      </c>
    </row>
    <row r="89" spans="1:10" x14ac:dyDescent="0.25">
      <c r="A89" s="22" t="s">
        <v>146</v>
      </c>
      <c r="B89" s="1" t="s">
        <v>85</v>
      </c>
      <c r="C89" s="3">
        <v>12</v>
      </c>
      <c r="D89" s="3">
        <v>2</v>
      </c>
      <c r="E89" s="3">
        <f>+D89*C89</f>
        <v>24</v>
      </c>
    </row>
    <row r="90" spans="1:10" x14ac:dyDescent="0.25">
      <c r="A90" s="15"/>
      <c r="B90" s="15"/>
      <c r="C90" s="15"/>
      <c r="D90" s="15"/>
      <c r="E90" s="1">
        <f>+E82+E83+E84+E85+E86+E87+E88+E89</f>
        <v>125</v>
      </c>
    </row>
    <row r="91" spans="1:10" x14ac:dyDescent="0.25">
      <c r="E91" s="1">
        <f>+E80+E90</f>
        <v>293</v>
      </c>
    </row>
  </sheetData>
  <mergeCells count="2">
    <mergeCell ref="A71:E71"/>
    <mergeCell ref="A81:E8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E9EB-1FA1-4F59-95C5-25378672F9AE}">
  <dimension ref="A1:K71"/>
  <sheetViews>
    <sheetView topLeftCell="A40" workbookViewId="0">
      <selection activeCell="K46" sqref="K1:L1048576"/>
    </sheetView>
  </sheetViews>
  <sheetFormatPr baseColWidth="10" defaultColWidth="10.85546875" defaultRowHeight="15" x14ac:dyDescent="0.25"/>
  <cols>
    <col min="1" max="1" width="10.7109375" bestFit="1" customWidth="1"/>
    <col min="2" max="2" width="11.140625" bestFit="1" customWidth="1"/>
    <col min="3" max="3" width="8.85546875" bestFit="1" customWidth="1"/>
    <col min="4" max="4" width="6.85546875" bestFit="1" customWidth="1"/>
    <col min="5" max="5" width="15.7109375" bestFit="1" customWidth="1"/>
    <col min="6" max="6" width="29.7109375" bestFit="1" customWidth="1"/>
    <col min="7" max="7" width="28.28515625" bestFit="1" customWidth="1"/>
    <col min="8" max="8" width="6.85546875" bestFit="1" customWidth="1"/>
    <col min="9" max="9" width="9" bestFit="1" customWidth="1"/>
    <col min="11" max="11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167</v>
      </c>
    </row>
    <row r="2" spans="1:11" s="27" customFormat="1" x14ac:dyDescent="0.25">
      <c r="A2" s="26">
        <v>45210</v>
      </c>
      <c r="B2" s="4" t="s">
        <v>11</v>
      </c>
      <c r="C2" s="4" t="str">
        <f t="shared" ref="C2:C49" si="0">IF(B2="GUZMAN","SOT 079",IF(B2="MIGUEL","DMQ 934",IF(B2="FRANCO","UCS 416",IF(B2="MOYANO","HCB 003",IF(B2="MUSTAFA","UKQ 237",IF(B2="TONI","MGW270",IF(B2="IBARRA","PLH889",IF(B2="VILLAFAÑE","MGI 513",IF(B2="VELAZQUEZ","PMK 090",IF(B2="ACOSTA","KUV274",IF(B2="LEDESMA","AA 544 YZ",IF(B2="NIETO","WIW 420",IF(B2="GONZALEZ","VBT 585",IF(B2="LOZANO","WYK 776",IF(B2="AGUSTIN","WTH 142","")))))))))))))))</f>
        <v>PMK 090</v>
      </c>
      <c r="D2" s="4">
        <v>1</v>
      </c>
      <c r="E2" s="4" t="s">
        <v>179</v>
      </c>
      <c r="F2" s="4" t="s">
        <v>180</v>
      </c>
      <c r="G2" s="4" t="s">
        <v>181</v>
      </c>
      <c r="H2" s="4">
        <v>70231</v>
      </c>
      <c r="I2" s="4">
        <v>0.5</v>
      </c>
      <c r="J2" s="4">
        <v>12</v>
      </c>
      <c r="K2" s="4" t="s">
        <v>18</v>
      </c>
    </row>
    <row r="3" spans="1:11" x14ac:dyDescent="0.25">
      <c r="A3" s="2">
        <v>45210</v>
      </c>
      <c r="B3" s="25"/>
      <c r="C3" s="25"/>
      <c r="D3" s="25"/>
      <c r="E3" s="25" t="s">
        <v>166</v>
      </c>
      <c r="F3" s="25" t="s">
        <v>180</v>
      </c>
      <c r="G3" s="25" t="s">
        <v>181</v>
      </c>
      <c r="H3" s="25">
        <v>69584</v>
      </c>
      <c r="I3" s="3"/>
      <c r="J3" s="3">
        <v>1.6</v>
      </c>
      <c r="K3" s="3" t="s">
        <v>18</v>
      </c>
    </row>
    <row r="4" spans="1:11" s="27" customFormat="1" x14ac:dyDescent="0.25">
      <c r="A4" s="26">
        <v>45210</v>
      </c>
      <c r="B4" s="4" t="s">
        <v>11</v>
      </c>
      <c r="C4" s="4" t="str">
        <f t="shared" si="0"/>
        <v>PMK 090</v>
      </c>
      <c r="D4" s="4">
        <v>1</v>
      </c>
      <c r="E4" s="4" t="s">
        <v>381</v>
      </c>
      <c r="F4" s="4" t="s">
        <v>57</v>
      </c>
      <c r="G4" s="4" t="s">
        <v>382</v>
      </c>
      <c r="H4" s="4">
        <v>70230</v>
      </c>
      <c r="I4" s="4"/>
      <c r="J4" s="4">
        <v>12</v>
      </c>
      <c r="K4" s="4" t="s">
        <v>18</v>
      </c>
    </row>
    <row r="5" spans="1:11" s="27" customFormat="1" x14ac:dyDescent="0.25">
      <c r="A5" s="26">
        <v>45210</v>
      </c>
      <c r="B5" s="4" t="s">
        <v>11</v>
      </c>
      <c r="C5" s="4" t="str">
        <f t="shared" si="0"/>
        <v>PMK 090</v>
      </c>
      <c r="D5" s="4">
        <v>2</v>
      </c>
      <c r="E5" s="4" t="s">
        <v>23</v>
      </c>
      <c r="F5" s="4" t="s">
        <v>24</v>
      </c>
      <c r="G5" s="4" t="s">
        <v>541</v>
      </c>
      <c r="H5" s="4">
        <v>70214</v>
      </c>
      <c r="I5" s="4"/>
      <c r="J5" s="4">
        <v>26.2</v>
      </c>
      <c r="K5" s="4" t="s">
        <v>10</v>
      </c>
    </row>
    <row r="6" spans="1:11" s="27" customFormat="1" x14ac:dyDescent="0.25">
      <c r="A6" s="26">
        <v>45210</v>
      </c>
      <c r="B6" s="4" t="s">
        <v>34</v>
      </c>
      <c r="C6" s="4" t="str">
        <f t="shared" si="0"/>
        <v>MGI 513</v>
      </c>
      <c r="D6" s="4">
        <v>1</v>
      </c>
      <c r="E6" s="4" t="s">
        <v>27</v>
      </c>
      <c r="F6" s="4" t="s">
        <v>371</v>
      </c>
      <c r="G6" s="4" t="s">
        <v>372</v>
      </c>
      <c r="H6" s="4">
        <v>70236</v>
      </c>
      <c r="I6" s="4"/>
      <c r="J6" s="4">
        <v>1.5</v>
      </c>
      <c r="K6" s="4" t="s">
        <v>10</v>
      </c>
    </row>
    <row r="7" spans="1:11" s="27" customFormat="1" x14ac:dyDescent="0.25">
      <c r="A7" s="26">
        <v>45210</v>
      </c>
      <c r="B7" s="4" t="s">
        <v>34</v>
      </c>
      <c r="C7" s="4" t="str">
        <f t="shared" si="0"/>
        <v>MGI 513</v>
      </c>
      <c r="D7" s="4">
        <v>1</v>
      </c>
      <c r="E7" s="4" t="s">
        <v>27</v>
      </c>
      <c r="F7" s="4" t="s">
        <v>68</v>
      </c>
      <c r="G7" s="4" t="s">
        <v>542</v>
      </c>
      <c r="H7" s="4">
        <v>70220</v>
      </c>
      <c r="I7" s="4">
        <v>0.3</v>
      </c>
      <c r="J7" s="4"/>
      <c r="K7" s="4" t="s">
        <v>10</v>
      </c>
    </row>
    <row r="8" spans="1:11" s="27" customFormat="1" x14ac:dyDescent="0.25">
      <c r="A8" s="26">
        <v>45210</v>
      </c>
      <c r="B8" s="4" t="s">
        <v>34</v>
      </c>
      <c r="C8" s="4" t="str">
        <f t="shared" si="0"/>
        <v>MGI 513</v>
      </c>
      <c r="D8" s="4">
        <v>1</v>
      </c>
      <c r="E8" s="4" t="s">
        <v>27</v>
      </c>
      <c r="F8" s="4" t="s">
        <v>339</v>
      </c>
      <c r="G8" s="4" t="s">
        <v>340</v>
      </c>
      <c r="H8" s="4">
        <v>70217</v>
      </c>
      <c r="I8" s="4"/>
      <c r="J8" s="4">
        <v>4</v>
      </c>
      <c r="K8" s="4" t="s">
        <v>10</v>
      </c>
    </row>
    <row r="9" spans="1:11" s="27" customFormat="1" x14ac:dyDescent="0.25">
      <c r="A9" s="26">
        <v>45210</v>
      </c>
      <c r="B9" s="4" t="s">
        <v>34</v>
      </c>
      <c r="C9" s="4" t="str">
        <f t="shared" si="0"/>
        <v>MGI 513</v>
      </c>
      <c r="D9" s="4">
        <v>2</v>
      </c>
      <c r="E9" s="4" t="s">
        <v>12</v>
      </c>
      <c r="F9" s="4" t="s">
        <v>318</v>
      </c>
      <c r="G9" s="4" t="s">
        <v>543</v>
      </c>
      <c r="H9" s="4">
        <v>70234</v>
      </c>
      <c r="I9" s="4">
        <v>0.7</v>
      </c>
      <c r="J9" s="4"/>
      <c r="K9" s="4" t="s">
        <v>10</v>
      </c>
    </row>
    <row r="10" spans="1:11" s="27" customFormat="1" x14ac:dyDescent="0.25">
      <c r="A10" s="26">
        <v>45210</v>
      </c>
      <c r="B10" s="4" t="s">
        <v>34</v>
      </c>
      <c r="C10" s="4" t="str">
        <f t="shared" si="0"/>
        <v>MGI 513</v>
      </c>
      <c r="D10" s="4">
        <v>2</v>
      </c>
      <c r="E10" s="4" t="s">
        <v>12</v>
      </c>
      <c r="F10" s="4" t="s">
        <v>405</v>
      </c>
      <c r="G10" s="4" t="s">
        <v>406</v>
      </c>
      <c r="H10" s="4">
        <v>70225</v>
      </c>
      <c r="I10" s="4">
        <v>0.1</v>
      </c>
      <c r="J10" s="4"/>
      <c r="K10" s="4" t="s">
        <v>10</v>
      </c>
    </row>
    <row r="11" spans="1:11" s="27" customFormat="1" x14ac:dyDescent="0.25">
      <c r="A11" s="26">
        <v>45210</v>
      </c>
      <c r="B11" s="4" t="s">
        <v>34</v>
      </c>
      <c r="C11" s="4" t="str">
        <f t="shared" si="0"/>
        <v>MGI 513</v>
      </c>
      <c r="D11" s="4">
        <v>2</v>
      </c>
      <c r="E11" s="4" t="s">
        <v>12</v>
      </c>
      <c r="F11" s="4" t="s">
        <v>544</v>
      </c>
      <c r="G11" s="4" t="s">
        <v>545</v>
      </c>
      <c r="H11" s="4">
        <v>70232</v>
      </c>
      <c r="I11" s="4">
        <v>0.1</v>
      </c>
      <c r="J11" s="4"/>
      <c r="K11" s="4" t="s">
        <v>10</v>
      </c>
    </row>
    <row r="12" spans="1:11" s="27" customFormat="1" x14ac:dyDescent="0.25">
      <c r="A12" s="26">
        <v>45210</v>
      </c>
      <c r="B12" s="4" t="s">
        <v>34</v>
      </c>
      <c r="C12" s="4" t="str">
        <f t="shared" si="0"/>
        <v>MGI 513</v>
      </c>
      <c r="D12" s="4">
        <v>2</v>
      </c>
      <c r="E12" s="4" t="s">
        <v>12</v>
      </c>
      <c r="F12" s="4" t="s">
        <v>546</v>
      </c>
      <c r="G12" s="4" t="s">
        <v>547</v>
      </c>
      <c r="H12" s="4">
        <v>70241</v>
      </c>
      <c r="I12" s="4">
        <v>0.1</v>
      </c>
      <c r="J12" s="4">
        <v>0.2</v>
      </c>
      <c r="K12" s="4" t="s">
        <v>10</v>
      </c>
    </row>
    <row r="13" spans="1:11" s="27" customFormat="1" x14ac:dyDescent="0.25">
      <c r="A13" s="26">
        <v>45210</v>
      </c>
      <c r="B13" s="4" t="s">
        <v>40</v>
      </c>
      <c r="C13" s="4" t="str">
        <f t="shared" si="0"/>
        <v>MGW270</v>
      </c>
      <c r="D13" s="4">
        <v>1</v>
      </c>
      <c r="E13" s="4" t="s">
        <v>548</v>
      </c>
      <c r="F13" s="4" t="s">
        <v>241</v>
      </c>
      <c r="G13" s="4" t="s">
        <v>549</v>
      </c>
      <c r="H13" s="4">
        <v>70253</v>
      </c>
      <c r="I13" s="4">
        <v>0.7</v>
      </c>
      <c r="J13" s="4">
        <v>9.5</v>
      </c>
      <c r="K13" s="4" t="s">
        <v>18</v>
      </c>
    </row>
    <row r="14" spans="1:11" s="27" customFormat="1" x14ac:dyDescent="0.25">
      <c r="A14" s="26">
        <v>45210</v>
      </c>
      <c r="B14" s="4" t="s">
        <v>53</v>
      </c>
      <c r="C14" s="4" t="str">
        <f t="shared" si="0"/>
        <v>KUV274</v>
      </c>
      <c r="D14" s="4">
        <v>1</v>
      </c>
      <c r="E14" s="4" t="s">
        <v>12</v>
      </c>
      <c r="F14" s="4" t="s">
        <v>240</v>
      </c>
      <c r="G14" s="4" t="s">
        <v>155</v>
      </c>
      <c r="H14" s="4">
        <v>70237</v>
      </c>
      <c r="I14" s="4">
        <v>6.4</v>
      </c>
      <c r="J14" s="4"/>
      <c r="K14" s="4" t="s">
        <v>10</v>
      </c>
    </row>
    <row r="15" spans="1:11" s="27" customFormat="1" x14ac:dyDescent="0.25">
      <c r="A15" s="26">
        <v>45210</v>
      </c>
      <c r="B15" s="4" t="s">
        <v>53</v>
      </c>
      <c r="C15" s="4" t="str">
        <f t="shared" si="0"/>
        <v>KUV274</v>
      </c>
      <c r="D15" s="4">
        <v>1</v>
      </c>
      <c r="E15" s="4" t="s">
        <v>67</v>
      </c>
      <c r="F15" s="4" t="s">
        <v>282</v>
      </c>
      <c r="G15" s="4" t="s">
        <v>283</v>
      </c>
      <c r="H15" s="4">
        <v>70222</v>
      </c>
      <c r="I15" s="4"/>
      <c r="J15" s="4">
        <v>4</v>
      </c>
      <c r="K15" s="4" t="s">
        <v>10</v>
      </c>
    </row>
    <row r="16" spans="1:11" s="27" customFormat="1" x14ac:dyDescent="0.25">
      <c r="A16" s="26">
        <v>45210</v>
      </c>
      <c r="B16" s="4" t="s">
        <v>104</v>
      </c>
      <c r="C16" s="4" t="str">
        <f t="shared" si="0"/>
        <v>UCS 416</v>
      </c>
      <c r="D16" s="4">
        <v>1</v>
      </c>
      <c r="E16" s="4" t="s">
        <v>27</v>
      </c>
      <c r="F16" s="4" t="s">
        <v>312</v>
      </c>
      <c r="G16" s="4" t="s">
        <v>550</v>
      </c>
      <c r="H16" s="4">
        <v>70240</v>
      </c>
      <c r="I16" s="4">
        <v>0.9</v>
      </c>
      <c r="J16" s="4"/>
      <c r="K16" s="4" t="s">
        <v>10</v>
      </c>
    </row>
    <row r="17" spans="1:11" s="27" customFormat="1" x14ac:dyDescent="0.25">
      <c r="A17" s="26">
        <v>45210</v>
      </c>
      <c r="B17" s="4" t="s">
        <v>53</v>
      </c>
      <c r="C17" s="4" t="str">
        <f t="shared" si="0"/>
        <v>KUV274</v>
      </c>
      <c r="D17" s="4">
        <v>2</v>
      </c>
      <c r="E17" s="4" t="s">
        <v>12</v>
      </c>
      <c r="F17" s="4" t="s">
        <v>240</v>
      </c>
      <c r="G17" s="4" t="s">
        <v>155</v>
      </c>
      <c r="H17" s="4">
        <v>70238</v>
      </c>
      <c r="I17" s="4">
        <v>4.5999999999999996</v>
      </c>
      <c r="J17" s="4"/>
      <c r="K17" s="4" t="s">
        <v>10</v>
      </c>
    </row>
    <row r="18" spans="1:11" s="27" customFormat="1" x14ac:dyDescent="0.25">
      <c r="A18" s="26">
        <v>45210</v>
      </c>
      <c r="B18" s="4" t="s">
        <v>64</v>
      </c>
      <c r="C18" s="4" t="str">
        <f t="shared" si="0"/>
        <v>PLH889</v>
      </c>
      <c r="D18" s="4">
        <v>1</v>
      </c>
      <c r="E18" s="4" t="s">
        <v>23</v>
      </c>
      <c r="F18" s="4" t="s">
        <v>551</v>
      </c>
      <c r="G18" s="4" t="s">
        <v>552</v>
      </c>
      <c r="H18" s="4">
        <v>70224</v>
      </c>
      <c r="I18" s="4">
        <v>0.1</v>
      </c>
      <c r="J18" s="4"/>
      <c r="K18" s="4" t="s">
        <v>10</v>
      </c>
    </row>
    <row r="19" spans="1:11" x14ac:dyDescent="0.25">
      <c r="A19" s="2">
        <v>45210</v>
      </c>
      <c r="B19" s="25"/>
      <c r="C19" s="25"/>
      <c r="D19" s="25"/>
      <c r="E19" s="25" t="s">
        <v>166</v>
      </c>
      <c r="F19" s="25" t="s">
        <v>65</v>
      </c>
      <c r="G19" s="25" t="s">
        <v>390</v>
      </c>
      <c r="H19" s="25">
        <v>70235</v>
      </c>
      <c r="I19" s="3"/>
      <c r="J19" s="3">
        <v>0.1</v>
      </c>
      <c r="K19" s="3" t="s">
        <v>10</v>
      </c>
    </row>
    <row r="20" spans="1:11" x14ac:dyDescent="0.25">
      <c r="A20" s="2">
        <v>45210</v>
      </c>
      <c r="B20" s="25"/>
      <c r="C20" s="25"/>
      <c r="D20" s="25"/>
      <c r="E20" s="25" t="s">
        <v>572</v>
      </c>
      <c r="F20" s="25" t="s">
        <v>389</v>
      </c>
      <c r="G20" s="25" t="s">
        <v>390</v>
      </c>
      <c r="H20" s="25">
        <v>70221</v>
      </c>
      <c r="I20" s="3"/>
      <c r="J20" s="3">
        <v>0.5</v>
      </c>
      <c r="K20" s="3" t="s">
        <v>10</v>
      </c>
    </row>
    <row r="21" spans="1:11" s="27" customFormat="1" x14ac:dyDescent="0.25">
      <c r="A21" s="26">
        <v>45210</v>
      </c>
      <c r="B21" s="4" t="s">
        <v>64</v>
      </c>
      <c r="C21" s="4" t="str">
        <f t="shared" si="0"/>
        <v>PLH889</v>
      </c>
      <c r="D21" s="4">
        <v>1</v>
      </c>
      <c r="E21" s="4" t="s">
        <v>12</v>
      </c>
      <c r="F21" s="4" t="s">
        <v>445</v>
      </c>
      <c r="G21" s="4" t="s">
        <v>446</v>
      </c>
      <c r="H21" s="4">
        <v>70233</v>
      </c>
      <c r="I21" s="4"/>
      <c r="J21" s="4">
        <v>1.9</v>
      </c>
      <c r="K21" s="4" t="s">
        <v>10</v>
      </c>
    </row>
    <row r="22" spans="1:11" s="27" customFormat="1" x14ac:dyDescent="0.25">
      <c r="A22" s="26">
        <v>45210</v>
      </c>
      <c r="B22" s="4" t="s">
        <v>64</v>
      </c>
      <c r="C22" s="4" t="str">
        <f t="shared" si="0"/>
        <v>PLH889</v>
      </c>
      <c r="D22" s="4">
        <v>1</v>
      </c>
      <c r="E22" s="4" t="s">
        <v>23</v>
      </c>
      <c r="F22" s="4" t="s">
        <v>455</v>
      </c>
      <c r="G22" s="4" t="s">
        <v>456</v>
      </c>
      <c r="H22" s="4">
        <v>70131</v>
      </c>
      <c r="I22" s="4"/>
      <c r="J22" s="4">
        <v>0.2</v>
      </c>
      <c r="K22" s="4" t="s">
        <v>18</v>
      </c>
    </row>
    <row r="23" spans="1:11" s="27" customFormat="1" x14ac:dyDescent="0.25">
      <c r="A23" s="26">
        <v>45210</v>
      </c>
      <c r="B23" s="4" t="s">
        <v>90</v>
      </c>
      <c r="C23" s="4" t="str">
        <f t="shared" si="0"/>
        <v>WTH 142</v>
      </c>
      <c r="D23" s="4">
        <v>1</v>
      </c>
      <c r="E23" s="4" t="s">
        <v>12</v>
      </c>
      <c r="F23" s="4" t="s">
        <v>403</v>
      </c>
      <c r="G23" s="4" t="s">
        <v>404</v>
      </c>
      <c r="H23" s="4">
        <v>70218</v>
      </c>
      <c r="I23" s="4"/>
      <c r="J23" s="4">
        <v>5.9</v>
      </c>
      <c r="K23" s="4" t="s">
        <v>18</v>
      </c>
    </row>
    <row r="24" spans="1:11" s="27" customFormat="1" x14ac:dyDescent="0.25">
      <c r="A24" s="26">
        <v>45210</v>
      </c>
      <c r="B24" s="4" t="s">
        <v>90</v>
      </c>
      <c r="C24" s="4" t="str">
        <f t="shared" si="0"/>
        <v>WTH 142</v>
      </c>
      <c r="D24" s="4">
        <v>1</v>
      </c>
      <c r="E24" s="4" t="s">
        <v>12</v>
      </c>
      <c r="F24" s="4" t="s">
        <v>553</v>
      </c>
      <c r="G24" s="4" t="s">
        <v>554</v>
      </c>
      <c r="H24" s="4">
        <v>70228</v>
      </c>
      <c r="I24" s="4"/>
      <c r="J24" s="4">
        <v>1</v>
      </c>
      <c r="K24" s="4" t="s">
        <v>10</v>
      </c>
    </row>
    <row r="25" spans="1:11" s="27" customFormat="1" x14ac:dyDescent="0.25">
      <c r="A25" s="26">
        <v>45210</v>
      </c>
      <c r="B25" s="4" t="s">
        <v>90</v>
      </c>
      <c r="C25" s="4" t="str">
        <f t="shared" si="0"/>
        <v>WTH 142</v>
      </c>
      <c r="D25" s="4">
        <v>2</v>
      </c>
      <c r="E25" s="4" t="s">
        <v>12</v>
      </c>
      <c r="F25" s="4" t="s">
        <v>425</v>
      </c>
      <c r="G25" s="4" t="s">
        <v>426</v>
      </c>
      <c r="H25" s="4">
        <v>70227</v>
      </c>
      <c r="I25" s="4">
        <v>1.2</v>
      </c>
      <c r="J25" s="4">
        <v>4</v>
      </c>
      <c r="K25" s="4" t="s">
        <v>10</v>
      </c>
    </row>
    <row r="26" spans="1:11" s="27" customFormat="1" x14ac:dyDescent="0.25">
      <c r="A26" s="26">
        <v>45210</v>
      </c>
      <c r="B26" s="4" t="s">
        <v>142</v>
      </c>
      <c r="C26" s="4" t="str">
        <f t="shared" si="0"/>
        <v>WIW 420</v>
      </c>
      <c r="D26" s="4">
        <v>1</v>
      </c>
      <c r="E26" s="4" t="s">
        <v>23</v>
      </c>
      <c r="F26" s="4" t="s">
        <v>555</v>
      </c>
      <c r="G26" s="4" t="s">
        <v>556</v>
      </c>
      <c r="H26" s="4">
        <v>70219</v>
      </c>
      <c r="I26" s="4">
        <v>0.1</v>
      </c>
      <c r="J26" s="4">
        <v>2.5</v>
      </c>
      <c r="K26" s="4" t="s">
        <v>10</v>
      </c>
    </row>
    <row r="27" spans="1:11" s="27" customFormat="1" x14ac:dyDescent="0.25">
      <c r="A27" s="26">
        <v>45210</v>
      </c>
      <c r="B27" s="4" t="s">
        <v>142</v>
      </c>
      <c r="C27" s="4" t="str">
        <f t="shared" si="0"/>
        <v>WIW 420</v>
      </c>
      <c r="D27" s="4">
        <v>1</v>
      </c>
      <c r="E27" s="4" t="s">
        <v>23</v>
      </c>
      <c r="F27" s="4" t="s">
        <v>217</v>
      </c>
      <c r="G27" s="4" t="s">
        <v>557</v>
      </c>
      <c r="H27" s="4">
        <v>70216</v>
      </c>
      <c r="I27" s="4"/>
      <c r="J27" s="4">
        <v>3.1</v>
      </c>
      <c r="K27" s="4" t="s">
        <v>18</v>
      </c>
    </row>
    <row r="28" spans="1:11" s="27" customFormat="1" x14ac:dyDescent="0.25">
      <c r="A28" s="26">
        <v>45210</v>
      </c>
      <c r="B28" s="4" t="s">
        <v>98</v>
      </c>
      <c r="C28" s="4" t="str">
        <f t="shared" si="0"/>
        <v>HCB 003</v>
      </c>
      <c r="D28" s="4">
        <v>1</v>
      </c>
      <c r="E28" s="4" t="s">
        <v>27</v>
      </c>
      <c r="F28" s="4" t="s">
        <v>267</v>
      </c>
      <c r="G28" s="4" t="s">
        <v>558</v>
      </c>
      <c r="H28" s="4">
        <v>70243</v>
      </c>
      <c r="I28" s="4">
        <v>0.2</v>
      </c>
      <c r="J28" s="4">
        <v>7</v>
      </c>
      <c r="K28" s="4" t="s">
        <v>10</v>
      </c>
    </row>
    <row r="29" spans="1:11" s="27" customFormat="1" x14ac:dyDescent="0.25">
      <c r="A29" s="26">
        <v>45210</v>
      </c>
      <c r="B29" s="4" t="s">
        <v>104</v>
      </c>
      <c r="C29" s="4" t="str">
        <f t="shared" si="0"/>
        <v>UCS 416</v>
      </c>
      <c r="D29" s="4">
        <v>1</v>
      </c>
      <c r="E29" s="4" t="s">
        <v>27</v>
      </c>
      <c r="F29" s="4" t="s">
        <v>559</v>
      </c>
      <c r="G29" s="4" t="s">
        <v>560</v>
      </c>
      <c r="H29" s="4">
        <v>70242</v>
      </c>
      <c r="I29" s="4">
        <v>0.4</v>
      </c>
      <c r="J29" s="4">
        <v>7</v>
      </c>
      <c r="K29" s="4" t="s">
        <v>10</v>
      </c>
    </row>
    <row r="30" spans="1:11" s="27" customFormat="1" x14ac:dyDescent="0.25">
      <c r="A30" s="26">
        <v>45210</v>
      </c>
      <c r="B30" s="4" t="s">
        <v>104</v>
      </c>
      <c r="C30" s="4" t="str">
        <f t="shared" si="0"/>
        <v>UCS 416</v>
      </c>
      <c r="D30" s="4">
        <v>1</v>
      </c>
      <c r="E30" s="4" t="s">
        <v>27</v>
      </c>
      <c r="F30" s="4" t="s">
        <v>232</v>
      </c>
      <c r="G30" s="4" t="s">
        <v>233</v>
      </c>
      <c r="H30" s="4">
        <v>70239</v>
      </c>
      <c r="I30" s="4">
        <v>0.1</v>
      </c>
      <c r="J30" s="4">
        <v>0.5</v>
      </c>
      <c r="K30" s="4" t="s">
        <v>10</v>
      </c>
    </row>
    <row r="31" spans="1:11" s="27" customFormat="1" x14ac:dyDescent="0.25">
      <c r="A31" s="26">
        <v>45210</v>
      </c>
      <c r="B31" s="4" t="s">
        <v>98</v>
      </c>
      <c r="C31" s="4" t="str">
        <f t="shared" si="0"/>
        <v>HCB 003</v>
      </c>
      <c r="D31" s="4">
        <v>2</v>
      </c>
      <c r="E31" s="4" t="s">
        <v>27</v>
      </c>
      <c r="F31" s="4" t="s">
        <v>561</v>
      </c>
      <c r="G31" s="4" t="s">
        <v>562</v>
      </c>
      <c r="H31" s="4">
        <v>70215</v>
      </c>
      <c r="I31" s="4"/>
      <c r="J31" s="4">
        <v>1</v>
      </c>
      <c r="K31" s="4" t="s">
        <v>10</v>
      </c>
    </row>
    <row r="32" spans="1:11" s="27" customFormat="1" x14ac:dyDescent="0.25">
      <c r="A32" s="26">
        <v>45210</v>
      </c>
      <c r="B32" s="4" t="s">
        <v>98</v>
      </c>
      <c r="C32" s="4" t="str">
        <f t="shared" si="0"/>
        <v>HCB 003</v>
      </c>
      <c r="D32" s="4">
        <v>2</v>
      </c>
      <c r="E32" s="4" t="s">
        <v>27</v>
      </c>
      <c r="F32" s="4" t="s">
        <v>563</v>
      </c>
      <c r="G32" s="4" t="s">
        <v>564</v>
      </c>
      <c r="H32" s="4">
        <v>70226</v>
      </c>
      <c r="I32" s="4">
        <v>1</v>
      </c>
      <c r="J32" s="4">
        <v>2</v>
      </c>
      <c r="K32" s="4" t="s">
        <v>10</v>
      </c>
    </row>
    <row r="33" spans="1:11" s="27" customFormat="1" x14ac:dyDescent="0.25">
      <c r="A33" s="26">
        <v>45210</v>
      </c>
      <c r="B33" s="4" t="s">
        <v>98</v>
      </c>
      <c r="C33" s="4" t="str">
        <f t="shared" si="0"/>
        <v>HCB 003</v>
      </c>
      <c r="D33" s="4">
        <v>2</v>
      </c>
      <c r="E33" s="4" t="s">
        <v>27</v>
      </c>
      <c r="F33" s="4" t="s">
        <v>544</v>
      </c>
      <c r="G33" s="4" t="s">
        <v>565</v>
      </c>
      <c r="H33" s="4">
        <v>70229</v>
      </c>
      <c r="I33" s="4">
        <v>0.1</v>
      </c>
      <c r="J33" s="4"/>
      <c r="K33" s="4" t="s">
        <v>10</v>
      </c>
    </row>
    <row r="34" spans="1:11" s="27" customFormat="1" x14ac:dyDescent="0.25">
      <c r="A34" s="26">
        <v>45210</v>
      </c>
      <c r="B34" s="4" t="s">
        <v>98</v>
      </c>
      <c r="C34" s="4" t="str">
        <f t="shared" si="0"/>
        <v>HCB 003</v>
      </c>
      <c r="D34" s="4">
        <v>2</v>
      </c>
      <c r="E34" s="4" t="s">
        <v>566</v>
      </c>
      <c r="F34" s="4" t="s">
        <v>567</v>
      </c>
      <c r="G34" s="4" t="s">
        <v>568</v>
      </c>
      <c r="H34" s="4">
        <v>70244</v>
      </c>
      <c r="I34" s="4"/>
      <c r="J34" s="4">
        <v>2.5</v>
      </c>
      <c r="K34" s="4" t="s">
        <v>10</v>
      </c>
    </row>
    <row r="35" spans="1:11" s="27" customFormat="1" x14ac:dyDescent="0.25">
      <c r="A35" s="26">
        <v>45210</v>
      </c>
      <c r="B35" s="4" t="s">
        <v>95</v>
      </c>
      <c r="C35" s="4" t="str">
        <f t="shared" si="0"/>
        <v>DMQ 934</v>
      </c>
      <c r="D35" s="4">
        <v>1</v>
      </c>
      <c r="E35" s="4" t="s">
        <v>205</v>
      </c>
      <c r="F35" s="4" t="s">
        <v>286</v>
      </c>
      <c r="G35" s="4" t="s">
        <v>287</v>
      </c>
      <c r="H35" s="4">
        <v>70255</v>
      </c>
      <c r="I35" s="4"/>
      <c r="J35" s="4">
        <v>5.9</v>
      </c>
      <c r="K35" s="4" t="s">
        <v>10</v>
      </c>
    </row>
    <row r="36" spans="1:11" s="27" customFormat="1" x14ac:dyDescent="0.25">
      <c r="A36" s="26">
        <v>45210</v>
      </c>
      <c r="B36" s="4" t="s">
        <v>26</v>
      </c>
      <c r="C36" s="4" t="str">
        <f t="shared" si="0"/>
        <v>AA 544 YZ</v>
      </c>
      <c r="D36" s="4">
        <v>2</v>
      </c>
      <c r="E36" s="4" t="s">
        <v>27</v>
      </c>
      <c r="F36" s="4" t="s">
        <v>51</v>
      </c>
      <c r="G36" s="4" t="s">
        <v>569</v>
      </c>
      <c r="H36" s="4">
        <v>70256</v>
      </c>
      <c r="I36" s="4"/>
      <c r="J36" s="4">
        <v>5.3</v>
      </c>
      <c r="K36" s="4" t="s">
        <v>10</v>
      </c>
    </row>
    <row r="37" spans="1:11" s="27" customFormat="1" x14ac:dyDescent="0.25">
      <c r="A37" s="26">
        <v>45210</v>
      </c>
      <c r="B37" s="4" t="s">
        <v>110</v>
      </c>
      <c r="C37" s="4" t="str">
        <f t="shared" si="0"/>
        <v>WYK 776</v>
      </c>
      <c r="D37" s="4">
        <v>1</v>
      </c>
      <c r="E37" s="4" t="s">
        <v>56</v>
      </c>
      <c r="F37" s="4" t="s">
        <v>570</v>
      </c>
      <c r="G37" s="4" t="s">
        <v>571</v>
      </c>
      <c r="H37" s="4">
        <v>70252</v>
      </c>
      <c r="I37" s="4"/>
      <c r="J37" s="4">
        <v>4.7</v>
      </c>
      <c r="K37" s="4" t="s">
        <v>10</v>
      </c>
    </row>
    <row r="38" spans="1:11" s="27" customFormat="1" x14ac:dyDescent="0.25">
      <c r="A38" s="26">
        <v>45210</v>
      </c>
      <c r="B38" s="4" t="s">
        <v>110</v>
      </c>
      <c r="C38" s="4" t="str">
        <f t="shared" si="0"/>
        <v>WYK 776</v>
      </c>
      <c r="D38" s="4">
        <v>2</v>
      </c>
      <c r="E38" s="4" t="s">
        <v>205</v>
      </c>
      <c r="F38" s="4" t="s">
        <v>286</v>
      </c>
      <c r="G38" s="4" t="s">
        <v>287</v>
      </c>
      <c r="H38" s="4">
        <v>70254</v>
      </c>
      <c r="I38" s="4"/>
      <c r="J38" s="4">
        <v>5.3</v>
      </c>
      <c r="K38" s="4" t="s">
        <v>10</v>
      </c>
    </row>
    <row r="39" spans="1:11" s="27" customFormat="1" x14ac:dyDescent="0.25">
      <c r="A39" s="26">
        <v>45210</v>
      </c>
      <c r="B39" s="4" t="s">
        <v>85</v>
      </c>
      <c r="C39" s="4" t="str">
        <f t="shared" ref="C39:C41" si="1">IF(B39="GUZMAN","SOT 079",IF(B39="MIGUEL","DMQ 934",IF(B39="FRANCO","UCS 416",IF(B39="MOYANO","HCB 003",IF(B39="MUSTAFA","UKQ 237",IF(B39="TONI","MGW270",IF(B39="IBARRA","PLH889",IF(B39="VILLAFAÑE","MGI 513",IF(B39="VELAZQUEZ","PMK 090",IF(B39="ACOSTA","KUV274",IF(B39="LEDESMA","AA 544 YZ",IF(B39="NIETO","WIW 420",IF(B39="GONZALEZ","VBT 585",IF(B39="LOZANO","WYK 776",IF(B39="AGUSTIN","WTH 142","")))))))))))))))</f>
        <v>VBT 585</v>
      </c>
      <c r="D39" s="4">
        <v>1</v>
      </c>
      <c r="E39" s="4" t="s">
        <v>260</v>
      </c>
      <c r="F39" s="4" t="s">
        <v>185</v>
      </c>
      <c r="G39" s="4" t="s">
        <v>186</v>
      </c>
      <c r="H39" s="4">
        <v>70251</v>
      </c>
      <c r="I39" s="4"/>
      <c r="J39" s="4">
        <v>12</v>
      </c>
      <c r="K39" s="4" t="s">
        <v>10</v>
      </c>
    </row>
    <row r="40" spans="1:11" x14ac:dyDescent="0.25">
      <c r="A40" s="2">
        <v>45210</v>
      </c>
      <c r="B40" s="24" t="s">
        <v>64</v>
      </c>
      <c r="C40" s="24" t="str">
        <f t="shared" si="1"/>
        <v>PLH889</v>
      </c>
      <c r="D40" s="24">
        <v>1</v>
      </c>
      <c r="E40" s="24" t="s">
        <v>152</v>
      </c>
      <c r="F40" s="24" t="s">
        <v>515</v>
      </c>
      <c r="G40" s="24" t="s">
        <v>573</v>
      </c>
      <c r="H40" s="24">
        <v>70201</v>
      </c>
      <c r="I40" s="3"/>
      <c r="J40" s="3">
        <v>0.5</v>
      </c>
      <c r="K40" s="3" t="s">
        <v>18</v>
      </c>
    </row>
    <row r="41" spans="1:11" x14ac:dyDescent="0.25">
      <c r="A41" s="2">
        <v>45210</v>
      </c>
      <c r="B41" s="24" t="s">
        <v>26</v>
      </c>
      <c r="C41" s="24" t="str">
        <f t="shared" si="1"/>
        <v>AA 544 YZ</v>
      </c>
      <c r="D41" s="24">
        <v>1</v>
      </c>
      <c r="E41" s="24" t="s">
        <v>153</v>
      </c>
      <c r="F41" s="24" t="s">
        <v>28</v>
      </c>
      <c r="G41" s="24" t="s">
        <v>29</v>
      </c>
      <c r="H41" s="24">
        <v>70283</v>
      </c>
      <c r="I41" s="3"/>
      <c r="J41" s="3">
        <v>12</v>
      </c>
      <c r="K41" s="3" t="s">
        <v>10</v>
      </c>
    </row>
    <row r="42" spans="1:11" x14ac:dyDescent="0.25">
      <c r="A42" s="2">
        <v>45210</v>
      </c>
      <c r="B42" s="24" t="s">
        <v>104</v>
      </c>
      <c r="C42" s="24" t="str">
        <f t="shared" si="0"/>
        <v>UCS 416</v>
      </c>
      <c r="D42" s="24">
        <v>1</v>
      </c>
      <c r="E42" s="24" t="s">
        <v>151</v>
      </c>
      <c r="F42" s="24" t="s">
        <v>538</v>
      </c>
      <c r="G42" s="24" t="s">
        <v>574</v>
      </c>
      <c r="H42" s="24">
        <v>70281</v>
      </c>
      <c r="I42" s="3">
        <v>0.4</v>
      </c>
      <c r="J42" s="3"/>
      <c r="K42" s="3" t="s">
        <v>18</v>
      </c>
    </row>
    <row r="43" spans="1:11" x14ac:dyDescent="0.25">
      <c r="A43" s="2">
        <v>45210</v>
      </c>
      <c r="B43" s="24" t="s">
        <v>296</v>
      </c>
      <c r="C43" s="24" t="str">
        <f t="shared" si="0"/>
        <v>UKQ 237</v>
      </c>
      <c r="D43" s="24">
        <v>1</v>
      </c>
      <c r="E43" s="24" t="s">
        <v>156</v>
      </c>
      <c r="F43" s="24" t="s">
        <v>282</v>
      </c>
      <c r="G43" s="24" t="s">
        <v>283</v>
      </c>
      <c r="H43" s="24">
        <v>70287</v>
      </c>
      <c r="I43" s="3"/>
      <c r="J43" s="3">
        <v>5.3</v>
      </c>
      <c r="K43" s="3" t="s">
        <v>10</v>
      </c>
    </row>
    <row r="44" spans="1:11" x14ac:dyDescent="0.25">
      <c r="A44" s="2">
        <v>45210</v>
      </c>
      <c r="B44" s="24" t="s">
        <v>26</v>
      </c>
      <c r="C44" s="24" t="str">
        <f t="shared" si="0"/>
        <v>AA 544 YZ</v>
      </c>
      <c r="D44" s="24">
        <v>2</v>
      </c>
      <c r="E44" s="24" t="s">
        <v>159</v>
      </c>
      <c r="F44" s="24" t="s">
        <v>575</v>
      </c>
      <c r="G44" s="24" t="s">
        <v>576</v>
      </c>
      <c r="H44" s="24">
        <v>70302</v>
      </c>
      <c r="I44" s="3"/>
      <c r="J44" s="3">
        <v>2</v>
      </c>
      <c r="K44" s="3" t="s">
        <v>18</v>
      </c>
    </row>
    <row r="45" spans="1:11" x14ac:dyDescent="0.25">
      <c r="A45" s="2">
        <v>45210</v>
      </c>
      <c r="B45" s="24" t="s">
        <v>26</v>
      </c>
      <c r="C45" s="24" t="str">
        <f t="shared" si="0"/>
        <v>AA 544 YZ</v>
      </c>
      <c r="D45" s="24">
        <v>2</v>
      </c>
      <c r="E45" s="24" t="s">
        <v>160</v>
      </c>
      <c r="F45" s="24" t="s">
        <v>337</v>
      </c>
      <c r="G45" s="24" t="s">
        <v>338</v>
      </c>
      <c r="H45" s="24">
        <v>70309</v>
      </c>
      <c r="I45" s="3"/>
      <c r="J45" s="3">
        <v>1.2</v>
      </c>
      <c r="K45" s="3" t="s">
        <v>10</v>
      </c>
    </row>
    <row r="46" spans="1:11" x14ac:dyDescent="0.25">
      <c r="A46" s="2">
        <v>45210</v>
      </c>
      <c r="B46" s="24" t="s">
        <v>53</v>
      </c>
      <c r="C46" s="24" t="str">
        <f t="shared" si="0"/>
        <v>KUV274</v>
      </c>
      <c r="D46" s="24">
        <v>3</v>
      </c>
      <c r="E46" s="24" t="s">
        <v>161</v>
      </c>
      <c r="F46" s="24" t="s">
        <v>291</v>
      </c>
      <c r="G46" s="24" t="s">
        <v>577</v>
      </c>
      <c r="H46" s="24">
        <v>70332</v>
      </c>
      <c r="I46" s="3"/>
      <c r="J46" s="3">
        <v>12</v>
      </c>
      <c r="K46" s="3" t="s">
        <v>18</v>
      </c>
    </row>
    <row r="47" spans="1:11" x14ac:dyDescent="0.25">
      <c r="A47" s="2">
        <v>45210</v>
      </c>
      <c r="B47" s="24" t="s">
        <v>64</v>
      </c>
      <c r="C47" s="24" t="str">
        <f t="shared" si="0"/>
        <v>PLH889</v>
      </c>
      <c r="D47" s="24">
        <v>2</v>
      </c>
      <c r="E47" s="24" t="s">
        <v>162</v>
      </c>
      <c r="F47" s="24" t="s">
        <v>578</v>
      </c>
      <c r="G47" s="24" t="s">
        <v>275</v>
      </c>
      <c r="H47" s="24" t="s">
        <v>302</v>
      </c>
      <c r="I47" s="3">
        <v>1</v>
      </c>
      <c r="J47" s="3">
        <v>1.8</v>
      </c>
      <c r="K47" s="3" t="s">
        <v>121</v>
      </c>
    </row>
    <row r="48" spans="1:11" x14ac:dyDescent="0.25">
      <c r="A48" s="2">
        <v>45210</v>
      </c>
      <c r="B48" s="24" t="s">
        <v>64</v>
      </c>
      <c r="C48" s="24" t="str">
        <f t="shared" ref="C48" si="2">IF(B48="GUZMAN","SOT 079",IF(B48="MIGUEL","DMQ 934",IF(B48="FRANCO","UCS 416",IF(B48="MOYANO","HCB 003",IF(B48="MUSTAFA","UKQ 237",IF(B48="TONI","MGW270",IF(B48="IBARRA","PLH889",IF(B48="VILLAFAÑE","MGI 513",IF(B48="VELAZQUEZ","PMK 090",IF(B48="ACOSTA","KUV274",IF(B48="LEDESMA","AA 544 YZ",IF(B48="NIETO","WIW 420",IF(B48="GONZALEZ","VBT 585",IF(B48="LOZANO","WYK 776",IF(B48="AGUSTIN","WTH 142","")))))))))))))))</f>
        <v>PLH889</v>
      </c>
      <c r="D48" s="24">
        <v>3</v>
      </c>
      <c r="E48" s="24" t="s">
        <v>163</v>
      </c>
      <c r="F48" s="24" t="s">
        <v>578</v>
      </c>
      <c r="G48" s="24" t="s">
        <v>275</v>
      </c>
      <c r="H48" s="24" t="s">
        <v>302</v>
      </c>
      <c r="I48" s="3">
        <v>5</v>
      </c>
      <c r="J48" s="3">
        <v>0.8</v>
      </c>
      <c r="K48" s="3" t="s">
        <v>121</v>
      </c>
    </row>
    <row r="49" spans="1:11" x14ac:dyDescent="0.25">
      <c r="A49" s="2"/>
      <c r="B49" s="3"/>
      <c r="C49" s="4" t="str">
        <f t="shared" si="0"/>
        <v/>
      </c>
      <c r="D49" s="3"/>
      <c r="E49" s="3"/>
      <c r="F49" s="3"/>
      <c r="G49" s="3"/>
      <c r="H49" s="3"/>
      <c r="I49" s="3"/>
      <c r="J49" s="3"/>
      <c r="K49" s="3"/>
    </row>
    <row r="50" spans="1:11" ht="15.75" thickBot="1" x14ac:dyDescent="0.3"/>
    <row r="51" spans="1:11" ht="15.75" thickBot="1" x14ac:dyDescent="0.3">
      <c r="A51" s="47" t="s">
        <v>114</v>
      </c>
      <c r="B51" s="48"/>
      <c r="C51" s="48"/>
      <c r="D51" s="48"/>
      <c r="E51" s="49"/>
      <c r="G51" s="5"/>
      <c r="H51" s="6" t="s">
        <v>115</v>
      </c>
      <c r="I51" s="6" t="s">
        <v>116</v>
      </c>
    </row>
    <row r="52" spans="1:11" ht="15.75" thickBot="1" x14ac:dyDescent="0.3">
      <c r="A52" s="1" t="s">
        <v>2</v>
      </c>
      <c r="B52" s="1" t="s">
        <v>1</v>
      </c>
      <c r="C52" s="1" t="s">
        <v>115</v>
      </c>
      <c r="D52" s="1" t="s">
        <v>117</v>
      </c>
      <c r="E52" s="1" t="s">
        <v>118</v>
      </c>
      <c r="G52" s="7" t="s">
        <v>18</v>
      </c>
      <c r="H52" s="8">
        <v>58.8</v>
      </c>
      <c r="I52" s="9">
        <f>+H52/H55</f>
        <v>0.29282868525896416</v>
      </c>
    </row>
    <row r="53" spans="1:11" ht="15.75" thickBot="1" x14ac:dyDescent="0.3">
      <c r="A53" s="1" t="s">
        <v>119</v>
      </c>
      <c r="B53" s="1" t="s">
        <v>34</v>
      </c>
      <c r="C53" s="3">
        <v>6</v>
      </c>
      <c r="D53" s="3">
        <v>2</v>
      </c>
      <c r="E53" s="3">
        <f>+C53*D53</f>
        <v>12</v>
      </c>
      <c r="G53" s="7" t="s">
        <v>10</v>
      </c>
      <c r="H53" s="8">
        <v>133.4</v>
      </c>
      <c r="I53" s="10">
        <f>+H53/H55</f>
        <v>0.66434262948207179</v>
      </c>
    </row>
    <row r="54" spans="1:11" ht="15.75" thickBot="1" x14ac:dyDescent="0.3">
      <c r="A54" s="1" t="s">
        <v>120</v>
      </c>
      <c r="B54" s="1" t="s">
        <v>53</v>
      </c>
      <c r="C54" s="3">
        <v>16</v>
      </c>
      <c r="D54" s="3">
        <v>3</v>
      </c>
      <c r="E54" s="3">
        <f t="shared" ref="E54:E59" si="3">+C54*D54</f>
        <v>48</v>
      </c>
      <c r="G54" s="7" t="s">
        <v>121</v>
      </c>
      <c r="H54" s="8">
        <v>8.6</v>
      </c>
      <c r="I54" s="10">
        <f>+H54/H55</f>
        <v>4.2828685258964147E-2</v>
      </c>
    </row>
    <row r="55" spans="1:11" ht="15.75" thickBot="1" x14ac:dyDescent="0.3">
      <c r="A55" s="1" t="s">
        <v>122</v>
      </c>
      <c r="B55" s="1" t="s">
        <v>64</v>
      </c>
      <c r="C55" s="4">
        <v>16</v>
      </c>
      <c r="D55" s="4">
        <v>3</v>
      </c>
      <c r="E55" s="3">
        <f t="shared" si="3"/>
        <v>48</v>
      </c>
      <c r="G55" s="7" t="s">
        <v>123</v>
      </c>
      <c r="H55" s="11">
        <f>SUM(H52:H54)</f>
        <v>200.79999999999998</v>
      </c>
      <c r="I55" s="12">
        <f>SUM(I52:I54)</f>
        <v>1</v>
      </c>
    </row>
    <row r="56" spans="1:11" x14ac:dyDescent="0.25">
      <c r="A56" s="1" t="s">
        <v>124</v>
      </c>
      <c r="B56" s="1" t="s">
        <v>40</v>
      </c>
      <c r="C56" s="3">
        <v>8</v>
      </c>
      <c r="D56" s="3">
        <v>1</v>
      </c>
      <c r="E56" s="3">
        <f t="shared" si="3"/>
        <v>8</v>
      </c>
    </row>
    <row r="57" spans="1:11" x14ac:dyDescent="0.25">
      <c r="A57" s="1" t="s">
        <v>125</v>
      </c>
      <c r="B57" s="1" t="s">
        <v>11</v>
      </c>
      <c r="C57" s="3">
        <v>8</v>
      </c>
      <c r="D57" s="3">
        <v>2</v>
      </c>
      <c r="E57" s="3">
        <f t="shared" si="3"/>
        <v>16</v>
      </c>
    </row>
    <row r="58" spans="1:11" x14ac:dyDescent="0.25">
      <c r="A58" s="1" t="s">
        <v>126</v>
      </c>
      <c r="B58" s="1" t="s">
        <v>26</v>
      </c>
      <c r="C58" s="3">
        <v>16</v>
      </c>
      <c r="D58" s="3">
        <v>2</v>
      </c>
      <c r="E58" s="3">
        <f t="shared" si="3"/>
        <v>32</v>
      </c>
    </row>
    <row r="59" spans="1:11" x14ac:dyDescent="0.25">
      <c r="A59" s="1" t="s">
        <v>127</v>
      </c>
      <c r="B59" s="1" t="s">
        <v>128</v>
      </c>
      <c r="C59" s="3">
        <v>22</v>
      </c>
      <c r="D59" s="3">
        <v>2</v>
      </c>
      <c r="E59" s="3">
        <f t="shared" si="3"/>
        <v>44</v>
      </c>
      <c r="G59" s="13"/>
      <c r="H59" s="13"/>
      <c r="I59" s="14" t="s">
        <v>123</v>
      </c>
      <c r="J59" s="14" t="s">
        <v>129</v>
      </c>
    </row>
    <row r="60" spans="1:11" x14ac:dyDescent="0.25">
      <c r="A60" s="15" t="s">
        <v>130</v>
      </c>
      <c r="B60" s="15"/>
      <c r="C60" s="15"/>
      <c r="D60" s="15"/>
      <c r="E60" s="1">
        <f>+E59+E58+E57+E56+E55+E54+E53</f>
        <v>208</v>
      </c>
      <c r="G60" s="13" t="s">
        <v>131</v>
      </c>
      <c r="H60" s="16">
        <v>231</v>
      </c>
      <c r="I60" s="17">
        <v>203.2</v>
      </c>
      <c r="J60" s="18">
        <f>(I60/H60)*1</f>
        <v>0.87965367965367958</v>
      </c>
    </row>
    <row r="61" spans="1:11" x14ac:dyDescent="0.25">
      <c r="A61" s="50" t="s">
        <v>132</v>
      </c>
      <c r="B61" s="50"/>
      <c r="C61" s="50"/>
      <c r="D61" s="50"/>
      <c r="E61" s="50"/>
      <c r="G61" s="13" t="s">
        <v>133</v>
      </c>
      <c r="H61" s="19">
        <v>298</v>
      </c>
      <c r="I61" s="17">
        <v>200.8</v>
      </c>
      <c r="J61" s="18">
        <f>(I61/H61)*1</f>
        <v>0.67382550335570479</v>
      </c>
    </row>
    <row r="62" spans="1:11" x14ac:dyDescent="0.25">
      <c r="A62" s="1" t="s">
        <v>134</v>
      </c>
      <c r="B62" s="1" t="s">
        <v>104</v>
      </c>
      <c r="C62" s="3">
        <v>7</v>
      </c>
      <c r="D62" s="3">
        <v>1</v>
      </c>
      <c r="E62" s="3">
        <f t="shared" ref="E62:E68" si="4">+C62*D62</f>
        <v>7</v>
      </c>
    </row>
    <row r="63" spans="1:11" x14ac:dyDescent="0.25">
      <c r="A63" s="1" t="s">
        <v>135</v>
      </c>
      <c r="B63" s="1" t="s">
        <v>95</v>
      </c>
      <c r="C63" s="3">
        <v>8</v>
      </c>
      <c r="D63" s="3">
        <v>1</v>
      </c>
      <c r="E63" s="3">
        <f t="shared" si="4"/>
        <v>8</v>
      </c>
    </row>
    <row r="64" spans="1:11" x14ac:dyDescent="0.25">
      <c r="A64" s="1" t="s">
        <v>136</v>
      </c>
      <c r="B64" s="1" t="s">
        <v>110</v>
      </c>
      <c r="C64" s="3">
        <v>8</v>
      </c>
      <c r="D64" s="3">
        <v>2</v>
      </c>
      <c r="E64" s="3">
        <f t="shared" si="4"/>
        <v>16</v>
      </c>
      <c r="G64" s="13" t="s">
        <v>137</v>
      </c>
      <c r="H64" s="13" t="s">
        <v>117</v>
      </c>
      <c r="I64" s="13" t="s">
        <v>138</v>
      </c>
      <c r="J64" s="13" t="s">
        <v>115</v>
      </c>
    </row>
    <row r="65" spans="1:10" x14ac:dyDescent="0.25">
      <c r="A65" s="1" t="s">
        <v>139</v>
      </c>
      <c r="B65" s="1" t="s">
        <v>296</v>
      </c>
      <c r="C65" s="3">
        <v>8</v>
      </c>
      <c r="D65" s="3">
        <v>1</v>
      </c>
      <c r="E65" s="3">
        <f t="shared" si="4"/>
        <v>8</v>
      </c>
      <c r="G65" s="20" t="s">
        <v>140</v>
      </c>
      <c r="H65" s="21">
        <v>13</v>
      </c>
      <c r="I65" s="21">
        <v>25</v>
      </c>
      <c r="J65" s="21">
        <v>126.7</v>
      </c>
    </row>
    <row r="66" spans="1:10" x14ac:dyDescent="0.25">
      <c r="A66" s="22" t="s">
        <v>141</v>
      </c>
      <c r="B66" s="1" t="s">
        <v>142</v>
      </c>
      <c r="C66" s="3">
        <v>7</v>
      </c>
      <c r="D66" s="3">
        <v>1</v>
      </c>
      <c r="E66" s="3">
        <f t="shared" si="4"/>
        <v>7</v>
      </c>
      <c r="G66" s="20" t="s">
        <v>143</v>
      </c>
      <c r="H66" s="21">
        <v>11</v>
      </c>
      <c r="I66" s="21">
        <v>19</v>
      </c>
      <c r="J66" s="21">
        <v>74.099999999999994</v>
      </c>
    </row>
    <row r="67" spans="1:10" x14ac:dyDescent="0.25">
      <c r="A67" s="22" t="s">
        <v>144</v>
      </c>
      <c r="B67" s="1" t="s">
        <v>90</v>
      </c>
      <c r="C67" s="3">
        <v>8</v>
      </c>
      <c r="D67" s="3">
        <v>2</v>
      </c>
      <c r="E67" s="3">
        <f t="shared" si="4"/>
        <v>16</v>
      </c>
      <c r="G67" s="13" t="s">
        <v>123</v>
      </c>
      <c r="H67" s="23">
        <f>+H65+H66</f>
        <v>24</v>
      </c>
      <c r="I67" s="23">
        <f>+I65+I66</f>
        <v>44</v>
      </c>
      <c r="J67" s="23">
        <f>+J65+J66</f>
        <v>200.8</v>
      </c>
    </row>
    <row r="68" spans="1:10" x14ac:dyDescent="0.25">
      <c r="A68" s="1" t="s">
        <v>145</v>
      </c>
      <c r="B68" s="1" t="s">
        <v>98</v>
      </c>
      <c r="C68" s="3">
        <v>8</v>
      </c>
      <c r="D68" s="3">
        <v>2</v>
      </c>
      <c r="E68" s="3">
        <f t="shared" si="4"/>
        <v>16</v>
      </c>
    </row>
    <row r="69" spans="1:10" x14ac:dyDescent="0.25">
      <c r="A69" s="22" t="s">
        <v>146</v>
      </c>
      <c r="B69" s="1" t="s">
        <v>85</v>
      </c>
      <c r="C69" s="3">
        <v>12</v>
      </c>
      <c r="D69" s="3">
        <v>1</v>
      </c>
      <c r="E69" s="3">
        <f>+D69*C69</f>
        <v>12</v>
      </c>
    </row>
    <row r="70" spans="1:10" x14ac:dyDescent="0.25">
      <c r="A70" s="15"/>
      <c r="B70" s="15"/>
      <c r="C70" s="15"/>
      <c r="D70" s="15"/>
      <c r="E70" s="1">
        <f>+E62+E63+E64+E65+E66+E67+E68+E69</f>
        <v>90</v>
      </c>
    </row>
    <row r="71" spans="1:10" x14ac:dyDescent="0.25">
      <c r="E71" s="1">
        <f>+E60+E70</f>
        <v>298</v>
      </c>
    </row>
  </sheetData>
  <mergeCells count="2">
    <mergeCell ref="A51:E51"/>
    <mergeCell ref="A61:E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02-10</vt:lpstr>
      <vt:lpstr>03-10</vt:lpstr>
      <vt:lpstr>04-10</vt:lpstr>
      <vt:lpstr>05-10</vt:lpstr>
      <vt:lpstr>06-10</vt:lpstr>
      <vt:lpstr>07-10</vt:lpstr>
      <vt:lpstr>09-10</vt:lpstr>
      <vt:lpstr>10-10</vt:lpstr>
      <vt:lpstr>11-10</vt:lpstr>
      <vt:lpstr>12-10</vt:lpstr>
      <vt:lpstr>14-10</vt:lpstr>
      <vt:lpstr>17-10</vt:lpstr>
      <vt:lpstr>18-10</vt:lpstr>
      <vt:lpstr>19-10</vt:lpstr>
      <vt:lpstr>20-10</vt:lpstr>
      <vt:lpstr>21-10</vt:lpstr>
      <vt:lpstr>23-10</vt:lpstr>
      <vt:lpstr>24-10</vt:lpstr>
      <vt:lpstr>25-10</vt:lpstr>
      <vt:lpstr>26-10</vt:lpstr>
      <vt:lpstr>27-10</vt:lpstr>
      <vt:lpstr>28-10</vt:lpstr>
      <vt:lpstr>30-10</vt:lpstr>
      <vt:lpstr>31-10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jose lago</cp:lastModifiedBy>
  <dcterms:created xsi:type="dcterms:W3CDTF">2023-10-02T12:40:51Z</dcterms:created>
  <dcterms:modified xsi:type="dcterms:W3CDTF">2023-12-18T15:06:43Z</dcterms:modified>
</cp:coreProperties>
</file>