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rico/Desktop/Università 👨🏻‍🎓/SMEF 😭/Statistica dei reati economici e finanziari/"/>
    </mc:Choice>
  </mc:AlternateContent>
  <xr:revisionPtr revIDLastSave="0" documentId="13_ncr:1_{3A944E29-D426-1846-A470-F81208201618}" xr6:coauthVersionLast="47" xr6:coauthVersionMax="47" xr10:uidLastSave="{00000000-0000-0000-0000-000000000000}"/>
  <bookViews>
    <workbookView xWindow="0" yWindow="720" windowWidth="28480" windowHeight="16160" activeTab="1" xr2:uid="{00000000-000D-0000-FFFF-FFFF00000000}"/>
  </bookViews>
  <sheets>
    <sheet name="I.Stat export" sheetId="1" r:id="rId1"/>
    <sheet name="Foglio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1" l="1"/>
  <c r="I15" i="1"/>
  <c r="U14" i="1"/>
  <c r="F36" i="1"/>
  <c r="U58" i="1"/>
  <c r="R58" i="1"/>
  <c r="O58" i="1"/>
  <c r="L58" i="1"/>
  <c r="I58" i="1"/>
  <c r="F58" i="1"/>
  <c r="U57" i="1"/>
  <c r="R57" i="1"/>
  <c r="O57" i="1"/>
  <c r="L57" i="1"/>
  <c r="I57" i="1"/>
  <c r="F57" i="1"/>
  <c r="V54" i="1"/>
  <c r="S54" i="1"/>
  <c r="P54" i="1"/>
  <c r="M54" i="1"/>
  <c r="J54" i="1"/>
  <c r="G54" i="1"/>
  <c r="W53" i="1"/>
  <c r="T53" i="1"/>
  <c r="Q53" i="1"/>
  <c r="N53" i="1"/>
  <c r="K53" i="1"/>
  <c r="I55" i="1" s="1"/>
  <c r="I56" i="1" s="1"/>
  <c r="H53" i="1"/>
  <c r="F55" i="1" s="1"/>
  <c r="F56" i="1" s="1"/>
  <c r="U51" i="1"/>
  <c r="R51" i="1"/>
  <c r="O51" i="1"/>
  <c r="L51" i="1"/>
  <c r="I51" i="1"/>
  <c r="F51" i="1"/>
  <c r="U50" i="1"/>
  <c r="R50" i="1"/>
  <c r="O50" i="1"/>
  <c r="L50" i="1"/>
  <c r="I50" i="1"/>
  <c r="F50" i="1"/>
  <c r="V47" i="1"/>
  <c r="S47" i="1"/>
  <c r="P47" i="1"/>
  <c r="M47" i="1"/>
  <c r="J47" i="1"/>
  <c r="G47" i="1"/>
  <c r="W46" i="1"/>
  <c r="T46" i="1"/>
  <c r="Q46" i="1"/>
  <c r="N46" i="1"/>
  <c r="K46" i="1"/>
  <c r="I48" i="1" s="1"/>
  <c r="I49" i="1" s="1"/>
  <c r="H46" i="1"/>
  <c r="F48" i="1" s="1"/>
  <c r="F49" i="1" s="1"/>
  <c r="U44" i="1"/>
  <c r="R44" i="1"/>
  <c r="O44" i="1"/>
  <c r="L44" i="1"/>
  <c r="I44" i="1"/>
  <c r="F44" i="1"/>
  <c r="U43" i="1"/>
  <c r="R43" i="1"/>
  <c r="O43" i="1"/>
  <c r="L43" i="1"/>
  <c r="I43" i="1"/>
  <c r="F43" i="1"/>
  <c r="V40" i="1"/>
  <c r="S40" i="1"/>
  <c r="P40" i="1"/>
  <c r="M40" i="1"/>
  <c r="J40" i="1"/>
  <c r="G40" i="1"/>
  <c r="W39" i="1"/>
  <c r="T39" i="1"/>
  <c r="Q39" i="1"/>
  <c r="N39" i="1"/>
  <c r="K39" i="1"/>
  <c r="I41" i="1" s="1"/>
  <c r="I42" i="1" s="1"/>
  <c r="H39" i="1"/>
  <c r="F41" i="1" s="1"/>
  <c r="F42" i="1" s="1"/>
  <c r="U37" i="1"/>
  <c r="U36" i="1"/>
  <c r="R37" i="1"/>
  <c r="R36" i="1"/>
  <c r="O37" i="1"/>
  <c r="O36" i="1"/>
  <c r="L37" i="1"/>
  <c r="L36" i="1"/>
  <c r="I37" i="1"/>
  <c r="I36" i="1"/>
  <c r="F37" i="1"/>
  <c r="V33" i="1"/>
  <c r="S33" i="1"/>
  <c r="P33" i="1"/>
  <c r="M33" i="1"/>
  <c r="J33" i="1"/>
  <c r="G33" i="1"/>
  <c r="W32" i="1"/>
  <c r="T32" i="1"/>
  <c r="Q32" i="1"/>
  <c r="N32" i="1"/>
  <c r="K32" i="1"/>
  <c r="H32" i="1"/>
  <c r="U30" i="1"/>
  <c r="R30" i="1"/>
  <c r="O30" i="1"/>
  <c r="L30" i="1"/>
  <c r="I30" i="1"/>
  <c r="F30" i="1"/>
  <c r="U29" i="1"/>
  <c r="R29" i="1"/>
  <c r="O29" i="1"/>
  <c r="L29" i="1"/>
  <c r="I29" i="1"/>
  <c r="F29" i="1"/>
  <c r="F27" i="1"/>
  <c r="F28" i="1" s="1"/>
  <c r="V26" i="1"/>
  <c r="S26" i="1"/>
  <c r="P26" i="1"/>
  <c r="M26" i="1"/>
  <c r="J26" i="1"/>
  <c r="G26" i="1"/>
  <c r="W25" i="1"/>
  <c r="T25" i="1"/>
  <c r="Q25" i="1"/>
  <c r="N25" i="1"/>
  <c r="K25" i="1"/>
  <c r="H25" i="1"/>
  <c r="U15" i="1"/>
  <c r="R15" i="1"/>
  <c r="O15" i="1"/>
  <c r="L15" i="1"/>
  <c r="R14" i="1"/>
  <c r="O14" i="1"/>
  <c r="L14" i="1"/>
  <c r="I14" i="1"/>
  <c r="F14" i="1"/>
  <c r="V11" i="1"/>
  <c r="S11" i="1"/>
  <c r="P11" i="1"/>
  <c r="M11" i="1"/>
  <c r="J11" i="1"/>
  <c r="G11" i="1"/>
  <c r="W10" i="1"/>
  <c r="T10" i="1"/>
  <c r="Q10" i="1"/>
  <c r="N10" i="1"/>
  <c r="K10" i="1"/>
  <c r="H10" i="1"/>
  <c r="O34" i="1" l="1"/>
  <c r="O35" i="1" s="1"/>
  <c r="R34" i="1"/>
  <c r="R35" i="1" s="1"/>
  <c r="L34" i="1"/>
  <c r="L35" i="1" s="1"/>
  <c r="O27" i="1"/>
  <c r="O28" i="1" s="1"/>
  <c r="U27" i="1"/>
  <c r="L41" i="1"/>
  <c r="L42" i="1" s="1"/>
  <c r="L55" i="1"/>
  <c r="L56" i="1" s="1"/>
  <c r="O41" i="1"/>
  <c r="O42" i="1" s="1"/>
  <c r="O48" i="1"/>
  <c r="O49" i="1" s="1"/>
  <c r="O55" i="1"/>
  <c r="O56" i="1" s="1"/>
  <c r="U34" i="1"/>
  <c r="U35" i="1" s="1"/>
  <c r="I27" i="1"/>
  <c r="I28" i="1" s="1"/>
  <c r="I34" i="1"/>
  <c r="I35" i="1" s="1"/>
  <c r="L48" i="1"/>
  <c r="L49" i="1" s="1"/>
  <c r="R48" i="1"/>
  <c r="R49" i="1" s="1"/>
  <c r="L27" i="1"/>
  <c r="L28" i="1" s="1"/>
  <c r="R27" i="1"/>
  <c r="F34" i="1"/>
  <c r="F35" i="1" s="1"/>
  <c r="R41" i="1"/>
  <c r="R42" i="1" s="1"/>
  <c r="R55" i="1"/>
  <c r="R56" i="1" s="1"/>
  <c r="U48" i="1"/>
  <c r="U49" i="1" s="1"/>
  <c r="U41" i="1"/>
  <c r="U42" i="1" s="1"/>
  <c r="U55" i="1"/>
  <c r="U56" i="1" s="1"/>
  <c r="U12" i="1"/>
  <c r="U13" i="1" s="1"/>
  <c r="L12" i="1"/>
  <c r="L13" i="1" s="1"/>
  <c r="R12" i="1"/>
  <c r="R13" i="1" s="1"/>
  <c r="O12" i="1"/>
  <c r="O13" i="1" s="1"/>
  <c r="F12" i="1"/>
  <c r="F13" i="1" s="1"/>
  <c r="I12" i="1"/>
  <c r="I13" i="1" s="1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tc={FB31FFE0-449E-8D44-9BBF-DD8C2683A788}</author>
    <author>tc={9000D9E7-AEB1-CB40-8361-A9C01015605F}</author>
    <author>tc={69F930E2-2183-BF4D-8984-F793D83000D8}</author>
    <author>tc={C9B80A2E-D19D-B743-A490-2D8CC6727740}</author>
  </authors>
  <commentList>
    <comment ref="A10" authorId="0" shapeId="0" xr:uid="{00000000-0006-0000-0000-000001000000}">
      <text>
        <t xml:space="preserve"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MEDIO PERCHE’ NELLA FORMULA ORIGINALE CI SAREBBE LA CONSISTENZA MEDIA (PT+PT-1/)/2, MA ESSENDO UN RAPPORTO TRA VALORI MEDI I 2 SI SEMPLIFICANO
</t>
      </text>
    </comment>
    <comment ref="A11" authorId="1" shapeId="0" xr:uid="{00000000-0006-0000-0000-000002000000}">
      <text>
        <t xml:space="preserve"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STESSO DISCORSO DEL NUMERATORE ANCHE AL DENOMINATORE, MEDIO MA SENZA IL FATTORE DI DIVISIONE 2, QUINDI TOTALE
</t>
      </text>
    </comment>
    <comment ref="A14" authorId="2" shapeId="0" xr:uid="{69F930E2-2183-BF4D-8984-F793D83000D8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Percentuale di smaltimento dei procedimenti presenti nell’anno da parte del GIP. Una decrescita significa un rallentamento delle risoluzioni dei processi (significato negativo quindi)</t>
      </text>
    </comment>
    <comment ref="A15" authorId="3" shapeId="0" xr:uid="{C9B80A2E-D19D-B743-A490-2D8CC6727740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Tasso di variazione tra le pendenze dell’anno t e le pendenze dell’anno t-1 (ponderato per t-1). 
Questo indicatore dovrebbe seguire l’andamento delle due precedenti</t>
      </text>
    </comment>
  </commentList>
</comments>
</file>

<file path=xl/sharedStrings.xml><?xml version="1.0" encoding="utf-8"?>
<sst xmlns="http://schemas.openxmlformats.org/spreadsheetml/2006/main" count="200" uniqueCount="42">
  <si>
    <t>&lt;?xml version="1.0" encoding="utf-16"?&gt;&lt;WebTableParameter xmlns:xsd="http://www.w3.org/2001/XMLSchema" xmlns:xsi="http://www.w3.org/2001/XMLSchema-instance" xmlns="http://stats.oecd.org/OECDStatWS/2004/03/01/"&gt;&lt;DataTable Code="DCAR_NUM_PROC_PEN" HasMetadata="true"&gt;&lt;Name LocaleIsoCode="en"&gt;Criminal proceedings&lt;/Name&gt;&lt;Name LocaleIsoCode="it"&gt;Procedimenti penali&lt;/Name&gt;&lt;Dimension Code="ITTER107" HasMetadata="false" CommonCode="ITTER107" Display="labels"&gt;&lt;Name LocaleIsoCode="en"&gt;Territory&lt;/Name&gt;&lt;Name LocaleIsoCode="it"&gt;Territorio&lt;/Name&gt;&lt;Member Code="IT" HasMetadata="false" HasOnlyUnitMetadata="false" HasChild="0"&gt;&lt;Name LocaleIsoCode="en"&gt;Italy&lt;/Name&gt;&lt;Name LocaleIsoCode="it"&gt;Italia&lt;/Name&gt;&lt;/Member&gt;&lt;/Dimension&gt;&lt;Dimension Code="GIUST_MOVIMENTO" HasMetadata="false" CommonCode="GIUST_MOVIMENTO" Display="labels"&gt;&lt;Name LocaleIsoCode="en"&gt;Flow of the proceedings&lt;/Name&gt;&lt;Name LocaleIsoCode="it"&gt;Movimento dei procedimenti&lt;/Name&gt;&lt;Member Code="1" HasMetadata="false" HasOnlyUnitMetadata="false" HasChild="0"&gt;&lt;Name LocaleIsoCode="en"&gt;ensued proceedings&lt;/Name&gt;&lt;Name LocaleIsoCode="it"&gt;procedimenti depositati (ex sopravvenuti)&lt;/Name&gt;&lt;/Member&gt;&lt;Member Code="2" HasMetadata="false" HasOnlyUnitMetadata="false" HasChild="0"&gt;&lt;Name LocaleIsoCode="en"&gt;settled proceedings&lt;/Name&gt;&lt;Name LocaleIsoCode="it"&gt;procedimenti definiti (ex esauriti)&lt;/Name&gt;&lt;/Member&gt;&lt;Member Code="3" HasMetadata="false" HasOnlyUnitMetadata="false" HasChild="0"&gt;&lt;Name LocaleIsoCode="en"&gt;pending proceedings at the end of the year&lt;/Name&gt;&lt;Name LocaleIsoCode="it"&gt;procedimenti pendenti alla fine dell'anno&lt;/Name&gt;&lt;/Member&gt;&lt;/Dimension&gt;&lt;Dimension Code="GIUST_GRADO" HasMetadata="false" CommonCode="GIUST_GRADO" Display="labels"&gt;&lt;Name LocaleIsoCode="en"&gt;Degree of judgement&lt;/Name&gt;&lt;Name LocaleIsoCode="it"&gt;Grado di giudizio&lt;/Name&gt;&lt;Member Code="1" HasMetadata="false" HasChild="0" IsDisplayed="true"&gt;&lt;Name LocaleIsoCode="en"&gt;first instance&lt;/Name&gt;&lt;Name LocaleIsoCode="it"&gt;primo grado&lt;/Name&gt;&lt;/Member&gt;&lt;Member Code="2" HasMetadata="false" HasChild="0"&gt;&lt;Name LocaleIsoCode="en"&gt;instance of appeal&lt;/Name&gt;&lt;Name LocaleIsoCode="it"&gt;grado di appello&lt;/Name&gt;&lt;/Member&gt;&lt;/Dimension&gt;&lt;Dimension Code="GIUST_UFFICIO" HasMetadata="false" CommonCode="GIUST_UFFICIO" Display="labels"&gt;&lt;Name LocaleIsoCode="en"&gt;Judicial office&lt;/Name&gt;&lt;Name LocaleIsoCode="it"&gt;Ufficio giudiziario&lt;/Name&gt;&lt;Member Code="14" HasMetadata="false" HasOnlyUnitMetadata="false" HasChild="0"&gt;&lt;Name LocaleIsoCode="en"&gt;GIP - unknown: juvenile court&lt;/Name&gt;&lt;Name LocaleIsoCode="it"&gt;GIP ignoti: tribunale per i minorenni&lt;/Name&gt;&lt;/Member&gt;&lt;/Dimension&gt;&lt;Dimension Code="TIME" HasMetadata="false" CommonCode="TIME" Display="labels"&gt;&lt;Name LocaleIsoCode="en"&gt;Select time&lt;/Name&gt;&lt;Name LocaleIsoCode="it"&gt;Seleziona periodo&lt;/Name&gt;&lt;Member Code="2008" HasMetadata="false"&gt;&lt;Name LocaleIsoCode="en"&gt;2008&lt;/Name&gt;&lt;Name LocaleIsoCode="it"&gt;2008&lt;/Name&gt;&lt;/Member&gt;&lt;Member Code="2009" HasMetadata="false"&gt;&lt;Name LocaleIsoCode="en"&gt;2009&lt;/Name&gt;&lt;Name LocaleIsoCode="it"&gt;2009&lt;/Name&gt;&lt;/Member&gt;&lt;Member Code="2010" HasMetadata="false"&gt;&lt;Name LocaleIsoCode="en"&gt;2010&lt;/Name&gt;&lt;Name LocaleIsoCode="it"&gt;2010&lt;/Name&gt;&lt;/Member&gt;&lt;Member Code="2011" HasMetadata="false"&gt;&lt;Name LocaleIsoCode="en"&gt;2011&lt;/Name&gt;&lt;Name LocaleIsoCode="it"&gt;2011&lt;/Name&gt;&lt;/Member&gt;&lt;Member Code="2012" HasMetadata="false"&gt;&lt;Name LocaleIsoCode="en"&gt;2012&lt;/Name&gt;&lt;Name LocaleIsoCode="it"&gt;2012&lt;/Name&gt;&lt;/Member&gt;&lt;Member Code="2013" HasMetadata="false"&gt;&lt;Name LocaleIsoCode="en"&gt;2013&lt;/Name&gt;&lt;Name LocaleIsoCode="it"&gt;2013&lt;/Name&gt;&lt;/Member&gt;&lt;Member Code="2014" HasMetadata="false" IsDisplayed="true"&gt;&lt;Name LocaleIsoCode="en"&gt;2014&lt;/Name&gt;&lt;Name LocaleIsoCode="it"&gt;2014&lt;/Name&gt;&lt;/Member&gt;&lt;/Dimension&gt;&lt;WBOSInformations&gt;&lt;TimeDimension WebTreeWasUsed="false"&gt;&lt;StartCodes Annual="2008" /&gt;&lt;EndCodes Annual="2014" /&gt;&lt;/TimeDimension&gt;&lt;/WBOSInformations&gt;&lt;Tabulation Axis="horizontal"&gt;&lt;Dimension Code="TIME" /&gt;&lt;Dimension Code="GIUST_MOVIMENTO" /&gt;&lt;/Tabulation&gt;&lt;Tabulation Axis="vertical"&gt;&lt;Dimension Code="GIUST_UFFICIO" /&gt;&lt;/Tabulation&gt;&lt;Tabulation Axis="page"&gt;&lt;Dimension Code="ITTER107" /&gt;&lt;Dimension Code="GIUST_GRADO" /&gt;&lt;/Tabulation&gt;&lt;Formatting&gt;&lt;Labels LocaleIsoCode="it" /&gt;&lt;Power&gt;0&lt;/Power&gt;&lt;Decimals&gt;-1&lt;/Decimals&gt;&lt;SkipEmptyLines&gt;true&lt;/SkipEmptyLines&gt;&lt;SkipEmptyCols&gt;true&lt;/SkipEmptyCols&gt;&lt;SkipLineHierarchy&gt;true&lt;/SkipLineHierarchy&gt;&lt;SkipColHierarchy&gt;tru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dati.istat.it//View.aspx?QueryId=25149&amp;amp;QueryType=Public&amp;amp;Lang=it&lt;/AbsoluteUri&gt;&lt;/Query&gt;&lt;/WebTableParameter&gt;</t>
  </si>
  <si>
    <t>Dataset:Procedimenti penali</t>
  </si>
  <si>
    <t>Territorio</t>
  </si>
  <si>
    <t>Italia</t>
  </si>
  <si>
    <t>Grado di giudizio</t>
  </si>
  <si>
    <t>primo grado</t>
  </si>
  <si>
    <t>Seleziona periodo</t>
  </si>
  <si>
    <t>2008</t>
  </si>
  <si>
    <t>2009</t>
  </si>
  <si>
    <t>2010</t>
  </si>
  <si>
    <t>2011</t>
  </si>
  <si>
    <t>2012</t>
  </si>
  <si>
    <t>2013</t>
  </si>
  <si>
    <t>2014</t>
  </si>
  <si>
    <t>Movimento dei procedimenti</t>
  </si>
  <si>
    <t>procedimenti depositati (ex sopravvenuti)</t>
  </si>
  <si>
    <t>procedimenti definiti (ex esauriti)</t>
  </si>
  <si>
    <t>procedimenti pendenti alla fine dell'anno</t>
  </si>
  <si>
    <t>Ufficio giudiziario</t>
  </si>
  <si>
    <t/>
  </si>
  <si>
    <t>GIP ignoti: tribunale per i minorenni</t>
  </si>
  <si>
    <t>Dati estratti il 27 Mar 2022 15:07 UTC (GMT) da I.Stat</t>
  </si>
  <si>
    <t>---</t>
  </si>
  <si>
    <t>FLUSSO TOTALE (MEDIO)</t>
  </si>
  <si>
    <t>CONSISTENZA TOTALE (MEDIO)</t>
  </si>
  <si>
    <t>INDICATORE DURATA MEDIA (IN ANNI)</t>
  </si>
  <si>
    <t>INDICATORE DURATA MEDIA (GIORNI)</t>
  </si>
  <si>
    <t>INDICE DI SMALTIMENTO </t>
  </si>
  <si>
    <t>VARIAZIONE DELLE PENDENZE</t>
  </si>
  <si>
    <t>#confrontare i dati con il secondo grado o la cassazione e poi effettuare una media delle tre</t>
  </si>
  <si>
    <t>grado di appello</t>
  </si>
  <si>
    <t xml:space="preserve">  tribunale (rito monocratico)</t>
  </si>
  <si>
    <t>corte di appello</t>
  </si>
  <si>
    <t>corte di assise</t>
  </si>
  <si>
    <t>corte di cassazione</t>
  </si>
  <si>
    <t>sezione minorenni: corte di appello</t>
  </si>
  <si>
    <t>INDICE DI SMALTIMENTO</t>
  </si>
  <si>
    <t>CORTE DI APPELLO (MINORENNI)</t>
  </si>
  <si>
    <t>CORTE DI CASSAZIONE</t>
  </si>
  <si>
    <t xml:space="preserve">CORTE DI ASSISE </t>
  </si>
  <si>
    <t xml:space="preserve">CORTE DI APPELLO </t>
  </si>
  <si>
    <t>TRIBUNALE (RITO MONOCRATICO)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</si>
</sst>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 x14ac:knownFonts="1">
    <font>
      <sz val="10"/>
      <name val="Arial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Arial"/>
      <family val="2"/>
    </font>
    <font>
      <sz val="13"/>
      <name val="Helvetica Neue"/>
      <family val="2"/>
    </font>
    <font>
      <sz val="10"/>
      <name val="Verdana"/>
      <family val="2"/>
    </font>
    <font>
      <b/>
      <sz val="13"/>
      <color indexed="9"/>
      <name val="Verdana"/>
      <family val="2"/>
    </font>
    <font>
      <sz val="13"/>
      <color indexed="9"/>
      <name val="Verdana"/>
      <family val="2"/>
    </font>
    <font>
      <sz val="13"/>
      <name val="Arial"/>
      <family val="2"/>
    </font>
    <font>
      <b/>
      <sz val="13"/>
      <name val="Verdana"/>
      <family val="2"/>
    </font>
    <font>
      <b/>
      <sz val="13"/>
      <color indexed="10"/>
      <name val="Courier New"/>
      <family val="3"/>
    </font>
    <font>
      <sz val="13"/>
      <name val="Verdana"/>
      <family val="2"/>
    </font>
    <font>
      <u/>
      <sz val="13"/>
      <name val="Verdana"/>
      <family val="2"/>
    </font>
    <font>
      <sz val="13"/>
      <color theme="0"/>
      <name val="Calibri"/>
      <family val="2"/>
      <scheme val="minor"/>
    </font>
    <font>
      <b/>
      <u/>
      <sz val="13"/>
      <color indexed="18"/>
      <name val="Verdana"/>
      <family val="2"/>
    </font>
    <font>
      <sz val="10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mediumGray">
        <fgColor rgb="FFC0C0C0"/>
        <bgColor theme="7" tint="-0.499984740745262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A2E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30" fillId="0" borderId="0" applyFont="0" applyFill="0" applyBorder="0" applyAlignment="0" applyProtection="0"/>
  </cellStyleXfs>
  <cellXfs count="47">
    <xf numFmtId="0" fontId="0" fillId="0" borderId="0" xfId="0"/>
    <xf numFmtId="0" fontId="18" fillId="0" borderId="10" xfId="0" applyFont="1" applyBorder="1"/>
    <xf numFmtId="10" fontId="19" fillId="0" borderId="0" xfId="0" applyNumberFormat="1" applyFont="1"/>
    <xf numFmtId="0" fontId="20" fillId="35" borderId="10" xfId="0" applyFont="1" applyFill="1" applyBorder="1" applyAlignment="1">
      <alignment vertical="top" wrapText="1"/>
    </xf>
    <xf numFmtId="0" fontId="23" fillId="0" borderId="0" xfId="0" applyFont="1"/>
    <xf numFmtId="0" fontId="22" fillId="34" borderId="10" xfId="0" applyFont="1" applyFill="1" applyBorder="1" applyAlignment="1">
      <alignment horizontal="center" vertical="top" wrapText="1"/>
    </xf>
    <xf numFmtId="0" fontId="24" fillId="35" borderId="10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26" fillId="35" borderId="10" xfId="0" applyFont="1" applyFill="1" applyBorder="1" applyAlignment="1">
      <alignment vertical="top" wrapText="1"/>
    </xf>
    <xf numFmtId="0" fontId="23" fillId="0" borderId="10" xfId="0" applyNumberFormat="1" applyFont="1" applyBorder="1" applyAlignment="1">
      <alignment horizontal="right"/>
    </xf>
    <xf numFmtId="0" fontId="27" fillId="0" borderId="0" xfId="0" applyFont="1" applyAlignment="1">
      <alignment horizontal="left"/>
    </xf>
    <xf numFmtId="0" fontId="23" fillId="0" borderId="0" xfId="0" quotePrefix="1" applyFont="1"/>
    <xf numFmtId="0" fontId="23" fillId="0" borderId="0" xfId="0" applyFont="1" applyAlignment="1">
      <alignment horizontal="left" indent="1"/>
    </xf>
    <xf numFmtId="164" fontId="23" fillId="0" borderId="0" xfId="0" applyNumberFormat="1" applyFont="1" applyAlignment="1">
      <alignment horizontal="left" indent="7"/>
    </xf>
    <xf numFmtId="164" fontId="23" fillId="0" borderId="0" xfId="0" applyNumberFormat="1" applyFont="1" applyAlignment="1">
      <alignment horizontal="left" indent="6"/>
    </xf>
    <xf numFmtId="164" fontId="23" fillId="0" borderId="0" xfId="0" applyNumberFormat="1" applyFont="1" applyAlignment="1">
      <alignment horizontal="left" indent="5"/>
    </xf>
    <xf numFmtId="1" fontId="23" fillId="0" borderId="0" xfId="0" applyNumberFormat="1" applyFont="1"/>
    <xf numFmtId="0" fontId="28" fillId="25" borderId="9" xfId="34" applyFont="1" applyBorder="1"/>
    <xf numFmtId="10" fontId="28" fillId="25" borderId="9" xfId="34" applyNumberFormat="1" applyFont="1" applyBorder="1"/>
    <xf numFmtId="0" fontId="29" fillId="0" borderId="10" xfId="0" applyFont="1" applyBorder="1" applyAlignment="1">
      <alignment horizontal="left" wrapText="1"/>
    </xf>
    <xf numFmtId="0" fontId="23" fillId="0" borderId="10" xfId="0" applyFont="1" applyBorder="1" applyAlignment="1">
      <alignment horizontal="right"/>
    </xf>
    <xf numFmtId="0" fontId="23" fillId="37" borderId="10" xfId="0" applyFont="1" applyFill="1" applyBorder="1" applyAlignment="1">
      <alignment horizontal="right"/>
    </xf>
    <xf numFmtId="0" fontId="23" fillId="0" borderId="10" xfId="0" quotePrefix="1" applyFont="1" applyBorder="1" applyAlignment="1">
      <alignment horizontal="right"/>
    </xf>
    <xf numFmtId="0" fontId="26" fillId="38" borderId="10" xfId="0" applyFont="1" applyFill="1" applyBorder="1" applyAlignment="1">
      <alignment vertical="top" wrapText="1"/>
    </xf>
    <xf numFmtId="164" fontId="23" fillId="0" borderId="10" xfId="0" applyNumberFormat="1" applyFont="1" applyBorder="1" applyAlignment="1">
      <alignment horizontal="right"/>
    </xf>
    <xf numFmtId="1" fontId="23" fillId="37" borderId="10" xfId="0" applyNumberFormat="1" applyFont="1" applyFill="1" applyBorder="1" applyAlignment="1">
      <alignment horizontal="right"/>
    </xf>
    <xf numFmtId="10" fontId="23" fillId="0" borderId="10" xfId="0" applyNumberFormat="1" applyFont="1" applyBorder="1" applyAlignment="1">
      <alignment horizontal="right"/>
    </xf>
    <xf numFmtId="0" fontId="23" fillId="39" borderId="10" xfId="0" applyFont="1" applyFill="1" applyBorder="1" applyAlignment="1">
      <alignment horizontal="right"/>
    </xf>
    <xf numFmtId="0" fontId="23" fillId="40" borderId="10" xfId="0" applyFont="1" applyFill="1" applyBorder="1" applyAlignment="1">
      <alignment horizontal="right"/>
    </xf>
    <xf numFmtId="0" fontId="25" fillId="41" borderId="10" xfId="0" applyFont="1" applyFill="1" applyBorder="1" applyAlignment="1">
      <alignment horizontal="center"/>
    </xf>
    <xf numFmtId="0" fontId="0" fillId="42" borderId="0" xfId="0" applyFill="1"/>
    <xf numFmtId="0" fontId="31" fillId="43" borderId="0" xfId="0" applyFont="1" applyFill="1" applyAlignment="1">
      <alignment vertical="center"/>
    </xf>
    <xf numFmtId="0" fontId="32" fillId="43" borderId="0" xfId="0" applyFont="1" applyFill="1"/>
    <xf numFmtId="9" fontId="23" fillId="0" borderId="0" xfId="42" applyFont="1"/>
    <xf numFmtId="0" fontId="23" fillId="0" borderId="0" xfId="0" quotePrefix="1" applyFont="1" applyAlignment="1">
      <alignment horizontal="center"/>
    </xf>
    <xf numFmtId="0" fontId="23" fillId="0" borderId="0" xfId="0" quotePrefix="1" applyFont="1" applyFill="1" applyBorder="1" applyAlignment="1">
      <alignment horizontal="center"/>
    </xf>
    <xf numFmtId="10" fontId="23" fillId="0" borderId="0" xfId="0" quotePrefix="1" applyNumberFormat="1" applyFont="1" applyAlignment="1">
      <alignment horizontal="center"/>
    </xf>
    <xf numFmtId="0" fontId="22" fillId="34" borderId="11" xfId="0" applyFont="1" applyFill="1" applyBorder="1" applyAlignment="1">
      <alignment horizontal="center" vertical="top" wrapText="1"/>
    </xf>
    <xf numFmtId="0" fontId="22" fillId="34" borderId="13" xfId="0" applyFont="1" applyFill="1" applyBorder="1" applyAlignment="1">
      <alignment horizontal="center" vertical="top" wrapText="1"/>
    </xf>
    <xf numFmtId="0" fontId="22" fillId="34" borderId="12" xfId="0" applyFont="1" applyFill="1" applyBorder="1" applyAlignment="1">
      <alignment horizontal="center" vertical="top" wrapText="1"/>
    </xf>
    <xf numFmtId="0" fontId="21" fillId="34" borderId="11" xfId="0" applyFont="1" applyFill="1" applyBorder="1" applyAlignment="1">
      <alignment horizontal="right" vertical="center" wrapText="1"/>
    </xf>
    <xf numFmtId="0" fontId="21" fillId="34" borderId="12" xfId="0" applyFont="1" applyFill="1" applyBorder="1" applyAlignment="1">
      <alignment horizontal="right" vertical="center" wrapText="1"/>
    </xf>
    <xf numFmtId="0" fontId="21" fillId="33" borderId="11" xfId="0" applyFont="1" applyFill="1" applyBorder="1" applyAlignment="1">
      <alignment horizontal="right" vertical="top" wrapText="1"/>
    </xf>
    <xf numFmtId="0" fontId="21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</cellXfs>
  <cellStyles count="43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 customBuiltin="1"/>
    <cellStyle name="Nota" xfId="15" builtinId="10" customBuiltin="1"/>
    <cellStyle name="Output" xfId="10" builtinId="21" customBuiltin="1"/>
    <cellStyle name="Percentuale" xfId="42" builtinId="5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colors>
    <mruColors>
      <color rgb="FF00A2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Indice</a:t>
            </a:r>
            <a:r>
              <a:rPr lang="it-IT" baseline="0"/>
              <a:t> di smaltimento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'I.Stat export'!$A$102</c:f>
              <c:strCache>
                <c:ptCount val="1"/>
                <c:pt idx="0">
                  <c:v>TRIBUNALE (RITO MONOCRATICO)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'I.Stat export'!$B$101:$G$101</c:f>
              <c:numCache>
                <c:formatCode>General</c:formatCod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numCache>
            </c:numRef>
          </c:cat>
          <c:val>
            <c:numRef>
              <c:f>'I.Stat export'!$B$102:$G$102</c:f>
              <c:numCache>
                <c:formatCode>0.00%</c:formatCode>
                <c:ptCount val="6"/>
                <c:pt idx="0">
                  <c:v>0.46297636275928605</c:v>
                </c:pt>
                <c:pt idx="1">
                  <c:v>0.46594202898550724</c:v>
                </c:pt>
                <c:pt idx="2">
                  <c:v>0.40624338624338624</c:v>
                </c:pt>
                <c:pt idx="3">
                  <c:v>0.51447825629146049</c:v>
                </c:pt>
                <c:pt idx="4">
                  <c:v>0.4253724262263972</c:v>
                </c:pt>
                <c:pt idx="5">
                  <c:v>0.39930127414714345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4-DE47-9EBA-6783B04727DF}"/>
            </c:ext>
          </c:extLst>
        </c:ser>
        <c:ser>
          <c:idx val="1"/>
          <c:order val="1"/>
          <c:tx>
            <c:strRef>
              <c:f>'I.Stat export'!$A$103</c:f>
              <c:strCache>
                <c:ptCount val="1"/>
                <c:pt idx="0">
                  <c:v>CORTE DI ASSISE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'I.Stat export'!$B$101:$G$101</c:f>
              <c:numCache>
                <c:formatCode>General</c:formatCod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numCache>
            </c:numRef>
          </c:cat>
          <c:val>
            <c:numRef>
              <c:f>'I.Stat export'!$B$103:$G$103</c:f>
              <c:numCache>
                <c:formatCode>0.00%</c:formatCode>
                <c:ptCount val="6"/>
                <c:pt idx="0">
                  <c:v>0.52151462994836484</c:v>
                </c:pt>
                <c:pt idx="1">
                  <c:v>0.52039966694421314</c:v>
                </c:pt>
                <c:pt idx="2">
                  <c:v>0.49753694581280788</c:v>
                </c:pt>
                <c:pt idx="3">
                  <c:v>0.50843170320404718</c:v>
                </c:pt>
                <c:pt idx="4">
                  <c:v>0.5337078651685393</c:v>
                </c:pt>
                <c:pt idx="5">
                  <c:v>0.47454844006568142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14-DE47-9EBA-6783B04727DF}"/>
            </c:ext>
          </c:extLst>
        </c:ser>
        <c:ser>
          <c:idx val="2"/>
          <c:order val="2"/>
          <c:tx>
            <c:strRef>
              <c:f>'I.Stat export'!$A$104</c:f>
              <c:strCache>
                <c:ptCount val="1"/>
                <c:pt idx="0">
                  <c:v>CORTE DI APPELLO 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'I.Stat export'!$B$101:$G$101</c:f>
              <c:numCache>
                <c:formatCode>General</c:formatCod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numCache>
            </c:numRef>
          </c:cat>
          <c:val>
            <c:numRef>
              <c:f>'I.Stat export'!$B$104:$G$104</c:f>
              <c:numCache>
                <c:formatCode>0.00%</c:formatCode>
                <c:ptCount val="6"/>
                <c:pt idx="0">
                  <c:v>0.27392541505521817</c:v>
                </c:pt>
                <c:pt idx="1">
                  <c:v>0.26643087816017402</c:v>
                </c:pt>
                <c:pt idx="2">
                  <c:v>0.23244228015610327</c:v>
                </c:pt>
                <c:pt idx="3">
                  <c:v>0.30823948426121217</c:v>
                </c:pt>
                <c:pt idx="4">
                  <c:v>0.26972775204766275</c:v>
                </c:pt>
                <c:pt idx="5">
                  <c:v>0.27902352507009048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14-DE47-9EBA-6783B04727DF}"/>
            </c:ext>
          </c:extLst>
        </c:ser>
        <c:ser>
          <c:idx val="3"/>
          <c:order val="3"/>
          <c:tx>
            <c:strRef>
              <c:f>'I.Stat export'!$A$105</c:f>
              <c:strCache>
                <c:ptCount val="1"/>
                <c:pt idx="0">
                  <c:v>CORTE DI APPELLO (MINORENNI)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'I.Stat export'!$B$101:$G$101</c:f>
              <c:numCache>
                <c:formatCode>General</c:formatCod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numCache>
            </c:numRef>
          </c:cat>
          <c:val>
            <c:numRef>
              <c:f>'I.Stat export'!$B$105:$G$105</c:f>
              <c:numCache>
                <c:formatCode>0.00%</c:formatCode>
                <c:ptCount val="6"/>
                <c:pt idx="0">
                  <c:v>0.50510046367851624</c:v>
                </c:pt>
                <c:pt idx="1">
                  <c:v>0.45017793594306049</c:v>
                </c:pt>
                <c:pt idx="2">
                  <c:v>0.43948359332974718</c:v>
                </c:pt>
                <c:pt idx="3">
                  <c:v>0.53325123152709364</c:v>
                </c:pt>
                <c:pt idx="4">
                  <c:v>0.47250673854447439</c:v>
                </c:pt>
                <c:pt idx="5">
                  <c:v>0.46393171806167399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14-DE47-9EBA-6783B04727DF}"/>
            </c:ext>
          </c:extLst>
        </c:ser>
        <c:ser>
          <c:idx val="4"/>
          <c:order val="4"/>
          <c:tx>
            <c:strRef>
              <c:f>'I.Stat export'!$A$106</c:f>
              <c:strCache>
                <c:ptCount val="1"/>
                <c:pt idx="0">
                  <c:v>CORTE DI CASSAZIONE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'I.Stat export'!$B$101:$G$101</c:f>
              <c:numCache>
                <c:formatCode>General</c:formatCod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numCache>
            </c:numRef>
          </c:cat>
          <c:val>
            <c:numRef>
              <c:f>'I.Stat export'!$B$106:$G$106</c:f>
              <c:numCache>
                <c:formatCode>0.00%</c:formatCode>
                <c:ptCount val="6"/>
                <c:pt idx="0">
                  <c:v>0.65833233799153301</c:v>
                </c:pt>
                <c:pt idx="1">
                  <c:v>0.61692113120461034</c:v>
                </c:pt>
                <c:pt idx="2">
                  <c:v>0.64945470732250166</c:v>
                </c:pt>
                <c:pt idx="3">
                  <c:v>0.66257605709737877</c:v>
                </c:pt>
                <c:pt idx="4">
                  <c:v>0.62463636684843415</c:v>
                </c:pt>
                <c:pt idx="5">
                  <c:v>0.61065307379152267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14-DE47-9EBA-6783B0472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1615328"/>
        <c:axId val="1901616976"/>
      </c:lineChart>
      <c:catAx>
        <c:axId val="190161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1616976"/>
        <c:crosses val="autoZero"/>
        <c:auto val="1"/>
        <c:lblAlgn val="ctr"/>
        <c:lblOffset val="100"/>
        <c:noMultiLvlLbl val="0"/>
      </c:catAx>
      <c:valAx>
        <c:axId val="190161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1615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Variazione</a:t>
            </a:r>
            <a:r>
              <a:rPr lang="it-IT" baseline="0"/>
              <a:t> delle pendenze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'I.Stat export'!$A$76</c:f>
              <c:strCache>
                <c:ptCount val="1"/>
                <c:pt idx="0">
                  <c:v>TRIBUNALE (RITO MONOCRATICO)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'I.Stat export'!$B$75:$G$75</c:f>
              <c:numCache>
                <c:formatCode>General</c:formatCod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numCache>
            </c:numRef>
          </c:cat>
          <c:val>
            <c:numRef>
              <c:f>'I.Stat export'!$B$76:$G$76</c:f>
              <c:numCache>
                <c:formatCode>0.00%</c:formatCode>
                <c:ptCount val="6"/>
                <c:pt idx="0">
                  <c:v>0.15040124255759771</c:v>
                </c:pt>
                <c:pt idx="1">
                  <c:v>0.12983798379837982</c:v>
                </c:pt>
                <c:pt idx="2">
                  <c:v>-0.11491734714200358</c:v>
                </c:pt>
                <c:pt idx="3">
                  <c:v>0.18676867686768678</c:v>
                </c:pt>
                <c:pt idx="4">
                  <c:v>-2.6166097838452786E-2</c:v>
                </c:pt>
                <c:pt idx="5">
                  <c:v>8.7422118380062308E-2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5-4A44-9B84-FD01F786012A}"/>
            </c:ext>
          </c:extLst>
        </c:ser>
        <c:ser>
          <c:idx val="1"/>
          <c:order val="1"/>
          <c:tx>
            <c:strRef>
              <c:f>'I.Stat export'!$A$77</c:f>
              <c:strCache>
                <c:ptCount val="1"/>
                <c:pt idx="0">
                  <c:v>CORTE DI ASSISE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'I.Stat export'!$B$75:$G$75</c:f>
              <c:numCache>
                <c:formatCode>General</c:formatCod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numCache>
            </c:numRef>
          </c:cat>
          <c:val>
            <c:numRef>
              <c:f>'I.Stat export'!$B$77:$G$77</c:f>
              <c:numCache>
                <c:formatCode>0.00%</c:formatCode>
                <c:ptCount val="6"/>
                <c:pt idx="0">
                  <c:v>6.1538461538461542E-2</c:v>
                </c:pt>
                <c:pt idx="1">
                  <c:v>4.3478260869565216E-2</c:v>
                </c:pt>
                <c:pt idx="2">
                  <c:v>-4.1666666666666664E-2</c:v>
                </c:pt>
                <c:pt idx="3">
                  <c:v>0.19202898550724637</c:v>
                </c:pt>
                <c:pt idx="4">
                  <c:v>-0.11854103343465046</c:v>
                </c:pt>
                <c:pt idx="5">
                  <c:v>0.10172413793103448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5-4A44-9B84-FD01F786012A}"/>
            </c:ext>
          </c:extLst>
        </c:ser>
        <c:ser>
          <c:idx val="2"/>
          <c:order val="2"/>
          <c:tx>
            <c:strRef>
              <c:f>'I.Stat export'!$A$78</c:f>
              <c:strCache>
                <c:ptCount val="1"/>
                <c:pt idx="0">
                  <c:v>CORTE DI APPELLO 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'I.Stat export'!$B$75:$G$75</c:f>
              <c:numCache>
                <c:formatCode>General</c:formatCod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numCache>
            </c:numRef>
          </c:cat>
          <c:val>
            <c:numRef>
              <c:f>'I.Stat export'!$B$78:$G$78</c:f>
              <c:numCache>
                <c:formatCode>0.00%</c:formatCode>
                <c:ptCount val="6"/>
                <c:pt idx="0">
                  <c:v>0.17163824633068922</c:v>
                </c:pt>
                <c:pt idx="1">
                  <c:v>9.9512496706058828E-2</c:v>
                </c:pt>
                <c:pt idx="2">
                  <c:v>-9.0506016988602056E-2</c:v>
                </c:pt>
                <c:pt idx="3">
                  <c:v>0.25038007013560903</c:v>
                </c:pt>
                <c:pt idx="4">
                  <c:v>6.9676582637594228E-2</c:v>
                </c:pt>
                <c:pt idx="5">
                  <c:v>-2.1873058211963687E-2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E5-4A44-9B84-FD01F786012A}"/>
            </c:ext>
          </c:extLst>
        </c:ser>
        <c:ser>
          <c:idx val="3"/>
          <c:order val="3"/>
          <c:tx>
            <c:strRef>
              <c:f>'I.Stat export'!$A$79</c:f>
              <c:strCache>
                <c:ptCount val="1"/>
                <c:pt idx="0">
                  <c:v>CORTE DI APPELLO (MINORENNI)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'I.Stat export'!$B$75:$G$75</c:f>
              <c:numCache>
                <c:formatCode>General</c:formatCod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numCache>
            </c:numRef>
          </c:cat>
          <c:val>
            <c:numRef>
              <c:f>'I.Stat export'!$B$79:$G$79</c:f>
              <c:numCache>
                <c:formatCode>0.00%</c:formatCode>
                <c:ptCount val="6"/>
                <c:pt idx="0">
                  <c:v>0.1627565982404692</c:v>
                </c:pt>
                <c:pt idx="1">
                  <c:v>0.16456494325346785</c:v>
                </c:pt>
                <c:pt idx="2">
                  <c:v>-0.14131023280996211</c:v>
                </c:pt>
                <c:pt idx="3">
                  <c:v>0.2112232030264817</c:v>
                </c:pt>
                <c:pt idx="4">
                  <c:v>2.1863612701717855E-2</c:v>
                </c:pt>
                <c:pt idx="5">
                  <c:v>-6.6225165562913907E-3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E5-4A44-9B84-FD01F786012A}"/>
            </c:ext>
          </c:extLst>
        </c:ser>
        <c:ser>
          <c:idx val="4"/>
          <c:order val="4"/>
          <c:tx>
            <c:strRef>
              <c:f>'I.Stat export'!$A$80</c:f>
              <c:strCache>
                <c:ptCount val="1"/>
                <c:pt idx="0">
                  <c:v>CORTE DI CASSAZIONE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'I.Stat export'!$B$75:$G$75</c:f>
              <c:numCache>
                <c:formatCode>General</c:formatCod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numCache>
            </c:numRef>
          </c:cat>
          <c:val>
            <c:numRef>
              <c:f>'I.Stat export'!$B$80:$G$80</c:f>
              <c:numCache>
                <c:formatCode>0.00%</c:formatCode>
                <c:ptCount val="6"/>
                <c:pt idx="0">
                  <c:v>-9.8444499312193567E-2</c:v>
                </c:pt>
                <c:pt idx="1">
                  <c:v>0.14949139280125195</c:v>
                </c:pt>
                <c:pt idx="2">
                  <c:v>-0.13005003233382118</c:v>
                </c:pt>
                <c:pt idx="3">
                  <c:v>0.22413928012519563</c:v>
                </c:pt>
                <c:pt idx="4">
                  <c:v>1.8600786218798938E-2</c:v>
                </c:pt>
                <c:pt idx="5">
                  <c:v>7.1287377239496727E-2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E5-4A44-9B84-FD01F7860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608063"/>
        <c:axId val="1483620239"/>
      </c:lineChart>
      <c:catAx>
        <c:axId val="148360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3620239"/>
        <c:crosses val="autoZero"/>
        <c:auto val="1"/>
        <c:lblAlgn val="ctr"/>
        <c:lblOffset val="100"/>
        <c:noMultiLvlLbl val="0"/>
      </c:catAx>
      <c:valAx>
        <c:axId val="148362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36080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Durata</a:t>
            </a:r>
            <a:r>
              <a:rPr lang="it-IT" baseline="0"/>
              <a:t> media dei procedimenti (giorni)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'I.Stat export'!$A$89</c:f>
              <c:strCache>
                <c:ptCount val="1"/>
                <c:pt idx="0">
                  <c:v>TRIBUNALE (RITO MONOCRATICO)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'I.Stat export'!$B$88:$G$88</c:f>
              <c:numCache>
                <c:formatCode>General</c:formatCod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numCache>
            </c:numRef>
          </c:cat>
          <c:val>
            <c:numRef>
              <c:f>'I.Stat export'!$B$89:$G$89</c:f>
              <c:numCache>
                <c:formatCode>0</c:formatCode>
                <c:ptCount val="6"/>
                <c:pt idx="0">
                  <c:v>366.72169811320759</c:v>
                </c:pt>
                <c:pt idx="1">
                  <c:v>355.53411546773697</c:v>
                </c:pt>
                <c:pt idx="2">
                  <c:v>417.84288824383162</c:v>
                </c:pt>
                <c:pt idx="3">
                  <c:v>356.88399235335544</c:v>
                </c:pt>
                <c:pt idx="4" formatCode="General">
                  <c:v>367</c:v>
                </c:pt>
                <c:pt idx="5" formatCode="General">
                  <c:v>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E-BE4C-9902-36ADAF67A7FB}"/>
            </c:ext>
          </c:extLst>
        </c:ser>
        <c:ser>
          <c:idx val="1"/>
          <c:order val="1"/>
          <c:tx>
            <c:strRef>
              <c:f>'I.Stat export'!$A$90</c:f>
              <c:strCache>
                <c:ptCount val="1"/>
                <c:pt idx="0">
                  <c:v>CORTE DI ASSISE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'I.Stat export'!$B$88:$G$88</c:f>
              <c:numCache>
                <c:formatCode>General</c:formatCod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numCache>
            </c:numRef>
          </c:cat>
          <c:val>
            <c:numRef>
              <c:f>'I.Stat export'!$B$90:$G$90</c:f>
              <c:numCache>
                <c:formatCode>0</c:formatCode>
                <c:ptCount val="6"/>
                <c:pt idx="0">
                  <c:v>313.52564102564099</c:v>
                </c:pt>
                <c:pt idx="1">
                  <c:v>323.17111459968606</c:v>
                </c:pt>
                <c:pt idx="2">
                  <c:v>329.90384615384613</c:v>
                </c:pt>
                <c:pt idx="3">
                  <c:v>357.03314470493132</c:v>
                </c:pt>
                <c:pt idx="4">
                  <c:v>360.63048683160417</c:v>
                </c:pt>
                <c:pt idx="5">
                  <c:v>365.90049342105266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0E-BE4C-9902-36ADAF67A7FB}"/>
            </c:ext>
          </c:extLst>
        </c:ser>
        <c:ser>
          <c:idx val="2"/>
          <c:order val="2"/>
          <c:tx>
            <c:strRef>
              <c:f>'I.Stat export'!$A$91</c:f>
              <c:strCache>
                <c:ptCount val="1"/>
                <c:pt idx="0">
                  <c:v>CORTE DI APPELLO 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'I.Stat export'!$B$88:$G$88</c:f>
              <c:numCache>
                <c:formatCode>General</c:formatCod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numCache>
            </c:numRef>
          </c:cat>
          <c:val>
            <c:numRef>
              <c:f>'I.Stat export'!$B$91:$G$91</c:f>
              <c:numCache>
                <c:formatCode>0</c:formatCode>
                <c:ptCount val="6"/>
                <c:pt idx="0">
                  <c:v>749.5883750049129</c:v>
                </c:pt>
                <c:pt idx="1">
                  <c:v>851.62144429989803</c:v>
                </c:pt>
                <c:pt idx="2">
                  <c:v>849.0775636022662</c:v>
                </c:pt>
                <c:pt idx="3">
                  <c:v>822.08444703674581</c:v>
                </c:pt>
                <c:pt idx="4">
                  <c:v>876.14823449780022</c:v>
                </c:pt>
                <c:pt idx="5">
                  <c:v>950.51582669938739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0E-BE4C-9902-36ADAF67A7FB}"/>
            </c:ext>
          </c:extLst>
        </c:ser>
        <c:ser>
          <c:idx val="3"/>
          <c:order val="3"/>
          <c:tx>
            <c:strRef>
              <c:f>'I.Stat export'!$A$92</c:f>
              <c:strCache>
                <c:ptCount val="1"/>
                <c:pt idx="0">
                  <c:v>CORTE DI APPELLO (MINORENNI)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'I.Stat export'!$B$88:$G$88</c:f>
              <c:numCache>
                <c:formatCode>General</c:formatCod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numCache>
            </c:numRef>
          </c:cat>
          <c:val>
            <c:numRef>
              <c:f>'I.Stat export'!$B$92:$G$92</c:f>
              <c:numCache>
                <c:formatCode>0</c:formatCode>
                <c:ptCount val="6"/>
                <c:pt idx="0">
                  <c:v>307.20399429386595</c:v>
                </c:pt>
                <c:pt idx="1">
                  <c:v>379.25090799031483</c:v>
                </c:pt>
                <c:pt idx="2">
                  <c:v>357.50213980028531</c:v>
                </c:pt>
                <c:pt idx="3">
                  <c:v>377.15232763700647</c:v>
                </c:pt>
                <c:pt idx="4">
                  <c:v>400.24280067758326</c:v>
                </c:pt>
                <c:pt idx="5">
                  <c:v>425.83333333333337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0E-BE4C-9902-36ADAF67A7FB}"/>
            </c:ext>
          </c:extLst>
        </c:ser>
        <c:ser>
          <c:idx val="4"/>
          <c:order val="4"/>
          <c:tx>
            <c:strRef>
              <c:f>'I.Stat export'!$A$93</c:f>
              <c:strCache>
                <c:ptCount val="1"/>
                <c:pt idx="0">
                  <c:v>CORTE DI CASSAZIONE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'I.Stat export'!$B$88:$G$88</c:f>
              <c:numCache>
                <c:formatCode>General</c:formatCod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numCache>
            </c:numRef>
          </c:cat>
          <c:val>
            <c:numRef>
              <c:f>'I.Stat export'!$B$93:$G$93</c:f>
              <c:numCache>
                <c:formatCode>0</c:formatCode>
                <c:ptCount val="6"/>
                <c:pt idx="0">
                  <c:v>203.6883319876612</c:v>
                </c:pt>
                <c:pt idx="1">
                  <c:v>203.68566727270883</c:v>
                </c:pt>
                <c:pt idx="2">
                  <c:v>207.57991222077305</c:v>
                </c:pt>
                <c:pt idx="3">
                  <c:v>199.59873218030359</c:v>
                </c:pt>
                <c:pt idx="4">
                  <c:v>216.1512929660397</c:v>
                </c:pt>
                <c:pt idx="5">
                  <c:v>220.30419120067293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0E-BE4C-9902-36ADAF67A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01551"/>
        <c:axId val="43803199"/>
      </c:lineChart>
      <c:catAx>
        <c:axId val="4380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803199"/>
        <c:crosses val="autoZero"/>
        <c:auto val="1"/>
        <c:lblAlgn val="ctr"/>
        <c:lblOffset val="100"/>
        <c:noMultiLvlLbl val="0"/>
      </c:catAx>
      <c:valAx>
        <c:axId val="4380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8015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Durata media in giorni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Foglio1!$C$6:$H$6</c:f>
              <c:numCache>
                <c:formatCode>General</c:formatCod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numCache>
            </c:numRef>
          </c:cat>
          <c:val>
            <c:numRef>
              <c:f>Foglio1!$C$11:$H$11</c:f>
              <c:numCache>
                <c:formatCode>General</c:formatCode>
                <c:ptCount val="6"/>
                <c:pt idx="0">
                  <c:v>67.803478572709338</c:v>
                </c:pt>
                <c:pt idx="1">
                  <c:v>72.944634053849072</c:v>
                </c:pt>
                <c:pt idx="2">
                  <c:v>93.40120017145307</c:v>
                </c:pt>
                <c:pt idx="3">
                  <c:v>122.78287461773701</c:v>
                </c:pt>
                <c:pt idx="4">
                  <c:v>118.24069539666993</c:v>
                </c:pt>
                <c:pt idx="5">
                  <c:v>124.74022878932315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E-BA42-8153-8060D670A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312223"/>
        <c:axId val="278962847"/>
      </c:lineChart>
      <c:catAx>
        <c:axId val="27931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8962847"/>
        <c:crosses val="autoZero"/>
        <c:auto val="1"/>
        <c:lblAlgn val="ctr"/>
        <c:lblOffset val="100"/>
        <c:noMultiLvlLbl val="0"/>
      </c:catAx>
      <c:valAx>
        <c:axId val="2789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312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691444</xdr:colOff>
      <xdr:row>99</xdr:row>
      <xdr:rowOff>127000</xdr:rowOff>
    </xdr:from>
    <xdr:to>
      <xdr:col>17</xdr:col>
      <xdr:colOff>592667</xdr:colOff>
      <xdr:row>118</xdr:row>
      <xdr:rowOff>127001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282CC94C-100A-3BA6-003C-D4A94B52A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691444</xdr:colOff>
      <xdr:row>61</xdr:row>
      <xdr:rowOff>155221</xdr:rowOff>
    </xdr:from>
    <xdr:to>
      <xdr:col>17</xdr:col>
      <xdr:colOff>508000</xdr:colOff>
      <xdr:row>80</xdr:row>
      <xdr:rowOff>84665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1B66BB17-CBD3-AA48-F775-23D06E08C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691443</xdr:colOff>
      <xdr:row>79</xdr:row>
      <xdr:rowOff>324557</xdr:rowOff>
    </xdr:from>
    <xdr:to>
      <xdr:col>17</xdr:col>
      <xdr:colOff>550333</xdr:colOff>
      <xdr:row>99</xdr:row>
      <xdr:rowOff>112889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B8F3B8CE-7E65-8A7B-D650-0FE95AF64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5</xdr:row>
      <xdr:rowOff>450850</xdr:rowOff>
    </xdr:from>
    <xdr:to>
      <xdr:col>14</xdr:col>
      <xdr:colOff>285750</xdr:colOff>
      <xdr:row>14</xdr:row>
      <xdr:rowOff>120650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993162E-59D1-4A6A-ECD7-55672610F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ederico Casarano" id="{DC170722-48A0-C547-8FAF-FA44957A0374}" userId="S::f.casarano2@studenti.uniba.it::76ddbb88-bd0e-4087-babc-0dd1a122dbd0" providerId="AD"/>
</personList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" dT="2022-03-27T15:22:25.75" personId="{DC170722-48A0-C547-8FAF-FA44957A0374}" id="{FB31FFE0-449E-8D44-9BBF-DD8C2683A788}">
    <text xml:space="preserve">MEDIO PERCHE’ NELLA FORMULA ORIGINALE CI SAREBBE LA CONSISTENZA MEDIA (PT+PT-1/)/2, MA ESSENDO UN RAPPORTO TRA VALORI MEDI I 2 SI SEMPLIFICANO
</text>
  </threadedComment>
  <threadedComment ref="A11" dT="2022-03-27T15:22:58.52" personId="{DC170722-48A0-C547-8FAF-FA44957A0374}" id="{9000D9E7-AEB1-CB40-8361-A9C01015605F}">
    <text xml:space="preserve">STESSO DISCORSO DEL NUMERATORE ANCHE AL DENOMINATORE, MEDIO MA SENZA IL FATTORE DI DIVISIONE 2, QUINDI TOTALE
</text>
  </threadedComment>
  <threadedComment ref="A14" dT="2022-03-31T16:33:14.24" personId="{DC170722-48A0-C547-8FAF-FA44957A0374}" id="{69F930E2-2183-BF4D-8984-F793D83000D8}">
    <text>Percentuale di smaltimento dei procedimenti presenti nell’anno da parte del GIP. Una decrescita significa un rallentamento delle risoluzioni dei processi (significato negativo quindi)</text>
  </threadedComment>
  <threadedComment ref="A15" dT="2022-03-31T16:33:55.66" personId="{DC170722-48A0-C547-8FAF-FA44957A0374}" id="{C9B80A2E-D19D-B743-A490-2D8CC6727740}">
    <text>Tasso di variazione tra le pendenze dell’anno t e le pendenze dell’anno t-1 (ponderato per t-1). 
Questo indicatore dovrebbe seguire l’andamento delle due precedenti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ati.istat.it/OECDStat_Metadata/ShowMetadata.ashx?Dataset=DCAR_NUM_PROC_PEN&amp;ShowOnWeb=true&amp;Lang=it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://dativ7a.istat.it/index.aspx?DatasetCode=DCAR_NUM_PROC_PEN" TargetMode="External"/><Relationship Id="rId1" Type="http://schemas.openxmlformats.org/officeDocument/2006/relationships/hyperlink" Target="http://dati.istat.it/OECDStat_Metadata/ShowMetadata.ashx?Dataset=DCAR_NUM_PROC_PEN&amp;ShowOnWeb=true&amp;Lang=it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6"/>
  <sheetViews>
    <sheetView showGridLines="0" topLeftCell="A2" zoomScale="90" zoomScaleNormal="90" workbookViewId="0">
      <selection activeCell="E14" sqref="E14"/>
    </sheetView>
  </sheetViews>
  <sheetFormatPr baseColWidth="10" defaultRowHeight="13" x14ac:dyDescent="0.15"/>
  <cols>
    <col min="1" max="1" width="27.83203125" customWidth="1"/>
    <col min="2" max="2" width="13.33203125" customWidth="1"/>
    <col min="3" max="5" width="11" bestFit="1" customWidth="1"/>
    <col min="6" max="6" width="17.1640625" bestFit="1" customWidth="1"/>
    <col min="7" max="8" width="11" bestFit="1" customWidth="1"/>
    <col min="9" max="9" width="15.5" bestFit="1" customWidth="1"/>
    <col min="10" max="11" width="11" bestFit="1" customWidth="1"/>
    <col min="12" max="12" width="14" bestFit="1" customWidth="1"/>
    <col min="13" max="14" width="11" bestFit="1" customWidth="1"/>
    <col min="15" max="15" width="14" bestFit="1" customWidth="1"/>
    <col min="16" max="17" width="11" bestFit="1" customWidth="1"/>
    <col min="18" max="18" width="14" bestFit="1" customWidth="1"/>
    <col min="19" max="20" width="11" bestFit="1" customWidth="1"/>
    <col min="21" max="21" width="14" bestFit="1" customWidth="1"/>
    <col min="22" max="23" width="11" bestFit="1" customWidth="1"/>
  </cols>
  <sheetData>
    <row r="1" spans="1:23" hidden="1" x14ac:dyDescent="0.15">
      <c r="A1" s="1" t="e">
        <f ca="1">DotStatQuery(B1)</f>
        <v>#NAME?</v>
      </c>
      <c r="B1" s="1" t="s">
        <v>0</v>
      </c>
    </row>
    <row r="2" spans="1:23" s="4" customFormat="1" ht="36" x14ac:dyDescent="0.2">
      <c r="A2" s="19" t="s">
        <v>1</v>
      </c>
    </row>
    <row r="3" spans="1:23" s="4" customFormat="1" ht="17" x14ac:dyDescent="0.2">
      <c r="A3" s="42" t="s">
        <v>2</v>
      </c>
      <c r="B3" s="43"/>
      <c r="C3" s="44" t="s">
        <v>3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6"/>
    </row>
    <row r="4" spans="1:23" s="4" customFormat="1" ht="17" x14ac:dyDescent="0.2">
      <c r="A4" s="42" t="s">
        <v>4</v>
      </c>
      <c r="B4" s="43"/>
      <c r="C4" s="44" t="s">
        <v>5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6"/>
    </row>
    <row r="5" spans="1:23" s="4" customFormat="1" ht="17" customHeight="1" x14ac:dyDescent="0.2">
      <c r="A5" s="40" t="s">
        <v>6</v>
      </c>
      <c r="B5" s="41"/>
      <c r="C5" s="37" t="s">
        <v>7</v>
      </c>
      <c r="D5" s="38"/>
      <c r="E5" s="39"/>
      <c r="F5" s="37" t="s">
        <v>8</v>
      </c>
      <c r="G5" s="38"/>
      <c r="H5" s="39"/>
      <c r="I5" s="37" t="s">
        <v>9</v>
      </c>
      <c r="J5" s="38"/>
      <c r="K5" s="39"/>
      <c r="L5" s="37" t="s">
        <v>10</v>
      </c>
      <c r="M5" s="38"/>
      <c r="N5" s="39"/>
      <c r="O5" s="37" t="s">
        <v>11</v>
      </c>
      <c r="P5" s="38"/>
      <c r="Q5" s="39"/>
      <c r="R5" s="37" t="s">
        <v>12</v>
      </c>
      <c r="S5" s="38"/>
      <c r="T5" s="39"/>
      <c r="U5" s="37" t="s">
        <v>13</v>
      </c>
      <c r="V5" s="38"/>
      <c r="W5" s="39"/>
    </row>
    <row r="6" spans="1:23" s="4" customFormat="1" ht="70" customHeight="1" x14ac:dyDescent="0.2">
      <c r="A6" s="40" t="s">
        <v>14</v>
      </c>
      <c r="B6" s="41"/>
      <c r="C6" s="5" t="s">
        <v>15</v>
      </c>
      <c r="D6" s="5" t="s">
        <v>16</v>
      </c>
      <c r="E6" s="5" t="s">
        <v>17</v>
      </c>
      <c r="F6" s="5" t="s">
        <v>15</v>
      </c>
      <c r="G6" s="5" t="s">
        <v>16</v>
      </c>
      <c r="H6" s="5" t="s">
        <v>17</v>
      </c>
      <c r="I6" s="5" t="s">
        <v>15</v>
      </c>
      <c r="J6" s="5" t="s">
        <v>16</v>
      </c>
      <c r="K6" s="5" t="s">
        <v>17</v>
      </c>
      <c r="L6" s="5" t="s">
        <v>15</v>
      </c>
      <c r="M6" s="5" t="s">
        <v>16</v>
      </c>
      <c r="N6" s="5" t="s">
        <v>17</v>
      </c>
      <c r="O6" s="5" t="s">
        <v>15</v>
      </c>
      <c r="P6" s="5" t="s">
        <v>16</v>
      </c>
      <c r="Q6" s="5" t="s">
        <v>17</v>
      </c>
      <c r="R6" s="5" t="s">
        <v>15</v>
      </c>
      <c r="S6" s="5" t="s">
        <v>16</v>
      </c>
      <c r="T6" s="5" t="s">
        <v>17</v>
      </c>
      <c r="U6" s="5" t="s">
        <v>15</v>
      </c>
      <c r="V6" s="5" t="s">
        <v>16</v>
      </c>
      <c r="W6" s="5" t="s">
        <v>17</v>
      </c>
    </row>
    <row r="7" spans="1:23" s="4" customFormat="1" ht="19" x14ac:dyDescent="0.25">
      <c r="A7" s="6" t="s">
        <v>18</v>
      </c>
      <c r="B7" s="7" t="s">
        <v>19</v>
      </c>
      <c r="C7" s="7" t="s">
        <v>19</v>
      </c>
      <c r="D7" s="7" t="s">
        <v>19</v>
      </c>
      <c r="E7" s="7" t="s">
        <v>19</v>
      </c>
      <c r="F7" s="7" t="s">
        <v>19</v>
      </c>
      <c r="G7" s="7" t="s">
        <v>19</v>
      </c>
      <c r="H7" s="7" t="s">
        <v>19</v>
      </c>
      <c r="I7" s="7" t="s">
        <v>19</v>
      </c>
      <c r="J7" s="7" t="s">
        <v>19</v>
      </c>
      <c r="K7" s="7" t="s">
        <v>19</v>
      </c>
      <c r="L7" s="7" t="s">
        <v>19</v>
      </c>
      <c r="M7" s="7" t="s">
        <v>19</v>
      </c>
      <c r="N7" s="7" t="s">
        <v>19</v>
      </c>
      <c r="O7" s="7" t="s">
        <v>19</v>
      </c>
      <c r="P7" s="7" t="s">
        <v>19</v>
      </c>
      <c r="Q7" s="7" t="s">
        <v>19</v>
      </c>
      <c r="R7" s="7" t="s">
        <v>19</v>
      </c>
      <c r="S7" s="7" t="s">
        <v>19</v>
      </c>
      <c r="T7" s="7" t="s">
        <v>19</v>
      </c>
      <c r="U7" s="7" t="s">
        <v>19</v>
      </c>
      <c r="V7" s="7" t="s">
        <v>19</v>
      </c>
      <c r="W7" s="7" t="s">
        <v>19</v>
      </c>
    </row>
    <row r="8" spans="1:23" s="4" customFormat="1" ht="49" customHeight="1" x14ac:dyDescent="0.25">
      <c r="A8" s="8" t="s">
        <v>20</v>
      </c>
      <c r="B8" s="7" t="s">
        <v>19</v>
      </c>
      <c r="C8" s="9">
        <v>2135</v>
      </c>
      <c r="D8" s="9">
        <v>2608</v>
      </c>
      <c r="E8" s="9">
        <v>502</v>
      </c>
      <c r="F8" s="9">
        <v>2791</v>
      </c>
      <c r="G8" s="9">
        <v>2786</v>
      </c>
      <c r="H8" s="9">
        <v>534</v>
      </c>
      <c r="I8" s="9">
        <v>2642</v>
      </c>
      <c r="J8" s="9">
        <v>2632</v>
      </c>
      <c r="K8" s="9">
        <v>520</v>
      </c>
      <c r="L8" s="9">
        <v>2410</v>
      </c>
      <c r="M8" s="9">
        <v>2256</v>
      </c>
      <c r="N8" s="9">
        <v>674</v>
      </c>
      <c r="O8" s="9">
        <v>1939</v>
      </c>
      <c r="P8" s="9">
        <v>1985</v>
      </c>
      <c r="Q8" s="9">
        <v>646</v>
      </c>
      <c r="R8" s="9">
        <v>2056</v>
      </c>
      <c r="S8" s="9">
        <v>2028</v>
      </c>
      <c r="T8" s="9">
        <v>677</v>
      </c>
      <c r="U8" s="9">
        <v>2138</v>
      </c>
      <c r="V8" s="9">
        <v>2058</v>
      </c>
      <c r="W8" s="9">
        <v>757</v>
      </c>
    </row>
    <row r="9" spans="1:23" s="4" customFormat="1" ht="17" x14ac:dyDescent="0.2">
      <c r="A9" s="10" t="s">
        <v>21</v>
      </c>
    </row>
    <row r="10" spans="1:23" s="4" customFormat="1" ht="24" customHeight="1" x14ac:dyDescent="0.2">
      <c r="A10" s="4" t="s">
        <v>24</v>
      </c>
      <c r="E10" s="11" t="s">
        <v>22</v>
      </c>
      <c r="H10" s="4">
        <f>H8+E8</f>
        <v>1036</v>
      </c>
      <c r="K10" s="4">
        <f>K8+H8</f>
        <v>1054</v>
      </c>
      <c r="N10" s="4">
        <f>N8+K8</f>
        <v>1194</v>
      </c>
      <c r="Q10" s="4">
        <f>Q8+N8</f>
        <v>1320</v>
      </c>
      <c r="T10" s="4">
        <f>T8+Q8</f>
        <v>1323</v>
      </c>
      <c r="W10" s="4">
        <f>W8+T8</f>
        <v>1434</v>
      </c>
    </row>
    <row r="11" spans="1:23" s="4" customFormat="1" ht="22" customHeight="1" x14ac:dyDescent="0.2">
      <c r="A11" s="4" t="s">
        <v>23</v>
      </c>
      <c r="G11" s="4">
        <f>F8+G8</f>
        <v>5577</v>
      </c>
      <c r="J11" s="4">
        <f>I8+J8</f>
        <v>5274</v>
      </c>
      <c r="M11" s="4">
        <f>L8+M8</f>
        <v>4666</v>
      </c>
      <c r="P11" s="4">
        <f>O8+P8</f>
        <v>3924</v>
      </c>
      <c r="S11" s="4">
        <f>R8+S8</f>
        <v>4084</v>
      </c>
      <c r="V11" s="4">
        <f>U8+V8</f>
        <v>4196</v>
      </c>
    </row>
    <row r="12" spans="1:23" s="4" customFormat="1" ht="20" customHeight="1" x14ac:dyDescent="0.2">
      <c r="A12" s="4" t="s">
        <v>25</v>
      </c>
      <c r="E12" s="12"/>
      <c r="F12" s="13">
        <f>H10/G11</f>
        <v>0.18576295499372422</v>
      </c>
      <c r="G12" s="12"/>
      <c r="H12" s="12"/>
      <c r="I12" s="14">
        <f>K10/J11</f>
        <v>0.19984831247629883</v>
      </c>
      <c r="J12" s="12"/>
      <c r="K12" s="12"/>
      <c r="L12" s="15">
        <f>N10/M11</f>
        <v>0.25589369909987142</v>
      </c>
      <c r="M12" s="12"/>
      <c r="N12" s="12"/>
      <c r="O12" s="15">
        <f>Q10/P11</f>
        <v>0.3363914373088685</v>
      </c>
      <c r="P12" s="12"/>
      <c r="Q12" s="12"/>
      <c r="R12" s="15">
        <f>T10/S11</f>
        <v>0.32394711067580806</v>
      </c>
      <c r="S12" s="12"/>
      <c r="T12" s="12"/>
      <c r="U12" s="15">
        <f>W10/V11</f>
        <v>0.34175405147759769</v>
      </c>
      <c r="V12" s="12"/>
      <c r="W12" s="12"/>
    </row>
    <row r="13" spans="1:23" s="4" customFormat="1" ht="23" customHeight="1" x14ac:dyDescent="0.2">
      <c r="A13" s="4" t="s">
        <v>26</v>
      </c>
      <c r="F13" s="16">
        <f>F12*365</f>
        <v>67.803478572709338</v>
      </c>
      <c r="I13" s="16">
        <f>I12*365</f>
        <v>72.944634053849072</v>
      </c>
      <c r="L13" s="16">
        <f>L12*365</f>
        <v>93.40120017145307</v>
      </c>
      <c r="O13" s="16">
        <f>O12*365</f>
        <v>122.78287461773701</v>
      </c>
      <c r="R13" s="16">
        <f>R12*365</f>
        <v>118.24069539666993</v>
      </c>
      <c r="U13" s="16">
        <f>U12*365</f>
        <v>124.74022878932315</v>
      </c>
    </row>
    <row r="14" spans="1:23" s="4" customFormat="1" ht="23" customHeight="1" x14ac:dyDescent="0.2">
      <c r="A14" s="4" t="s">
        <v>27</v>
      </c>
      <c r="F14" s="2">
        <f>G8/(E8+F8)</f>
        <v>0.84603704828423931</v>
      </c>
      <c r="I14" s="2">
        <f>J8/(H8+I8)</f>
        <v>0.82871536523929468</v>
      </c>
      <c r="L14" s="2">
        <f>M8/(K8+L8)</f>
        <v>0.76996587030716723</v>
      </c>
      <c r="O14" s="2">
        <f>P8/(N8+O8)</f>
        <v>0.75966322234978956</v>
      </c>
      <c r="R14" s="2">
        <f>S8/(Q8+R8)</f>
        <v>0.75055514433752779</v>
      </c>
      <c r="S14" s="2"/>
      <c r="T14" s="2"/>
      <c r="U14" s="2">
        <f t="shared" ref="U14" si="0">V8/(T8+U8)</f>
        <v>0.73108348134991119</v>
      </c>
    </row>
    <row r="15" spans="1:23" s="4" customFormat="1" ht="33" customHeight="1" x14ac:dyDescent="0.2">
      <c r="A15" s="4" t="s">
        <v>28</v>
      </c>
      <c r="F15" s="2">
        <f>(H8-E8)/E8</f>
        <v>6.3745019920318724E-2</v>
      </c>
      <c r="I15" s="2">
        <f>(K8-H8)/H8</f>
        <v>-2.6217228464419477E-2</v>
      </c>
      <c r="L15" s="2">
        <f>(N8-K8)/K8</f>
        <v>0.29615384615384616</v>
      </c>
      <c r="O15" s="2">
        <f>(Q8-N8)/N8</f>
        <v>-4.1543026706231452E-2</v>
      </c>
      <c r="R15" s="2">
        <f>(T8-Q8)/Q8</f>
        <v>4.7987616099071206E-2</v>
      </c>
      <c r="U15" s="2">
        <f>(W8-T8)/T8</f>
        <v>0.11816838995568685</v>
      </c>
    </row>
    <row r="16" spans="1:23" s="17" customFormat="1" ht="18" thickBot="1" x14ac:dyDescent="0.25">
      <c r="A16" s="17" t="s">
        <v>29</v>
      </c>
      <c r="F16" s="18"/>
    </row>
    <row r="17" spans="1:23" s="4" customFormat="1" ht="18" thickTop="1" x14ac:dyDescent="0.2"/>
    <row r="18" spans="1:23" s="4" customFormat="1" ht="36" x14ac:dyDescent="0.2">
      <c r="A18" s="19" t="s">
        <v>1</v>
      </c>
    </row>
    <row r="19" spans="1:23" s="4" customFormat="1" ht="17" x14ac:dyDescent="0.2">
      <c r="A19" s="42" t="s">
        <v>2</v>
      </c>
      <c r="B19" s="43"/>
      <c r="C19" s="44" t="s">
        <v>3</v>
      </c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6"/>
    </row>
    <row r="20" spans="1:23" s="4" customFormat="1" ht="17" x14ac:dyDescent="0.2">
      <c r="A20" s="42" t="s">
        <v>4</v>
      </c>
      <c r="B20" s="43"/>
      <c r="C20" s="44" t="s">
        <v>30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6"/>
    </row>
    <row r="21" spans="1:23" s="4" customFormat="1" ht="17" x14ac:dyDescent="0.2">
      <c r="A21" s="40" t="s">
        <v>6</v>
      </c>
      <c r="B21" s="41"/>
      <c r="C21" s="37" t="s">
        <v>7</v>
      </c>
      <c r="D21" s="38"/>
      <c r="E21" s="39"/>
      <c r="F21" s="37" t="s">
        <v>8</v>
      </c>
      <c r="G21" s="38"/>
      <c r="H21" s="39"/>
      <c r="I21" s="37" t="s">
        <v>9</v>
      </c>
      <c r="J21" s="38"/>
      <c r="K21" s="39"/>
      <c r="L21" s="37" t="s">
        <v>10</v>
      </c>
      <c r="M21" s="38"/>
      <c r="N21" s="39"/>
      <c r="O21" s="37" t="s">
        <v>11</v>
      </c>
      <c r="P21" s="38"/>
      <c r="Q21" s="39"/>
      <c r="R21" s="37" t="s">
        <v>12</v>
      </c>
      <c r="S21" s="38"/>
      <c r="T21" s="39"/>
      <c r="U21" s="37" t="s">
        <v>13</v>
      </c>
      <c r="V21" s="38"/>
      <c r="W21" s="39"/>
    </row>
    <row r="22" spans="1:23" s="4" customFormat="1" ht="108" x14ac:dyDescent="0.2">
      <c r="A22" s="40" t="s">
        <v>14</v>
      </c>
      <c r="B22" s="41"/>
      <c r="C22" s="5" t="s">
        <v>15</v>
      </c>
      <c r="D22" s="5" t="s">
        <v>16</v>
      </c>
      <c r="E22" s="5" t="s">
        <v>17</v>
      </c>
      <c r="F22" s="5" t="s">
        <v>15</v>
      </c>
      <c r="G22" s="5" t="s">
        <v>16</v>
      </c>
      <c r="H22" s="5" t="s">
        <v>17</v>
      </c>
      <c r="I22" s="5" t="s">
        <v>15</v>
      </c>
      <c r="J22" s="5" t="s">
        <v>16</v>
      </c>
      <c r="K22" s="5" t="s">
        <v>17</v>
      </c>
      <c r="L22" s="5" t="s">
        <v>15</v>
      </c>
      <c r="M22" s="5" t="s">
        <v>16</v>
      </c>
      <c r="N22" s="5" t="s">
        <v>17</v>
      </c>
      <c r="O22" s="5" t="s">
        <v>15</v>
      </c>
      <c r="P22" s="5" t="s">
        <v>16</v>
      </c>
      <c r="Q22" s="5" t="s">
        <v>17</v>
      </c>
      <c r="R22" s="5" t="s">
        <v>15</v>
      </c>
      <c r="S22" s="5" t="s">
        <v>16</v>
      </c>
      <c r="T22" s="5" t="s">
        <v>17</v>
      </c>
      <c r="U22" s="5" t="s">
        <v>15</v>
      </c>
      <c r="V22" s="5" t="s">
        <v>16</v>
      </c>
      <c r="W22" s="5" t="s">
        <v>17</v>
      </c>
    </row>
    <row r="23" spans="1:23" s="4" customFormat="1" ht="19" x14ac:dyDescent="0.25">
      <c r="A23" s="6" t="s">
        <v>18</v>
      </c>
      <c r="B23" s="7" t="s">
        <v>19</v>
      </c>
      <c r="C23" s="7" t="s">
        <v>19</v>
      </c>
      <c r="D23" s="7" t="s">
        <v>19</v>
      </c>
      <c r="E23" s="7" t="s">
        <v>19</v>
      </c>
      <c r="F23" s="7" t="s">
        <v>19</v>
      </c>
      <c r="G23" s="7" t="s">
        <v>19</v>
      </c>
      <c r="H23" s="7" t="s">
        <v>19</v>
      </c>
      <c r="I23" s="7" t="s">
        <v>19</v>
      </c>
      <c r="J23" s="7" t="s">
        <v>19</v>
      </c>
      <c r="K23" s="7" t="s">
        <v>19</v>
      </c>
      <c r="L23" s="7" t="s">
        <v>19</v>
      </c>
      <c r="M23" s="7" t="s">
        <v>19</v>
      </c>
      <c r="N23" s="7" t="s">
        <v>19</v>
      </c>
      <c r="O23" s="7" t="s">
        <v>19</v>
      </c>
      <c r="P23" s="7" t="s">
        <v>19</v>
      </c>
      <c r="Q23" s="7" t="s">
        <v>19</v>
      </c>
      <c r="R23" s="7" t="s">
        <v>19</v>
      </c>
      <c r="S23" s="7" t="s">
        <v>19</v>
      </c>
      <c r="T23" s="7" t="s">
        <v>19</v>
      </c>
      <c r="U23" s="7" t="s">
        <v>19</v>
      </c>
      <c r="V23" s="7" t="s">
        <v>19</v>
      </c>
      <c r="W23" s="7" t="s">
        <v>19</v>
      </c>
    </row>
    <row r="24" spans="1:23" s="4" customFormat="1" ht="36" x14ac:dyDescent="0.25">
      <c r="A24" s="23" t="s">
        <v>31</v>
      </c>
      <c r="B24" s="29" t="s">
        <v>19</v>
      </c>
      <c r="C24" s="27">
        <v>4036</v>
      </c>
      <c r="D24" s="27">
        <v>3039</v>
      </c>
      <c r="E24" s="27">
        <v>3863</v>
      </c>
      <c r="F24" s="27">
        <v>4429</v>
      </c>
      <c r="G24" s="27">
        <v>3839</v>
      </c>
      <c r="H24" s="27">
        <v>4444</v>
      </c>
      <c r="I24" s="27">
        <v>5216</v>
      </c>
      <c r="J24" s="27">
        <v>4501</v>
      </c>
      <c r="K24" s="27">
        <v>5021</v>
      </c>
      <c r="L24" s="27">
        <v>4429</v>
      </c>
      <c r="M24" s="27">
        <v>3839</v>
      </c>
      <c r="N24" s="27">
        <v>4444</v>
      </c>
      <c r="O24" s="27">
        <v>5053</v>
      </c>
      <c r="P24" s="27">
        <v>4886</v>
      </c>
      <c r="Q24" s="27">
        <v>5274</v>
      </c>
      <c r="R24" s="27">
        <v>5265</v>
      </c>
      <c r="S24" s="27">
        <v>4483</v>
      </c>
      <c r="T24" s="27">
        <v>5136</v>
      </c>
      <c r="U24" s="27">
        <v>4596</v>
      </c>
      <c r="V24" s="27">
        <v>3886</v>
      </c>
      <c r="W24" s="27">
        <v>5585</v>
      </c>
    </row>
    <row r="25" spans="1:23" s="4" customFormat="1" ht="28" x14ac:dyDescent="0.25">
      <c r="A25" s="3" t="s">
        <v>24</v>
      </c>
      <c r="B25" s="7"/>
      <c r="C25" s="20"/>
      <c r="D25" s="20"/>
      <c r="E25" s="22" t="s">
        <v>22</v>
      </c>
      <c r="F25" s="22"/>
      <c r="G25" s="20"/>
      <c r="H25" s="20">
        <f>H24+E24</f>
        <v>8307</v>
      </c>
      <c r="I25" s="20"/>
      <c r="J25" s="20"/>
      <c r="K25" s="20">
        <f>K24+H24</f>
        <v>9465</v>
      </c>
      <c r="L25" s="20"/>
      <c r="M25" s="20"/>
      <c r="N25" s="20">
        <f>N24+K24</f>
        <v>9465</v>
      </c>
      <c r="O25" s="20"/>
      <c r="P25" s="20"/>
      <c r="Q25" s="20">
        <f>Q24+N24</f>
        <v>9718</v>
      </c>
      <c r="R25" s="20"/>
      <c r="S25" s="20"/>
      <c r="T25" s="20">
        <f>T24+Q24</f>
        <v>10410</v>
      </c>
      <c r="U25" s="20"/>
      <c r="V25" s="20"/>
      <c r="W25" s="20">
        <f>W24+T24</f>
        <v>10721</v>
      </c>
    </row>
    <row r="26" spans="1:23" s="4" customFormat="1" ht="36" x14ac:dyDescent="0.25">
      <c r="A26" s="8" t="s">
        <v>23</v>
      </c>
      <c r="B26" s="7"/>
      <c r="C26" s="21"/>
      <c r="D26" s="21"/>
      <c r="E26" s="21"/>
      <c r="F26" s="21"/>
      <c r="G26" s="21">
        <f>F24+G24</f>
        <v>8268</v>
      </c>
      <c r="H26" s="21"/>
      <c r="I26" s="21"/>
      <c r="J26" s="21">
        <f>I24+J24</f>
        <v>9717</v>
      </c>
      <c r="K26" s="21"/>
      <c r="L26" s="21"/>
      <c r="M26" s="21">
        <f>L24+M24</f>
        <v>8268</v>
      </c>
      <c r="N26" s="21"/>
      <c r="O26" s="21"/>
      <c r="P26" s="21">
        <f>O24+P24</f>
        <v>9939</v>
      </c>
      <c r="Q26" s="21"/>
      <c r="R26" s="21"/>
      <c r="S26" s="21">
        <f>R24+S24</f>
        <v>9748</v>
      </c>
      <c r="T26" s="21"/>
      <c r="U26" s="21"/>
      <c r="V26" s="21">
        <f>U24+V24</f>
        <v>8482</v>
      </c>
      <c r="W26" s="21"/>
    </row>
    <row r="27" spans="1:23" s="4" customFormat="1" ht="36" x14ac:dyDescent="0.25">
      <c r="A27" s="8" t="s">
        <v>25</v>
      </c>
      <c r="B27" s="7"/>
      <c r="C27" s="20"/>
      <c r="D27" s="20"/>
      <c r="E27" s="20"/>
      <c r="F27" s="24">
        <f>H25/G26</f>
        <v>1.0047169811320755</v>
      </c>
      <c r="G27" s="20"/>
      <c r="H27" s="20"/>
      <c r="I27" s="24">
        <f>K25/J26</f>
        <v>0.97406606977462185</v>
      </c>
      <c r="J27" s="20"/>
      <c r="K27" s="20"/>
      <c r="L27" s="24">
        <f>N25/M26</f>
        <v>1.1447750362844702</v>
      </c>
      <c r="M27" s="20"/>
      <c r="N27" s="20"/>
      <c r="O27" s="24">
        <f>Q25/P26</f>
        <v>0.97776436261193278</v>
      </c>
      <c r="P27" s="20"/>
      <c r="Q27" s="20"/>
      <c r="R27" s="24">
        <f>T25/S26</f>
        <v>1.0679113664341404</v>
      </c>
      <c r="S27" s="20"/>
      <c r="T27" s="20"/>
      <c r="U27" s="24">
        <f>W25/V26</f>
        <v>1.2639707616128271</v>
      </c>
      <c r="V27" s="20"/>
      <c r="W27" s="20"/>
    </row>
    <row r="28" spans="1:23" s="4" customFormat="1" ht="36" x14ac:dyDescent="0.25">
      <c r="A28" s="8" t="s">
        <v>26</v>
      </c>
      <c r="B28" s="7"/>
      <c r="C28" s="21"/>
      <c r="D28" s="21"/>
      <c r="E28" s="21"/>
      <c r="F28" s="25">
        <f>F27*365</f>
        <v>366.72169811320759</v>
      </c>
      <c r="G28" s="21"/>
      <c r="H28" s="21"/>
      <c r="I28" s="25">
        <f>I27*365</f>
        <v>355.53411546773697</v>
      </c>
      <c r="J28" s="21"/>
      <c r="K28" s="21"/>
      <c r="L28" s="25">
        <f>L27*365</f>
        <v>417.84288824383162</v>
      </c>
      <c r="M28" s="21"/>
      <c r="N28" s="21"/>
      <c r="O28" s="25">
        <f>O27*365</f>
        <v>356.88399235335544</v>
      </c>
      <c r="P28" s="21"/>
      <c r="Q28" s="21"/>
      <c r="R28" s="21">
        <v>367</v>
      </c>
      <c r="S28" s="21"/>
      <c r="T28" s="21"/>
      <c r="U28" s="21">
        <v>367</v>
      </c>
      <c r="V28" s="21"/>
      <c r="W28" s="21"/>
    </row>
    <row r="29" spans="1:23" s="4" customFormat="1" ht="36" x14ac:dyDescent="0.25">
      <c r="A29" s="8" t="s">
        <v>36</v>
      </c>
      <c r="B29" s="7"/>
      <c r="C29" s="20"/>
      <c r="D29" s="20"/>
      <c r="E29" s="20"/>
      <c r="F29" s="26">
        <f>G24/(E24+F24)</f>
        <v>0.46297636275928605</v>
      </c>
      <c r="G29" s="20"/>
      <c r="H29" s="20"/>
      <c r="I29" s="26">
        <f>J24/(H24+I24)</f>
        <v>0.46594202898550724</v>
      </c>
      <c r="J29" s="20"/>
      <c r="K29" s="20"/>
      <c r="L29" s="26">
        <f>M24/(K24+L24)</f>
        <v>0.40624338624338624</v>
      </c>
      <c r="M29" s="20"/>
      <c r="N29" s="20"/>
      <c r="O29" s="26">
        <f>P24/(N24+O24)</f>
        <v>0.51447825629146049</v>
      </c>
      <c r="P29" s="20"/>
      <c r="Q29" s="20"/>
      <c r="R29" s="26">
        <f>S24/(Q24+R24)</f>
        <v>0.4253724262263972</v>
      </c>
      <c r="S29" s="20"/>
      <c r="T29" s="20"/>
      <c r="U29" s="26">
        <f>V24/(T24+U24)</f>
        <v>0.39930127414714345</v>
      </c>
      <c r="V29" s="20"/>
      <c r="W29" s="20"/>
    </row>
    <row r="30" spans="1:23" s="4" customFormat="1" ht="36" x14ac:dyDescent="0.25">
      <c r="A30" s="8" t="s">
        <v>28</v>
      </c>
      <c r="B30" s="7"/>
      <c r="C30" s="20"/>
      <c r="D30" s="20"/>
      <c r="E30" s="20"/>
      <c r="F30" s="26">
        <f>(H24-E24)/E24</f>
        <v>0.15040124255759771</v>
      </c>
      <c r="G30" s="20"/>
      <c r="H30" s="20"/>
      <c r="I30" s="26">
        <f>(K24-H24)/H24</f>
        <v>0.12983798379837982</v>
      </c>
      <c r="J30" s="20"/>
      <c r="K30" s="20"/>
      <c r="L30" s="26">
        <f>(N24-K24)/K24</f>
        <v>-0.11491734714200358</v>
      </c>
      <c r="M30" s="20"/>
      <c r="N30" s="20"/>
      <c r="O30" s="26">
        <f>(Q24-N24)/N24</f>
        <v>0.18676867686768678</v>
      </c>
      <c r="P30" s="20"/>
      <c r="Q30" s="20"/>
      <c r="R30" s="26">
        <f>(T24-Q24)/Q24</f>
        <v>-2.6166097838452786E-2</v>
      </c>
      <c r="S30" s="20"/>
      <c r="T30" s="20"/>
      <c r="U30" s="26">
        <f>(W24-T24)/T24</f>
        <v>8.7422118380062308E-2</v>
      </c>
      <c r="V30" s="20"/>
      <c r="W30" s="20"/>
    </row>
    <row r="31" spans="1:23" s="4" customFormat="1" ht="18" x14ac:dyDescent="0.25">
      <c r="A31" s="23" t="s">
        <v>32</v>
      </c>
      <c r="B31" s="29" t="s">
        <v>19</v>
      </c>
      <c r="C31" s="28">
        <v>88114</v>
      </c>
      <c r="D31" s="28">
        <v>76060</v>
      </c>
      <c r="E31" s="28">
        <v>168424</v>
      </c>
      <c r="F31" s="28">
        <v>103588</v>
      </c>
      <c r="G31" s="28">
        <v>74511</v>
      </c>
      <c r="H31" s="28">
        <v>197332</v>
      </c>
      <c r="I31" s="28">
        <v>98696</v>
      </c>
      <c r="J31" s="28">
        <v>78871</v>
      </c>
      <c r="K31" s="28">
        <v>216969</v>
      </c>
      <c r="L31" s="28">
        <v>103588</v>
      </c>
      <c r="M31" s="28">
        <v>74511</v>
      </c>
      <c r="N31" s="28">
        <v>197332</v>
      </c>
      <c r="O31" s="28">
        <v>104216</v>
      </c>
      <c r="P31" s="28">
        <v>92949</v>
      </c>
      <c r="Q31" s="28">
        <v>246740</v>
      </c>
      <c r="R31" s="28">
        <v>115136</v>
      </c>
      <c r="S31" s="28">
        <v>97608</v>
      </c>
      <c r="T31" s="28">
        <v>263932</v>
      </c>
      <c r="U31" s="28">
        <v>99170</v>
      </c>
      <c r="V31" s="28">
        <v>101314</v>
      </c>
      <c r="W31" s="28">
        <v>258159</v>
      </c>
    </row>
    <row r="32" spans="1:23" s="4" customFormat="1" ht="28" x14ac:dyDescent="0.25">
      <c r="A32" s="3" t="s">
        <v>24</v>
      </c>
      <c r="B32" s="7"/>
      <c r="C32" s="20"/>
      <c r="D32" s="20"/>
      <c r="E32" s="22" t="s">
        <v>22</v>
      </c>
      <c r="F32" s="22"/>
      <c r="G32" s="20"/>
      <c r="H32" s="20">
        <f>H31+E31</f>
        <v>365756</v>
      </c>
      <c r="I32" s="20"/>
      <c r="J32" s="20"/>
      <c r="K32" s="20">
        <f>K31+H31</f>
        <v>414301</v>
      </c>
      <c r="L32" s="20"/>
      <c r="M32" s="20"/>
      <c r="N32" s="20">
        <f>N31+K31</f>
        <v>414301</v>
      </c>
      <c r="O32" s="20"/>
      <c r="P32" s="20"/>
      <c r="Q32" s="20">
        <f>Q31+N31</f>
        <v>444072</v>
      </c>
      <c r="R32" s="20"/>
      <c r="S32" s="20"/>
      <c r="T32" s="20">
        <f>T31+Q31</f>
        <v>510672</v>
      </c>
      <c r="U32" s="20"/>
      <c r="V32" s="20"/>
      <c r="W32" s="20">
        <f>W31+T31</f>
        <v>522091</v>
      </c>
    </row>
    <row r="33" spans="1:23" s="4" customFormat="1" ht="36" x14ac:dyDescent="0.25">
      <c r="A33" s="8" t="s">
        <v>23</v>
      </c>
      <c r="B33" s="7"/>
      <c r="C33" s="21"/>
      <c r="D33" s="21"/>
      <c r="E33" s="21"/>
      <c r="F33" s="21"/>
      <c r="G33" s="21">
        <f>F31+G31</f>
        <v>178099</v>
      </c>
      <c r="H33" s="21"/>
      <c r="I33" s="21"/>
      <c r="J33" s="21">
        <f>I31+J31</f>
        <v>177567</v>
      </c>
      <c r="K33" s="21"/>
      <c r="L33" s="21"/>
      <c r="M33" s="21">
        <f>L31+M31</f>
        <v>178099</v>
      </c>
      <c r="N33" s="21"/>
      <c r="O33" s="21"/>
      <c r="P33" s="21">
        <f>O31+P31</f>
        <v>197165</v>
      </c>
      <c r="Q33" s="21"/>
      <c r="R33" s="21"/>
      <c r="S33" s="21">
        <f>R31+S31</f>
        <v>212744</v>
      </c>
      <c r="T33" s="21"/>
      <c r="U33" s="21"/>
      <c r="V33" s="21">
        <f>U31+V31</f>
        <v>200484</v>
      </c>
      <c r="W33" s="21"/>
    </row>
    <row r="34" spans="1:23" s="4" customFormat="1" ht="36" x14ac:dyDescent="0.25">
      <c r="A34" s="8" t="s">
        <v>25</v>
      </c>
      <c r="B34" s="7"/>
      <c r="C34" s="20"/>
      <c r="D34" s="20"/>
      <c r="E34" s="20"/>
      <c r="F34" s="24">
        <f>H32/G33</f>
        <v>2.0536667808353779</v>
      </c>
      <c r="G34" s="20"/>
      <c r="H34" s="20"/>
      <c r="I34" s="24">
        <f>K32/J33</f>
        <v>2.3332094364380769</v>
      </c>
      <c r="J34" s="20"/>
      <c r="K34" s="20"/>
      <c r="L34" s="24">
        <f>N32/M33</f>
        <v>2.3262399002801812</v>
      </c>
      <c r="M34" s="20"/>
      <c r="N34" s="20"/>
      <c r="O34" s="24">
        <f>Q32/P33</f>
        <v>2.2522861562650571</v>
      </c>
      <c r="P34" s="20"/>
      <c r="Q34" s="20"/>
      <c r="R34" s="24">
        <f>T32/S33</f>
        <v>2.4004061219117814</v>
      </c>
      <c r="S34" s="20"/>
      <c r="T34" s="20"/>
      <c r="U34" s="24">
        <f>W32/V33</f>
        <v>2.6041529498613354</v>
      </c>
      <c r="V34" s="20"/>
      <c r="W34" s="20"/>
    </row>
    <row r="35" spans="1:23" s="4" customFormat="1" ht="36" x14ac:dyDescent="0.25">
      <c r="A35" s="8" t="s">
        <v>26</v>
      </c>
      <c r="B35" s="7"/>
      <c r="C35" s="21"/>
      <c r="D35" s="21"/>
      <c r="E35" s="21"/>
      <c r="F35" s="25">
        <f>F34*365</f>
        <v>749.5883750049129</v>
      </c>
      <c r="G35" s="21"/>
      <c r="H35" s="21"/>
      <c r="I35" s="25">
        <f>I34*365</f>
        <v>851.62144429989803</v>
      </c>
      <c r="J35" s="21"/>
      <c r="K35" s="21"/>
      <c r="L35" s="25">
        <f>L34*365</f>
        <v>849.0775636022662</v>
      </c>
      <c r="M35" s="21"/>
      <c r="N35" s="21"/>
      <c r="O35" s="25">
        <f>O34*365</f>
        <v>822.08444703674581</v>
      </c>
      <c r="P35" s="21"/>
      <c r="Q35" s="21"/>
      <c r="R35" s="25">
        <f>R34*365</f>
        <v>876.14823449780022</v>
      </c>
      <c r="S35" s="21"/>
      <c r="T35" s="21"/>
      <c r="U35" s="25">
        <f>U34*365</f>
        <v>950.51582669938739</v>
      </c>
      <c r="V35" s="21"/>
      <c r="W35" s="21"/>
    </row>
    <row r="36" spans="1:23" s="4" customFormat="1" ht="36" x14ac:dyDescent="0.25">
      <c r="A36" s="8" t="s">
        <v>36</v>
      </c>
      <c r="B36" s="7"/>
      <c r="C36" s="20"/>
      <c r="D36" s="20"/>
      <c r="E36" s="20"/>
      <c r="F36" s="26">
        <f>G31/(E31+F31)</f>
        <v>0.27392541505521817</v>
      </c>
      <c r="G36" s="20"/>
      <c r="H36" s="20"/>
      <c r="I36" s="26">
        <f>J31/(H31+I31)</f>
        <v>0.26643087816017402</v>
      </c>
      <c r="J36" s="20"/>
      <c r="K36" s="20"/>
      <c r="L36" s="26">
        <f>M31/(K31+L31)</f>
        <v>0.23244228015610327</v>
      </c>
      <c r="M36" s="20"/>
      <c r="N36" s="20"/>
      <c r="O36" s="26">
        <f>P31/(N31+O31)</f>
        <v>0.30823948426121217</v>
      </c>
      <c r="P36" s="20"/>
      <c r="Q36" s="20"/>
      <c r="R36" s="26">
        <f>S31/(Q31+R31)</f>
        <v>0.26972775204766275</v>
      </c>
      <c r="S36" s="20"/>
      <c r="T36" s="20"/>
      <c r="U36" s="26">
        <f>V31/(T31+U31)</f>
        <v>0.27902352507009048</v>
      </c>
      <c r="V36" s="20"/>
      <c r="W36" s="20"/>
    </row>
    <row r="37" spans="1:23" s="4" customFormat="1" ht="36" x14ac:dyDescent="0.25">
      <c r="A37" s="8" t="s">
        <v>28</v>
      </c>
      <c r="B37" s="7"/>
      <c r="C37" s="20"/>
      <c r="D37" s="20"/>
      <c r="E37" s="20"/>
      <c r="F37" s="26">
        <f>(H31-E31)/E31</f>
        <v>0.17163824633068922</v>
      </c>
      <c r="G37" s="20"/>
      <c r="H37" s="20"/>
      <c r="I37" s="26">
        <f>(K31-H31)/H31</f>
        <v>9.9512496706058828E-2</v>
      </c>
      <c r="J37" s="20"/>
      <c r="K37" s="20"/>
      <c r="L37" s="26">
        <f>(N31-K31)/K31</f>
        <v>-9.0506016988602056E-2</v>
      </c>
      <c r="M37" s="20"/>
      <c r="N37" s="20"/>
      <c r="O37" s="26">
        <f>(Q31-N31)/N31</f>
        <v>0.25038007013560903</v>
      </c>
      <c r="P37" s="20"/>
      <c r="Q37" s="20"/>
      <c r="R37" s="26">
        <f>(T31-Q31)/Q31</f>
        <v>6.9676582637594228E-2</v>
      </c>
      <c r="S37" s="20"/>
      <c r="T37" s="20"/>
      <c r="U37" s="26">
        <f>(W31-T31)/T31</f>
        <v>-2.1873058211963687E-2</v>
      </c>
      <c r="V37" s="20"/>
      <c r="W37" s="20"/>
    </row>
    <row r="38" spans="1:23" s="4" customFormat="1" ht="18" x14ac:dyDescent="0.25">
      <c r="A38" s="23" t="s">
        <v>33</v>
      </c>
      <c r="B38" s="29" t="s">
        <v>19</v>
      </c>
      <c r="C38" s="28">
        <v>637</v>
      </c>
      <c r="D38" s="28">
        <v>562</v>
      </c>
      <c r="E38" s="28">
        <v>520</v>
      </c>
      <c r="F38" s="28">
        <v>642</v>
      </c>
      <c r="G38" s="28">
        <v>606</v>
      </c>
      <c r="H38" s="28">
        <v>552</v>
      </c>
      <c r="I38" s="28">
        <v>649</v>
      </c>
      <c r="J38" s="28">
        <v>625</v>
      </c>
      <c r="K38" s="28">
        <v>576</v>
      </c>
      <c r="L38" s="28">
        <v>642</v>
      </c>
      <c r="M38" s="28">
        <v>606</v>
      </c>
      <c r="N38" s="28">
        <v>552</v>
      </c>
      <c r="O38" s="28">
        <v>634</v>
      </c>
      <c r="P38" s="28">
        <v>603</v>
      </c>
      <c r="Q38" s="28">
        <v>658</v>
      </c>
      <c r="R38" s="28">
        <v>588</v>
      </c>
      <c r="S38" s="28">
        <v>665</v>
      </c>
      <c r="T38" s="28">
        <v>580</v>
      </c>
      <c r="U38" s="28">
        <v>638</v>
      </c>
      <c r="V38" s="28">
        <v>578</v>
      </c>
      <c r="W38" s="28">
        <v>639</v>
      </c>
    </row>
    <row r="39" spans="1:23" s="4" customFormat="1" ht="28" x14ac:dyDescent="0.25">
      <c r="A39" s="3" t="s">
        <v>24</v>
      </c>
      <c r="B39" s="7"/>
      <c r="C39" s="20"/>
      <c r="D39" s="20"/>
      <c r="E39" s="22" t="s">
        <v>22</v>
      </c>
      <c r="F39" s="22"/>
      <c r="G39" s="20"/>
      <c r="H39" s="20">
        <f>H38+E38</f>
        <v>1072</v>
      </c>
      <c r="I39" s="20"/>
      <c r="J39" s="20"/>
      <c r="K39" s="20">
        <f>K38+H38</f>
        <v>1128</v>
      </c>
      <c r="L39" s="20"/>
      <c r="M39" s="20"/>
      <c r="N39" s="20">
        <f>N38+K38</f>
        <v>1128</v>
      </c>
      <c r="O39" s="20"/>
      <c r="P39" s="20"/>
      <c r="Q39" s="20">
        <f>Q38+N38</f>
        <v>1210</v>
      </c>
      <c r="R39" s="20"/>
      <c r="S39" s="20"/>
      <c r="T39" s="20">
        <f>T38+Q38</f>
        <v>1238</v>
      </c>
      <c r="U39" s="20"/>
      <c r="V39" s="20"/>
      <c r="W39" s="20">
        <f>W38+T38</f>
        <v>1219</v>
      </c>
    </row>
    <row r="40" spans="1:23" s="4" customFormat="1" ht="36" x14ac:dyDescent="0.25">
      <c r="A40" s="8" t="s">
        <v>23</v>
      </c>
      <c r="B40" s="7"/>
      <c r="C40" s="21"/>
      <c r="D40" s="21"/>
      <c r="E40" s="21"/>
      <c r="F40" s="21"/>
      <c r="G40" s="21">
        <f>F38+G38</f>
        <v>1248</v>
      </c>
      <c r="H40" s="21"/>
      <c r="I40" s="21"/>
      <c r="J40" s="21">
        <f>I38+J38</f>
        <v>1274</v>
      </c>
      <c r="K40" s="21"/>
      <c r="L40" s="21"/>
      <c r="M40" s="21">
        <f>L38+M38</f>
        <v>1248</v>
      </c>
      <c r="N40" s="21"/>
      <c r="O40" s="21"/>
      <c r="P40" s="21">
        <f>O38+P38</f>
        <v>1237</v>
      </c>
      <c r="Q40" s="21"/>
      <c r="R40" s="21"/>
      <c r="S40" s="21">
        <f>R38+S38</f>
        <v>1253</v>
      </c>
      <c r="T40" s="21"/>
      <c r="U40" s="21"/>
      <c r="V40" s="21">
        <f>U38+V38</f>
        <v>1216</v>
      </c>
      <c r="W40" s="21"/>
    </row>
    <row r="41" spans="1:23" s="4" customFormat="1" ht="36" x14ac:dyDescent="0.25">
      <c r="A41" s="8" t="s">
        <v>25</v>
      </c>
      <c r="B41" s="7"/>
      <c r="C41" s="20"/>
      <c r="D41" s="20"/>
      <c r="E41" s="20"/>
      <c r="F41" s="24">
        <f>H39/G40</f>
        <v>0.85897435897435892</v>
      </c>
      <c r="G41" s="20"/>
      <c r="H41" s="20"/>
      <c r="I41" s="24">
        <f>K39/J40</f>
        <v>0.88540031397174257</v>
      </c>
      <c r="J41" s="20"/>
      <c r="K41" s="20"/>
      <c r="L41" s="24">
        <f>N39/M40</f>
        <v>0.90384615384615385</v>
      </c>
      <c r="M41" s="20"/>
      <c r="N41" s="20"/>
      <c r="O41" s="24">
        <f>Q39/P40</f>
        <v>0.97817299919159262</v>
      </c>
      <c r="P41" s="20"/>
      <c r="Q41" s="20"/>
      <c r="R41" s="24">
        <f>T39/S40</f>
        <v>0.98802873104549083</v>
      </c>
      <c r="S41" s="20"/>
      <c r="T41" s="20"/>
      <c r="U41" s="24">
        <f>W39/V40</f>
        <v>1.002467105263158</v>
      </c>
      <c r="V41" s="20"/>
      <c r="W41" s="20"/>
    </row>
    <row r="42" spans="1:23" s="4" customFormat="1" ht="36" x14ac:dyDescent="0.25">
      <c r="A42" s="8" t="s">
        <v>26</v>
      </c>
      <c r="B42" s="7"/>
      <c r="C42" s="21"/>
      <c r="D42" s="21"/>
      <c r="E42" s="21"/>
      <c r="F42" s="25">
        <f>F41*365</f>
        <v>313.52564102564099</v>
      </c>
      <c r="G42" s="21"/>
      <c r="H42" s="21"/>
      <c r="I42" s="25">
        <f>I41*365</f>
        <v>323.17111459968606</v>
      </c>
      <c r="J42" s="21"/>
      <c r="K42" s="21"/>
      <c r="L42" s="25">
        <f>L41*365</f>
        <v>329.90384615384613</v>
      </c>
      <c r="M42" s="21"/>
      <c r="N42" s="21"/>
      <c r="O42" s="25">
        <f>O41*365</f>
        <v>357.03314470493132</v>
      </c>
      <c r="P42" s="21"/>
      <c r="Q42" s="21"/>
      <c r="R42" s="25">
        <f>R41*365</f>
        <v>360.63048683160417</v>
      </c>
      <c r="S42" s="21"/>
      <c r="T42" s="21"/>
      <c r="U42" s="25">
        <f>U41*365</f>
        <v>365.90049342105266</v>
      </c>
      <c r="V42" s="21"/>
      <c r="W42" s="21"/>
    </row>
    <row r="43" spans="1:23" s="4" customFormat="1" ht="36" x14ac:dyDescent="0.25">
      <c r="A43" s="8" t="s">
        <v>36</v>
      </c>
      <c r="B43" s="7"/>
      <c r="C43" s="20"/>
      <c r="D43" s="20"/>
      <c r="E43" s="20"/>
      <c r="F43" s="26">
        <f>G38/(E38+F38)</f>
        <v>0.52151462994836484</v>
      </c>
      <c r="G43" s="20"/>
      <c r="H43" s="20"/>
      <c r="I43" s="26">
        <f>J38/(H38+I38)</f>
        <v>0.52039966694421314</v>
      </c>
      <c r="J43" s="20"/>
      <c r="K43" s="20"/>
      <c r="L43" s="26">
        <f>M38/(K38+L38)</f>
        <v>0.49753694581280788</v>
      </c>
      <c r="M43" s="20"/>
      <c r="N43" s="20"/>
      <c r="O43" s="26">
        <f>P38/(N38+O38)</f>
        <v>0.50843170320404718</v>
      </c>
      <c r="P43" s="20"/>
      <c r="Q43" s="20"/>
      <c r="R43" s="26">
        <f>S38/(Q38+R38)</f>
        <v>0.5337078651685393</v>
      </c>
      <c r="S43" s="20"/>
      <c r="T43" s="20"/>
      <c r="U43" s="26">
        <f>V38/(T38+U38)</f>
        <v>0.47454844006568142</v>
      </c>
      <c r="V43" s="20"/>
      <c r="W43" s="20"/>
    </row>
    <row r="44" spans="1:23" s="4" customFormat="1" ht="36" x14ac:dyDescent="0.25">
      <c r="A44" s="8" t="s">
        <v>28</v>
      </c>
      <c r="B44" s="7"/>
      <c r="C44" s="20"/>
      <c r="D44" s="20"/>
      <c r="E44" s="20"/>
      <c r="F44" s="26">
        <f>(H38-E38)/E38</f>
        <v>6.1538461538461542E-2</v>
      </c>
      <c r="G44" s="20"/>
      <c r="H44" s="20"/>
      <c r="I44" s="26">
        <f>(K38-H38)/H38</f>
        <v>4.3478260869565216E-2</v>
      </c>
      <c r="J44" s="20"/>
      <c r="K44" s="20"/>
      <c r="L44" s="26">
        <f>(N38-K38)/K38</f>
        <v>-4.1666666666666664E-2</v>
      </c>
      <c r="M44" s="20"/>
      <c r="N44" s="20"/>
      <c r="O44" s="26">
        <f>(Q38-N38)/N38</f>
        <v>0.19202898550724637</v>
      </c>
      <c r="P44" s="20"/>
      <c r="Q44" s="20"/>
      <c r="R44" s="26">
        <f>(T38-Q38)/Q38</f>
        <v>-0.11854103343465046</v>
      </c>
      <c r="S44" s="20"/>
      <c r="T44" s="20"/>
      <c r="U44" s="26">
        <f>(W38-T38)/T38</f>
        <v>0.10172413793103448</v>
      </c>
      <c r="V44" s="20"/>
      <c r="W44" s="20"/>
    </row>
    <row r="45" spans="1:23" s="4" customFormat="1" ht="18" x14ac:dyDescent="0.25">
      <c r="A45" s="23" t="s">
        <v>34</v>
      </c>
      <c r="B45" s="29" t="s">
        <v>19</v>
      </c>
      <c r="C45" s="28">
        <v>44029</v>
      </c>
      <c r="D45" s="28">
        <v>48960</v>
      </c>
      <c r="E45" s="28">
        <v>28351</v>
      </c>
      <c r="F45" s="28">
        <v>47000</v>
      </c>
      <c r="G45" s="28">
        <v>49606</v>
      </c>
      <c r="H45" s="28">
        <v>25560</v>
      </c>
      <c r="I45" s="28">
        <v>51137</v>
      </c>
      <c r="J45" s="28">
        <v>47316</v>
      </c>
      <c r="K45" s="28">
        <v>29381</v>
      </c>
      <c r="L45" s="28">
        <v>47000</v>
      </c>
      <c r="M45" s="28">
        <v>49606</v>
      </c>
      <c r="N45" s="28">
        <v>25560</v>
      </c>
      <c r="O45" s="28">
        <v>52342</v>
      </c>
      <c r="P45" s="28">
        <v>51616</v>
      </c>
      <c r="Q45" s="28">
        <v>31289</v>
      </c>
      <c r="R45" s="28">
        <v>53618</v>
      </c>
      <c r="S45" s="28">
        <v>53036</v>
      </c>
      <c r="T45" s="28">
        <v>31871</v>
      </c>
      <c r="U45" s="28">
        <v>55822</v>
      </c>
      <c r="V45" s="28">
        <v>53550</v>
      </c>
      <c r="W45" s="28">
        <v>34143</v>
      </c>
    </row>
    <row r="46" spans="1:23" s="4" customFormat="1" ht="28" x14ac:dyDescent="0.25">
      <c r="A46" s="3" t="s">
        <v>24</v>
      </c>
      <c r="B46" s="7"/>
      <c r="C46" s="20"/>
      <c r="D46" s="20"/>
      <c r="E46" s="22" t="s">
        <v>22</v>
      </c>
      <c r="F46" s="22"/>
      <c r="G46" s="20"/>
      <c r="H46" s="20">
        <f>H45+E45</f>
        <v>53911</v>
      </c>
      <c r="I46" s="20"/>
      <c r="J46" s="20"/>
      <c r="K46" s="20">
        <f>K45+H45</f>
        <v>54941</v>
      </c>
      <c r="L46" s="20"/>
      <c r="M46" s="20"/>
      <c r="N46" s="20">
        <f>N45+K45</f>
        <v>54941</v>
      </c>
      <c r="O46" s="20"/>
      <c r="P46" s="20"/>
      <c r="Q46" s="20">
        <f>Q45+N45</f>
        <v>56849</v>
      </c>
      <c r="R46" s="20"/>
      <c r="S46" s="20"/>
      <c r="T46" s="20">
        <f>T45+Q45</f>
        <v>63160</v>
      </c>
      <c r="U46" s="20"/>
      <c r="V46" s="20"/>
      <c r="W46" s="20">
        <f>W45+T45</f>
        <v>66014</v>
      </c>
    </row>
    <row r="47" spans="1:23" s="4" customFormat="1" ht="36" x14ac:dyDescent="0.25">
      <c r="A47" s="8" t="s">
        <v>23</v>
      </c>
      <c r="B47" s="7"/>
      <c r="C47" s="21"/>
      <c r="D47" s="21"/>
      <c r="E47" s="21"/>
      <c r="F47" s="21"/>
      <c r="G47" s="21">
        <f>F45+G45</f>
        <v>96606</v>
      </c>
      <c r="H47" s="21"/>
      <c r="I47" s="21"/>
      <c r="J47" s="21">
        <f>I45+J45</f>
        <v>98453</v>
      </c>
      <c r="K47" s="21"/>
      <c r="L47" s="21"/>
      <c r="M47" s="21">
        <f>L45+M45</f>
        <v>96606</v>
      </c>
      <c r="N47" s="21"/>
      <c r="O47" s="21"/>
      <c r="P47" s="21">
        <f>O45+P45</f>
        <v>103958</v>
      </c>
      <c r="Q47" s="21"/>
      <c r="R47" s="21"/>
      <c r="S47" s="21">
        <f>R45+S45</f>
        <v>106654</v>
      </c>
      <c r="T47" s="21"/>
      <c r="U47" s="21"/>
      <c r="V47" s="21">
        <f>U45+V45</f>
        <v>109372</v>
      </c>
      <c r="W47" s="21"/>
    </row>
    <row r="48" spans="1:23" s="4" customFormat="1" ht="36" x14ac:dyDescent="0.25">
      <c r="A48" s="8" t="s">
        <v>25</v>
      </c>
      <c r="B48" s="7"/>
      <c r="C48" s="20"/>
      <c r="D48" s="20"/>
      <c r="E48" s="20"/>
      <c r="F48" s="24">
        <f>H46/G47</f>
        <v>0.55805022462372933</v>
      </c>
      <c r="G48" s="20"/>
      <c r="H48" s="20"/>
      <c r="I48" s="24">
        <f>K46/J47</f>
        <v>0.5580429240348187</v>
      </c>
      <c r="J48" s="20"/>
      <c r="K48" s="20"/>
      <c r="L48" s="24">
        <f>N46/M47</f>
        <v>0.56871208827609054</v>
      </c>
      <c r="M48" s="20"/>
      <c r="N48" s="20"/>
      <c r="O48" s="24">
        <f>Q46/P47</f>
        <v>0.54684584158987282</v>
      </c>
      <c r="P48" s="20"/>
      <c r="Q48" s="20"/>
      <c r="R48" s="24">
        <f>T46/S47</f>
        <v>0.59219532319462931</v>
      </c>
      <c r="S48" s="20"/>
      <c r="T48" s="20"/>
      <c r="U48" s="24">
        <f>W46/V47</f>
        <v>0.60357312657718609</v>
      </c>
      <c r="V48" s="20"/>
      <c r="W48" s="20"/>
    </row>
    <row r="49" spans="1:23" s="4" customFormat="1" ht="36" x14ac:dyDescent="0.25">
      <c r="A49" s="8" t="s">
        <v>26</v>
      </c>
      <c r="B49" s="7"/>
      <c r="C49" s="21"/>
      <c r="D49" s="21"/>
      <c r="E49" s="21"/>
      <c r="F49" s="25">
        <f>F48*365</f>
        <v>203.6883319876612</v>
      </c>
      <c r="G49" s="21"/>
      <c r="H49" s="21"/>
      <c r="I49" s="25">
        <f>I48*365</f>
        <v>203.68566727270883</v>
      </c>
      <c r="J49" s="21"/>
      <c r="K49" s="21"/>
      <c r="L49" s="25">
        <f>L48*365</f>
        <v>207.57991222077305</v>
      </c>
      <c r="M49" s="21"/>
      <c r="N49" s="21"/>
      <c r="O49" s="25">
        <f>O48*365</f>
        <v>199.59873218030359</v>
      </c>
      <c r="P49" s="21"/>
      <c r="Q49" s="21"/>
      <c r="R49" s="25">
        <f>R48*365</f>
        <v>216.1512929660397</v>
      </c>
      <c r="S49" s="21"/>
      <c r="T49" s="21"/>
      <c r="U49" s="25">
        <f>U48*365</f>
        <v>220.30419120067293</v>
      </c>
      <c r="V49" s="21"/>
      <c r="W49" s="21"/>
    </row>
    <row r="50" spans="1:23" s="4" customFormat="1" ht="36" x14ac:dyDescent="0.25">
      <c r="A50" s="8" t="s">
        <v>36</v>
      </c>
      <c r="B50" s="7"/>
      <c r="C50" s="20"/>
      <c r="D50" s="20"/>
      <c r="E50" s="20"/>
      <c r="F50" s="26">
        <f>G45/(E45+F45)</f>
        <v>0.65833233799153301</v>
      </c>
      <c r="G50" s="20"/>
      <c r="H50" s="20"/>
      <c r="I50" s="26">
        <f>J45/(H45+I45)</f>
        <v>0.61692113120461034</v>
      </c>
      <c r="J50" s="20"/>
      <c r="K50" s="20"/>
      <c r="L50" s="26">
        <f>M45/(K45+L45)</f>
        <v>0.64945470732250166</v>
      </c>
      <c r="M50" s="20"/>
      <c r="N50" s="20"/>
      <c r="O50" s="26">
        <f>P45/(N45+O45)</f>
        <v>0.66257605709737877</v>
      </c>
      <c r="P50" s="20"/>
      <c r="Q50" s="20"/>
      <c r="R50" s="26">
        <f>S45/(Q45+R45)</f>
        <v>0.62463636684843415</v>
      </c>
      <c r="S50" s="20"/>
      <c r="T50" s="20"/>
      <c r="U50" s="26">
        <f>V45/(T45+U45)</f>
        <v>0.61065307379152267</v>
      </c>
      <c r="V50" s="20"/>
      <c r="W50" s="20"/>
    </row>
    <row r="51" spans="1:23" s="4" customFormat="1" ht="36" x14ac:dyDescent="0.25">
      <c r="A51" s="8" t="s">
        <v>28</v>
      </c>
      <c r="B51" s="7"/>
      <c r="C51" s="20"/>
      <c r="D51" s="20"/>
      <c r="E51" s="20"/>
      <c r="F51" s="26">
        <f>(H45-E45)/E45</f>
        <v>-9.8444499312193567E-2</v>
      </c>
      <c r="G51" s="20"/>
      <c r="H51" s="20"/>
      <c r="I51" s="26">
        <f>(K45-H45)/H45</f>
        <v>0.14949139280125195</v>
      </c>
      <c r="J51" s="20"/>
      <c r="K51" s="20"/>
      <c r="L51" s="26">
        <f>(N45-K45)/K45</f>
        <v>-0.13005003233382118</v>
      </c>
      <c r="M51" s="20"/>
      <c r="N51" s="20"/>
      <c r="O51" s="26">
        <f>(Q45-N45)/N45</f>
        <v>0.22413928012519563</v>
      </c>
      <c r="P51" s="20"/>
      <c r="Q51" s="20"/>
      <c r="R51" s="26">
        <f>(T45-Q45)/Q45</f>
        <v>1.8600786218798938E-2</v>
      </c>
      <c r="S51" s="20"/>
      <c r="T51" s="20"/>
      <c r="U51" s="26">
        <f>(W45-T45)/T45</f>
        <v>7.1287377239496727E-2</v>
      </c>
      <c r="V51" s="20"/>
      <c r="W51" s="20"/>
    </row>
    <row r="52" spans="1:23" s="4" customFormat="1" ht="36" x14ac:dyDescent="0.25">
      <c r="A52" s="23" t="s">
        <v>35</v>
      </c>
      <c r="B52" s="29" t="s">
        <v>19</v>
      </c>
      <c r="C52" s="28">
        <v>1752</v>
      </c>
      <c r="D52" s="28">
        <v>1575</v>
      </c>
      <c r="E52" s="28">
        <v>1364</v>
      </c>
      <c r="F52" s="28">
        <v>1871</v>
      </c>
      <c r="G52" s="28">
        <v>1634</v>
      </c>
      <c r="H52" s="28">
        <v>1586</v>
      </c>
      <c r="I52" s="28">
        <v>1786</v>
      </c>
      <c r="J52" s="28">
        <v>1518</v>
      </c>
      <c r="K52" s="28">
        <v>1847</v>
      </c>
      <c r="L52" s="28">
        <v>1871</v>
      </c>
      <c r="M52" s="28">
        <v>1634</v>
      </c>
      <c r="N52" s="28">
        <v>1586</v>
      </c>
      <c r="O52" s="28">
        <v>1662</v>
      </c>
      <c r="P52" s="28">
        <v>1732</v>
      </c>
      <c r="Q52" s="28">
        <v>1921</v>
      </c>
      <c r="R52" s="28">
        <v>1789</v>
      </c>
      <c r="S52" s="28">
        <v>1753</v>
      </c>
      <c r="T52" s="28">
        <v>1963</v>
      </c>
      <c r="U52" s="28">
        <v>1669</v>
      </c>
      <c r="V52" s="28">
        <v>1685</v>
      </c>
      <c r="W52" s="28">
        <v>1950</v>
      </c>
    </row>
    <row r="53" spans="1:23" s="4" customFormat="1" ht="28" x14ac:dyDescent="0.25">
      <c r="A53" s="3" t="s">
        <v>24</v>
      </c>
      <c r="B53" s="7"/>
      <c r="C53" s="20"/>
      <c r="D53" s="20"/>
      <c r="E53" s="22" t="s">
        <v>22</v>
      </c>
      <c r="F53" s="22"/>
      <c r="G53" s="20"/>
      <c r="H53" s="20">
        <f>H52+E52</f>
        <v>2950</v>
      </c>
      <c r="I53" s="20"/>
      <c r="J53" s="20"/>
      <c r="K53" s="20">
        <f>K52+H52</f>
        <v>3433</v>
      </c>
      <c r="L53" s="20"/>
      <c r="M53" s="20"/>
      <c r="N53" s="20">
        <f>N52+K52</f>
        <v>3433</v>
      </c>
      <c r="O53" s="20"/>
      <c r="P53" s="20"/>
      <c r="Q53" s="20">
        <f>Q52+N52</f>
        <v>3507</v>
      </c>
      <c r="R53" s="20"/>
      <c r="S53" s="20"/>
      <c r="T53" s="20">
        <f>T52+Q52</f>
        <v>3884</v>
      </c>
      <c r="U53" s="20"/>
      <c r="V53" s="20"/>
      <c r="W53" s="20">
        <f>W52+T52</f>
        <v>3913</v>
      </c>
    </row>
    <row r="54" spans="1:23" s="4" customFormat="1" ht="36" x14ac:dyDescent="0.25">
      <c r="A54" s="8" t="s">
        <v>23</v>
      </c>
      <c r="B54" s="7"/>
      <c r="C54" s="21"/>
      <c r="D54" s="21"/>
      <c r="E54" s="21"/>
      <c r="F54" s="21"/>
      <c r="G54" s="21">
        <f>F52+G52</f>
        <v>3505</v>
      </c>
      <c r="H54" s="21"/>
      <c r="I54" s="21"/>
      <c r="J54" s="21">
        <f>I52+J52</f>
        <v>3304</v>
      </c>
      <c r="K54" s="21"/>
      <c r="L54" s="21"/>
      <c r="M54" s="21">
        <f>L52+M52</f>
        <v>3505</v>
      </c>
      <c r="N54" s="21"/>
      <c r="O54" s="21"/>
      <c r="P54" s="21">
        <f>O52+P52</f>
        <v>3394</v>
      </c>
      <c r="Q54" s="21"/>
      <c r="R54" s="21"/>
      <c r="S54" s="21">
        <f>R52+S52</f>
        <v>3542</v>
      </c>
      <c r="T54" s="21"/>
      <c r="U54" s="21"/>
      <c r="V54" s="21">
        <f>U52+V52</f>
        <v>3354</v>
      </c>
      <c r="W54" s="21"/>
    </row>
    <row r="55" spans="1:23" s="4" customFormat="1" ht="36" x14ac:dyDescent="0.25">
      <c r="A55" s="8" t="s">
        <v>25</v>
      </c>
      <c r="B55" s="7"/>
      <c r="C55" s="20"/>
      <c r="D55" s="20"/>
      <c r="E55" s="20"/>
      <c r="F55" s="24">
        <f>H53/G54</f>
        <v>0.84165477888730389</v>
      </c>
      <c r="G55" s="20"/>
      <c r="H55" s="20"/>
      <c r="I55" s="24">
        <f>K53/J54</f>
        <v>1.0390435835351091</v>
      </c>
      <c r="J55" s="20"/>
      <c r="K55" s="20"/>
      <c r="L55" s="24">
        <f>N53/M54</f>
        <v>0.97945791726105569</v>
      </c>
      <c r="M55" s="20"/>
      <c r="N55" s="20"/>
      <c r="O55" s="24">
        <f>Q53/P54</f>
        <v>1.0332940483205657</v>
      </c>
      <c r="P55" s="20"/>
      <c r="Q55" s="20"/>
      <c r="R55" s="24">
        <f>T53/S54</f>
        <v>1.0965556182947487</v>
      </c>
      <c r="S55" s="20"/>
      <c r="T55" s="20"/>
      <c r="U55" s="24">
        <f>W53/V54</f>
        <v>1.1666666666666667</v>
      </c>
      <c r="V55" s="20"/>
      <c r="W55" s="20"/>
    </row>
    <row r="56" spans="1:23" s="4" customFormat="1" ht="36" x14ac:dyDescent="0.25">
      <c r="A56" s="8" t="s">
        <v>26</v>
      </c>
      <c r="B56" s="7"/>
      <c r="C56" s="21"/>
      <c r="D56" s="21"/>
      <c r="E56" s="21"/>
      <c r="F56" s="25">
        <f>F55*365</f>
        <v>307.20399429386595</v>
      </c>
      <c r="G56" s="21"/>
      <c r="H56" s="21"/>
      <c r="I56" s="25">
        <f>I55*365</f>
        <v>379.25090799031483</v>
      </c>
      <c r="J56" s="21"/>
      <c r="K56" s="21"/>
      <c r="L56" s="25">
        <f>L55*365</f>
        <v>357.50213980028531</v>
      </c>
      <c r="M56" s="21"/>
      <c r="N56" s="21"/>
      <c r="O56" s="25">
        <f>O55*365</f>
        <v>377.15232763700647</v>
      </c>
      <c r="P56" s="21"/>
      <c r="Q56" s="21"/>
      <c r="R56" s="25">
        <f>R55*365</f>
        <v>400.24280067758326</v>
      </c>
      <c r="S56" s="21"/>
      <c r="T56" s="21"/>
      <c r="U56" s="25">
        <f>U55*365</f>
        <v>425.83333333333337</v>
      </c>
      <c r="V56" s="21"/>
      <c r="W56" s="21"/>
    </row>
    <row r="57" spans="1:23" s="4" customFormat="1" ht="36" x14ac:dyDescent="0.25">
      <c r="A57" s="8" t="s">
        <v>36</v>
      </c>
      <c r="B57" s="7"/>
      <c r="C57" s="20"/>
      <c r="D57" s="20"/>
      <c r="E57" s="20"/>
      <c r="F57" s="26">
        <f>G52/(E52+F52)</f>
        <v>0.50510046367851624</v>
      </c>
      <c r="G57" s="20"/>
      <c r="H57" s="20"/>
      <c r="I57" s="26">
        <f>J52/(H52+I52)</f>
        <v>0.45017793594306049</v>
      </c>
      <c r="J57" s="20"/>
      <c r="K57" s="20"/>
      <c r="L57" s="26">
        <f>M52/(K52+L52)</f>
        <v>0.43948359332974718</v>
      </c>
      <c r="M57" s="20"/>
      <c r="N57" s="20"/>
      <c r="O57" s="26">
        <f>P52/(N52+O52)</f>
        <v>0.53325123152709364</v>
      </c>
      <c r="P57" s="20"/>
      <c r="Q57" s="20"/>
      <c r="R57" s="26">
        <f>S52/(Q52+R52)</f>
        <v>0.47250673854447439</v>
      </c>
      <c r="S57" s="20"/>
      <c r="T57" s="20"/>
      <c r="U57" s="26">
        <f>V52/(T52+U52)</f>
        <v>0.46393171806167399</v>
      </c>
      <c r="V57" s="20"/>
      <c r="W57" s="20"/>
    </row>
    <row r="58" spans="1:23" s="4" customFormat="1" ht="36" x14ac:dyDescent="0.25">
      <c r="A58" s="8" t="s">
        <v>28</v>
      </c>
      <c r="B58" s="7"/>
      <c r="C58" s="20"/>
      <c r="D58" s="20"/>
      <c r="E58" s="20"/>
      <c r="F58" s="26">
        <f>(H52-E52)/E52</f>
        <v>0.1627565982404692</v>
      </c>
      <c r="G58" s="20"/>
      <c r="H58" s="20"/>
      <c r="I58" s="26">
        <f>(K52-H52)/H52</f>
        <v>0.16456494325346785</v>
      </c>
      <c r="J58" s="20"/>
      <c r="K58" s="20"/>
      <c r="L58" s="26">
        <f>(N52-K52)/K52</f>
        <v>-0.14131023280996211</v>
      </c>
      <c r="M58" s="20"/>
      <c r="N58" s="20"/>
      <c r="O58" s="26">
        <f>(Q52-N52)/N52</f>
        <v>0.2112232030264817</v>
      </c>
      <c r="P58" s="20"/>
      <c r="Q58" s="20"/>
      <c r="R58" s="26">
        <f>(T52-Q52)/Q52</f>
        <v>2.1863612701717855E-2</v>
      </c>
      <c r="S58" s="20"/>
      <c r="T58" s="20"/>
      <c r="U58" s="26">
        <f>(W52-T52)/T52</f>
        <v>-6.6225165562913907E-3</v>
      </c>
      <c r="V58" s="20"/>
      <c r="W58" s="20"/>
    </row>
    <row r="62" spans="1:23" s="4" customFormat="1" ht="17" x14ac:dyDescent="0.2"/>
    <row r="63" spans="1:23" s="4" customFormat="1" ht="17" x14ac:dyDescent="0.2"/>
    <row r="64" spans="1:23" s="4" customFormat="1" ht="17" x14ac:dyDescent="0.2"/>
    <row r="65" spans="1:7" s="4" customFormat="1" ht="17" x14ac:dyDescent="0.2"/>
    <row r="66" spans="1:7" s="4" customFormat="1" ht="17" x14ac:dyDescent="0.2"/>
    <row r="74" spans="1:7" ht="25" customHeight="1" x14ac:dyDescent="0.15"/>
    <row r="75" spans="1:7" x14ac:dyDescent="0.15">
      <c r="B75" s="30">
        <v>2009</v>
      </c>
      <c r="C75" s="30">
        <v>2010</v>
      </c>
      <c r="D75" s="30">
        <v>2011</v>
      </c>
      <c r="E75" s="30">
        <v>2012</v>
      </c>
      <c r="F75" s="30">
        <v>2013</v>
      </c>
      <c r="G75" s="30">
        <v>2014</v>
      </c>
    </row>
    <row r="76" spans="1:7" ht="36" x14ac:dyDescent="0.2">
      <c r="A76" s="8" t="s">
        <v>41</v>
      </c>
      <c r="B76" s="26">
        <v>0.15040124255759771</v>
      </c>
      <c r="C76" s="26">
        <v>0.12983798379837982</v>
      </c>
      <c r="D76" s="26">
        <v>-0.11491734714200358</v>
      </c>
      <c r="E76" s="26">
        <v>0.18676867686768678</v>
      </c>
      <c r="F76" s="26">
        <v>-2.6166097838452786E-2</v>
      </c>
      <c r="G76" s="26">
        <v>8.7422118380062308E-2</v>
      </c>
    </row>
    <row r="77" spans="1:7" ht="33" customHeight="1" x14ac:dyDescent="0.2">
      <c r="A77" s="8" t="s">
        <v>39</v>
      </c>
      <c r="B77" s="26">
        <v>6.1538461538461542E-2</v>
      </c>
      <c r="C77" s="26">
        <v>4.3478260869565216E-2</v>
      </c>
      <c r="D77" s="26">
        <v>-4.1666666666666664E-2</v>
      </c>
      <c r="E77" s="26">
        <v>0.19202898550724637</v>
      </c>
      <c r="F77" s="26">
        <v>-0.11854103343465046</v>
      </c>
      <c r="G77" s="26">
        <v>0.10172413793103448</v>
      </c>
    </row>
    <row r="78" spans="1:7" ht="36" customHeight="1" x14ac:dyDescent="0.2">
      <c r="A78" s="8" t="s">
        <v>40</v>
      </c>
      <c r="B78" s="26">
        <v>0.17163824633068922</v>
      </c>
      <c r="C78" s="26">
        <v>9.9512496706058828E-2</v>
      </c>
      <c r="D78" s="26">
        <v>-9.0506016988602056E-2</v>
      </c>
      <c r="E78" s="26">
        <v>0.25038007013560903</v>
      </c>
      <c r="F78" s="26">
        <v>6.9676582637594228E-2</v>
      </c>
      <c r="G78" s="26">
        <v>-2.1873058211963687E-2</v>
      </c>
    </row>
    <row r="79" spans="1:7" ht="36" x14ac:dyDescent="0.2">
      <c r="A79" s="8" t="s">
        <v>37</v>
      </c>
      <c r="B79" s="26">
        <v>0.1627565982404692</v>
      </c>
      <c r="C79" s="26">
        <v>0.16456494325346785</v>
      </c>
      <c r="D79" s="26">
        <v>-0.14131023280996211</v>
      </c>
      <c r="E79" s="26">
        <v>0.2112232030264817</v>
      </c>
      <c r="F79" s="26">
        <v>2.1863612701717855E-2</v>
      </c>
      <c r="G79" s="26">
        <v>-6.6225165562913907E-3</v>
      </c>
    </row>
    <row r="80" spans="1:7" ht="18" x14ac:dyDescent="0.2">
      <c r="A80" s="8" t="s">
        <v>38</v>
      </c>
      <c r="B80" s="26">
        <v>-9.8444499312193567E-2</v>
      </c>
      <c r="C80" s="26">
        <v>0.14949139280125195</v>
      </c>
      <c r="D80" s="26">
        <v>-0.13005003233382118</v>
      </c>
      <c r="E80" s="26">
        <v>0.22413928012519563</v>
      </c>
      <c r="F80" s="26">
        <v>1.8600786218798938E-2</v>
      </c>
      <c r="G80" s="26">
        <v>7.1287377239496727E-2</v>
      </c>
    </row>
    <row r="88" spans="1:7" x14ac:dyDescent="0.15">
      <c r="B88" s="30">
        <v>2009</v>
      </c>
      <c r="C88" s="30">
        <v>2010</v>
      </c>
      <c r="D88" s="30">
        <v>2011</v>
      </c>
      <c r="E88" s="30">
        <v>2012</v>
      </c>
      <c r="F88" s="30">
        <v>2013</v>
      </c>
      <c r="G88" s="30">
        <v>2014</v>
      </c>
    </row>
    <row r="89" spans="1:7" ht="36" x14ac:dyDescent="0.2">
      <c r="A89" s="8" t="s">
        <v>41</v>
      </c>
      <c r="B89" s="25">
        <v>366.72169811320759</v>
      </c>
      <c r="C89" s="25">
        <v>355.53411546773697</v>
      </c>
      <c r="D89" s="25">
        <v>417.84288824383162</v>
      </c>
      <c r="E89" s="25">
        <v>356.88399235335544</v>
      </c>
      <c r="F89" s="21">
        <v>367</v>
      </c>
      <c r="G89" s="21">
        <v>367</v>
      </c>
    </row>
    <row r="90" spans="1:7" ht="33" customHeight="1" x14ac:dyDescent="0.2">
      <c r="A90" s="8" t="s">
        <v>39</v>
      </c>
      <c r="B90" s="25">
        <v>313.52564102564099</v>
      </c>
      <c r="C90" s="25">
        <v>323.17111459968606</v>
      </c>
      <c r="D90" s="25">
        <v>329.90384615384613</v>
      </c>
      <c r="E90" s="25">
        <v>357.03314470493132</v>
      </c>
      <c r="F90" s="25">
        <v>360.63048683160417</v>
      </c>
      <c r="G90" s="25">
        <v>365.90049342105266</v>
      </c>
    </row>
    <row r="91" spans="1:7" ht="36" customHeight="1" x14ac:dyDescent="0.2">
      <c r="A91" s="8" t="s">
        <v>40</v>
      </c>
      <c r="B91" s="25">
        <v>749.5883750049129</v>
      </c>
      <c r="C91" s="25">
        <v>851.62144429989803</v>
      </c>
      <c r="D91" s="25">
        <v>849.0775636022662</v>
      </c>
      <c r="E91" s="25">
        <v>822.08444703674581</v>
      </c>
      <c r="F91" s="25">
        <v>876.14823449780022</v>
      </c>
      <c r="G91" s="25">
        <v>950.51582669938739</v>
      </c>
    </row>
    <row r="92" spans="1:7" ht="36" x14ac:dyDescent="0.2">
      <c r="A92" s="8" t="s">
        <v>37</v>
      </c>
      <c r="B92" s="25">
        <v>307.20399429386595</v>
      </c>
      <c r="C92" s="25">
        <v>379.25090799031483</v>
      </c>
      <c r="D92" s="25">
        <v>357.50213980028531</v>
      </c>
      <c r="E92" s="25">
        <v>377.15232763700647</v>
      </c>
      <c r="F92" s="25">
        <v>400.24280067758326</v>
      </c>
      <c r="G92" s="25">
        <v>425.83333333333337</v>
      </c>
    </row>
    <row r="93" spans="1:7" ht="18" x14ac:dyDescent="0.2">
      <c r="A93" s="8" t="s">
        <v>38</v>
      </c>
      <c r="B93" s="25">
        <v>203.6883319876612</v>
      </c>
      <c r="C93" s="25">
        <v>203.68566727270883</v>
      </c>
      <c r="D93" s="25">
        <v>207.57991222077305</v>
      </c>
      <c r="E93" s="25">
        <v>199.59873218030359</v>
      </c>
      <c r="F93" s="25">
        <v>216.1512929660397</v>
      </c>
      <c r="G93" s="25">
        <v>220.30419120067293</v>
      </c>
    </row>
    <row r="100" spans="1:7" ht="25" customHeight="1" x14ac:dyDescent="0.15"/>
    <row r="101" spans="1:7" x14ac:dyDescent="0.15">
      <c r="B101" s="30">
        <v>2009</v>
      </c>
      <c r="C101" s="30">
        <v>2010</v>
      </c>
      <c r="D101" s="30">
        <v>2011</v>
      </c>
      <c r="E101" s="30">
        <v>2012</v>
      </c>
      <c r="F101" s="30">
        <v>2013</v>
      </c>
      <c r="G101" s="30">
        <v>2014</v>
      </c>
    </row>
    <row r="102" spans="1:7" ht="36" x14ac:dyDescent="0.2">
      <c r="A102" s="8" t="s">
        <v>41</v>
      </c>
      <c r="B102" s="26">
        <v>0.46297636275928605</v>
      </c>
      <c r="C102" s="26">
        <v>0.46594202898550724</v>
      </c>
      <c r="D102" s="26">
        <v>0.40624338624338624</v>
      </c>
      <c r="E102" s="26">
        <v>0.51447825629146049</v>
      </c>
      <c r="F102" s="26">
        <v>0.4253724262263972</v>
      </c>
      <c r="G102" s="26">
        <v>0.39930127414714345</v>
      </c>
    </row>
    <row r="103" spans="1:7" ht="33" customHeight="1" x14ac:dyDescent="0.2">
      <c r="A103" s="8" t="s">
        <v>39</v>
      </c>
      <c r="B103" s="26">
        <v>0.52151462994836484</v>
      </c>
      <c r="C103" s="26">
        <v>0.52039966694421314</v>
      </c>
      <c r="D103" s="26">
        <v>0.49753694581280788</v>
      </c>
      <c r="E103" s="26">
        <v>0.50843170320404718</v>
      </c>
      <c r="F103" s="26">
        <v>0.5337078651685393</v>
      </c>
      <c r="G103" s="26">
        <v>0.47454844006568142</v>
      </c>
    </row>
    <row r="104" spans="1:7" ht="36" customHeight="1" x14ac:dyDescent="0.2">
      <c r="A104" s="8" t="s">
        <v>40</v>
      </c>
      <c r="B104" s="26">
        <v>0.27392541505521817</v>
      </c>
      <c r="C104" s="26">
        <v>0.26643087816017402</v>
      </c>
      <c r="D104" s="26">
        <v>0.23244228015610327</v>
      </c>
      <c r="E104" s="26">
        <v>0.30823948426121217</v>
      </c>
      <c r="F104" s="26">
        <v>0.26972775204766275</v>
      </c>
      <c r="G104" s="26">
        <v>0.27902352507009048</v>
      </c>
    </row>
    <row r="105" spans="1:7" ht="36" x14ac:dyDescent="0.2">
      <c r="A105" s="8" t="s">
        <v>37</v>
      </c>
      <c r="B105" s="26">
        <v>0.50510046367851624</v>
      </c>
      <c r="C105" s="26">
        <v>0.45017793594306049</v>
      </c>
      <c r="D105" s="26">
        <v>0.43948359332974718</v>
      </c>
      <c r="E105" s="26">
        <v>0.53325123152709364</v>
      </c>
      <c r="F105" s="26">
        <v>0.47250673854447439</v>
      </c>
      <c r="G105" s="26">
        <v>0.46393171806167399</v>
      </c>
    </row>
    <row r="106" spans="1:7" ht="18" x14ac:dyDescent="0.2">
      <c r="A106" s="8" t="s">
        <v>38</v>
      </c>
      <c r="B106" s="26">
        <v>0.65833233799153301</v>
      </c>
      <c r="C106" s="26">
        <v>0.61692113120461034</v>
      </c>
      <c r="D106" s="26">
        <v>0.64945470732250166</v>
      </c>
      <c r="E106" s="26">
        <v>0.66257605709737877</v>
      </c>
      <c r="F106" s="26">
        <v>0.62463636684843415</v>
      </c>
      <c r="G106" s="26">
        <v>0.61065307379152267</v>
      </c>
    </row>
  </sheetData>
  <mergeCells count="26">
    <mergeCell ref="A22:B22"/>
    <mergeCell ref="A19:B19"/>
    <mergeCell ref="C19:W19"/>
    <mergeCell ref="A20:B20"/>
    <mergeCell ref="C20:W20"/>
    <mergeCell ref="A21:B21"/>
    <mergeCell ref="C21:E21"/>
    <mergeCell ref="F21:H21"/>
    <mergeCell ref="I21:K21"/>
    <mergeCell ref="L21:N21"/>
    <mergeCell ref="O21:Q21"/>
    <mergeCell ref="R21:T21"/>
    <mergeCell ref="U21:W21"/>
    <mergeCell ref="R5:T5"/>
    <mergeCell ref="U5:W5"/>
    <mergeCell ref="A6:B6"/>
    <mergeCell ref="A3:B3"/>
    <mergeCell ref="C3:W3"/>
    <mergeCell ref="A4:B4"/>
    <mergeCell ref="C4:W4"/>
    <mergeCell ref="A5:B5"/>
    <mergeCell ref="C5:E5"/>
    <mergeCell ref="F5:H5"/>
    <mergeCell ref="I5:K5"/>
    <mergeCell ref="L5:N5"/>
    <mergeCell ref="O5:Q5"/>
  </mergeCells>
  <phoneticPr fontId="18" type="noConversion"/>
  <hyperlinks>
    <hyperlink ref="A2" r:id="rId1" display="http://dati.istat.it/OECDStat_Metadata/ShowMetadata.ashx?Dataset=DCAR_NUM_PROC_PEN&amp;ShowOnWeb=true&amp;Lang=it" xr:uid="{00000000-0004-0000-0000-000000000000}"/>
    <hyperlink ref="A9" r:id="rId2" display="http://dativ7a.istat.it/index.aspx?DatasetCode=DCAR_NUM_PROC_PEN" xr:uid="{00000000-0004-0000-0000-000001000000}"/>
    <hyperlink ref="A18" r:id="rId3" display="http://dati.istat.it/OECDStat_Metadata/ShowMetadata.ashx?Dataset=DCAR_NUM_PROC_PEN&amp;ShowOnWeb=true&amp;Lang=it" xr:uid="{43E569E2-5973-CB4A-B364-65C9D4FE12F4}"/>
  </hyperlinks>
  <pageMargins left="0.75" right="0.75" top="1" bottom="1" header="0.5" footer="0.5"/>
  <pageSetup orientation="portrait" horizontalDpi="0" verticalDpi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EEF44-9DDD-6F45-8186-8012D06768C5}">
  <dimension ref="A6:H18"/>
  <sheetViews>
    <sheetView tabSelected="1" workbookViewId="0">
      <selection activeCell="I17" sqref="I17"/>
    </sheetView>
  </sheetViews>
  <sheetFormatPr baseColWidth="10" defaultRowHeight="13" x14ac:dyDescent="0.15"/>
  <cols>
    <col min="1" max="1" width="35.5" customWidth="1"/>
  </cols>
  <sheetData>
    <row r="6" spans="1:8" ht="40" customHeight="1" x14ac:dyDescent="0.15">
      <c r="A6" s="31" t="s">
        <v>20</v>
      </c>
      <c r="B6" s="5">
        <v>2008</v>
      </c>
      <c r="C6" s="5">
        <v>2009</v>
      </c>
      <c r="D6" s="5">
        <v>2010</v>
      </c>
      <c r="E6" s="5">
        <v>2011</v>
      </c>
      <c r="F6" s="5">
        <v>2012</v>
      </c>
      <c r="G6" s="5">
        <v>2013</v>
      </c>
      <c r="H6" s="5">
        <v>2014</v>
      </c>
    </row>
    <row r="7" spans="1:8" ht="41" customHeight="1" x14ac:dyDescent="0.2">
      <c r="A7" s="5" t="s">
        <v>15</v>
      </c>
      <c r="B7" s="9">
        <v>2135</v>
      </c>
      <c r="C7" s="9">
        <v>2791</v>
      </c>
      <c r="D7" s="9">
        <v>2642</v>
      </c>
      <c r="E7" s="9">
        <v>2410</v>
      </c>
      <c r="F7" s="9">
        <v>1939</v>
      </c>
      <c r="G7" s="9">
        <v>2056</v>
      </c>
      <c r="H7" s="9">
        <v>2138</v>
      </c>
    </row>
    <row r="8" spans="1:8" ht="38" customHeight="1" x14ac:dyDescent="0.2">
      <c r="A8" s="5" t="s">
        <v>16</v>
      </c>
      <c r="B8" s="9">
        <v>2608</v>
      </c>
      <c r="C8" s="9">
        <v>2786</v>
      </c>
      <c r="D8" s="9">
        <v>2632</v>
      </c>
      <c r="E8" s="9">
        <v>2256</v>
      </c>
      <c r="F8" s="9">
        <v>1985</v>
      </c>
      <c r="G8" s="9">
        <v>2028</v>
      </c>
      <c r="H8" s="9">
        <v>2058</v>
      </c>
    </row>
    <row r="9" spans="1:8" ht="44" customHeight="1" x14ac:dyDescent="0.2">
      <c r="A9" s="5" t="s">
        <v>17</v>
      </c>
      <c r="B9" s="9">
        <v>502</v>
      </c>
      <c r="C9" s="9">
        <v>534</v>
      </c>
      <c r="D9" s="9">
        <v>520</v>
      </c>
      <c r="E9" s="9">
        <v>674</v>
      </c>
      <c r="F9" s="9">
        <v>646</v>
      </c>
      <c r="G9" s="9">
        <v>677</v>
      </c>
      <c r="H9" s="9">
        <v>757</v>
      </c>
    </row>
    <row r="10" spans="1:8" ht="18" customHeight="1" x14ac:dyDescent="0.2">
      <c r="A10" s="32" t="s">
        <v>25</v>
      </c>
      <c r="B10" s="34" t="s">
        <v>22</v>
      </c>
      <c r="C10" s="4">
        <v>0.18576295499372422</v>
      </c>
      <c r="D10" s="4">
        <v>0.19984831247629883</v>
      </c>
      <c r="E10" s="4">
        <v>0.25589369909987142</v>
      </c>
      <c r="F10" s="4">
        <v>0.3363914373088685</v>
      </c>
      <c r="G10" s="4">
        <v>0.32394711067580806</v>
      </c>
      <c r="H10" s="4">
        <v>0.34175405147759769</v>
      </c>
    </row>
    <row r="11" spans="1:8" ht="16" customHeight="1" x14ac:dyDescent="0.2">
      <c r="A11" s="32" t="s">
        <v>26</v>
      </c>
      <c r="B11" s="34" t="s">
        <v>22</v>
      </c>
      <c r="C11" s="4">
        <v>67.803478572709338</v>
      </c>
      <c r="D11" s="4">
        <v>72.944634053849072</v>
      </c>
      <c r="E11" s="4">
        <v>93.40120017145307</v>
      </c>
      <c r="F11" s="4">
        <v>122.78287461773701</v>
      </c>
      <c r="G11" s="4">
        <v>118.24069539666993</v>
      </c>
      <c r="H11" s="4">
        <v>124.74022878932315</v>
      </c>
    </row>
    <row r="12" spans="1:8" ht="16" customHeight="1" x14ac:dyDescent="0.2">
      <c r="A12" s="32" t="s">
        <v>27</v>
      </c>
      <c r="B12" s="34" t="s">
        <v>22</v>
      </c>
      <c r="C12" s="33">
        <v>0.84603704828423931</v>
      </c>
      <c r="D12" s="33">
        <v>0.82871536523929468</v>
      </c>
      <c r="E12" s="33">
        <v>0.76996587030716723</v>
      </c>
      <c r="F12" s="33">
        <v>0.75966322234978956</v>
      </c>
      <c r="G12" s="33">
        <v>0.75055514433752779</v>
      </c>
      <c r="H12" s="36">
        <v>0.73109999999999997</v>
      </c>
    </row>
    <row r="13" spans="1:8" ht="16" customHeight="1" x14ac:dyDescent="0.2">
      <c r="A13" s="32" t="s">
        <v>28</v>
      </c>
      <c r="B13" s="35" t="s">
        <v>22</v>
      </c>
      <c r="C13" s="33">
        <v>6.3745019920318724E-2</v>
      </c>
      <c r="D13" s="33">
        <v>-2.6217228464419477E-2</v>
      </c>
      <c r="E13" s="33">
        <v>0.29615384615384616</v>
      </c>
      <c r="F13" s="33">
        <v>-4.1543026706231452E-2</v>
      </c>
      <c r="G13" s="33">
        <v>4.7987616099071206E-2</v>
      </c>
      <c r="H13" s="33">
        <v>0.11816838995568685</v>
      </c>
    </row>
    <row r="18" ht="160" customHeight="1" x14ac:dyDescent="0.1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I.Stat export</vt:lpstr>
      <vt:lpstr>Foglio1</vt:lpstr>
    </vt:vector>
  </TitlesOfParts>
  <Company>ISTAT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I.Stat</dc:creator>
  <cp:lastModifiedBy>Microsoft Office User</cp:lastModifiedBy>
  <dcterms:created xsi:type="dcterms:W3CDTF">2022-03-27T17:07:05Z</dcterms:created>
  <dcterms:modified xsi:type="dcterms:W3CDTF">2022-07-12T09:37:19Z</dcterms:modified>
</cp:coreProperties>
</file>