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ni\Anno III\UCSD\112\Markstrat\Code\Exports\"/>
    </mc:Choice>
  </mc:AlternateContent>
  <xr:revisionPtr revIDLastSave="0" documentId="13_ncr:1_{64B2F88A-2947-4649-BC39-56EBE5828F51}" xr6:coauthVersionLast="47" xr6:coauthVersionMax="47" xr10:uidLastSave="{00000000-0000-0000-0000-000000000000}"/>
  <bookViews>
    <workbookView xWindow="-108" yWindow="-108" windowWidth="23256" windowHeight="12456" firstSheet="3" activeTab="7" xr2:uid="{00000000-000D-0000-FFFF-FFFF00000000}"/>
  </bookViews>
  <sheets>
    <sheet name="Firm" sheetId="1" r:id="rId1"/>
    <sheet name="INDUSTRY DASHBOARD" sheetId="6" r:id="rId2"/>
    <sheet name="Sonites" sheetId="3" r:id="rId3"/>
    <sheet name="Vodites" sheetId="5" r:id="rId4"/>
    <sheet name="Loans" sheetId="10" r:id="rId5"/>
    <sheet name="INDUSTRY BENCHMARKING" sheetId="7" r:id="rId6"/>
    <sheet name="Studies - Sonites Market" sheetId="8" r:id="rId7"/>
    <sheet name="Studies - Vodites Market" sheetId="9" r:id="rId8"/>
  </sheets>
  <calcPr calcId="191029" iterateDelta="9.9999999974897903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10" l="1"/>
  <c r="D9" i="10"/>
  <c r="O4" i="5"/>
  <c r="B7" i="10"/>
  <c r="B5" i="10"/>
  <c r="J568" i="9"/>
  <c r="I568" i="9"/>
  <c r="H568" i="9"/>
  <c r="G568" i="9"/>
  <c r="F568" i="9"/>
  <c r="I558" i="9"/>
  <c r="H558" i="9"/>
  <c r="G558" i="9"/>
  <c r="F558" i="9"/>
  <c r="N557" i="9"/>
  <c r="M557" i="9"/>
  <c r="L557" i="9"/>
  <c r="N556" i="9"/>
  <c r="M556" i="9"/>
  <c r="L556" i="9"/>
  <c r="N555" i="9"/>
  <c r="M555" i="9"/>
  <c r="N554" i="9"/>
  <c r="M554" i="9"/>
  <c r="N553" i="9"/>
  <c r="N558" i="9" s="1"/>
  <c r="M553" i="9"/>
  <c r="M558" i="9" s="1"/>
  <c r="F547" i="9"/>
  <c r="F521" i="9"/>
  <c r="J495" i="9"/>
  <c r="I495" i="9"/>
  <c r="H495" i="9"/>
  <c r="G495" i="9"/>
  <c r="F495" i="9"/>
  <c r="J461" i="9"/>
  <c r="I461" i="9"/>
  <c r="H461" i="9"/>
  <c r="G461" i="9"/>
  <c r="F461" i="9"/>
  <c r="K414" i="9"/>
  <c r="J414" i="9"/>
  <c r="I414" i="9"/>
  <c r="H414" i="9"/>
  <c r="G414" i="9"/>
  <c r="F414" i="9"/>
  <c r="K379" i="9"/>
  <c r="J379" i="9"/>
  <c r="I379" i="9"/>
  <c r="H379" i="9"/>
  <c r="G379" i="9"/>
  <c r="F379" i="9"/>
  <c r="M184" i="9"/>
  <c r="L184" i="9"/>
  <c r="K184" i="9"/>
  <c r="J184" i="9"/>
  <c r="I184" i="9"/>
  <c r="H184" i="9"/>
  <c r="G184" i="9"/>
  <c r="F184" i="9"/>
  <c r="K147" i="9"/>
  <c r="J147" i="9"/>
  <c r="I147" i="9"/>
  <c r="H147" i="9"/>
  <c r="G147" i="9"/>
  <c r="F147" i="9"/>
  <c r="K113" i="9"/>
  <c r="J113" i="9"/>
  <c r="I113" i="9"/>
  <c r="H113" i="9"/>
  <c r="G113" i="9"/>
  <c r="F113" i="9"/>
  <c r="J78" i="9"/>
  <c r="I78" i="9"/>
  <c r="H78" i="9"/>
  <c r="G78" i="9"/>
  <c r="F78" i="9"/>
  <c r="K69" i="9"/>
  <c r="J69" i="9"/>
  <c r="I69" i="9"/>
  <c r="H69" i="9"/>
  <c r="G69" i="9"/>
  <c r="F69" i="9"/>
  <c r="J568" i="8"/>
  <c r="I568" i="8"/>
  <c r="H568" i="8"/>
  <c r="G568" i="8"/>
  <c r="F568" i="8"/>
  <c r="J558" i="8"/>
  <c r="H558" i="8"/>
  <c r="N555" i="8" s="1"/>
  <c r="G558" i="8"/>
  <c r="M557" i="8" s="1"/>
  <c r="F558" i="8"/>
  <c r="L553" i="8" s="1"/>
  <c r="N557" i="8"/>
  <c r="N556" i="8"/>
  <c r="M555" i="8"/>
  <c r="L555" i="8"/>
  <c r="M554" i="8"/>
  <c r="L554" i="8"/>
  <c r="M553" i="8"/>
  <c r="F547" i="8"/>
  <c r="F521" i="8"/>
  <c r="J495" i="8"/>
  <c r="I495" i="8"/>
  <c r="H495" i="8"/>
  <c r="G495" i="8"/>
  <c r="F495" i="8"/>
  <c r="J461" i="8"/>
  <c r="I461" i="8"/>
  <c r="H461" i="8"/>
  <c r="G461" i="8"/>
  <c r="F461" i="8"/>
  <c r="K414" i="8"/>
  <c r="J414" i="8"/>
  <c r="I414" i="8"/>
  <c r="H414" i="8"/>
  <c r="G414" i="8"/>
  <c r="F414" i="8"/>
  <c r="K379" i="8"/>
  <c r="J379" i="8"/>
  <c r="I379" i="8"/>
  <c r="H379" i="8"/>
  <c r="G379" i="8"/>
  <c r="F379" i="8"/>
  <c r="M184" i="8"/>
  <c r="L184" i="8"/>
  <c r="K184" i="8"/>
  <c r="J184" i="8"/>
  <c r="I184" i="8"/>
  <c r="H184" i="8"/>
  <c r="G184" i="8"/>
  <c r="F184" i="8"/>
  <c r="K147" i="8"/>
  <c r="J147" i="8"/>
  <c r="I147" i="8"/>
  <c r="H147" i="8"/>
  <c r="G147" i="8"/>
  <c r="F147" i="8"/>
  <c r="K113" i="8"/>
  <c r="J113" i="8"/>
  <c r="I113" i="8"/>
  <c r="H113" i="8"/>
  <c r="G113" i="8"/>
  <c r="F113" i="8"/>
  <c r="J78" i="8"/>
  <c r="I78" i="8"/>
  <c r="H78" i="8"/>
  <c r="G78" i="8"/>
  <c r="F78" i="8"/>
  <c r="K69" i="8"/>
  <c r="J69" i="8"/>
  <c r="I69" i="8"/>
  <c r="H69" i="8"/>
  <c r="G69" i="8"/>
  <c r="F69" i="8"/>
  <c r="L556" i="8" l="1"/>
  <c r="N553" i="8"/>
  <c r="N558" i="8" s="1"/>
  <c r="M556" i="8"/>
  <c r="M558" i="8" s="1"/>
  <c r="I558" i="8"/>
  <c r="L555" i="9"/>
  <c r="L553" i="9"/>
  <c r="L557" i="8"/>
  <c r="K558" i="8"/>
  <c r="N554" i="8"/>
  <c r="L558" i="8"/>
  <c r="L554" i="9"/>
  <c r="L558" i="9" s="1"/>
  <c r="J558" i="9"/>
  <c r="K558" i="9" s="1"/>
</calcChain>
</file>

<file path=xl/sharedStrings.xml><?xml version="1.0" encoding="utf-8"?>
<sst xmlns="http://schemas.openxmlformats.org/spreadsheetml/2006/main" count="1159" uniqueCount="226">
  <si>
    <t>FINANCIAL REPORT – FIRM M – PERIOD 4</t>
  </si>
  <si>
    <t>Company Profit &amp; Loss Statement</t>
  </si>
  <si>
    <t>Period 0</t>
  </si>
  <si>
    <t>Period 1</t>
  </si>
  <si>
    <t>Period 2</t>
  </si>
  <si>
    <t>Period 3</t>
  </si>
  <si>
    <t>Period 4</t>
  </si>
  <si>
    <t>Cumulative</t>
  </si>
  <si>
    <t>Revenues</t>
  </si>
  <si>
    <t>Cost of goods sold</t>
  </si>
  <si>
    <t>Inventory holding costs</t>
  </si>
  <si>
    <t>Inventory selling costs</t>
  </si>
  <si>
    <t>Contribution before marketing</t>
  </si>
  <si>
    <t>Advertising media</t>
  </si>
  <si>
    <t>Advertising research</t>
  </si>
  <si>
    <t>Commercial team costs</t>
  </si>
  <si>
    <t>Contribution after marketing</t>
  </si>
  <si>
    <t>Market research studies</t>
  </si>
  <si>
    <t>Research and development</t>
  </si>
  <si>
    <t>Loan reimbursed</t>
  </si>
  <si>
    <t>Loan received</t>
  </si>
  <si>
    <t>Interests paid</t>
  </si>
  <si>
    <t>Exceptional costs or profits</t>
  </si>
  <si>
    <t>Earnings before taxes</t>
  </si>
  <si>
    <t>All numbers in thousands of dollars</t>
  </si>
  <si>
    <t>Market Contribution</t>
  </si>
  <si>
    <t>Sonites</t>
  </si>
  <si>
    <t>Vodites</t>
  </si>
  <si>
    <t>Net contribution</t>
  </si>
  <si>
    <t>Product Contribution</t>
  </si>
  <si>
    <t>MOST</t>
  </si>
  <si>
    <t>MOVE</t>
  </si>
  <si>
    <t>Retail and Selling Prices</t>
  </si>
  <si>
    <t>Rec. retail price</t>
  </si>
  <si>
    <t>Average retail price</t>
  </si>
  <si>
    <t>Average selling price</t>
  </si>
  <si>
    <t>Market Shares</t>
  </si>
  <si>
    <t>Market share - Unit</t>
  </si>
  <si>
    <t>Market share - Value</t>
  </si>
  <si>
    <t>Distribution Coverage and Volume Sold</t>
  </si>
  <si>
    <t>Distribution Coverage (% outlets)</t>
  </si>
  <si>
    <t>Volume sold</t>
  </si>
  <si>
    <t>Specialty Stores</t>
  </si>
  <si>
    <t>Mass Merch.</t>
  </si>
  <si>
    <t>Online Stores</t>
  </si>
  <si>
    <t>Total Number of Outlets</t>
  </si>
  <si>
    <t>Sales, Production and Inventory</t>
  </si>
  <si>
    <t>Planned production</t>
  </si>
  <si>
    <t>Actual production</t>
  </si>
  <si>
    <t>Inventory at beginning of period</t>
  </si>
  <si>
    <t>Inventory at end of period</t>
  </si>
  <si>
    <t>All numbers in thousands of units</t>
  </si>
  <si>
    <t>Unit Cost, COGS and Inventory Holding Cost</t>
  </si>
  <si>
    <t>Unit cost (current)</t>
  </si>
  <si>
    <t>Unit cost (average)</t>
  </si>
  <si>
    <t>All numbers in thousand of units, except unit costs in $ and Cost of goods sold in thousands of dollars</t>
  </si>
  <si>
    <t>Research and Development Projects</t>
  </si>
  <si>
    <t>MARKET : Sonites</t>
  </si>
  <si>
    <t>Available since Period</t>
  </si>
  <si>
    <t># Features</t>
  </si>
  <si>
    <t xml:space="preserve"> Design</t>
  </si>
  <si>
    <t xml:space="preserve"> Battery</t>
  </si>
  <si>
    <t xml:space="preserve"> Display</t>
  </si>
  <si>
    <t xml:space="preserve"> PPower</t>
  </si>
  <si>
    <t>Desired base cost</t>
  </si>
  <si>
    <t>Minimum base cost</t>
  </si>
  <si>
    <t>Required budget for completion</t>
  </si>
  <si>
    <t>Cumulative allocated budget</t>
  </si>
  <si>
    <t>POMOVE3</t>
  </si>
  <si>
    <t>POMOST2</t>
  </si>
  <si>
    <t>POMOVE2</t>
  </si>
  <si>
    <t>POMOSTCRP1</t>
  </si>
  <si>
    <t/>
  </si>
  <si>
    <t>POMOVE</t>
  </si>
  <si>
    <t>POMOST</t>
  </si>
  <si>
    <t>Unit costs are given in $. Cumulative budget and Budget required for completion are given in thousands of $. Physical characteristics are given in the appropriate units: Kg, kHz, hours, etc.</t>
  </si>
  <si>
    <t>MARKET : Vodites</t>
  </si>
  <si>
    <t>Resolution</t>
  </si>
  <si>
    <t xml:space="preserve"> Energy</t>
  </si>
  <si>
    <t xml:space="preserve"> Carbon</t>
  </si>
  <si>
    <t xml:space="preserve"> Connectivity</t>
  </si>
  <si>
    <t xml:space="preserve"> Apps</t>
  </si>
  <si>
    <t>INDUSTRY DASHBOARD – PERIOD 4</t>
  </si>
  <si>
    <t>Period</t>
  </si>
  <si>
    <t>Firm</t>
  </si>
  <si>
    <t>Share Price Index</t>
  </si>
  <si>
    <t>Retail sales</t>
  </si>
  <si>
    <t>M</t>
  </si>
  <si>
    <t>R</t>
  </si>
  <si>
    <t>S</t>
  </si>
  <si>
    <t>T</t>
  </si>
  <si>
    <t>Revenues, Net Contribution and Retail sales are given in thousands of dollars. Volume sold is given in thousands of units.</t>
  </si>
  <si>
    <t>MARKET REPORT – Sonites MARKET – PERIOD 4</t>
  </si>
  <si>
    <t>Retail Sales and Volume Sold</t>
  </si>
  <si>
    <t>Launched in Period</t>
  </si>
  <si>
    <t>Variation</t>
  </si>
  <si>
    <t>Base Cost</t>
  </si>
  <si>
    <t>ROADY</t>
  </si>
  <si>
    <t>New</t>
  </si>
  <si>
    <t>ROBUDO</t>
  </si>
  <si>
    <t>ROCK</t>
  </si>
  <si>
    <t>ROLLED</t>
  </si>
  <si>
    <t>SOFT</t>
  </si>
  <si>
    <t>SOLO</t>
  </si>
  <si>
    <t>TONE</t>
  </si>
  <si>
    <t>TOPS</t>
  </si>
  <si>
    <t>Retail sales are given in thousands of dollars. Volume sold is given in thousands of units. Retail price and Base cost are given in dollar.</t>
  </si>
  <si>
    <t>If the table above is empty, it means that no offerings are marketed yet in the Sonites market</t>
  </si>
  <si>
    <t>Physical Characteristics</t>
  </si>
  <si>
    <t>Design Index</t>
  </si>
  <si>
    <t>Battery Life</t>
  </si>
  <si>
    <t>Display Size</t>
  </si>
  <si>
    <t>Proc. Power</t>
  </si>
  <si>
    <t>Retail price and Base cost are given in dollar. Physical characteristics are given in the appropriate units: Kg, kHz, hours, etc.</t>
  </si>
  <si>
    <t>MARKET REPORT – Vodites MARKET – PERIOD 4</t>
  </si>
  <si>
    <t>REEGO</t>
  </si>
  <si>
    <t>If the table above is empty, it means that no offerings are marketed yet in the Vodites market</t>
  </si>
  <si>
    <t>Energy Efficiency</t>
  </si>
  <si>
    <t>Carbon Footprint</t>
  </si>
  <si>
    <t>Connectivity</t>
  </si>
  <si>
    <t>No. of Apps</t>
  </si>
  <si>
    <t>INDUSTRY BENCHMARKING – PERIOD 4</t>
  </si>
  <si>
    <t>If the tables below are empty, it means that the Benchmarking study was not purchased this period</t>
  </si>
  <si>
    <t>Company Profit &amp; Loss Statements</t>
  </si>
  <si>
    <t>Company Profit &amp; Loss Statements by Market</t>
  </si>
  <si>
    <t>CONSUMER SURVEY – Sonites MARKET – PERIOD 4</t>
  </si>
  <si>
    <t>If some of the tables below are empty, it means that the corresponding study was not purchased this period, or that no offerings are marketed yet in the Sonites market</t>
  </si>
  <si>
    <t>Brand Awareness</t>
  </si>
  <si>
    <t>Average</t>
  </si>
  <si>
    <t>Explorers</t>
  </si>
  <si>
    <t>Shoppers</t>
  </si>
  <si>
    <t>Professionals</t>
  </si>
  <si>
    <t>High Earners</t>
  </si>
  <si>
    <t>Savers</t>
  </si>
  <si>
    <t>Purchase Intentions</t>
  </si>
  <si>
    <t>Total</t>
  </si>
  <si>
    <t>Shopping Habits</t>
  </si>
  <si>
    <t>CONSUMER PANEL – Sonites MARKET – PERIOD 4</t>
  </si>
  <si>
    <t>Market Shares by Consumer Segment (based on volume)</t>
  </si>
  <si>
    <t>Volume Sold by Consumer Segment</t>
  </si>
  <si>
    <t>DISTRIBUTION PANEL – Sonites MARKET – PERIOD 4</t>
  </si>
  <si>
    <t>Sales and Market Shares by Channel (based on volume)</t>
  </si>
  <si>
    <t>Distribution Coverage and Number of Outlets in each Channel</t>
  </si>
  <si>
    <t>Number of Outlets</t>
  </si>
  <si>
    <t>SEMANTIC SCALES – Sonites MARKET – PERIOD 4</t>
  </si>
  <si>
    <t>Brand Perceptions - On a scale from 1 (Low) to 7 (High)</t>
  </si>
  <si>
    <t>Price</t>
  </si>
  <si>
    <t>Ideal Values for each Segment - On a scale from 1 (Low) to 7 (High)</t>
  </si>
  <si>
    <t>Segment</t>
  </si>
  <si>
    <t>Importance of characteristics</t>
  </si>
  <si>
    <t>On a scale from 1 (not important) to 10 (very important).</t>
  </si>
  <si>
    <t>MULTIDIMENSIONAL SCALING  – Sonites MARKET – PERIOD 4</t>
  </si>
  <si>
    <t>Brand Perceptions - On a scale from -20 (Low) to +20 (High)</t>
  </si>
  <si>
    <t>Building a perceptual map requires many data points. Hence, this study will not be available until several brands are marketed in the category.</t>
  </si>
  <si>
    <t>Economy</t>
  </si>
  <si>
    <t>Performance</t>
  </si>
  <si>
    <t>Convenience</t>
  </si>
  <si>
    <t>Ideal Values for each Segment - On a scale from -20 (Low) to +20 (High)</t>
  </si>
  <si>
    <t>Influence of Product Characteristics on Perceptual Dimensions</t>
  </si>
  <si>
    <t>-</t>
  </si>
  <si>
    <t>Slight</t>
  </si>
  <si>
    <t>Strong</t>
  </si>
  <si>
    <t>Moderate</t>
  </si>
  <si>
    <t>Very Strong</t>
  </si>
  <si>
    <t>COMPETITIVE ADVERTISING – Sonites MARKET – PERIOD 4</t>
  </si>
  <si>
    <t>Estimated Advertising Expenditures (in thousand dollars) – By Firm and Consumer Segment</t>
  </si>
  <si>
    <t>Estimated Advertising Expenditures (in thousand dollars) – By Brand and Consumer Segment</t>
  </si>
  <si>
    <t>Estimated Communication Dimensions and Message Quality</t>
  </si>
  <si>
    <t>Communication Dimensions</t>
  </si>
  <si>
    <t>Message Quality</t>
  </si>
  <si>
    <t>Price &amp; Design</t>
  </si>
  <si>
    <t>Good</t>
  </si>
  <si>
    <t>Proc. Power &amp; Display</t>
  </si>
  <si>
    <t>Excellent</t>
  </si>
  <si>
    <t>Rangers</t>
  </si>
  <si>
    <t>Price &amp; Proc. Power</t>
  </si>
  <si>
    <t>Tomkar</t>
  </si>
  <si>
    <t># Features &amp; Battery</t>
  </si>
  <si>
    <t>COMPETITIVE COMMERCIAL TEAMS – Sonites MARKET – PERIOD 4</t>
  </si>
  <si>
    <t>Estimated Commercial Team Size (in full-time equivalent) – By Firm and Channel</t>
  </si>
  <si>
    <t>Estimated Commercial Team Size (in full-time equivalent) – By Brand and Channel</t>
  </si>
  <si>
    <t>ADVERTISING EXPERIMENT – Sonites MARKET – PERIOD 4</t>
  </si>
  <si>
    <t>Expected Change in Brand Awareness</t>
  </si>
  <si>
    <t>Expected Change in unit Market Share (%U)</t>
  </si>
  <si>
    <t>Expected Change in Contribution (in K$)</t>
  </si>
  <si>
    <t>COMMERCIAL TEAM EXPERIMENT – Sonites MARKET – PERIOD 4</t>
  </si>
  <si>
    <t>Expected Change in Number of Distributors</t>
  </si>
  <si>
    <t>MARKET FORECAST – Sonites MARKET – PERIOD 4</t>
  </si>
  <si>
    <t>Expected Market Size and Growth Rate by Consumer Segment</t>
  </si>
  <si>
    <t>Market Size (in thousands of units)</t>
  </si>
  <si>
    <t>Market Growth (in % unit)</t>
  </si>
  <si>
    <t>Relative Market Size (in % of total size)</t>
  </si>
  <si>
    <t>Period 5</t>
  </si>
  <si>
    <t>Period 9</t>
  </si>
  <si>
    <t>Total until Period 9</t>
  </si>
  <si>
    <t>Average until Period 9</t>
  </si>
  <si>
    <t xml:space="preserve">If the market is not created yet, the table above shows the potential market size in one and five periods, if a brand were introduced next period. </t>
  </si>
  <si>
    <t>CONJOINT ANALYSIS – Sonites MARKET – PERIOD 4</t>
  </si>
  <si>
    <t>Relative Importance of Price and Physical Characteristics</t>
  </si>
  <si>
    <t>Design</t>
  </si>
  <si>
    <t>Levels and Utilities</t>
  </si>
  <si>
    <t>Display</t>
  </si>
  <si>
    <t>Level</t>
  </si>
  <si>
    <t>Utility</t>
  </si>
  <si>
    <t>CONSUMER SURVEY – Vodites MARKET – PERIOD 4</t>
  </si>
  <si>
    <t>If some of the tables below are empty, it means that the corresponding study was not purchased this period, or that no offerings are marketed yet in the Vodites market</t>
  </si>
  <si>
    <t>Innovators</t>
  </si>
  <si>
    <t>Early Adopters</t>
  </si>
  <si>
    <t>Followers</t>
  </si>
  <si>
    <t>CONSUMER PANEL – Vodites MARKET – PERIOD 4</t>
  </si>
  <si>
    <t>DISTRIBUTION PANEL – Vodites MARKET – PERIOD 4</t>
  </si>
  <si>
    <t>SEMANTIC SCALES – Vodites MARKET – PERIOD 4</t>
  </si>
  <si>
    <t>Adopters</t>
  </si>
  <si>
    <t>MULTIDIMENSIONAL SCALING  – Vodites MARKET – PERIOD 4</t>
  </si>
  <si>
    <t>Autonomy</t>
  </si>
  <si>
    <t>Sophistication</t>
  </si>
  <si>
    <t>COMPETITIVE ADVERTISING – Vodites MARKET – PERIOD 4</t>
  </si>
  <si>
    <t>COMPETITIVE COMMERCIAL TEAMS – Vodites MARKET – PERIOD 4</t>
  </si>
  <si>
    <t>ADVERTISING EXPERIMENT – Vodites MARKET – PERIOD 4</t>
  </si>
  <si>
    <t>COMMERCIAL TEAM EXPERIMENT – Vodites MARKET – PERIOD 4</t>
  </si>
  <si>
    <t>MARKET FORECAST – Vodites MARKET – PERIOD 4</t>
  </si>
  <si>
    <t>CONJOINT ANALYSIS – Vodites MARKET – PERIOD 4</t>
  </si>
  <si>
    <t>Energy</t>
  </si>
  <si>
    <t>Until now</t>
  </si>
  <si>
    <t>Max</t>
  </si>
  <si>
    <t>To 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</si>
</sst>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"/>
  </numFmts>
  <fonts count="17" x14ac:knownFonts="1">
    <font>
      <sz val="11"/>
      <color theme="1"/>
      <name val="Calibri"/>
    </font>
    <font>
      <b/>
      <sz val="11"/>
      <color theme="1" tint="0.249977111117893"/>
      <name val="Calibri"/>
      <family val="2"/>
    </font>
    <font>
      <b/>
      <sz val="11"/>
      <color theme="3"/>
      <name val="Calibri"/>
      <family val="2"/>
    </font>
    <font>
      <sz val="11"/>
      <color theme="1" tint="0.249977111117893"/>
      <name val="Calibri"/>
      <family val="2"/>
    </font>
    <font>
      <sz val="18"/>
      <color theme="1" tint="0.249977111117893"/>
      <name val="Calibri"/>
      <family val="2"/>
    </font>
    <font>
      <b/>
      <sz val="18"/>
      <color theme="1" tint="0.249977111117893"/>
      <name val="Calibri"/>
      <family val="2"/>
    </font>
    <font>
      <b/>
      <sz val="18"/>
      <color theme="3"/>
      <name val="Calibri"/>
      <family val="2"/>
    </font>
    <font>
      <b/>
      <sz val="14"/>
      <color theme="3"/>
      <name val="Calibri"/>
      <family val="2"/>
    </font>
    <font>
      <i/>
      <sz val="11"/>
      <color theme="1" tint="0.249977111117893"/>
      <name val="Calibri"/>
      <family val="2"/>
    </font>
    <font>
      <i/>
      <sz val="11"/>
      <color theme="3"/>
      <name val="Calibri"/>
      <family val="2"/>
    </font>
    <font>
      <i/>
      <sz val="9"/>
      <color theme="1" tint="0.249977111117893"/>
      <name val="Calibri"/>
      <family val="2"/>
    </font>
    <font>
      <i/>
      <sz val="9"/>
      <color theme="3"/>
      <name val="Calibri"/>
      <family val="2"/>
    </font>
    <font>
      <sz val="11"/>
      <color theme="3"/>
      <name val="Calibri"/>
      <family val="2"/>
    </font>
    <font>
      <b/>
      <i/>
      <sz val="11"/>
      <color theme="1" tint="0.249977111117893"/>
      <name val="Calibri"/>
      <family val="2"/>
    </font>
    <font>
      <i/>
      <sz val="1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8">
    <border>
      <left/>
      <right/>
      <top/>
      <bottom/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thin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/>
      <right/>
      <top style="medium">
        <color theme="1" tint="0.499984740745262"/>
      </top>
      <bottom style="thin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/>
      <bottom style="thin">
        <color theme="1" tint="0.499984740745262"/>
      </bottom>
      <diagonal/>
    </border>
    <border>
      <left style="medium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 style="thin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</borders>
  <cellStyleXfs count="2">
    <xf numFmtId="0" fontId="0" fillId="0" borderId="0"/>
    <xf numFmtId="9" fontId="15" fillId="0" borderId="0" applyFont="0" applyFill="0" applyBorder="0" applyAlignment="0" applyProtection="0"/>
  </cellStyleXfs>
  <cellXfs count="336">
    <xf numFmtId="0" fontId="0" fillId="0" borderId="0" xfId="0"/>
    <xf numFmtId="3" fontId="1" fillId="0" borderId="0" xfId="0" applyNumberFormat="1" applyFont="1" applyAlignment="1">
      <alignment vertical="center"/>
    </xf>
    <xf numFmtId="3" fontId="2" fillId="0" borderId="0" xfId="0" applyNumberFormat="1" applyFont="1" applyAlignment="1">
      <alignment vertical="center"/>
    </xf>
    <xf numFmtId="3" fontId="3" fillId="0" borderId="0" xfId="0" applyNumberFormat="1" applyFont="1" applyAlignment="1">
      <alignment vertical="center"/>
    </xf>
    <xf numFmtId="3" fontId="3" fillId="0" borderId="0" xfId="0" applyNumberFormat="1" applyFont="1" applyAlignment="1">
      <alignment horizontal="right" vertical="center"/>
    </xf>
    <xf numFmtId="3" fontId="4" fillId="0" borderId="0" xfId="0" applyNumberFormat="1" applyFont="1" applyAlignment="1">
      <alignment vertical="center"/>
    </xf>
    <xf numFmtId="3" fontId="5" fillId="0" borderId="0" xfId="0" applyNumberFormat="1" applyFont="1" applyAlignment="1">
      <alignment vertical="center"/>
    </xf>
    <xf numFmtId="3" fontId="6" fillId="0" borderId="0" xfId="0" applyNumberFormat="1" applyFont="1" applyAlignment="1">
      <alignment vertical="center"/>
    </xf>
    <xf numFmtId="3" fontId="4" fillId="0" borderId="0" xfId="0" applyNumberFormat="1" applyFont="1" applyAlignment="1">
      <alignment horizontal="right" vertical="center"/>
    </xf>
    <xf numFmtId="3" fontId="7" fillId="0" borderId="0" xfId="0" applyNumberFormat="1" applyFont="1" applyAlignment="1">
      <alignment vertical="center"/>
    </xf>
    <xf numFmtId="3" fontId="1" fillId="0" borderId="1" xfId="0" applyNumberFormat="1" applyFont="1" applyBorder="1" applyAlignment="1">
      <alignment horizontal="right" vertical="center"/>
    </xf>
    <xf numFmtId="3" fontId="1" fillId="2" borderId="2" xfId="0" applyNumberFormat="1" applyFont="1" applyFill="1" applyBorder="1" applyAlignment="1">
      <alignment horizontal="right" vertical="center"/>
    </xf>
    <xf numFmtId="3" fontId="1" fillId="0" borderId="2" xfId="0" applyNumberFormat="1" applyFont="1" applyBorder="1" applyAlignment="1">
      <alignment horizontal="right" vertical="center"/>
    </xf>
    <xf numFmtId="3" fontId="1" fillId="0" borderId="3" xfId="0" applyNumberFormat="1" applyFont="1" applyBorder="1" applyAlignment="1">
      <alignment horizontal="right" vertical="center"/>
    </xf>
    <xf numFmtId="3" fontId="1" fillId="2" borderId="3" xfId="0" applyNumberFormat="1" applyFont="1" applyFill="1" applyBorder="1" applyAlignment="1">
      <alignment horizontal="right" vertical="center"/>
    </xf>
    <xf numFmtId="3" fontId="1" fillId="0" borderId="4" xfId="0" applyNumberFormat="1" applyFont="1" applyBorder="1" applyAlignment="1">
      <alignment horizontal="left" vertical="center"/>
    </xf>
    <xf numFmtId="3" fontId="1" fillId="0" borderId="5" xfId="0" applyNumberFormat="1" applyFont="1" applyBorder="1" applyAlignment="1">
      <alignment horizontal="right" vertical="center"/>
    </xf>
    <xf numFmtId="3" fontId="1" fillId="2" borderId="6" xfId="0" applyNumberFormat="1" applyFont="1" applyFill="1" applyBorder="1" applyAlignment="1">
      <alignment horizontal="right" vertical="center"/>
    </xf>
    <xf numFmtId="3" fontId="1" fillId="0" borderId="6" xfId="0" applyNumberFormat="1" applyFont="1" applyBorder="1" applyAlignment="1">
      <alignment horizontal="right" vertical="center"/>
    </xf>
    <xf numFmtId="3" fontId="1" fillId="0" borderId="7" xfId="0" applyNumberFormat="1" applyFont="1" applyBorder="1" applyAlignment="1">
      <alignment horizontal="right" vertical="center"/>
    </xf>
    <xf numFmtId="3" fontId="1" fillId="2" borderId="7" xfId="0" applyNumberFormat="1" applyFont="1" applyFill="1" applyBorder="1" applyAlignment="1">
      <alignment horizontal="right" vertical="center"/>
    </xf>
    <xf numFmtId="3" fontId="3" fillId="0" borderId="8" xfId="0" applyNumberFormat="1" applyFont="1" applyBorder="1" applyAlignment="1">
      <alignment horizontal="left" vertical="center"/>
    </xf>
    <xf numFmtId="3" fontId="3" fillId="0" borderId="9" xfId="0" applyNumberFormat="1" applyFont="1" applyBorder="1" applyAlignment="1">
      <alignment horizontal="right" vertical="center"/>
    </xf>
    <xf numFmtId="3" fontId="3" fillId="2" borderId="10" xfId="0" applyNumberFormat="1" applyFont="1" applyFill="1" applyBorder="1" applyAlignment="1">
      <alignment horizontal="right" vertical="center"/>
    </xf>
    <xf numFmtId="3" fontId="3" fillId="0" borderId="10" xfId="0" applyNumberFormat="1" applyFont="1" applyBorder="1" applyAlignment="1">
      <alignment horizontal="right" vertical="center"/>
    </xf>
    <xf numFmtId="3" fontId="3" fillId="0" borderId="11" xfId="0" applyNumberFormat="1" applyFont="1" applyBorder="1" applyAlignment="1">
      <alignment horizontal="right" vertical="center"/>
    </xf>
    <xf numFmtId="3" fontId="3" fillId="2" borderId="11" xfId="0" applyNumberFormat="1" applyFont="1" applyFill="1" applyBorder="1" applyAlignment="1">
      <alignment horizontal="right" vertical="center"/>
    </xf>
    <xf numFmtId="3" fontId="1" fillId="0" borderId="8" xfId="0" applyNumberFormat="1" applyFont="1" applyBorder="1" applyAlignment="1">
      <alignment horizontal="left" vertical="center"/>
    </xf>
    <xf numFmtId="3" fontId="1" fillId="0" borderId="9" xfId="0" applyNumberFormat="1" applyFont="1" applyBorder="1" applyAlignment="1">
      <alignment horizontal="right" vertical="center"/>
    </xf>
    <xf numFmtId="3" fontId="1" fillId="2" borderId="10" xfId="0" applyNumberFormat="1" applyFont="1" applyFill="1" applyBorder="1" applyAlignment="1">
      <alignment horizontal="right" vertical="center"/>
    </xf>
    <xf numFmtId="3" fontId="1" fillId="0" borderId="10" xfId="0" applyNumberFormat="1" applyFont="1" applyBorder="1" applyAlignment="1">
      <alignment horizontal="right" vertical="center"/>
    </xf>
    <xf numFmtId="3" fontId="1" fillId="0" borderId="11" xfId="0" applyNumberFormat="1" applyFont="1" applyBorder="1" applyAlignment="1">
      <alignment horizontal="right" vertical="center"/>
    </xf>
    <xf numFmtId="3" fontId="1" fillId="2" borderId="11" xfId="0" applyNumberFormat="1" applyFont="1" applyFill="1" applyBorder="1" applyAlignment="1">
      <alignment horizontal="right" vertical="center"/>
    </xf>
    <xf numFmtId="3" fontId="1" fillId="0" borderId="12" xfId="0" applyNumberFormat="1" applyFont="1" applyBorder="1" applyAlignment="1">
      <alignment horizontal="left" vertical="center"/>
    </xf>
    <xf numFmtId="3" fontId="1" fillId="0" borderId="13" xfId="0" applyNumberFormat="1" applyFont="1" applyBorder="1" applyAlignment="1">
      <alignment vertical="center"/>
    </xf>
    <xf numFmtId="3" fontId="1" fillId="2" borderId="14" xfId="0" applyNumberFormat="1" applyFont="1" applyFill="1" applyBorder="1" applyAlignment="1">
      <alignment vertical="center"/>
    </xf>
    <xf numFmtId="3" fontId="1" fillId="0" borderId="14" xfId="0" applyNumberFormat="1" applyFont="1" applyBorder="1" applyAlignment="1">
      <alignment vertical="center"/>
    </xf>
    <xf numFmtId="3" fontId="1" fillId="0" borderId="15" xfId="0" applyNumberFormat="1" applyFont="1" applyBorder="1" applyAlignment="1">
      <alignment vertical="center"/>
    </xf>
    <xf numFmtId="3" fontId="1" fillId="2" borderId="15" xfId="0" applyNumberFormat="1" applyFont="1" applyFill="1" applyBorder="1" applyAlignment="1">
      <alignment vertical="center"/>
    </xf>
    <xf numFmtId="3" fontId="8" fillId="0" borderId="0" xfId="0" applyNumberFormat="1" applyFont="1" applyAlignment="1">
      <alignment vertical="center"/>
    </xf>
    <xf numFmtId="3" fontId="9" fillId="0" borderId="0" xfId="0" applyNumberFormat="1" applyFont="1" applyAlignment="1">
      <alignment vertical="center"/>
    </xf>
    <xf numFmtId="3" fontId="8" fillId="0" borderId="0" xfId="0" applyNumberFormat="1" applyFont="1" applyAlignment="1">
      <alignment horizontal="right" vertical="center"/>
    </xf>
    <xf numFmtId="3" fontId="1" fillId="0" borderId="16" xfId="0" applyNumberFormat="1" applyFont="1" applyBorder="1" applyAlignment="1">
      <alignment horizontal="right" vertical="center"/>
    </xf>
    <xf numFmtId="3" fontId="1" fillId="2" borderId="17" xfId="0" applyNumberFormat="1" applyFont="1" applyFill="1" applyBorder="1" applyAlignment="1">
      <alignment horizontal="right" vertical="center"/>
    </xf>
    <xf numFmtId="3" fontId="1" fillId="0" borderId="17" xfId="0" applyNumberFormat="1" applyFont="1" applyBorder="1" applyAlignment="1">
      <alignment horizontal="right" vertical="center"/>
    </xf>
    <xf numFmtId="3" fontId="1" fillId="2" borderId="18" xfId="0" applyNumberFormat="1" applyFont="1" applyFill="1" applyBorder="1" applyAlignment="1">
      <alignment horizontal="right" vertical="center"/>
    </xf>
    <xf numFmtId="3" fontId="10" fillId="0" borderId="0" xfId="0" applyNumberFormat="1" applyFont="1" applyAlignment="1">
      <alignment vertical="center"/>
    </xf>
    <xf numFmtId="3" fontId="11" fillId="0" borderId="0" xfId="0" applyNumberFormat="1" applyFont="1" applyAlignment="1">
      <alignment vertical="center"/>
    </xf>
    <xf numFmtId="3" fontId="10" fillId="0" borderId="19" xfId="0" applyNumberFormat="1" applyFont="1" applyBorder="1" applyAlignment="1">
      <alignment horizontal="right" vertical="center"/>
    </xf>
    <xf numFmtId="3" fontId="10" fillId="2" borderId="20" xfId="0" applyNumberFormat="1" applyFont="1" applyFill="1" applyBorder="1" applyAlignment="1">
      <alignment horizontal="right" vertical="center"/>
    </xf>
    <xf numFmtId="3" fontId="10" fillId="0" borderId="20" xfId="0" applyNumberFormat="1" applyFont="1" applyBorder="1" applyAlignment="1">
      <alignment horizontal="right" vertical="center"/>
    </xf>
    <xf numFmtId="3" fontId="10" fillId="2" borderId="21" xfId="0" applyNumberFormat="1" applyFont="1" applyFill="1" applyBorder="1" applyAlignment="1">
      <alignment horizontal="right" vertical="center"/>
    </xf>
    <xf numFmtId="3" fontId="12" fillId="0" borderId="0" xfId="0" applyNumberFormat="1" applyFont="1" applyAlignment="1">
      <alignment vertical="center"/>
    </xf>
    <xf numFmtId="3" fontId="3" fillId="0" borderId="4" xfId="0" applyNumberFormat="1" applyFont="1" applyBorder="1" applyAlignment="1">
      <alignment horizontal="left" vertical="center"/>
    </xf>
    <xf numFmtId="1" fontId="3" fillId="0" borderId="5" xfId="1" applyNumberFormat="1" applyFont="1" applyBorder="1" applyAlignment="1">
      <alignment horizontal="right" vertical="center"/>
    </xf>
    <xf numFmtId="1" fontId="3" fillId="2" borderId="6" xfId="1" applyNumberFormat="1" applyFont="1" applyFill="1" applyBorder="1" applyAlignment="1">
      <alignment horizontal="right" vertical="center"/>
    </xf>
    <xf numFmtId="1" fontId="3" fillId="0" borderId="6" xfId="1" applyNumberFormat="1" applyFont="1" applyBorder="1" applyAlignment="1">
      <alignment horizontal="right" vertical="center"/>
    </xf>
    <xf numFmtId="1" fontId="3" fillId="0" borderId="6" xfId="1" applyNumberFormat="1" applyFont="1" applyFill="1" applyBorder="1" applyAlignment="1">
      <alignment horizontal="right" vertical="center"/>
    </xf>
    <xf numFmtId="1" fontId="3" fillId="2" borderId="7" xfId="1" applyNumberFormat="1" applyFont="1" applyFill="1" applyBorder="1" applyAlignment="1">
      <alignment horizontal="right" vertical="center"/>
    </xf>
    <xf numFmtId="1" fontId="3" fillId="0" borderId="9" xfId="0" applyNumberFormat="1" applyFont="1" applyBorder="1" applyAlignment="1">
      <alignment horizontal="right" vertical="center"/>
    </xf>
    <xf numFmtId="1" fontId="3" fillId="2" borderId="10" xfId="0" applyNumberFormat="1" applyFont="1" applyFill="1" applyBorder="1" applyAlignment="1">
      <alignment horizontal="right" vertical="center"/>
    </xf>
    <xf numFmtId="1" fontId="3" fillId="0" borderId="10" xfId="0" applyNumberFormat="1" applyFont="1" applyBorder="1" applyAlignment="1">
      <alignment horizontal="right" vertical="center"/>
    </xf>
    <xf numFmtId="1" fontId="3" fillId="2" borderId="11" xfId="0" applyNumberFormat="1" applyFont="1" applyFill="1" applyBorder="1" applyAlignment="1">
      <alignment horizontal="right" vertical="center"/>
    </xf>
    <xf numFmtId="3" fontId="3" fillId="0" borderId="12" xfId="0" applyNumberFormat="1" applyFont="1" applyBorder="1" applyAlignment="1">
      <alignment horizontal="left" vertical="center"/>
    </xf>
    <xf numFmtId="1" fontId="3" fillId="0" borderId="13" xfId="1" applyNumberFormat="1" applyFont="1" applyBorder="1" applyAlignment="1">
      <alignment vertical="center"/>
    </xf>
    <xf numFmtId="1" fontId="3" fillId="2" borderId="14" xfId="1" applyNumberFormat="1" applyFont="1" applyFill="1" applyBorder="1" applyAlignment="1">
      <alignment vertical="center"/>
    </xf>
    <xf numFmtId="1" fontId="3" fillId="0" borderId="14" xfId="1" applyNumberFormat="1" applyFont="1" applyBorder="1" applyAlignment="1">
      <alignment vertical="center"/>
    </xf>
    <xf numFmtId="1" fontId="3" fillId="0" borderId="14" xfId="1" applyNumberFormat="1" applyFont="1" applyFill="1" applyBorder="1" applyAlignment="1">
      <alignment vertical="center"/>
    </xf>
    <xf numFmtId="1" fontId="3" fillId="2" borderId="15" xfId="1" applyNumberFormat="1" applyFont="1" applyFill="1" applyBorder="1" applyAlignment="1">
      <alignment vertical="center"/>
    </xf>
    <xf numFmtId="164" fontId="3" fillId="0" borderId="5" xfId="1" applyNumberFormat="1" applyFont="1" applyBorder="1" applyAlignment="1">
      <alignment horizontal="right" vertical="center"/>
    </xf>
    <xf numFmtId="164" fontId="3" fillId="2" borderId="6" xfId="1" applyNumberFormat="1" applyFont="1" applyFill="1" applyBorder="1" applyAlignment="1">
      <alignment horizontal="right" vertical="center"/>
    </xf>
    <xf numFmtId="164" fontId="3" fillId="0" borderId="6" xfId="1" applyNumberFormat="1" applyFont="1" applyBorder="1" applyAlignment="1">
      <alignment horizontal="right" vertical="center"/>
    </xf>
    <xf numFmtId="164" fontId="3" fillId="0" borderId="6" xfId="1" applyNumberFormat="1" applyFont="1" applyFill="1" applyBorder="1" applyAlignment="1">
      <alignment horizontal="right" vertical="center"/>
    </xf>
    <xf numFmtId="164" fontId="3" fillId="2" borderId="7" xfId="1" applyNumberFormat="1" applyFont="1" applyFill="1" applyBorder="1" applyAlignment="1">
      <alignment horizontal="right" vertical="center"/>
    </xf>
    <xf numFmtId="164" fontId="3" fillId="0" borderId="13" xfId="1" applyNumberFormat="1" applyFont="1" applyBorder="1" applyAlignment="1">
      <alignment vertical="center"/>
    </xf>
    <xf numFmtId="164" fontId="3" fillId="2" borderId="14" xfId="1" applyNumberFormat="1" applyFont="1" applyFill="1" applyBorder="1" applyAlignment="1">
      <alignment vertical="center"/>
    </xf>
    <xf numFmtId="164" fontId="3" fillId="0" borderId="14" xfId="1" applyNumberFormat="1" applyFont="1" applyBorder="1" applyAlignment="1">
      <alignment vertical="center"/>
    </xf>
    <xf numFmtId="164" fontId="3" fillId="0" borderId="14" xfId="1" applyNumberFormat="1" applyFont="1" applyFill="1" applyBorder="1" applyAlignment="1">
      <alignment vertical="center"/>
    </xf>
    <xf numFmtId="164" fontId="3" fillId="2" borderId="15" xfId="1" applyNumberFormat="1" applyFont="1" applyFill="1" applyBorder="1" applyAlignment="1">
      <alignment vertical="center"/>
    </xf>
    <xf numFmtId="3" fontId="3" fillId="0" borderId="0" xfId="1" applyNumberFormat="1" applyFont="1" applyAlignment="1">
      <alignment horizontal="right" vertical="center"/>
    </xf>
    <xf numFmtId="164" fontId="3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vertical="center" wrapText="1"/>
    </xf>
    <xf numFmtId="3" fontId="2" fillId="0" borderId="0" xfId="0" applyNumberFormat="1" applyFont="1" applyAlignment="1">
      <alignment vertical="center" wrapText="1"/>
    </xf>
    <xf numFmtId="3" fontId="1" fillId="0" borderId="28" xfId="1" applyNumberFormat="1" applyFont="1" applyFill="1" applyBorder="1" applyAlignment="1">
      <alignment horizontal="right" vertical="center" wrapText="1"/>
    </xf>
    <xf numFmtId="164" fontId="1" fillId="2" borderId="14" xfId="1" applyNumberFormat="1" applyFont="1" applyFill="1" applyBorder="1" applyAlignment="1">
      <alignment horizontal="right" vertical="center" wrapText="1"/>
    </xf>
    <xf numFmtId="3" fontId="1" fillId="0" borderId="14" xfId="0" applyNumberFormat="1" applyFont="1" applyBorder="1" applyAlignment="1">
      <alignment horizontal="right" vertical="center" wrapText="1"/>
    </xf>
    <xf numFmtId="3" fontId="1" fillId="2" borderId="15" xfId="0" applyNumberFormat="1" applyFont="1" applyFill="1" applyBorder="1" applyAlignment="1">
      <alignment horizontal="right" vertical="center" wrapText="1"/>
    </xf>
    <xf numFmtId="9" fontId="1" fillId="0" borderId="23" xfId="1" applyFont="1" applyBorder="1" applyAlignment="1">
      <alignment horizontal="right" vertical="center"/>
    </xf>
    <xf numFmtId="9" fontId="10" fillId="0" borderId="25" xfId="1" applyFont="1" applyFill="1" applyBorder="1" applyAlignment="1">
      <alignment horizontal="right" vertical="center"/>
    </xf>
    <xf numFmtId="9" fontId="3" fillId="0" borderId="29" xfId="1" applyFont="1" applyFill="1" applyBorder="1" applyAlignment="1">
      <alignment horizontal="right" vertical="center"/>
    </xf>
    <xf numFmtId="9" fontId="3" fillId="2" borderId="30" xfId="1" applyFont="1" applyFill="1" applyBorder="1" applyAlignment="1">
      <alignment horizontal="right" vertical="center"/>
    </xf>
    <xf numFmtId="9" fontId="3" fillId="0" borderId="30" xfId="1" applyFont="1" applyFill="1" applyBorder="1" applyAlignment="1">
      <alignment horizontal="right" vertical="center"/>
    </xf>
    <xf numFmtId="9" fontId="3" fillId="2" borderId="31" xfId="1" applyFont="1" applyFill="1" applyBorder="1" applyAlignment="1">
      <alignment horizontal="right" vertical="center"/>
    </xf>
    <xf numFmtId="3" fontId="3" fillId="0" borderId="29" xfId="1" applyNumberFormat="1" applyFont="1" applyFill="1" applyBorder="1" applyAlignment="1">
      <alignment horizontal="right" vertical="center"/>
    </xf>
    <xf numFmtId="3" fontId="3" fillId="2" borderId="30" xfId="1" applyNumberFormat="1" applyFont="1" applyFill="1" applyBorder="1" applyAlignment="1">
      <alignment horizontal="right" vertical="center"/>
    </xf>
    <xf numFmtId="3" fontId="3" fillId="0" borderId="30" xfId="1" applyNumberFormat="1" applyFont="1" applyFill="1" applyBorder="1" applyAlignment="1">
      <alignment horizontal="right" vertical="center"/>
    </xf>
    <xf numFmtId="3" fontId="3" fillId="2" borderId="31" xfId="1" applyNumberFormat="1" applyFont="1" applyFill="1" applyBorder="1" applyAlignment="1">
      <alignment horizontal="right" vertical="center"/>
    </xf>
    <xf numFmtId="9" fontId="1" fillId="0" borderId="32" xfId="1" applyFont="1" applyBorder="1" applyAlignment="1">
      <alignment horizontal="right" vertical="center"/>
    </xf>
    <xf numFmtId="9" fontId="10" fillId="0" borderId="33" xfId="1" applyFont="1" applyFill="1" applyBorder="1" applyAlignment="1">
      <alignment horizontal="right" vertical="center"/>
    </xf>
    <xf numFmtId="9" fontId="3" fillId="0" borderId="34" xfId="1" applyFont="1" applyFill="1" applyBorder="1" applyAlignment="1">
      <alignment horizontal="right" vertical="center"/>
    </xf>
    <xf numFmtId="9" fontId="3" fillId="2" borderId="10" xfId="1" applyFont="1" applyFill="1" applyBorder="1" applyAlignment="1">
      <alignment horizontal="right" vertical="center"/>
    </xf>
    <xf numFmtId="9" fontId="3" fillId="0" borderId="10" xfId="1" applyFont="1" applyFill="1" applyBorder="1" applyAlignment="1">
      <alignment horizontal="right" vertical="center"/>
    </xf>
    <xf numFmtId="9" fontId="3" fillId="2" borderId="11" xfId="1" applyFont="1" applyFill="1" applyBorder="1" applyAlignment="1">
      <alignment horizontal="right" vertical="center"/>
    </xf>
    <xf numFmtId="3" fontId="3" fillId="0" borderId="34" xfId="1" applyNumberFormat="1" applyFont="1" applyFill="1" applyBorder="1" applyAlignment="1">
      <alignment horizontal="right" vertical="center"/>
    </xf>
    <xf numFmtId="3" fontId="3" fillId="2" borderId="10" xfId="1" applyNumberFormat="1" applyFont="1" applyFill="1" applyBorder="1" applyAlignment="1">
      <alignment horizontal="right" vertical="center"/>
    </xf>
    <xf numFmtId="3" fontId="3" fillId="0" borderId="10" xfId="1" applyNumberFormat="1" applyFont="1" applyFill="1" applyBorder="1" applyAlignment="1">
      <alignment horizontal="right" vertical="center"/>
    </xf>
    <xf numFmtId="3" fontId="3" fillId="2" borderId="11" xfId="1" applyNumberFormat="1" applyFont="1" applyFill="1" applyBorder="1" applyAlignment="1">
      <alignment horizontal="right" vertical="center"/>
    </xf>
    <xf numFmtId="9" fontId="1" fillId="0" borderId="35" xfId="1" applyFont="1" applyBorder="1" applyAlignment="1">
      <alignment horizontal="right" vertical="center"/>
    </xf>
    <xf numFmtId="9" fontId="10" fillId="0" borderId="36" xfId="1" applyFont="1" applyFill="1" applyBorder="1" applyAlignment="1">
      <alignment horizontal="right" vertical="center"/>
    </xf>
    <xf numFmtId="9" fontId="3" fillId="0" borderId="28" xfId="1" applyFont="1" applyFill="1" applyBorder="1" applyAlignment="1">
      <alignment horizontal="right" vertical="center"/>
    </xf>
    <xf numFmtId="9" fontId="3" fillId="2" borderId="14" xfId="1" applyFont="1" applyFill="1" applyBorder="1" applyAlignment="1">
      <alignment horizontal="right" vertical="center"/>
    </xf>
    <xf numFmtId="9" fontId="3" fillId="0" borderId="14" xfId="1" applyFont="1" applyFill="1" applyBorder="1" applyAlignment="1">
      <alignment horizontal="right" vertical="center"/>
    </xf>
    <xf numFmtId="9" fontId="3" fillId="2" borderId="15" xfId="1" applyFont="1" applyFill="1" applyBorder="1" applyAlignment="1">
      <alignment horizontal="right" vertical="center"/>
    </xf>
    <xf numFmtId="3" fontId="3" fillId="0" borderId="28" xfId="1" applyNumberFormat="1" applyFont="1" applyFill="1" applyBorder="1" applyAlignment="1">
      <alignment horizontal="right" vertical="center"/>
    </xf>
    <xf numFmtId="3" fontId="3" fillId="2" borderId="14" xfId="1" applyNumberFormat="1" applyFont="1" applyFill="1" applyBorder="1" applyAlignment="1">
      <alignment horizontal="right" vertical="center"/>
    </xf>
    <xf numFmtId="3" fontId="3" fillId="0" borderId="14" xfId="1" applyNumberFormat="1" applyFont="1" applyFill="1" applyBorder="1" applyAlignment="1">
      <alignment horizontal="right" vertical="center"/>
    </xf>
    <xf numFmtId="3" fontId="3" fillId="2" borderId="15" xfId="1" applyNumberFormat="1" applyFont="1" applyFill="1" applyBorder="1" applyAlignment="1">
      <alignment horizontal="right" vertical="center"/>
    </xf>
    <xf numFmtId="3" fontId="1" fillId="0" borderId="0" xfId="0" applyNumberFormat="1" applyFont="1" applyAlignment="1">
      <alignment horizontal="right" vertical="center"/>
    </xf>
    <xf numFmtId="3" fontId="1" fillId="0" borderId="1" xfId="1" applyNumberFormat="1" applyFont="1" applyBorder="1" applyAlignment="1">
      <alignment horizontal="right" vertical="center"/>
    </xf>
    <xf numFmtId="3" fontId="1" fillId="0" borderId="2" xfId="1" applyNumberFormat="1" applyFont="1" applyBorder="1" applyAlignment="1">
      <alignment horizontal="right" vertical="center"/>
    </xf>
    <xf numFmtId="3" fontId="1" fillId="0" borderId="3" xfId="1" applyNumberFormat="1" applyFont="1" applyBorder="1" applyAlignment="1">
      <alignment horizontal="right" vertical="center"/>
    </xf>
    <xf numFmtId="3" fontId="3" fillId="0" borderId="13" xfId="0" applyNumberFormat="1" applyFont="1" applyBorder="1" applyAlignment="1">
      <alignment vertical="center"/>
    </xf>
    <xf numFmtId="3" fontId="3" fillId="2" borderId="14" xfId="0" applyNumberFormat="1" applyFont="1" applyFill="1" applyBorder="1" applyAlignment="1">
      <alignment vertical="center"/>
    </xf>
    <xf numFmtId="3" fontId="3" fillId="0" borderId="14" xfId="0" applyNumberFormat="1" applyFont="1" applyBorder="1" applyAlignment="1">
      <alignment vertical="center"/>
    </xf>
    <xf numFmtId="3" fontId="3" fillId="2" borderId="15" xfId="0" applyNumberFormat="1" applyFont="1" applyFill="1" applyBorder="1" applyAlignment="1">
      <alignment vertical="center"/>
    </xf>
    <xf numFmtId="3" fontId="10" fillId="0" borderId="0" xfId="0" applyNumberFormat="1" applyFont="1" applyAlignment="1">
      <alignment vertical="center" wrapText="1"/>
    </xf>
    <xf numFmtId="3" fontId="11" fillId="0" borderId="0" xfId="0" applyNumberFormat="1" applyFont="1" applyAlignment="1">
      <alignment vertical="center" wrapText="1"/>
    </xf>
    <xf numFmtId="3" fontId="13" fillId="0" borderId="0" xfId="0" applyNumberFormat="1" applyFont="1" applyAlignment="1">
      <alignment horizontal="center" vertical="center" wrapText="1"/>
    </xf>
    <xf numFmtId="3" fontId="1" fillId="0" borderId="1" xfId="0" applyNumberFormat="1" applyFont="1" applyBorder="1" applyAlignment="1">
      <alignment horizontal="right" vertical="center" wrapText="1"/>
    </xf>
    <xf numFmtId="3" fontId="1" fillId="2" borderId="2" xfId="0" applyNumberFormat="1" applyFont="1" applyFill="1" applyBorder="1" applyAlignment="1">
      <alignment horizontal="right" vertical="center" wrapText="1"/>
    </xf>
    <xf numFmtId="3" fontId="1" fillId="0" borderId="2" xfId="0" applyNumberFormat="1" applyFont="1" applyBorder="1" applyAlignment="1">
      <alignment horizontal="right" vertical="center" wrapText="1"/>
    </xf>
    <xf numFmtId="3" fontId="1" fillId="2" borderId="3" xfId="0" applyNumberFormat="1" applyFont="1" applyFill="1" applyBorder="1" applyAlignment="1">
      <alignment horizontal="right" vertical="center" wrapText="1"/>
    </xf>
    <xf numFmtId="3" fontId="3" fillId="0" borderId="5" xfId="0" applyNumberFormat="1" applyFont="1" applyBorder="1" applyAlignment="1">
      <alignment horizontal="right" vertical="center"/>
    </xf>
    <xf numFmtId="3" fontId="3" fillId="2" borderId="6" xfId="0" applyNumberFormat="1" applyFont="1" applyFill="1" applyBorder="1" applyAlignment="1">
      <alignment horizontal="right" vertical="center"/>
    </xf>
    <xf numFmtId="3" fontId="3" fillId="0" borderId="6" xfId="0" applyNumberFormat="1" applyFont="1" applyBorder="1" applyAlignment="1">
      <alignment horizontal="right" vertical="center"/>
    </xf>
    <xf numFmtId="3" fontId="3" fillId="2" borderId="7" xfId="0" applyNumberFormat="1" applyFont="1" applyFill="1" applyBorder="1" applyAlignment="1">
      <alignment horizontal="right" vertical="center"/>
    </xf>
    <xf numFmtId="3" fontId="4" fillId="0" borderId="0" xfId="1" applyNumberFormat="1" applyFont="1" applyAlignment="1">
      <alignment horizontal="right" vertical="center"/>
    </xf>
    <xf numFmtId="164" fontId="4" fillId="0" borderId="0" xfId="1" applyNumberFormat="1" applyFont="1" applyAlignment="1">
      <alignment horizontal="right" vertical="center"/>
    </xf>
    <xf numFmtId="3" fontId="1" fillId="2" borderId="1" xfId="1" applyNumberFormat="1" applyFont="1" applyFill="1" applyBorder="1" applyAlignment="1">
      <alignment horizontal="right" vertical="center" wrapText="1"/>
    </xf>
    <xf numFmtId="3" fontId="1" fillId="0" borderId="2" xfId="1" applyNumberFormat="1" applyFont="1" applyFill="1" applyBorder="1" applyAlignment="1">
      <alignment horizontal="right" vertical="center" wrapText="1"/>
    </xf>
    <xf numFmtId="3" fontId="1" fillId="2" borderId="2" xfId="1" applyNumberFormat="1" applyFont="1" applyFill="1" applyBorder="1" applyAlignment="1">
      <alignment horizontal="right" vertical="center" wrapText="1"/>
    </xf>
    <xf numFmtId="164" fontId="1" fillId="0" borderId="2" xfId="1" applyNumberFormat="1" applyFont="1" applyFill="1" applyBorder="1" applyAlignment="1">
      <alignment horizontal="right" vertical="center" wrapText="1"/>
    </xf>
    <xf numFmtId="3" fontId="1" fillId="2" borderId="3" xfId="1" applyNumberFormat="1" applyFont="1" applyFill="1" applyBorder="1" applyAlignment="1">
      <alignment horizontal="right" vertical="center" wrapText="1"/>
    </xf>
    <xf numFmtId="3" fontId="1" fillId="2" borderId="37" xfId="0" applyNumberFormat="1" applyFont="1" applyFill="1" applyBorder="1" applyAlignment="1">
      <alignment horizontal="right" vertical="center"/>
    </xf>
    <xf numFmtId="3" fontId="3" fillId="0" borderId="6" xfId="1" applyNumberFormat="1" applyFont="1" applyFill="1" applyBorder="1" applyAlignment="1">
      <alignment horizontal="right" vertical="center"/>
    </xf>
    <xf numFmtId="3" fontId="3" fillId="2" borderId="6" xfId="1" applyNumberFormat="1" applyFont="1" applyFill="1" applyBorder="1" applyAlignment="1">
      <alignment horizontal="right" vertical="center"/>
    </xf>
    <xf numFmtId="3" fontId="3" fillId="2" borderId="7" xfId="1" applyNumberFormat="1" applyFont="1" applyFill="1" applyBorder="1" applyAlignment="1">
      <alignment horizontal="right" vertical="center"/>
    </xf>
    <xf numFmtId="3" fontId="1" fillId="2" borderId="34" xfId="0" applyNumberFormat="1" applyFont="1" applyFill="1" applyBorder="1" applyAlignment="1">
      <alignment horizontal="right" vertical="center"/>
    </xf>
    <xf numFmtId="164" fontId="3" fillId="0" borderId="10" xfId="1" applyNumberFormat="1" applyFont="1" applyFill="1" applyBorder="1" applyAlignment="1">
      <alignment horizontal="right" vertical="center"/>
    </xf>
    <xf numFmtId="3" fontId="1" fillId="2" borderId="28" xfId="0" applyNumberFormat="1" applyFont="1" applyFill="1" applyBorder="1" applyAlignment="1">
      <alignment horizontal="right" vertical="center"/>
    </xf>
    <xf numFmtId="164" fontId="3" fillId="0" borderId="14" xfId="1" applyNumberFormat="1" applyFont="1" applyFill="1" applyBorder="1" applyAlignment="1">
      <alignment horizontal="right" vertical="center"/>
    </xf>
    <xf numFmtId="164" fontId="8" fillId="0" borderId="0" xfId="1" applyNumberFormat="1" applyFont="1" applyAlignment="1">
      <alignment vertical="center"/>
    </xf>
    <xf numFmtId="3" fontId="1" fillId="0" borderId="1" xfId="1" applyNumberFormat="1" applyFont="1" applyFill="1" applyBorder="1" applyAlignment="1">
      <alignment horizontal="right" vertical="center" wrapText="1"/>
    </xf>
    <xf numFmtId="164" fontId="1" fillId="2" borderId="38" xfId="1" applyNumberFormat="1" applyFont="1" applyFill="1" applyBorder="1" applyAlignment="1">
      <alignment horizontal="right" vertical="center" wrapText="1"/>
    </xf>
    <xf numFmtId="3" fontId="3" fillId="0" borderId="5" xfId="1" applyNumberFormat="1" applyFont="1" applyFill="1" applyBorder="1" applyAlignment="1">
      <alignment horizontal="right" vertical="center"/>
    </xf>
    <xf numFmtId="164" fontId="3" fillId="2" borderId="5" xfId="1" applyNumberFormat="1" applyFont="1" applyFill="1" applyBorder="1" applyAlignment="1">
      <alignment horizontal="right" vertical="center"/>
    </xf>
    <xf numFmtId="3" fontId="8" fillId="0" borderId="0" xfId="0" applyNumberFormat="1" applyFont="1" applyAlignment="1">
      <alignment horizontal="left" vertical="center"/>
    </xf>
    <xf numFmtId="3" fontId="3" fillId="0" borderId="9" xfId="1" applyNumberFormat="1" applyFont="1" applyFill="1" applyBorder="1" applyAlignment="1">
      <alignment horizontal="right" vertical="center"/>
    </xf>
    <xf numFmtId="164" fontId="3" fillId="2" borderId="9" xfId="1" applyNumberFormat="1" applyFont="1" applyFill="1" applyBorder="1" applyAlignment="1">
      <alignment horizontal="right" vertical="center"/>
    </xf>
    <xf numFmtId="3" fontId="3" fillId="0" borderId="13" xfId="1" applyNumberFormat="1" applyFont="1" applyFill="1" applyBorder="1" applyAlignment="1">
      <alignment vertical="center"/>
    </xf>
    <xf numFmtId="164" fontId="3" fillId="2" borderId="13" xfId="1" applyNumberFormat="1" applyFont="1" applyFill="1" applyBorder="1" applyAlignment="1">
      <alignment vertical="center"/>
    </xf>
    <xf numFmtId="3" fontId="8" fillId="0" borderId="0" xfId="1" applyNumberFormat="1" applyFont="1" applyAlignment="1">
      <alignment horizontal="right" vertical="center"/>
    </xf>
    <xf numFmtId="164" fontId="8" fillId="0" borderId="0" xfId="1" applyNumberFormat="1" applyFont="1" applyAlignment="1">
      <alignment horizontal="right" vertical="center"/>
    </xf>
    <xf numFmtId="164" fontId="1" fillId="2" borderId="2" xfId="1" applyNumberFormat="1" applyFont="1" applyFill="1" applyBorder="1" applyAlignment="1">
      <alignment horizontal="right" vertical="center" wrapText="1"/>
    </xf>
    <xf numFmtId="3" fontId="1" fillId="0" borderId="3" xfId="0" applyNumberFormat="1" applyFont="1" applyBorder="1" applyAlignment="1">
      <alignment horizontal="right" vertical="center" wrapText="1"/>
    </xf>
    <xf numFmtId="3" fontId="3" fillId="2" borderId="5" xfId="1" applyNumberFormat="1" applyFont="1" applyFill="1" applyBorder="1" applyAlignment="1">
      <alignment horizontal="right" vertical="center"/>
    </xf>
    <xf numFmtId="3" fontId="3" fillId="0" borderId="7" xfId="0" applyNumberFormat="1" applyFont="1" applyBorder="1" applyAlignment="1">
      <alignment horizontal="right" vertical="center"/>
    </xf>
    <xf numFmtId="3" fontId="3" fillId="2" borderId="9" xfId="1" applyNumberFormat="1" applyFont="1" applyFill="1" applyBorder="1" applyAlignment="1">
      <alignment horizontal="right" vertical="center"/>
    </xf>
    <xf numFmtId="3" fontId="3" fillId="2" borderId="13" xfId="1" applyNumberFormat="1" applyFont="1" applyFill="1" applyBorder="1" applyAlignment="1">
      <alignment vertical="center"/>
    </xf>
    <xf numFmtId="3" fontId="3" fillId="2" borderId="14" xfId="1" applyNumberFormat="1" applyFont="1" applyFill="1" applyBorder="1" applyAlignment="1">
      <alignment vertical="center"/>
    </xf>
    <xf numFmtId="3" fontId="3" fillId="0" borderId="15" xfId="0" applyNumberFormat="1" applyFont="1" applyBorder="1" applyAlignment="1">
      <alignment vertical="center"/>
    </xf>
    <xf numFmtId="3" fontId="14" fillId="0" borderId="0" xfId="0" applyNumberFormat="1" applyFont="1" applyAlignment="1">
      <alignment vertical="center"/>
    </xf>
    <xf numFmtId="3" fontId="14" fillId="0" borderId="0" xfId="0" applyNumberFormat="1" applyFont="1" applyAlignment="1">
      <alignment horizontal="right" vertical="center"/>
    </xf>
    <xf numFmtId="3" fontId="8" fillId="0" borderId="0" xfId="0" applyNumberFormat="1" applyFont="1" applyAlignment="1">
      <alignment horizontal="center" vertical="center"/>
    </xf>
    <xf numFmtId="3" fontId="1" fillId="0" borderId="37" xfId="0" applyNumberFormat="1" applyFont="1" applyBorder="1" applyAlignment="1">
      <alignment horizontal="right" vertical="center"/>
    </xf>
    <xf numFmtId="3" fontId="3" fillId="0" borderId="34" xfId="0" applyNumberFormat="1" applyFont="1" applyBorder="1" applyAlignment="1">
      <alignment horizontal="right" vertical="center"/>
    </xf>
    <xf numFmtId="3" fontId="1" fillId="0" borderId="34" xfId="0" applyNumberFormat="1" applyFont="1" applyBorder="1" applyAlignment="1">
      <alignment horizontal="right" vertical="center"/>
    </xf>
    <xf numFmtId="3" fontId="1" fillId="0" borderId="28" xfId="0" applyNumberFormat="1" applyFont="1" applyBorder="1" applyAlignment="1">
      <alignment vertical="center"/>
    </xf>
    <xf numFmtId="3" fontId="1" fillId="0" borderId="39" xfId="1" applyNumberFormat="1" applyFont="1" applyFill="1" applyBorder="1" applyAlignment="1">
      <alignment horizontal="right" vertical="center" wrapText="1"/>
    </xf>
    <xf numFmtId="164" fontId="1" fillId="2" borderId="1" xfId="1" applyNumberFormat="1" applyFont="1" applyFill="1" applyBorder="1" applyAlignment="1">
      <alignment horizontal="right" vertical="center" wrapText="1"/>
    </xf>
    <xf numFmtId="9" fontId="1" fillId="0" borderId="25" xfId="1" applyFont="1" applyFill="1" applyBorder="1" applyAlignment="1">
      <alignment horizontal="right" vertical="center"/>
    </xf>
    <xf numFmtId="9" fontId="3" fillId="0" borderId="23" xfId="1" applyFont="1" applyFill="1" applyBorder="1" applyAlignment="1">
      <alignment horizontal="right" vertical="center"/>
    </xf>
    <xf numFmtId="9" fontId="3" fillId="2" borderId="37" xfId="1" applyFont="1" applyFill="1" applyBorder="1" applyAlignment="1">
      <alignment horizontal="right" vertical="center"/>
    </xf>
    <xf numFmtId="9" fontId="3" fillId="0" borderId="6" xfId="1" applyFont="1" applyFill="1" applyBorder="1" applyAlignment="1">
      <alignment horizontal="right" vertical="center"/>
    </xf>
    <xf numFmtId="9" fontId="3" fillId="2" borderId="6" xfId="1" applyFont="1" applyFill="1" applyBorder="1" applyAlignment="1">
      <alignment horizontal="right" vertical="center"/>
    </xf>
    <xf numFmtId="9" fontId="3" fillId="2" borderId="7" xfId="1" applyFont="1" applyFill="1" applyBorder="1" applyAlignment="1">
      <alignment horizontal="right" vertical="center"/>
    </xf>
    <xf numFmtId="9" fontId="1" fillId="0" borderId="33" xfId="1" applyFont="1" applyFill="1" applyBorder="1" applyAlignment="1">
      <alignment horizontal="right" vertical="center"/>
    </xf>
    <xf numFmtId="9" fontId="3" fillId="0" borderId="32" xfId="1" applyFont="1" applyFill="1" applyBorder="1" applyAlignment="1">
      <alignment horizontal="right" vertical="center"/>
    </xf>
    <xf numFmtId="9" fontId="3" fillId="2" borderId="34" xfId="1" applyFont="1" applyFill="1" applyBorder="1" applyAlignment="1">
      <alignment horizontal="right" vertical="center"/>
    </xf>
    <xf numFmtId="9" fontId="1" fillId="0" borderId="36" xfId="1" applyFont="1" applyFill="1" applyBorder="1" applyAlignment="1">
      <alignment horizontal="right" vertical="center"/>
    </xf>
    <xf numFmtId="9" fontId="3" fillId="0" borderId="35" xfId="1" applyFont="1" applyFill="1" applyBorder="1" applyAlignment="1">
      <alignment horizontal="right" vertical="center"/>
    </xf>
    <xf numFmtId="9" fontId="3" fillId="2" borderId="28" xfId="1" applyFont="1" applyFill="1" applyBorder="1" applyAlignment="1">
      <alignment horizontal="right" vertical="center"/>
    </xf>
    <xf numFmtId="164" fontId="3" fillId="0" borderId="23" xfId="1" applyNumberFormat="1" applyFont="1" applyFill="1" applyBorder="1" applyAlignment="1">
      <alignment horizontal="right" vertical="center"/>
    </xf>
    <xf numFmtId="164" fontId="3" fillId="2" borderId="37" xfId="1" applyNumberFormat="1" applyFont="1" applyFill="1" applyBorder="1" applyAlignment="1">
      <alignment horizontal="right" vertical="center"/>
    </xf>
    <xf numFmtId="164" fontId="3" fillId="0" borderId="32" xfId="1" applyNumberFormat="1" applyFont="1" applyFill="1" applyBorder="1" applyAlignment="1">
      <alignment horizontal="right" vertical="center"/>
    </xf>
    <xf numFmtId="164" fontId="3" fillId="2" borderId="34" xfId="1" applyNumberFormat="1" applyFont="1" applyFill="1" applyBorder="1" applyAlignment="1">
      <alignment horizontal="right" vertical="center"/>
    </xf>
    <xf numFmtId="164" fontId="3" fillId="2" borderId="10" xfId="1" applyNumberFormat="1" applyFont="1" applyFill="1" applyBorder="1" applyAlignment="1">
      <alignment horizontal="right" vertical="center"/>
    </xf>
    <xf numFmtId="164" fontId="3" fillId="2" borderId="11" xfId="1" applyNumberFormat="1" applyFont="1" applyFill="1" applyBorder="1" applyAlignment="1">
      <alignment horizontal="right" vertical="center"/>
    </xf>
    <xf numFmtId="164" fontId="3" fillId="0" borderId="35" xfId="1" applyNumberFormat="1" applyFont="1" applyFill="1" applyBorder="1" applyAlignment="1">
      <alignment horizontal="right" vertical="center"/>
    </xf>
    <xf numFmtId="164" fontId="3" fillId="2" borderId="28" xfId="1" applyNumberFormat="1" applyFont="1" applyFill="1" applyBorder="1" applyAlignment="1">
      <alignment horizontal="right" vertical="center"/>
    </xf>
    <xf numFmtId="164" fontId="3" fillId="2" borderId="14" xfId="1" applyNumberFormat="1" applyFont="1" applyFill="1" applyBorder="1" applyAlignment="1">
      <alignment horizontal="right" vertical="center"/>
    </xf>
    <xf numFmtId="164" fontId="3" fillId="2" borderId="15" xfId="1" applyNumberFormat="1" applyFont="1" applyFill="1" applyBorder="1" applyAlignment="1">
      <alignment horizontal="right" vertical="center"/>
    </xf>
    <xf numFmtId="3" fontId="1" fillId="0" borderId="0" xfId="1" applyNumberFormat="1" applyFont="1" applyAlignment="1">
      <alignment horizontal="right" vertical="center"/>
    </xf>
    <xf numFmtId="9" fontId="1" fillId="0" borderId="35" xfId="1" applyFont="1" applyFill="1" applyBorder="1" applyAlignment="1">
      <alignment horizontal="right" vertical="center"/>
    </xf>
    <xf numFmtId="9" fontId="1" fillId="2" borderId="28" xfId="1" applyFont="1" applyFill="1" applyBorder="1" applyAlignment="1">
      <alignment horizontal="right" vertical="center"/>
    </xf>
    <xf numFmtId="9" fontId="1" fillId="0" borderId="14" xfId="1" applyFont="1" applyFill="1" applyBorder="1" applyAlignment="1">
      <alignment horizontal="right" vertical="center"/>
    </xf>
    <xf numFmtId="9" fontId="1" fillId="2" borderId="14" xfId="1" applyFont="1" applyFill="1" applyBorder="1" applyAlignment="1">
      <alignment horizontal="right" vertical="center"/>
    </xf>
    <xf numFmtId="9" fontId="1" fillId="2" borderId="15" xfId="1" applyFont="1" applyFill="1" applyBorder="1" applyAlignment="1">
      <alignment horizontal="right" vertical="center"/>
    </xf>
    <xf numFmtId="9" fontId="3" fillId="0" borderId="5" xfId="1" applyFont="1" applyFill="1" applyBorder="1" applyAlignment="1">
      <alignment horizontal="right" vertical="center"/>
    </xf>
    <xf numFmtId="9" fontId="3" fillId="2" borderId="5" xfId="1" applyFont="1" applyFill="1" applyBorder="1" applyAlignment="1">
      <alignment horizontal="right" vertical="center"/>
    </xf>
    <xf numFmtId="9" fontId="3" fillId="0" borderId="7" xfId="1" applyFont="1" applyFill="1" applyBorder="1" applyAlignment="1">
      <alignment horizontal="right" vertical="center"/>
    </xf>
    <xf numFmtId="9" fontId="3" fillId="0" borderId="9" xfId="1" applyFont="1" applyFill="1" applyBorder="1" applyAlignment="1">
      <alignment horizontal="right" vertical="center"/>
    </xf>
    <xf numFmtId="9" fontId="3" fillId="2" borderId="9" xfId="1" applyFont="1" applyFill="1" applyBorder="1" applyAlignment="1">
      <alignment horizontal="right" vertical="center"/>
    </xf>
    <xf numFmtId="9" fontId="3" fillId="0" borderId="11" xfId="1" applyFont="1" applyFill="1" applyBorder="1" applyAlignment="1">
      <alignment horizontal="right" vertical="center"/>
    </xf>
    <xf numFmtId="9" fontId="3" fillId="0" borderId="13" xfId="1" applyFont="1" applyFill="1" applyBorder="1" applyAlignment="1">
      <alignment horizontal="right" vertical="center"/>
    </xf>
    <xf numFmtId="9" fontId="3" fillId="2" borderId="13" xfId="1" applyFont="1" applyFill="1" applyBorder="1" applyAlignment="1">
      <alignment horizontal="right" vertical="center"/>
    </xf>
    <xf numFmtId="9" fontId="3" fillId="0" borderId="15" xfId="1" applyFont="1" applyFill="1" applyBorder="1" applyAlignment="1">
      <alignment horizontal="right" vertical="center"/>
    </xf>
    <xf numFmtId="9" fontId="1" fillId="0" borderId="15" xfId="1" applyFont="1" applyFill="1" applyBorder="1" applyAlignment="1">
      <alignment horizontal="right" vertical="center"/>
    </xf>
    <xf numFmtId="3" fontId="3" fillId="0" borderId="23" xfId="1" applyNumberFormat="1" applyFont="1" applyFill="1" applyBorder="1" applyAlignment="1">
      <alignment horizontal="right" vertical="center"/>
    </xf>
    <xf numFmtId="3" fontId="3" fillId="2" borderId="37" xfId="1" applyNumberFormat="1" applyFont="1" applyFill="1" applyBorder="1" applyAlignment="1">
      <alignment horizontal="right" vertical="center"/>
    </xf>
    <xf numFmtId="3" fontId="3" fillId="0" borderId="32" xfId="1" applyNumberFormat="1" applyFont="1" applyFill="1" applyBorder="1" applyAlignment="1">
      <alignment horizontal="right" vertical="center"/>
    </xf>
    <xf numFmtId="3" fontId="3" fillId="2" borderId="34" xfId="1" applyNumberFormat="1" applyFont="1" applyFill="1" applyBorder="1" applyAlignment="1">
      <alignment horizontal="right" vertical="center"/>
    </xf>
    <xf numFmtId="3" fontId="3" fillId="0" borderId="35" xfId="1" applyNumberFormat="1" applyFont="1" applyFill="1" applyBorder="1" applyAlignment="1">
      <alignment horizontal="right" vertical="center"/>
    </xf>
    <xf numFmtId="3" fontId="3" fillId="2" borderId="28" xfId="1" applyNumberFormat="1" applyFont="1" applyFill="1" applyBorder="1" applyAlignment="1">
      <alignment horizontal="right" vertical="center"/>
    </xf>
    <xf numFmtId="3" fontId="1" fillId="0" borderId="35" xfId="1" applyNumberFormat="1" applyFont="1" applyFill="1" applyBorder="1" applyAlignment="1">
      <alignment horizontal="right" vertical="center"/>
    </xf>
    <xf numFmtId="3" fontId="1" fillId="2" borderId="28" xfId="1" applyNumberFormat="1" applyFont="1" applyFill="1" applyBorder="1" applyAlignment="1">
      <alignment horizontal="right" vertical="center"/>
    </xf>
    <xf numFmtId="3" fontId="1" fillId="0" borderId="14" xfId="1" applyNumberFormat="1" applyFont="1" applyFill="1" applyBorder="1" applyAlignment="1">
      <alignment horizontal="right" vertical="center"/>
    </xf>
    <xf numFmtId="3" fontId="1" fillId="2" borderId="14" xfId="1" applyNumberFormat="1" applyFont="1" applyFill="1" applyBorder="1" applyAlignment="1">
      <alignment horizontal="right" vertical="center"/>
    </xf>
    <xf numFmtId="3" fontId="1" fillId="2" borderId="15" xfId="1" applyNumberFormat="1" applyFont="1" applyFill="1" applyBorder="1" applyAlignment="1">
      <alignment horizontal="right" vertical="center"/>
    </xf>
    <xf numFmtId="164" fontId="3" fillId="0" borderId="29" xfId="1" applyNumberFormat="1" applyFont="1" applyFill="1" applyBorder="1" applyAlignment="1">
      <alignment horizontal="right" vertical="center"/>
    </xf>
    <xf numFmtId="164" fontId="3" fillId="2" borderId="30" xfId="1" applyNumberFormat="1" applyFont="1" applyFill="1" applyBorder="1" applyAlignment="1">
      <alignment horizontal="right" vertical="center"/>
    </xf>
    <xf numFmtId="164" fontId="3" fillId="0" borderId="30" xfId="1" applyNumberFormat="1" applyFont="1" applyFill="1" applyBorder="1" applyAlignment="1">
      <alignment horizontal="right" vertical="center"/>
    </xf>
    <xf numFmtId="164" fontId="3" fillId="2" borderId="31" xfId="1" applyNumberFormat="1" applyFont="1" applyFill="1" applyBorder="1" applyAlignment="1">
      <alignment horizontal="right" vertical="center"/>
    </xf>
    <xf numFmtId="164" fontId="3" fillId="0" borderId="34" xfId="1" applyNumberFormat="1" applyFont="1" applyFill="1" applyBorder="1" applyAlignment="1">
      <alignment horizontal="right" vertical="center"/>
    </xf>
    <xf numFmtId="164" fontId="3" fillId="0" borderId="28" xfId="1" applyNumberFormat="1" applyFont="1" applyFill="1" applyBorder="1" applyAlignment="1">
      <alignment horizontal="right" vertical="center"/>
    </xf>
    <xf numFmtId="9" fontId="1" fillId="0" borderId="1" xfId="1" applyFont="1" applyBorder="1" applyAlignment="1">
      <alignment horizontal="right" vertical="center"/>
    </xf>
    <xf numFmtId="9" fontId="1" fillId="0" borderId="2" xfId="1" applyFont="1" applyBorder="1" applyAlignment="1">
      <alignment horizontal="right" vertical="center"/>
    </xf>
    <xf numFmtId="9" fontId="1" fillId="0" borderId="3" xfId="1" applyFont="1" applyBorder="1" applyAlignment="1">
      <alignment horizontal="right" vertical="center"/>
    </xf>
    <xf numFmtId="3" fontId="1" fillId="0" borderId="38" xfId="1" applyNumberFormat="1" applyFont="1" applyBorder="1" applyAlignment="1">
      <alignment horizontal="right" vertical="center"/>
    </xf>
    <xf numFmtId="165" fontId="3" fillId="0" borderId="37" xfId="1" applyNumberFormat="1" applyFont="1" applyFill="1" applyBorder="1" applyAlignment="1">
      <alignment horizontal="right" vertical="center"/>
    </xf>
    <xf numFmtId="165" fontId="3" fillId="2" borderId="6" xfId="1" applyNumberFormat="1" applyFont="1" applyFill="1" applyBorder="1" applyAlignment="1">
      <alignment horizontal="right" vertical="center"/>
    </xf>
    <xf numFmtId="165" fontId="3" fillId="0" borderId="6" xfId="1" applyNumberFormat="1" applyFont="1" applyFill="1" applyBorder="1" applyAlignment="1">
      <alignment horizontal="right" vertical="center"/>
    </xf>
    <xf numFmtId="165" fontId="3" fillId="2" borderId="7" xfId="1" applyNumberFormat="1" applyFont="1" applyFill="1" applyBorder="1" applyAlignment="1">
      <alignment horizontal="right" vertical="center"/>
    </xf>
    <xf numFmtId="165" fontId="3" fillId="0" borderId="34" xfId="1" applyNumberFormat="1" applyFont="1" applyFill="1" applyBorder="1" applyAlignment="1">
      <alignment horizontal="right" vertical="center"/>
    </xf>
    <xf numFmtId="165" fontId="3" fillId="2" borderId="10" xfId="1" applyNumberFormat="1" applyFont="1" applyFill="1" applyBorder="1" applyAlignment="1">
      <alignment horizontal="right" vertical="center"/>
    </xf>
    <xf numFmtId="165" fontId="3" fillId="0" borderId="10" xfId="1" applyNumberFormat="1" applyFont="1" applyFill="1" applyBorder="1" applyAlignment="1">
      <alignment horizontal="right" vertical="center"/>
    </xf>
    <xf numFmtId="165" fontId="3" fillId="2" borderId="11" xfId="1" applyNumberFormat="1" applyFont="1" applyFill="1" applyBorder="1" applyAlignment="1">
      <alignment horizontal="right" vertical="center"/>
    </xf>
    <xf numFmtId="165" fontId="3" fillId="0" borderId="28" xfId="1" applyNumberFormat="1" applyFont="1" applyFill="1" applyBorder="1" applyAlignment="1">
      <alignment horizontal="right" vertical="center"/>
    </xf>
    <xf numFmtId="165" fontId="3" fillId="2" borderId="14" xfId="1" applyNumberFormat="1" applyFont="1" applyFill="1" applyBorder="1" applyAlignment="1">
      <alignment horizontal="right" vertical="center"/>
    </xf>
    <xf numFmtId="165" fontId="3" fillId="0" borderId="14" xfId="1" applyNumberFormat="1" applyFont="1" applyFill="1" applyBorder="1" applyAlignment="1">
      <alignment horizontal="right" vertical="center"/>
    </xf>
    <xf numFmtId="165" fontId="3" fillId="2" borderId="15" xfId="1" applyNumberFormat="1" applyFont="1" applyFill="1" applyBorder="1" applyAlignment="1">
      <alignment horizontal="right" vertical="center"/>
    </xf>
    <xf numFmtId="164" fontId="1" fillId="0" borderId="39" xfId="1" applyNumberFormat="1" applyFont="1" applyFill="1" applyBorder="1" applyAlignment="1">
      <alignment horizontal="right" vertical="center" wrapText="1"/>
    </xf>
    <xf numFmtId="3" fontId="1" fillId="0" borderId="40" xfId="0" applyNumberFormat="1" applyFont="1" applyBorder="1" applyAlignment="1">
      <alignment horizontal="right" vertical="center" wrapText="1"/>
    </xf>
    <xf numFmtId="1" fontId="1" fillId="0" borderId="25" xfId="1" applyNumberFormat="1" applyFont="1" applyFill="1" applyBorder="1" applyAlignment="1">
      <alignment horizontal="right" vertical="center"/>
    </xf>
    <xf numFmtId="1" fontId="1" fillId="0" borderId="33" xfId="1" applyNumberFormat="1" applyFont="1" applyFill="1" applyBorder="1" applyAlignment="1">
      <alignment horizontal="right" vertical="center"/>
    </xf>
    <xf numFmtId="1" fontId="1" fillId="0" borderId="36" xfId="1" applyNumberFormat="1" applyFont="1" applyFill="1" applyBorder="1" applyAlignment="1">
      <alignment horizontal="right" vertical="center"/>
    </xf>
    <xf numFmtId="164" fontId="1" fillId="0" borderId="0" xfId="1" applyNumberFormat="1" applyFont="1" applyFill="1" applyBorder="1" applyAlignment="1">
      <alignment horizontal="right" vertical="center" wrapText="1"/>
    </xf>
    <xf numFmtId="3" fontId="1" fillId="0" borderId="0" xfId="0" applyNumberFormat="1" applyFont="1" applyAlignment="1">
      <alignment horizontal="right" vertical="center" wrapText="1"/>
    </xf>
    <xf numFmtId="3" fontId="1" fillId="0" borderId="37" xfId="1" applyNumberFormat="1" applyFont="1" applyFill="1" applyBorder="1" applyAlignment="1">
      <alignment horizontal="right" vertical="center" wrapText="1"/>
    </xf>
    <xf numFmtId="164" fontId="1" fillId="2" borderId="6" xfId="1" applyNumberFormat="1" applyFont="1" applyFill="1" applyBorder="1" applyAlignment="1">
      <alignment horizontal="right" vertical="center" wrapText="1"/>
    </xf>
    <xf numFmtId="3" fontId="1" fillId="0" borderId="6" xfId="0" applyNumberFormat="1" applyFont="1" applyBorder="1" applyAlignment="1">
      <alignment horizontal="right" vertical="center" wrapText="1"/>
    </xf>
    <xf numFmtId="3" fontId="1" fillId="2" borderId="6" xfId="0" applyNumberFormat="1" applyFont="1" applyFill="1" applyBorder="1" applyAlignment="1">
      <alignment horizontal="right" vertical="center" wrapText="1"/>
    </xf>
    <xf numFmtId="164" fontId="1" fillId="0" borderId="6" xfId="1" applyNumberFormat="1" applyFont="1" applyFill="1" applyBorder="1" applyAlignment="1">
      <alignment horizontal="right" vertical="center" wrapText="1"/>
    </xf>
    <xf numFmtId="3" fontId="1" fillId="2" borderId="7" xfId="0" applyNumberFormat="1" applyFont="1" applyFill="1" applyBorder="1" applyAlignment="1">
      <alignment horizontal="right" vertical="center" wrapText="1"/>
    </xf>
    <xf numFmtId="3" fontId="3" fillId="0" borderId="37" xfId="1" applyNumberFormat="1" applyFont="1" applyFill="1" applyBorder="1" applyAlignment="1">
      <alignment horizontal="right" vertical="center"/>
    </xf>
    <xf numFmtId="3" fontId="3" fillId="0" borderId="7" xfId="1" applyNumberFormat="1" applyFont="1" applyFill="1" applyBorder="1" applyAlignment="1">
      <alignment horizontal="right" vertical="center"/>
    </xf>
    <xf numFmtId="3" fontId="3" fillId="0" borderId="11" xfId="1" applyNumberFormat="1" applyFont="1" applyFill="1" applyBorder="1" applyAlignment="1">
      <alignment horizontal="right" vertical="center"/>
    </xf>
    <xf numFmtId="3" fontId="3" fillId="0" borderId="15" xfId="1" applyNumberFormat="1" applyFont="1" applyFill="1" applyBorder="1" applyAlignment="1">
      <alignment horizontal="right" vertical="center"/>
    </xf>
    <xf numFmtId="3" fontId="1" fillId="0" borderId="15" xfId="1" applyNumberFormat="1" applyFont="1" applyFill="1" applyBorder="1" applyAlignment="1">
      <alignment horizontal="right" vertical="center"/>
    </xf>
    <xf numFmtId="164" fontId="3" fillId="0" borderId="5" xfId="1" applyNumberFormat="1" applyFont="1" applyFill="1" applyBorder="1" applyAlignment="1">
      <alignment horizontal="right" vertical="center"/>
    </xf>
    <xf numFmtId="164" fontId="3" fillId="0" borderId="7" xfId="1" applyNumberFormat="1" applyFont="1" applyFill="1" applyBorder="1" applyAlignment="1">
      <alignment horizontal="right" vertical="center"/>
    </xf>
    <xf numFmtId="164" fontId="3" fillId="0" borderId="9" xfId="1" applyNumberFormat="1" applyFont="1" applyFill="1" applyBorder="1" applyAlignment="1">
      <alignment horizontal="right" vertical="center"/>
    </xf>
    <xf numFmtId="164" fontId="3" fillId="0" borderId="11" xfId="1" applyNumberFormat="1" applyFont="1" applyFill="1" applyBorder="1" applyAlignment="1">
      <alignment horizontal="right" vertical="center"/>
    </xf>
    <xf numFmtId="164" fontId="3" fillId="0" borderId="13" xfId="1" applyNumberFormat="1" applyFont="1" applyFill="1" applyBorder="1" applyAlignment="1">
      <alignment horizontal="right" vertical="center"/>
    </xf>
    <xf numFmtId="164" fontId="3" fillId="2" borderId="13" xfId="1" applyNumberFormat="1" applyFont="1" applyFill="1" applyBorder="1" applyAlignment="1">
      <alignment horizontal="right" vertical="center"/>
    </xf>
    <xf numFmtId="164" fontId="3" fillId="0" borderId="15" xfId="1" applyNumberFormat="1" applyFont="1" applyFill="1" applyBorder="1" applyAlignment="1">
      <alignment horizontal="right" vertical="center"/>
    </xf>
    <xf numFmtId="164" fontId="3" fillId="0" borderId="0" xfId="0" applyNumberFormat="1" applyFont="1" applyAlignment="1">
      <alignment horizontal="right" vertical="center"/>
    </xf>
    <xf numFmtId="164" fontId="1" fillId="0" borderId="1" xfId="1" applyNumberFormat="1" applyFont="1" applyFill="1" applyBorder="1" applyAlignment="1">
      <alignment horizontal="right" vertical="center" wrapText="1"/>
    </xf>
    <xf numFmtId="164" fontId="1" fillId="0" borderId="2" xfId="0" applyNumberFormat="1" applyFont="1" applyBorder="1" applyAlignment="1">
      <alignment horizontal="right" vertical="center" wrapText="1"/>
    </xf>
    <xf numFmtId="164" fontId="1" fillId="2" borderId="2" xfId="0" applyNumberFormat="1" applyFont="1" applyFill="1" applyBorder="1" applyAlignment="1">
      <alignment horizontal="right" vertical="center" wrapText="1"/>
    </xf>
    <xf numFmtId="164" fontId="1" fillId="0" borderId="3" xfId="0" applyNumberFormat="1" applyFont="1" applyBorder="1" applyAlignment="1">
      <alignment horizontal="right" vertical="center" wrapText="1"/>
    </xf>
    <xf numFmtId="3" fontId="1" fillId="0" borderId="26" xfId="0" applyNumberFormat="1" applyFont="1" applyBorder="1" applyAlignment="1">
      <alignment vertical="center" wrapText="1"/>
    </xf>
    <xf numFmtId="3" fontId="1" fillId="0" borderId="41" xfId="1" applyNumberFormat="1" applyFont="1" applyFill="1" applyBorder="1" applyAlignment="1">
      <alignment horizontal="right" vertical="center"/>
    </xf>
    <xf numFmtId="3" fontId="3" fillId="0" borderId="13" xfId="1" applyNumberFormat="1" applyFont="1" applyFill="1" applyBorder="1" applyAlignment="1">
      <alignment horizontal="right" vertical="center"/>
    </xf>
    <xf numFmtId="3" fontId="3" fillId="2" borderId="13" xfId="1" applyNumberFormat="1" applyFont="1" applyFill="1" applyBorder="1" applyAlignment="1">
      <alignment horizontal="right" vertical="center"/>
    </xf>
    <xf numFmtId="164" fontId="1" fillId="2" borderId="3" xfId="0" applyNumberFormat="1" applyFont="1" applyFill="1" applyBorder="1" applyAlignment="1">
      <alignment horizontal="right" vertical="center" wrapText="1"/>
    </xf>
    <xf numFmtId="164" fontId="1" fillId="2" borderId="13" xfId="1" applyNumberFormat="1" applyFont="1" applyFill="1" applyBorder="1" applyAlignment="1">
      <alignment horizontal="right" vertical="center" wrapText="1"/>
    </xf>
    <xf numFmtId="3" fontId="1" fillId="0" borderId="15" xfId="0" applyNumberFormat="1" applyFont="1" applyBorder="1" applyAlignment="1">
      <alignment horizontal="right" vertical="center" wrapText="1"/>
    </xf>
    <xf numFmtId="9" fontId="1" fillId="0" borderId="24" xfId="1" applyFont="1" applyFill="1" applyBorder="1" applyAlignment="1">
      <alignment horizontal="right" vertical="center"/>
    </xf>
    <xf numFmtId="164" fontId="3" fillId="0" borderId="37" xfId="1" applyNumberFormat="1" applyFont="1" applyFill="1" applyBorder="1" applyAlignment="1">
      <alignment horizontal="right" vertical="center"/>
    </xf>
    <xf numFmtId="9" fontId="1" fillId="0" borderId="42" xfId="1" applyFont="1" applyFill="1" applyBorder="1" applyAlignment="1">
      <alignment horizontal="right" vertical="center"/>
    </xf>
    <xf numFmtId="9" fontId="1" fillId="0" borderId="43" xfId="1" applyFont="1" applyFill="1" applyBorder="1" applyAlignment="1">
      <alignment horizontal="right" vertical="center"/>
    </xf>
    <xf numFmtId="164" fontId="1" fillId="0" borderId="1" xfId="1" applyNumberFormat="1" applyFont="1" applyFill="1" applyBorder="1" applyAlignment="1">
      <alignment horizontal="right" vertical="center"/>
    </xf>
    <xf numFmtId="164" fontId="1" fillId="2" borderId="13" xfId="1" applyNumberFormat="1" applyFont="1" applyFill="1" applyBorder="1" applyAlignment="1">
      <alignment horizontal="right" vertical="center"/>
    </xf>
    <xf numFmtId="164" fontId="1" fillId="0" borderId="14" xfId="1" applyNumberFormat="1" applyFont="1" applyFill="1" applyBorder="1" applyAlignment="1">
      <alignment horizontal="right" vertical="center"/>
    </xf>
    <xf numFmtId="164" fontId="1" fillId="2" borderId="14" xfId="1" applyNumberFormat="1" applyFont="1" applyFill="1" applyBorder="1" applyAlignment="1">
      <alignment horizontal="right" vertical="center"/>
    </xf>
    <xf numFmtId="164" fontId="1" fillId="0" borderId="15" xfId="1" applyNumberFormat="1" applyFont="1" applyFill="1" applyBorder="1" applyAlignment="1">
      <alignment horizontal="right" vertical="center"/>
    </xf>
    <xf numFmtId="3" fontId="13" fillId="0" borderId="1" xfId="1" applyNumberFormat="1" applyFont="1" applyFill="1" applyBorder="1" applyAlignment="1">
      <alignment horizontal="right" vertical="center"/>
    </xf>
    <xf numFmtId="164" fontId="1" fillId="0" borderId="40" xfId="1" applyNumberFormat="1" applyFont="1" applyFill="1" applyBorder="1" applyAlignment="1">
      <alignment horizontal="left" vertical="center" wrapText="1"/>
    </xf>
    <xf numFmtId="3" fontId="13" fillId="2" borderId="1" xfId="1" applyNumberFormat="1" applyFont="1" applyFill="1" applyBorder="1" applyAlignment="1">
      <alignment horizontal="right" vertical="center"/>
    </xf>
    <xf numFmtId="164" fontId="1" fillId="2" borderId="40" xfId="1" applyNumberFormat="1" applyFont="1" applyFill="1" applyBorder="1" applyAlignment="1">
      <alignment horizontal="left" vertical="center" wrapText="1"/>
    </xf>
    <xf numFmtId="9" fontId="1" fillId="0" borderId="44" xfId="1" applyFont="1" applyBorder="1" applyAlignment="1">
      <alignment horizontal="center" vertical="center"/>
    </xf>
    <xf numFmtId="9" fontId="1" fillId="0" borderId="45" xfId="1" applyFont="1" applyFill="1" applyBorder="1" applyAlignment="1">
      <alignment horizontal="right" vertical="center"/>
    </xf>
    <xf numFmtId="3" fontId="8" fillId="0" borderId="37" xfId="1" applyNumberFormat="1" applyFont="1" applyFill="1" applyBorder="1" applyAlignment="1">
      <alignment horizontal="right" vertical="center"/>
    </xf>
    <xf numFmtId="4" fontId="3" fillId="0" borderId="7" xfId="1" applyNumberFormat="1" applyFont="1" applyFill="1" applyBorder="1" applyAlignment="1">
      <alignment horizontal="left" vertical="center"/>
    </xf>
    <xf numFmtId="3" fontId="8" fillId="2" borderId="37" xfId="1" applyNumberFormat="1" applyFont="1" applyFill="1" applyBorder="1" applyAlignment="1">
      <alignment horizontal="right" vertical="center"/>
    </xf>
    <xf numFmtId="4" fontId="3" fillId="2" borderId="7" xfId="1" applyNumberFormat="1" applyFont="1" applyFill="1" applyBorder="1" applyAlignment="1">
      <alignment horizontal="left" vertical="center"/>
    </xf>
    <xf numFmtId="9" fontId="1" fillId="0" borderId="46" xfId="1" applyFont="1" applyBorder="1" applyAlignment="1">
      <alignment horizontal="center" vertical="center"/>
    </xf>
    <xf numFmtId="9" fontId="1" fillId="0" borderId="22" xfId="1" applyFont="1" applyFill="1" applyBorder="1" applyAlignment="1">
      <alignment horizontal="right" vertical="center"/>
    </xf>
    <xf numFmtId="3" fontId="8" fillId="0" borderId="34" xfId="1" applyNumberFormat="1" applyFont="1" applyFill="1" applyBorder="1" applyAlignment="1">
      <alignment horizontal="right" vertical="center"/>
    </xf>
    <xf numFmtId="4" fontId="3" fillId="0" borderId="11" xfId="1" applyNumberFormat="1" applyFont="1" applyFill="1" applyBorder="1" applyAlignment="1">
      <alignment horizontal="left" vertical="center"/>
    </xf>
    <xf numFmtId="3" fontId="8" fillId="2" borderId="34" xfId="1" applyNumberFormat="1" applyFont="1" applyFill="1" applyBorder="1" applyAlignment="1">
      <alignment horizontal="right" vertical="center"/>
    </xf>
    <xf numFmtId="4" fontId="3" fillId="2" borderId="11" xfId="1" applyNumberFormat="1" applyFont="1" applyFill="1" applyBorder="1" applyAlignment="1">
      <alignment horizontal="left" vertical="center"/>
    </xf>
    <xf numFmtId="9" fontId="1" fillId="0" borderId="47" xfId="1" applyFont="1" applyBorder="1" applyAlignment="1">
      <alignment horizontal="center" vertical="center"/>
    </xf>
    <xf numFmtId="9" fontId="1" fillId="0" borderId="27" xfId="1" applyFont="1" applyFill="1" applyBorder="1" applyAlignment="1">
      <alignment horizontal="right" vertical="center"/>
    </xf>
    <xf numFmtId="3" fontId="8" fillId="0" borderId="28" xfId="1" applyNumberFormat="1" applyFont="1" applyFill="1" applyBorder="1" applyAlignment="1">
      <alignment horizontal="right" vertical="center"/>
    </xf>
    <xf numFmtId="4" fontId="3" fillId="0" borderId="15" xfId="1" applyNumberFormat="1" applyFont="1" applyFill="1" applyBorder="1" applyAlignment="1">
      <alignment horizontal="left" vertical="center"/>
    </xf>
    <xf numFmtId="3" fontId="8" fillId="2" borderId="28" xfId="1" applyNumberFormat="1" applyFont="1" applyFill="1" applyBorder="1" applyAlignment="1">
      <alignment horizontal="right" vertical="center"/>
    </xf>
    <xf numFmtId="4" fontId="3" fillId="2" borderId="15" xfId="1" applyNumberFormat="1" applyFont="1" applyFill="1" applyBorder="1" applyAlignment="1">
      <alignment horizontal="left" vertical="center"/>
    </xf>
    <xf numFmtId="3" fontId="8" fillId="0" borderId="26" xfId="0" applyNumberFormat="1" applyFont="1" applyBorder="1" applyAlignment="1">
      <alignment vertical="center" wrapText="1"/>
    </xf>
    <xf numFmtId="3" fontId="8" fillId="0" borderId="0" xfId="0" applyNumberFormat="1" applyFont="1" applyAlignment="1">
      <alignment horizontal="center" vertical="center" wrapText="1"/>
    </xf>
    <xf numFmtId="3" fontId="8" fillId="0" borderId="22" xfId="0" applyNumberFormat="1" applyFont="1" applyBorder="1" applyAlignment="1">
      <alignment horizontal="center" vertical="center" wrapText="1"/>
    </xf>
    <xf numFmtId="3" fontId="8" fillId="0" borderId="26" xfId="0" applyNumberFormat="1" applyFont="1" applyBorder="1" applyAlignment="1">
      <alignment horizontal="center" vertical="center" wrapText="1"/>
    </xf>
    <xf numFmtId="3" fontId="8" fillId="0" borderId="27" xfId="0" applyNumberFormat="1" applyFont="1" applyBorder="1" applyAlignment="1">
      <alignment horizontal="center" vertical="center" wrapText="1"/>
    </xf>
    <xf numFmtId="3" fontId="1" fillId="0" borderId="23" xfId="0" applyNumberFormat="1" applyFont="1" applyBorder="1" applyAlignment="1">
      <alignment horizontal="center" vertical="center"/>
    </xf>
    <xf numFmtId="3" fontId="1" fillId="0" borderId="24" xfId="0" applyNumberFormat="1" applyFont="1" applyBorder="1" applyAlignment="1">
      <alignment horizontal="center" vertical="center"/>
    </xf>
    <xf numFmtId="3" fontId="1" fillId="0" borderId="25" xfId="0" applyNumberFormat="1" applyFont="1" applyBorder="1" applyAlignment="1">
      <alignment horizontal="center" vertical="center"/>
    </xf>
    <xf numFmtId="3" fontId="1" fillId="0" borderId="39" xfId="1" applyNumberFormat="1" applyFont="1" applyBorder="1" applyAlignment="1">
      <alignment horizontal="center" vertical="center"/>
    </xf>
    <xf numFmtId="3" fontId="1" fillId="0" borderId="40" xfId="1" applyNumberFormat="1" applyFont="1" applyBorder="1" applyAlignment="1">
      <alignment horizontal="center" vertical="center"/>
    </xf>
    <xf numFmtId="3" fontId="1" fillId="0" borderId="23" xfId="1" applyNumberFormat="1" applyFont="1" applyBorder="1" applyAlignment="1">
      <alignment horizontal="center" vertical="center"/>
    </xf>
    <xf numFmtId="3" fontId="1" fillId="0" borderId="24" xfId="1" applyNumberFormat="1" applyFont="1" applyBorder="1" applyAlignment="1">
      <alignment horizontal="center" vertical="center"/>
    </xf>
    <xf numFmtId="3" fontId="1" fillId="0" borderId="25" xfId="1" applyNumberFormat="1" applyFont="1" applyBorder="1" applyAlignment="1">
      <alignment horizontal="center" vertical="center"/>
    </xf>
    <xf numFmtId="3" fontId="0" fillId="0" borderId="0" xfId="0" applyNumberFormat="1"/>
    <xf numFmtId="3" fontId="16" fillId="0" borderId="0" xfId="0" applyNumberFormat="1" applyFont="1"/>
    <xf numFmtId="0" fontId="15" fillId="0" borderId="0" xfId="0" applyFont="1"/>
    <xf numFmtId="9" fontId="1" fillId="0" borderId="0" xfId="1" applyFont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8"/>
  <sheetViews>
    <sheetView showGridLines="0" topLeftCell="A20" zoomScaleNormal="100" workbookViewId="0">
      <selection activeCell="I22" sqref="I22"/>
    </sheetView>
  </sheetViews>
  <sheetFormatPr defaultColWidth="11.44140625" defaultRowHeight="14.4" x14ac:dyDescent="0.3"/>
  <cols>
    <col min="1" max="1" width="4" style="1" customWidth="1"/>
    <col min="2" max="2" width="4" style="2" customWidth="1"/>
    <col min="3" max="3" width="4" style="3" customWidth="1"/>
    <col min="4" max="4" width="35.6640625" style="3" customWidth="1"/>
    <col min="5" max="14" width="14.33203125" style="4" customWidth="1"/>
    <col min="15" max="15" width="12.88671875" style="4" customWidth="1"/>
    <col min="16" max="16" width="11.44140625" style="3" customWidth="1"/>
    <col min="17" max="16384" width="11.44140625" style="3"/>
  </cols>
  <sheetData>
    <row r="1" spans="1:16" s="5" customFormat="1" ht="23.4" x14ac:dyDescent="0.3">
      <c r="A1" s="6" t="s">
        <v>0</v>
      </c>
      <c r="B1" s="7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6" ht="18" x14ac:dyDescent="0.3">
      <c r="B2" s="9" t="s">
        <v>1</v>
      </c>
    </row>
    <row r="3" spans="1:16" s="1" customFormat="1" x14ac:dyDescent="0.3">
      <c r="B3" s="2"/>
      <c r="E3" s="10" t="s">
        <v>2</v>
      </c>
      <c r="F3" s="11" t="s">
        <v>3</v>
      </c>
      <c r="G3" s="12" t="s">
        <v>4</v>
      </c>
      <c r="H3" s="11" t="s">
        <v>5</v>
      </c>
      <c r="I3" s="12" t="s">
        <v>6</v>
      </c>
      <c r="J3" s="11"/>
      <c r="K3" s="12"/>
      <c r="L3" s="11"/>
      <c r="M3" s="12"/>
      <c r="N3" s="11"/>
      <c r="O3" s="13"/>
      <c r="P3" s="14" t="s">
        <v>7</v>
      </c>
    </row>
    <row r="4" spans="1:16" s="1" customFormat="1" x14ac:dyDescent="0.3">
      <c r="B4" s="2"/>
      <c r="D4" s="15" t="s">
        <v>8</v>
      </c>
      <c r="E4" s="16">
        <v>31856.31640625</v>
      </c>
      <c r="F4" s="17">
        <v>39518.26953125</v>
      </c>
      <c r="G4" s="18">
        <v>34196.96875</v>
      </c>
      <c r="H4" s="17">
        <v>44302.97265625</v>
      </c>
      <c r="I4" s="18">
        <v>65321.7578125</v>
      </c>
      <c r="J4" s="17"/>
      <c r="K4" s="18"/>
      <c r="L4" s="17"/>
      <c r="M4" s="18"/>
      <c r="N4" s="17"/>
      <c r="O4" s="19"/>
      <c r="P4" s="20">
        <v>215196.28515625</v>
      </c>
    </row>
    <row r="5" spans="1:16" x14ac:dyDescent="0.3">
      <c r="D5" s="21" t="s">
        <v>9</v>
      </c>
      <c r="E5" s="22">
        <v>-15129.1591796875</v>
      </c>
      <c r="F5" s="23">
        <v>-16831.365234375</v>
      </c>
      <c r="G5" s="24">
        <v>-13091.2158203125</v>
      </c>
      <c r="H5" s="23">
        <v>-20463.021484375</v>
      </c>
      <c r="I5" s="24">
        <v>-31046.091796875</v>
      </c>
      <c r="J5" s="23"/>
      <c r="K5" s="24"/>
      <c r="L5" s="23"/>
      <c r="M5" s="24"/>
      <c r="N5" s="23"/>
      <c r="O5" s="25"/>
      <c r="P5" s="26">
        <v>-96560.853515625</v>
      </c>
    </row>
    <row r="6" spans="1:16" x14ac:dyDescent="0.3">
      <c r="D6" s="21" t="s">
        <v>10</v>
      </c>
      <c r="E6" s="22">
        <v>-309.76345825195313</v>
      </c>
      <c r="F6" s="23">
        <v>0</v>
      </c>
      <c r="G6" s="24">
        <v>-48.407680511474609</v>
      </c>
      <c r="H6" s="23">
        <v>0</v>
      </c>
      <c r="I6" s="24">
        <v>0</v>
      </c>
      <c r="J6" s="23"/>
      <c r="K6" s="24"/>
      <c r="L6" s="23"/>
      <c r="M6" s="24"/>
      <c r="N6" s="23"/>
      <c r="O6" s="25"/>
      <c r="P6" s="26">
        <v>-358.17113876342773</v>
      </c>
    </row>
    <row r="7" spans="1:16" x14ac:dyDescent="0.3">
      <c r="D7" s="21" t="s">
        <v>11</v>
      </c>
      <c r="E7" s="22">
        <v>0</v>
      </c>
      <c r="F7" s="23">
        <v>0</v>
      </c>
      <c r="G7" s="24">
        <v>0</v>
      </c>
      <c r="H7" s="23">
        <v>-121.01919555664063</v>
      </c>
      <c r="I7" s="24">
        <v>0</v>
      </c>
      <c r="J7" s="23"/>
      <c r="K7" s="24"/>
      <c r="L7" s="23"/>
      <c r="M7" s="24"/>
      <c r="N7" s="23"/>
      <c r="O7" s="25"/>
      <c r="P7" s="26">
        <v>-121.01919555664063</v>
      </c>
    </row>
    <row r="8" spans="1:16" s="1" customFormat="1" x14ac:dyDescent="0.3">
      <c r="B8" s="2"/>
      <c r="D8" s="27" t="s">
        <v>12</v>
      </c>
      <c r="E8" s="28">
        <v>16417.39453125</v>
      </c>
      <c r="F8" s="29">
        <v>22686.904296875</v>
      </c>
      <c r="G8" s="30">
        <v>21057.345703125</v>
      </c>
      <c r="H8" s="29">
        <v>23718.931640625</v>
      </c>
      <c r="I8" s="30">
        <v>34275.6640625</v>
      </c>
      <c r="J8" s="29"/>
      <c r="K8" s="30"/>
      <c r="L8" s="29"/>
      <c r="M8" s="30"/>
      <c r="N8" s="29"/>
      <c r="O8" s="31"/>
      <c r="P8" s="32">
        <v>118156.240234375</v>
      </c>
    </row>
    <row r="9" spans="1:16" x14ac:dyDescent="0.3">
      <c r="D9" s="21" t="s">
        <v>13</v>
      </c>
      <c r="E9" s="22">
        <v>-3840</v>
      </c>
      <c r="F9" s="23">
        <v>-4000</v>
      </c>
      <c r="G9" s="24">
        <v>-3800</v>
      </c>
      <c r="H9" s="23">
        <v>-3800</v>
      </c>
      <c r="I9" s="24">
        <v>-3275</v>
      </c>
      <c r="J9" s="23"/>
      <c r="K9" s="24"/>
      <c r="L9" s="23"/>
      <c r="M9" s="24"/>
      <c r="N9" s="23"/>
      <c r="O9" s="25"/>
      <c r="P9" s="26">
        <v>-18715</v>
      </c>
    </row>
    <row r="10" spans="1:16" x14ac:dyDescent="0.3">
      <c r="D10" s="21" t="s">
        <v>14</v>
      </c>
      <c r="E10" s="22">
        <v>-160</v>
      </c>
      <c r="F10" s="23">
        <v>-200</v>
      </c>
      <c r="G10" s="24">
        <v>-600</v>
      </c>
      <c r="H10" s="23">
        <v>-600</v>
      </c>
      <c r="I10" s="24">
        <v>-625</v>
      </c>
      <c r="J10" s="23"/>
      <c r="K10" s="24"/>
      <c r="L10" s="23"/>
      <c r="M10" s="24"/>
      <c r="N10" s="23"/>
      <c r="O10" s="25"/>
      <c r="P10" s="26">
        <v>-2185</v>
      </c>
    </row>
    <row r="11" spans="1:16" x14ac:dyDescent="0.3">
      <c r="D11" s="21" t="s">
        <v>15</v>
      </c>
      <c r="E11" s="22">
        <v>-1224</v>
      </c>
      <c r="F11" s="23">
        <v>-1373.3280029296875</v>
      </c>
      <c r="G11" s="24">
        <v>-1400.7945556640625</v>
      </c>
      <c r="H11" s="23">
        <v>-1342.2158203125</v>
      </c>
      <c r="I11" s="24">
        <v>-1767.615966796875</v>
      </c>
      <c r="J11" s="23"/>
      <c r="K11" s="24"/>
      <c r="L11" s="23"/>
      <c r="M11" s="24"/>
      <c r="N11" s="23"/>
      <c r="O11" s="25"/>
      <c r="P11" s="26">
        <v>-7107.954345703125</v>
      </c>
    </row>
    <row r="12" spans="1:16" s="1" customFormat="1" x14ac:dyDescent="0.3">
      <c r="B12" s="2"/>
      <c r="D12" s="27" t="s">
        <v>16</v>
      </c>
      <c r="E12" s="28">
        <v>11193.3935546875</v>
      </c>
      <c r="F12" s="29">
        <v>17113.576171875</v>
      </c>
      <c r="G12" s="30">
        <v>15256.55078125</v>
      </c>
      <c r="H12" s="29">
        <v>17976.716796875</v>
      </c>
      <c r="I12" s="30">
        <v>28608.048828125</v>
      </c>
      <c r="J12" s="29"/>
      <c r="K12" s="30"/>
      <c r="L12" s="29"/>
      <c r="M12" s="30"/>
      <c r="N12" s="29"/>
      <c r="O12" s="31"/>
      <c r="P12" s="32">
        <v>90148.2861328125</v>
      </c>
    </row>
    <row r="13" spans="1:16" x14ac:dyDescent="0.3">
      <c r="D13" s="21" t="s">
        <v>17</v>
      </c>
      <c r="E13" s="22">
        <v>-403.25</v>
      </c>
      <c r="F13" s="23">
        <v>-505</v>
      </c>
      <c r="G13" s="24">
        <v>-514.75</v>
      </c>
      <c r="H13" s="23">
        <v>-525.5</v>
      </c>
      <c r="I13" s="24">
        <v>-942</v>
      </c>
      <c r="J13" s="23"/>
      <c r="K13" s="24"/>
      <c r="L13" s="23"/>
      <c r="M13" s="24"/>
      <c r="N13" s="23"/>
      <c r="O13" s="25"/>
      <c r="P13" s="26">
        <v>-2890.5</v>
      </c>
    </row>
    <row r="14" spans="1:16" x14ac:dyDescent="0.3">
      <c r="D14" s="21" t="s">
        <v>18</v>
      </c>
      <c r="E14" s="22">
        <v>0</v>
      </c>
      <c r="F14" s="23">
        <v>-200</v>
      </c>
      <c r="G14" s="24">
        <v>-2050</v>
      </c>
      <c r="H14" s="23">
        <v>-1140</v>
      </c>
      <c r="I14" s="24">
        <v>-1250</v>
      </c>
      <c r="J14" s="23"/>
      <c r="K14" s="24"/>
      <c r="L14" s="23"/>
      <c r="M14" s="24"/>
      <c r="N14" s="23"/>
      <c r="O14" s="25"/>
      <c r="P14" s="26">
        <v>-4640</v>
      </c>
    </row>
    <row r="15" spans="1:16" x14ac:dyDescent="0.3">
      <c r="D15" s="21" t="s">
        <v>19</v>
      </c>
      <c r="E15" s="22">
        <v>0</v>
      </c>
      <c r="F15" s="23">
        <v>0</v>
      </c>
      <c r="G15" s="24">
        <v>0</v>
      </c>
      <c r="H15" s="23">
        <v>-429.30511474609375</v>
      </c>
      <c r="I15" s="24">
        <v>-590.66461181640625</v>
      </c>
      <c r="J15" s="23"/>
      <c r="K15" s="24"/>
      <c r="L15" s="23"/>
      <c r="M15" s="24"/>
      <c r="N15" s="23"/>
      <c r="O15" s="25"/>
      <c r="P15" s="26">
        <v>-1019.9697265625</v>
      </c>
    </row>
    <row r="16" spans="1:16" x14ac:dyDescent="0.3">
      <c r="D16" s="21" t="s">
        <v>20</v>
      </c>
      <c r="E16" s="22">
        <v>0</v>
      </c>
      <c r="F16" s="23">
        <v>0</v>
      </c>
      <c r="G16" s="24">
        <v>1421</v>
      </c>
      <c r="H16" s="23">
        <v>392</v>
      </c>
      <c r="I16" s="24">
        <v>310.99996948242188</v>
      </c>
      <c r="J16" s="23"/>
      <c r="K16" s="24"/>
      <c r="L16" s="23"/>
      <c r="M16" s="24"/>
      <c r="N16" s="23"/>
      <c r="O16" s="25"/>
      <c r="P16" s="26">
        <v>2123.9999694824219</v>
      </c>
    </row>
    <row r="17" spans="2:16" x14ac:dyDescent="0.3">
      <c r="D17" s="21" t="s">
        <v>21</v>
      </c>
      <c r="E17" s="22">
        <v>0</v>
      </c>
      <c r="F17" s="23">
        <v>0</v>
      </c>
      <c r="G17" s="24">
        <v>-142.10000610351563</v>
      </c>
      <c r="H17" s="23">
        <v>-181.30000305175781</v>
      </c>
      <c r="I17" s="24">
        <v>-169.469482421875</v>
      </c>
      <c r="J17" s="23"/>
      <c r="K17" s="24"/>
      <c r="L17" s="23"/>
      <c r="M17" s="24"/>
      <c r="N17" s="23"/>
      <c r="O17" s="25"/>
      <c r="P17" s="26">
        <v>-492.86949157714844</v>
      </c>
    </row>
    <row r="18" spans="2:16" x14ac:dyDescent="0.3">
      <c r="D18" s="21" t="s">
        <v>22</v>
      </c>
      <c r="E18" s="22">
        <v>0</v>
      </c>
      <c r="F18" s="23">
        <v>0</v>
      </c>
      <c r="G18" s="24">
        <v>0</v>
      </c>
      <c r="H18" s="23">
        <v>0</v>
      </c>
      <c r="I18" s="24">
        <v>0</v>
      </c>
      <c r="J18" s="23"/>
      <c r="K18" s="24"/>
      <c r="L18" s="23"/>
      <c r="M18" s="24"/>
      <c r="N18" s="23"/>
      <c r="O18" s="25"/>
      <c r="P18" s="26">
        <v>0</v>
      </c>
    </row>
    <row r="19" spans="2:16" s="1" customFormat="1" x14ac:dyDescent="0.3">
      <c r="B19" s="2"/>
      <c r="D19" s="33" t="s">
        <v>23</v>
      </c>
      <c r="E19" s="34">
        <v>10790.1435546875</v>
      </c>
      <c r="F19" s="35">
        <v>16408.57421875</v>
      </c>
      <c r="G19" s="36">
        <v>13970.701171875</v>
      </c>
      <c r="H19" s="35">
        <v>16092.611328125</v>
      </c>
      <c r="I19" s="36">
        <v>25966.9140625</v>
      </c>
      <c r="J19" s="35"/>
      <c r="K19" s="36"/>
      <c r="L19" s="35"/>
      <c r="M19" s="36"/>
      <c r="N19" s="35"/>
      <c r="O19" s="37"/>
      <c r="P19" s="38">
        <v>83228.9443359375</v>
      </c>
    </row>
    <row r="20" spans="2:16" s="39" customFormat="1" x14ac:dyDescent="0.3">
      <c r="B20" s="40"/>
      <c r="D20" s="39" t="s">
        <v>24</v>
      </c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</row>
    <row r="22" spans="2:16" ht="18" x14ac:dyDescent="0.3">
      <c r="B22" s="9" t="s">
        <v>25</v>
      </c>
    </row>
    <row r="23" spans="2:16" s="1" customFormat="1" x14ac:dyDescent="0.3">
      <c r="B23" s="2"/>
      <c r="E23" s="10" t="s">
        <v>26</v>
      </c>
      <c r="F23" s="14" t="s">
        <v>27</v>
      </c>
    </row>
    <row r="24" spans="2:16" s="1" customFormat="1" x14ac:dyDescent="0.3">
      <c r="B24" s="2"/>
      <c r="D24" s="15" t="s">
        <v>8</v>
      </c>
      <c r="E24" s="16">
        <v>65321.7578125</v>
      </c>
      <c r="F24" s="20">
        <v>0</v>
      </c>
    </row>
    <row r="25" spans="2:16" x14ac:dyDescent="0.3">
      <c r="D25" s="21" t="s">
        <v>9</v>
      </c>
      <c r="E25" s="22">
        <v>-31046.091796875</v>
      </c>
      <c r="F25" s="26">
        <v>0</v>
      </c>
      <c r="G25" s="3"/>
      <c r="H25" s="3"/>
      <c r="I25" s="3"/>
      <c r="J25" s="3"/>
      <c r="K25" s="3"/>
      <c r="L25" s="3"/>
      <c r="M25" s="3"/>
      <c r="N25" s="3"/>
      <c r="O25" s="3"/>
    </row>
    <row r="26" spans="2:16" x14ac:dyDescent="0.3">
      <c r="D26" s="21" t="s">
        <v>10</v>
      </c>
      <c r="E26" s="22">
        <v>0</v>
      </c>
      <c r="F26" s="26">
        <v>0</v>
      </c>
      <c r="G26" s="3"/>
      <c r="H26" s="3"/>
      <c r="I26" s="3"/>
      <c r="J26" s="3"/>
      <c r="K26" s="3"/>
      <c r="L26" s="3"/>
      <c r="M26" s="3"/>
      <c r="N26" s="3"/>
      <c r="O26" s="3"/>
    </row>
    <row r="27" spans="2:16" x14ac:dyDescent="0.3">
      <c r="D27" s="21" t="s">
        <v>11</v>
      </c>
      <c r="E27" s="22">
        <v>0</v>
      </c>
      <c r="F27" s="26">
        <v>0</v>
      </c>
      <c r="G27" s="3"/>
      <c r="H27" s="3"/>
      <c r="I27" s="3"/>
      <c r="J27" s="3"/>
      <c r="K27" s="3"/>
      <c r="L27" s="3"/>
      <c r="M27" s="3"/>
      <c r="N27" s="3"/>
      <c r="O27" s="3"/>
    </row>
    <row r="28" spans="2:16" s="1" customFormat="1" x14ac:dyDescent="0.3">
      <c r="B28" s="2"/>
      <c r="D28" s="27" t="s">
        <v>12</v>
      </c>
      <c r="E28" s="28">
        <v>34275.6640625</v>
      </c>
      <c r="F28" s="32">
        <v>0</v>
      </c>
    </row>
    <row r="29" spans="2:16" x14ac:dyDescent="0.3">
      <c r="D29" s="21" t="s">
        <v>13</v>
      </c>
      <c r="E29" s="22">
        <v>-3275</v>
      </c>
      <c r="F29" s="26">
        <v>0</v>
      </c>
      <c r="G29" s="3"/>
      <c r="H29" s="3"/>
      <c r="I29" s="3"/>
      <c r="J29" s="3"/>
      <c r="K29" s="3"/>
      <c r="L29" s="3"/>
      <c r="M29" s="3"/>
      <c r="N29" s="3"/>
      <c r="O29" s="3"/>
    </row>
    <row r="30" spans="2:16" x14ac:dyDescent="0.3">
      <c r="D30" s="21" t="s">
        <v>14</v>
      </c>
      <c r="E30" s="22">
        <v>-625</v>
      </c>
      <c r="F30" s="26">
        <v>0</v>
      </c>
      <c r="G30" s="3"/>
      <c r="H30" s="3"/>
      <c r="I30" s="3"/>
      <c r="J30" s="3"/>
      <c r="K30" s="3"/>
      <c r="L30" s="3"/>
      <c r="M30" s="3"/>
      <c r="N30" s="3"/>
      <c r="O30" s="3"/>
    </row>
    <row r="31" spans="2:16" x14ac:dyDescent="0.3">
      <c r="D31" s="21" t="s">
        <v>15</v>
      </c>
      <c r="E31" s="22">
        <v>-1767.615966796875</v>
      </c>
      <c r="F31" s="26">
        <v>0</v>
      </c>
      <c r="G31" s="3"/>
      <c r="H31" s="3"/>
      <c r="I31" s="3"/>
      <c r="J31" s="3"/>
      <c r="K31" s="3"/>
      <c r="L31" s="3"/>
      <c r="M31" s="3"/>
      <c r="N31" s="3"/>
      <c r="O31" s="3"/>
    </row>
    <row r="32" spans="2:16" s="1" customFormat="1" x14ac:dyDescent="0.3">
      <c r="B32" s="2"/>
      <c r="D32" s="27" t="s">
        <v>16</v>
      </c>
      <c r="E32" s="28">
        <v>28608.048828125</v>
      </c>
      <c r="F32" s="32">
        <v>0</v>
      </c>
    </row>
    <row r="33" spans="2:15" x14ac:dyDescent="0.3">
      <c r="D33" s="21" t="s">
        <v>17</v>
      </c>
      <c r="E33" s="22">
        <v>-488</v>
      </c>
      <c r="F33" s="26">
        <v>-419.5</v>
      </c>
      <c r="G33" s="3"/>
      <c r="H33" s="3"/>
      <c r="I33" s="3"/>
      <c r="J33" s="3"/>
      <c r="K33" s="3"/>
      <c r="L33" s="3"/>
      <c r="M33" s="3"/>
      <c r="N33" s="3"/>
      <c r="O33" s="3"/>
    </row>
    <row r="34" spans="2:15" x14ac:dyDescent="0.3">
      <c r="D34" s="21" t="s">
        <v>18</v>
      </c>
      <c r="E34" s="22">
        <v>-1250</v>
      </c>
      <c r="F34" s="26">
        <v>0</v>
      </c>
      <c r="G34" s="3"/>
      <c r="H34" s="3"/>
      <c r="I34" s="3"/>
      <c r="J34" s="3"/>
      <c r="K34" s="3"/>
      <c r="L34" s="3"/>
      <c r="M34" s="3"/>
      <c r="N34" s="3"/>
      <c r="O34" s="3"/>
    </row>
    <row r="35" spans="2:15" s="1" customFormat="1" x14ac:dyDescent="0.3">
      <c r="B35" s="2"/>
      <c r="D35" s="33" t="s">
        <v>28</v>
      </c>
      <c r="E35" s="34">
        <v>26870.048828125</v>
      </c>
      <c r="F35" s="38">
        <v>-419.5</v>
      </c>
    </row>
    <row r="36" spans="2:15" s="39" customFormat="1" x14ac:dyDescent="0.3">
      <c r="B36" s="40"/>
      <c r="D36" s="39" t="s">
        <v>24</v>
      </c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</row>
    <row r="38" spans="2:15" ht="18" x14ac:dyDescent="0.3">
      <c r="B38" s="9" t="s">
        <v>29</v>
      </c>
      <c r="O38" s="3"/>
    </row>
    <row r="39" spans="2:15" s="1" customFormat="1" x14ac:dyDescent="0.3">
      <c r="B39" s="2"/>
      <c r="E39" s="42" t="s">
        <v>30</v>
      </c>
      <c r="F39" s="43" t="s">
        <v>31</v>
      </c>
      <c r="G39" s="44"/>
      <c r="H39" s="43"/>
      <c r="I39" s="44"/>
      <c r="J39" s="43"/>
      <c r="K39" s="44"/>
      <c r="L39" s="43"/>
      <c r="M39" s="44"/>
      <c r="N39" s="45"/>
    </row>
    <row r="40" spans="2:15" s="46" customFormat="1" ht="12" x14ac:dyDescent="0.3">
      <c r="B40" s="47"/>
      <c r="E40" s="48" t="s">
        <v>26</v>
      </c>
      <c r="F40" s="49" t="s">
        <v>26</v>
      </c>
      <c r="G40" s="50"/>
      <c r="H40" s="49"/>
      <c r="I40" s="50"/>
      <c r="J40" s="49"/>
      <c r="K40" s="50"/>
      <c r="L40" s="49"/>
      <c r="M40" s="50"/>
      <c r="N40" s="51"/>
    </row>
    <row r="41" spans="2:15" s="1" customFormat="1" x14ac:dyDescent="0.3">
      <c r="B41" s="2"/>
      <c r="D41" s="15" t="s">
        <v>8</v>
      </c>
      <c r="E41" s="16">
        <v>38308.7734375</v>
      </c>
      <c r="F41" s="17">
        <v>27012.982421875</v>
      </c>
      <c r="G41" s="18"/>
      <c r="H41" s="17"/>
      <c r="I41" s="18"/>
      <c r="J41" s="17"/>
      <c r="K41" s="18"/>
      <c r="L41" s="17"/>
      <c r="M41" s="18"/>
      <c r="N41" s="20"/>
    </row>
    <row r="42" spans="2:15" x14ac:dyDescent="0.3">
      <c r="D42" s="21" t="s">
        <v>9</v>
      </c>
      <c r="E42" s="22">
        <v>-14378.3818359375</v>
      </c>
      <c r="F42" s="23">
        <v>-16667.708984375</v>
      </c>
      <c r="G42" s="24"/>
      <c r="H42" s="23"/>
      <c r="I42" s="24"/>
      <c r="J42" s="23"/>
      <c r="K42" s="24"/>
      <c r="L42" s="23"/>
      <c r="M42" s="24"/>
      <c r="N42" s="26"/>
      <c r="O42" s="3"/>
    </row>
    <row r="43" spans="2:15" x14ac:dyDescent="0.3">
      <c r="D43" s="21" t="s">
        <v>10</v>
      </c>
      <c r="E43" s="22">
        <v>0</v>
      </c>
      <c r="F43" s="23">
        <v>0</v>
      </c>
      <c r="G43" s="24"/>
      <c r="H43" s="23"/>
      <c r="I43" s="24"/>
      <c r="J43" s="23"/>
      <c r="K43" s="24"/>
      <c r="L43" s="23"/>
      <c r="M43" s="24"/>
      <c r="N43" s="26"/>
      <c r="O43" s="3"/>
    </row>
    <row r="44" spans="2:15" x14ac:dyDescent="0.3">
      <c r="D44" s="21" t="s">
        <v>11</v>
      </c>
      <c r="E44" s="22">
        <v>0</v>
      </c>
      <c r="F44" s="23">
        <v>0</v>
      </c>
      <c r="G44" s="24"/>
      <c r="H44" s="23"/>
      <c r="I44" s="24"/>
      <c r="J44" s="23"/>
      <c r="K44" s="24"/>
      <c r="L44" s="23"/>
      <c r="M44" s="24"/>
      <c r="N44" s="26"/>
      <c r="O44" s="3"/>
    </row>
    <row r="45" spans="2:15" s="1" customFormat="1" x14ac:dyDescent="0.3">
      <c r="B45" s="2"/>
      <c r="D45" s="27" t="s">
        <v>12</v>
      </c>
      <c r="E45" s="28">
        <v>23930.392578125</v>
      </c>
      <c r="F45" s="29">
        <v>10345.2734375</v>
      </c>
      <c r="G45" s="30"/>
      <c r="H45" s="29"/>
      <c r="I45" s="30"/>
      <c r="J45" s="29"/>
      <c r="K45" s="30"/>
      <c r="L45" s="29"/>
      <c r="M45" s="30"/>
      <c r="N45" s="32"/>
    </row>
    <row r="46" spans="2:15" x14ac:dyDescent="0.3">
      <c r="D46" s="21" t="s">
        <v>13</v>
      </c>
      <c r="E46" s="22">
        <v>-1275</v>
      </c>
      <c r="F46" s="23">
        <v>-2000</v>
      </c>
      <c r="G46" s="24"/>
      <c r="H46" s="23"/>
      <c r="I46" s="24"/>
      <c r="J46" s="23"/>
      <c r="K46" s="24"/>
      <c r="L46" s="23"/>
      <c r="M46" s="24"/>
      <c r="N46" s="26"/>
      <c r="O46" s="3"/>
    </row>
    <row r="47" spans="2:15" x14ac:dyDescent="0.3">
      <c r="D47" s="21" t="s">
        <v>14</v>
      </c>
      <c r="E47" s="22">
        <v>-225</v>
      </c>
      <c r="F47" s="23">
        <v>-400</v>
      </c>
      <c r="G47" s="24"/>
      <c r="H47" s="23"/>
      <c r="I47" s="24"/>
      <c r="J47" s="23"/>
      <c r="K47" s="24"/>
      <c r="L47" s="23"/>
      <c r="M47" s="24"/>
      <c r="N47" s="26"/>
      <c r="O47" s="3"/>
    </row>
    <row r="48" spans="2:15" x14ac:dyDescent="0.3">
      <c r="D48" s="21" t="s">
        <v>15</v>
      </c>
      <c r="E48" s="22">
        <v>-964.1541748046875</v>
      </c>
      <c r="F48" s="23">
        <v>-803.4617919921875</v>
      </c>
      <c r="G48" s="24"/>
      <c r="H48" s="23"/>
      <c r="I48" s="24"/>
      <c r="J48" s="23"/>
      <c r="K48" s="24"/>
      <c r="L48" s="23"/>
      <c r="M48" s="24"/>
      <c r="N48" s="26"/>
      <c r="O48" s="3"/>
    </row>
    <row r="49" spans="1:15" s="1" customFormat="1" x14ac:dyDescent="0.3">
      <c r="B49" s="2"/>
      <c r="D49" s="33" t="s">
        <v>16</v>
      </c>
      <c r="E49" s="34">
        <v>21466.23828125</v>
      </c>
      <c r="F49" s="35">
        <v>7141.81103515625</v>
      </c>
      <c r="G49" s="36"/>
      <c r="H49" s="35"/>
      <c r="I49" s="36"/>
      <c r="J49" s="35"/>
      <c r="K49" s="36"/>
      <c r="L49" s="35"/>
      <c r="M49" s="36"/>
      <c r="N49" s="38"/>
    </row>
    <row r="50" spans="1:15" s="39" customFormat="1" x14ac:dyDescent="0.3">
      <c r="B50" s="40"/>
      <c r="D50" s="39" t="s">
        <v>24</v>
      </c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</row>
    <row r="51" spans="1:15" x14ac:dyDescent="0.3">
      <c r="O51" s="3"/>
    </row>
    <row r="52" spans="1:15" ht="18" x14ac:dyDescent="0.3">
      <c r="B52" s="9" t="s">
        <v>32</v>
      </c>
      <c r="O52" s="3"/>
    </row>
    <row r="53" spans="1:15" s="1" customFormat="1" x14ac:dyDescent="0.3">
      <c r="B53" s="2"/>
      <c r="E53" s="42" t="s">
        <v>30</v>
      </c>
      <c r="F53" s="43" t="s">
        <v>31</v>
      </c>
      <c r="G53" s="44"/>
      <c r="H53" s="43"/>
      <c r="I53" s="44"/>
      <c r="J53" s="43"/>
      <c r="K53" s="44"/>
      <c r="L53" s="43"/>
      <c r="M53" s="44"/>
      <c r="N53" s="45"/>
    </row>
    <row r="54" spans="1:15" s="46" customFormat="1" ht="12" x14ac:dyDescent="0.3">
      <c r="B54" s="47"/>
      <c r="E54" s="48" t="s">
        <v>26</v>
      </c>
      <c r="F54" s="49" t="s">
        <v>26</v>
      </c>
      <c r="G54" s="50"/>
      <c r="H54" s="49"/>
      <c r="I54" s="50"/>
      <c r="J54" s="49"/>
      <c r="K54" s="50"/>
      <c r="L54" s="49"/>
      <c r="M54" s="50"/>
      <c r="N54" s="51"/>
    </row>
    <row r="55" spans="1:15" x14ac:dyDescent="0.3">
      <c r="A55" s="3"/>
      <c r="B55" s="52"/>
      <c r="D55" s="53" t="s">
        <v>33</v>
      </c>
      <c r="E55" s="54">
        <v>265</v>
      </c>
      <c r="F55" s="55">
        <v>350</v>
      </c>
      <c r="G55" s="56"/>
      <c r="H55" s="55"/>
      <c r="I55" s="56"/>
      <c r="J55" s="55"/>
      <c r="K55" s="56"/>
      <c r="L55" s="55"/>
      <c r="M55" s="57"/>
      <c r="N55" s="58"/>
      <c r="O55" s="3"/>
    </row>
    <row r="56" spans="1:15" x14ac:dyDescent="0.3">
      <c r="D56" s="21" t="s">
        <v>34</v>
      </c>
      <c r="E56" s="59">
        <v>244.24</v>
      </c>
      <c r="F56" s="60">
        <v>344.28</v>
      </c>
      <c r="G56" s="61"/>
      <c r="H56" s="60"/>
      <c r="I56" s="61"/>
      <c r="J56" s="60"/>
      <c r="K56" s="61"/>
      <c r="L56" s="60"/>
      <c r="M56" s="61"/>
      <c r="N56" s="62"/>
      <c r="O56" s="3"/>
    </row>
    <row r="57" spans="1:15" x14ac:dyDescent="0.3">
      <c r="A57" s="3"/>
      <c r="B57" s="52"/>
      <c r="D57" s="63" t="s">
        <v>35</v>
      </c>
      <c r="E57" s="64">
        <v>166.57</v>
      </c>
      <c r="F57" s="65">
        <v>214.39</v>
      </c>
      <c r="G57" s="66"/>
      <c r="H57" s="65"/>
      <c r="I57" s="66"/>
      <c r="J57" s="65"/>
      <c r="K57" s="66"/>
      <c r="L57" s="65"/>
      <c r="M57" s="67"/>
      <c r="N57" s="68"/>
      <c r="O57" s="3"/>
    </row>
    <row r="58" spans="1:15" x14ac:dyDescent="0.3">
      <c r="O58" s="3"/>
    </row>
    <row r="59" spans="1:15" ht="18" x14ac:dyDescent="0.3">
      <c r="B59" s="9" t="s">
        <v>36</v>
      </c>
      <c r="O59" s="3"/>
    </row>
    <row r="60" spans="1:15" s="1" customFormat="1" x14ac:dyDescent="0.3">
      <c r="B60" s="2"/>
      <c r="E60" s="42" t="s">
        <v>30</v>
      </c>
      <c r="F60" s="43" t="s">
        <v>31</v>
      </c>
      <c r="G60" s="44"/>
      <c r="H60" s="43"/>
      <c r="I60" s="44"/>
      <c r="J60" s="43"/>
      <c r="K60" s="44"/>
      <c r="L60" s="43"/>
      <c r="M60" s="44"/>
      <c r="N60" s="45"/>
    </row>
    <row r="61" spans="1:15" s="46" customFormat="1" ht="12" x14ac:dyDescent="0.3">
      <c r="B61" s="47"/>
      <c r="E61" s="48" t="s">
        <v>26</v>
      </c>
      <c r="F61" s="49" t="s">
        <v>26</v>
      </c>
      <c r="G61" s="50"/>
      <c r="H61" s="49"/>
      <c r="I61" s="50"/>
      <c r="J61" s="49"/>
      <c r="K61" s="50"/>
      <c r="L61" s="49"/>
      <c r="M61" s="50"/>
      <c r="N61" s="51"/>
    </row>
    <row r="62" spans="1:15" x14ac:dyDescent="0.3">
      <c r="A62" s="3"/>
      <c r="B62" s="52"/>
      <c r="D62" s="53" t="s">
        <v>37</v>
      </c>
      <c r="E62" s="69">
        <v>0.13253596425056458</v>
      </c>
      <c r="F62" s="70">
        <v>7.2610758244991302E-2</v>
      </c>
      <c r="G62" s="71"/>
      <c r="H62" s="70"/>
      <c r="I62" s="71"/>
      <c r="J62" s="70"/>
      <c r="K62" s="71"/>
      <c r="L62" s="70"/>
      <c r="M62" s="72"/>
      <c r="N62" s="73"/>
      <c r="O62" s="3"/>
    </row>
    <row r="63" spans="1:15" x14ac:dyDescent="0.3">
      <c r="A63" s="3"/>
      <c r="B63" s="52"/>
      <c r="D63" s="63" t="s">
        <v>38</v>
      </c>
      <c r="E63" s="74">
        <v>9.682907909154892E-2</v>
      </c>
      <c r="F63" s="75">
        <v>7.3162369430065155E-2</v>
      </c>
      <c r="G63" s="76"/>
      <c r="H63" s="75"/>
      <c r="I63" s="76"/>
      <c r="J63" s="75"/>
      <c r="K63" s="76"/>
      <c r="L63" s="75"/>
      <c r="M63" s="77"/>
      <c r="N63" s="78"/>
      <c r="O63" s="3"/>
    </row>
    <row r="64" spans="1:15" x14ac:dyDescent="0.3">
      <c r="O64" s="3"/>
    </row>
    <row r="65" spans="1:15" ht="18" x14ac:dyDescent="0.3">
      <c r="B65" s="9" t="s">
        <v>39</v>
      </c>
      <c r="E65" s="79"/>
      <c r="F65" s="79"/>
      <c r="G65" s="80"/>
      <c r="J65" s="80"/>
      <c r="L65" s="3"/>
      <c r="M65" s="3"/>
      <c r="N65" s="3"/>
      <c r="O65" s="3"/>
    </row>
    <row r="66" spans="1:15" s="81" customFormat="1" x14ac:dyDescent="0.3">
      <c r="B66" s="82"/>
      <c r="D66" s="320"/>
      <c r="E66" s="321"/>
      <c r="F66" s="324" t="s">
        <v>40</v>
      </c>
      <c r="G66" s="325"/>
      <c r="H66" s="325"/>
      <c r="I66" s="326"/>
      <c r="J66" s="324" t="s">
        <v>41</v>
      </c>
      <c r="K66" s="325"/>
      <c r="L66" s="325"/>
      <c r="M66" s="326"/>
    </row>
    <row r="67" spans="1:15" s="81" customFormat="1" x14ac:dyDescent="0.3">
      <c r="B67" s="82"/>
      <c r="D67" s="322"/>
      <c r="E67" s="323"/>
      <c r="F67" s="83" t="s">
        <v>42</v>
      </c>
      <c r="G67" s="84" t="s">
        <v>43</v>
      </c>
      <c r="H67" s="85" t="s">
        <v>44</v>
      </c>
      <c r="I67" s="86"/>
      <c r="J67" s="83" t="s">
        <v>42</v>
      </c>
      <c r="K67" s="84" t="s">
        <v>43</v>
      </c>
      <c r="L67" s="85" t="s">
        <v>44</v>
      </c>
      <c r="M67" s="86"/>
    </row>
    <row r="68" spans="1:15" s="1" customFormat="1" x14ac:dyDescent="0.3">
      <c r="B68" s="2"/>
      <c r="D68" s="87" t="s">
        <v>30</v>
      </c>
      <c r="E68" s="88" t="s">
        <v>26</v>
      </c>
      <c r="F68" s="89">
        <v>0.25700000000000001</v>
      </c>
      <c r="G68" s="90">
        <v>0.503</v>
      </c>
      <c r="H68" s="91">
        <v>0.23799999999999999</v>
      </c>
      <c r="I68" s="92"/>
      <c r="J68" s="93">
        <v>38155</v>
      </c>
      <c r="K68" s="94">
        <v>168568</v>
      </c>
      <c r="L68" s="95">
        <v>23264</v>
      </c>
      <c r="M68" s="96"/>
    </row>
    <row r="69" spans="1:15" x14ac:dyDescent="0.3">
      <c r="D69" s="97" t="s">
        <v>31</v>
      </c>
      <c r="E69" s="98" t="s">
        <v>26</v>
      </c>
      <c r="F69" s="99">
        <v>0.44800000000000001</v>
      </c>
      <c r="G69" s="100">
        <v>0.13500000000000001</v>
      </c>
      <c r="H69" s="101">
        <v>0.27</v>
      </c>
      <c r="I69" s="102"/>
      <c r="J69" s="103">
        <v>95788</v>
      </c>
      <c r="K69" s="104">
        <v>10968</v>
      </c>
      <c r="L69" s="105">
        <v>19245</v>
      </c>
      <c r="M69" s="106"/>
      <c r="N69" s="3"/>
      <c r="O69" s="3"/>
    </row>
    <row r="70" spans="1:15" x14ac:dyDescent="0.3">
      <c r="D70" s="97"/>
      <c r="E70" s="98"/>
      <c r="F70" s="99"/>
      <c r="G70" s="100"/>
      <c r="H70" s="101"/>
      <c r="I70" s="102"/>
      <c r="J70" s="103"/>
      <c r="K70" s="104"/>
      <c r="L70" s="105"/>
      <c r="M70" s="106"/>
      <c r="N70" s="3"/>
      <c r="O70" s="3"/>
    </row>
    <row r="71" spans="1:15" x14ac:dyDescent="0.3">
      <c r="D71" s="97"/>
      <c r="E71" s="98"/>
      <c r="F71" s="99"/>
      <c r="G71" s="100"/>
      <c r="H71" s="101"/>
      <c r="I71" s="102"/>
      <c r="J71" s="103"/>
      <c r="K71" s="104"/>
      <c r="L71" s="105"/>
      <c r="M71" s="106"/>
      <c r="N71" s="3"/>
      <c r="O71" s="3"/>
    </row>
    <row r="72" spans="1:15" x14ac:dyDescent="0.3">
      <c r="A72" s="3"/>
      <c r="D72" s="97"/>
      <c r="E72" s="98"/>
      <c r="F72" s="99"/>
      <c r="G72" s="100"/>
      <c r="H72" s="101"/>
      <c r="I72" s="102"/>
      <c r="J72" s="103"/>
      <c r="K72" s="104"/>
      <c r="L72" s="105"/>
      <c r="M72" s="106"/>
      <c r="N72" s="3"/>
      <c r="O72" s="3"/>
    </row>
    <row r="73" spans="1:15" x14ac:dyDescent="0.3">
      <c r="A73" s="3"/>
      <c r="D73" s="97"/>
      <c r="E73" s="98"/>
      <c r="F73" s="99"/>
      <c r="G73" s="100"/>
      <c r="H73" s="101"/>
      <c r="I73" s="102"/>
      <c r="J73" s="103"/>
      <c r="K73" s="104"/>
      <c r="L73" s="105"/>
      <c r="M73" s="106"/>
      <c r="N73" s="3"/>
      <c r="O73" s="3"/>
    </row>
    <row r="74" spans="1:15" x14ac:dyDescent="0.3">
      <c r="A74" s="3"/>
      <c r="D74" s="97"/>
      <c r="E74" s="98"/>
      <c r="F74" s="99"/>
      <c r="G74" s="100"/>
      <c r="H74" s="101"/>
      <c r="I74" s="102"/>
      <c r="J74" s="103"/>
      <c r="K74" s="104"/>
      <c r="L74" s="105"/>
      <c r="M74" s="106"/>
      <c r="N74" s="3"/>
      <c r="O74" s="3"/>
    </row>
    <row r="75" spans="1:15" x14ac:dyDescent="0.3">
      <c r="A75" s="3"/>
      <c r="D75" s="97"/>
      <c r="E75" s="98"/>
      <c r="F75" s="99"/>
      <c r="G75" s="100"/>
      <c r="H75" s="101"/>
      <c r="I75" s="102"/>
      <c r="J75" s="103"/>
      <c r="K75" s="104"/>
      <c r="L75" s="105"/>
      <c r="M75" s="106"/>
      <c r="N75" s="3"/>
      <c r="O75" s="3"/>
    </row>
    <row r="76" spans="1:15" x14ac:dyDescent="0.3">
      <c r="A76" s="3"/>
      <c r="D76" s="97"/>
      <c r="E76" s="98"/>
      <c r="F76" s="99"/>
      <c r="G76" s="100"/>
      <c r="H76" s="101"/>
      <c r="I76" s="102"/>
      <c r="J76" s="103"/>
      <c r="K76" s="104"/>
      <c r="L76" s="105"/>
      <c r="M76" s="106"/>
      <c r="N76" s="3"/>
      <c r="O76" s="3"/>
    </row>
    <row r="77" spans="1:15" s="1" customFormat="1" x14ac:dyDescent="0.3">
      <c r="B77" s="2"/>
      <c r="D77" s="107"/>
      <c r="E77" s="108"/>
      <c r="F77" s="109"/>
      <c r="G77" s="110"/>
      <c r="H77" s="111"/>
      <c r="I77" s="112"/>
      <c r="J77" s="113"/>
      <c r="K77" s="114"/>
      <c r="L77" s="115"/>
      <c r="M77" s="116"/>
    </row>
    <row r="78" spans="1:15" s="1" customFormat="1" x14ac:dyDescent="0.3">
      <c r="B78" s="2"/>
      <c r="I78" s="117" t="s">
        <v>45</v>
      </c>
      <c r="J78" s="118">
        <v>9333</v>
      </c>
      <c r="K78" s="119">
        <v>6500</v>
      </c>
      <c r="L78" s="119">
        <v>1083</v>
      </c>
      <c r="M78" s="120"/>
    </row>
    <row r="79" spans="1:15" x14ac:dyDescent="0.3">
      <c r="E79" s="79"/>
      <c r="F79" s="79"/>
      <c r="G79" s="80"/>
      <c r="J79" s="80"/>
      <c r="L79" s="3"/>
      <c r="M79" s="3"/>
      <c r="N79" s="3"/>
      <c r="O79" s="3"/>
    </row>
    <row r="80" spans="1:15" ht="18" x14ac:dyDescent="0.3">
      <c r="B80" s="9" t="s">
        <v>46</v>
      </c>
      <c r="O80" s="3"/>
    </row>
    <row r="81" spans="1:15" s="1" customFormat="1" x14ac:dyDescent="0.3">
      <c r="B81" s="2"/>
      <c r="E81" s="42" t="s">
        <v>30</v>
      </c>
      <c r="F81" s="43" t="s">
        <v>31</v>
      </c>
      <c r="G81" s="44"/>
      <c r="H81" s="43"/>
      <c r="I81" s="44"/>
      <c r="J81" s="43"/>
      <c r="K81" s="44"/>
      <c r="L81" s="43"/>
      <c r="M81" s="44"/>
      <c r="N81" s="45"/>
    </row>
    <row r="82" spans="1:15" s="46" customFormat="1" ht="12" x14ac:dyDescent="0.3">
      <c r="B82" s="47"/>
      <c r="E82" s="48" t="s">
        <v>26</v>
      </c>
      <c r="F82" s="49" t="s">
        <v>26</v>
      </c>
      <c r="G82" s="50"/>
      <c r="H82" s="49"/>
      <c r="I82" s="50"/>
      <c r="J82" s="49"/>
      <c r="K82" s="50"/>
      <c r="L82" s="49"/>
      <c r="M82" s="50"/>
      <c r="N82" s="51"/>
    </row>
    <row r="83" spans="1:15" s="1" customFormat="1" x14ac:dyDescent="0.3">
      <c r="B83" s="2"/>
      <c r="D83" s="15" t="s">
        <v>41</v>
      </c>
      <c r="E83" s="16">
        <v>229.98699951171875</v>
      </c>
      <c r="F83" s="17">
        <v>126</v>
      </c>
      <c r="G83" s="18"/>
      <c r="H83" s="17"/>
      <c r="I83" s="18"/>
      <c r="J83" s="17"/>
      <c r="K83" s="18"/>
      <c r="L83" s="17"/>
      <c r="M83" s="18"/>
      <c r="N83" s="20"/>
    </row>
    <row r="84" spans="1:15" x14ac:dyDescent="0.3">
      <c r="A84" s="3"/>
      <c r="B84" s="52"/>
      <c r="D84" s="21" t="s">
        <v>47</v>
      </c>
      <c r="E84" s="22">
        <v>191.656005859375</v>
      </c>
      <c r="F84" s="23">
        <v>105</v>
      </c>
      <c r="G84" s="24"/>
      <c r="H84" s="23"/>
      <c r="I84" s="24"/>
      <c r="J84" s="23"/>
      <c r="K84" s="24"/>
      <c r="L84" s="23"/>
      <c r="M84" s="24"/>
      <c r="N84" s="26"/>
      <c r="O84" s="3"/>
    </row>
    <row r="85" spans="1:15" x14ac:dyDescent="0.3">
      <c r="A85" s="3"/>
      <c r="B85" s="52"/>
      <c r="D85" s="21" t="s">
        <v>48</v>
      </c>
      <c r="E85" s="22">
        <v>229.98699951171875</v>
      </c>
      <c r="F85" s="23">
        <v>126</v>
      </c>
      <c r="G85" s="24"/>
      <c r="H85" s="23"/>
      <c r="I85" s="24"/>
      <c r="J85" s="23"/>
      <c r="K85" s="24"/>
      <c r="L85" s="23"/>
      <c r="M85" s="24"/>
      <c r="N85" s="26"/>
      <c r="O85" s="3"/>
    </row>
    <row r="86" spans="1:15" x14ac:dyDescent="0.3">
      <c r="A86" s="3"/>
      <c r="B86" s="52"/>
      <c r="D86" s="21" t="s">
        <v>49</v>
      </c>
      <c r="E86" s="22">
        <v>0</v>
      </c>
      <c r="F86" s="23">
        <v>0</v>
      </c>
      <c r="G86" s="24"/>
      <c r="H86" s="23"/>
      <c r="I86" s="24"/>
      <c r="J86" s="23"/>
      <c r="K86" s="24"/>
      <c r="L86" s="23"/>
      <c r="M86" s="24"/>
      <c r="N86" s="26"/>
      <c r="O86" s="3"/>
    </row>
    <row r="87" spans="1:15" x14ac:dyDescent="0.3">
      <c r="A87" s="3"/>
      <c r="B87" s="52"/>
      <c r="D87" s="63" t="s">
        <v>50</v>
      </c>
      <c r="E87" s="121">
        <v>0</v>
      </c>
      <c r="F87" s="122">
        <v>0</v>
      </c>
      <c r="G87" s="123"/>
      <c r="H87" s="122"/>
      <c r="I87" s="123"/>
      <c r="J87" s="122"/>
      <c r="K87" s="123"/>
      <c r="L87" s="122"/>
      <c r="M87" s="123"/>
      <c r="N87" s="124"/>
      <c r="O87" s="3"/>
    </row>
    <row r="88" spans="1:15" s="39" customFormat="1" x14ac:dyDescent="0.3">
      <c r="B88" s="40"/>
      <c r="D88" s="39" t="s">
        <v>51</v>
      </c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</row>
    <row r="90" spans="1:15" ht="18" x14ac:dyDescent="0.3">
      <c r="B90" s="9" t="s">
        <v>52</v>
      </c>
      <c r="O90" s="3"/>
    </row>
    <row r="91" spans="1:15" s="1" customFormat="1" x14ac:dyDescent="0.3">
      <c r="B91" s="2"/>
      <c r="E91" s="42" t="s">
        <v>30</v>
      </c>
      <c r="F91" s="43" t="s">
        <v>31</v>
      </c>
      <c r="G91" s="44"/>
      <c r="H91" s="43"/>
      <c r="I91" s="44"/>
      <c r="J91" s="43"/>
      <c r="K91" s="44"/>
      <c r="L91" s="43"/>
      <c r="M91" s="44"/>
      <c r="N91" s="45"/>
    </row>
    <row r="92" spans="1:15" s="46" customFormat="1" ht="12" x14ac:dyDescent="0.3">
      <c r="B92" s="47"/>
      <c r="E92" s="48" t="s">
        <v>26</v>
      </c>
      <c r="F92" s="49" t="s">
        <v>26</v>
      </c>
      <c r="G92" s="50"/>
      <c r="H92" s="49"/>
      <c r="I92" s="50"/>
      <c r="J92" s="49"/>
      <c r="K92" s="50"/>
      <c r="L92" s="49"/>
      <c r="M92" s="50"/>
      <c r="N92" s="51"/>
    </row>
    <row r="93" spans="1:15" s="1" customFormat="1" x14ac:dyDescent="0.3">
      <c r="B93" s="2"/>
      <c r="D93" s="15" t="s">
        <v>41</v>
      </c>
      <c r="E93" s="16">
        <v>229.98699951171875</v>
      </c>
      <c r="F93" s="17">
        <v>126</v>
      </c>
      <c r="G93" s="18"/>
      <c r="H93" s="17"/>
      <c r="I93" s="18"/>
      <c r="J93" s="17"/>
      <c r="K93" s="18"/>
      <c r="L93" s="17"/>
      <c r="M93" s="18"/>
      <c r="N93" s="20"/>
    </row>
    <row r="94" spans="1:15" x14ac:dyDescent="0.3">
      <c r="A94" s="3"/>
      <c r="B94" s="52"/>
      <c r="D94" s="21" t="s">
        <v>53</v>
      </c>
      <c r="E94" s="22">
        <v>62.518238067626953</v>
      </c>
      <c r="F94" s="23">
        <v>132.28340148925781</v>
      </c>
      <c r="G94" s="24"/>
      <c r="H94" s="23"/>
      <c r="I94" s="24"/>
      <c r="J94" s="23"/>
      <c r="K94" s="24"/>
      <c r="L94" s="23"/>
      <c r="M94" s="24"/>
      <c r="N94" s="26"/>
      <c r="O94" s="3"/>
    </row>
    <row r="95" spans="1:15" x14ac:dyDescent="0.3">
      <c r="A95" s="3"/>
      <c r="B95" s="52"/>
      <c r="D95" s="21" t="s">
        <v>54</v>
      </c>
      <c r="E95" s="22">
        <v>62.518238067626953</v>
      </c>
      <c r="F95" s="23">
        <v>132.28340148925781</v>
      </c>
      <c r="G95" s="24"/>
      <c r="H95" s="23"/>
      <c r="I95" s="24"/>
      <c r="J95" s="23"/>
      <c r="K95" s="24"/>
      <c r="L95" s="23"/>
      <c r="M95" s="24"/>
      <c r="N95" s="26"/>
      <c r="O95" s="3"/>
    </row>
    <row r="96" spans="1:15" x14ac:dyDescent="0.3">
      <c r="A96" s="3"/>
      <c r="B96" s="52"/>
      <c r="D96" s="21" t="s">
        <v>9</v>
      </c>
      <c r="E96" s="22">
        <v>14378.3818359375</v>
      </c>
      <c r="F96" s="23">
        <v>16667.708984375</v>
      </c>
      <c r="G96" s="24"/>
      <c r="H96" s="23"/>
      <c r="I96" s="24"/>
      <c r="J96" s="23"/>
      <c r="K96" s="24"/>
      <c r="L96" s="23"/>
      <c r="M96" s="24"/>
      <c r="N96" s="26"/>
      <c r="O96" s="3"/>
    </row>
    <row r="97" spans="1:15" x14ac:dyDescent="0.3">
      <c r="A97" s="3"/>
      <c r="B97" s="52"/>
      <c r="D97" s="21" t="s">
        <v>50</v>
      </c>
      <c r="E97" s="22">
        <v>0</v>
      </c>
      <c r="F97" s="23">
        <v>0</v>
      </c>
      <c r="G97" s="24"/>
      <c r="H97" s="23"/>
      <c r="I97" s="24"/>
      <c r="J97" s="23"/>
      <c r="K97" s="24"/>
      <c r="L97" s="23"/>
      <c r="M97" s="24"/>
      <c r="N97" s="26"/>
      <c r="O97" s="3"/>
    </row>
    <row r="98" spans="1:15" x14ac:dyDescent="0.3">
      <c r="A98" s="3"/>
      <c r="B98" s="52"/>
      <c r="D98" s="63" t="s">
        <v>10</v>
      </c>
      <c r="E98" s="121">
        <v>0</v>
      </c>
      <c r="F98" s="122">
        <v>0</v>
      </c>
      <c r="G98" s="123"/>
      <c r="H98" s="122"/>
      <c r="I98" s="123"/>
      <c r="J98" s="122"/>
      <c r="K98" s="123"/>
      <c r="L98" s="122"/>
      <c r="M98" s="123"/>
      <c r="N98" s="124"/>
      <c r="O98" s="3"/>
    </row>
    <row r="99" spans="1:15" s="39" customFormat="1" x14ac:dyDescent="0.3">
      <c r="B99" s="40"/>
      <c r="D99" s="39" t="s">
        <v>55</v>
      </c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</row>
    <row r="101" spans="1:15" ht="18" x14ac:dyDescent="0.3">
      <c r="B101" s="9" t="s">
        <v>56</v>
      </c>
      <c r="O101" s="3"/>
    </row>
    <row r="102" spans="1:15" s="125" customFormat="1" ht="30" customHeight="1" x14ac:dyDescent="0.3">
      <c r="B102" s="126"/>
      <c r="D102" s="127" t="s">
        <v>57</v>
      </c>
      <c r="E102" s="128" t="s">
        <v>58</v>
      </c>
      <c r="F102" s="129" t="s">
        <v>59</v>
      </c>
      <c r="G102" s="129" t="s">
        <v>60</v>
      </c>
      <c r="H102" s="129" t="s">
        <v>61</v>
      </c>
      <c r="I102" s="129" t="s">
        <v>62</v>
      </c>
      <c r="J102" s="129" t="s">
        <v>63</v>
      </c>
      <c r="K102" s="130" t="s">
        <v>64</v>
      </c>
      <c r="L102" s="130" t="s">
        <v>65</v>
      </c>
      <c r="M102" s="129" t="s">
        <v>66</v>
      </c>
      <c r="N102" s="131" t="s">
        <v>67</v>
      </c>
    </row>
    <row r="103" spans="1:15" s="1" customFormat="1" x14ac:dyDescent="0.3">
      <c r="B103" s="2"/>
      <c r="D103" s="15" t="s">
        <v>68</v>
      </c>
      <c r="E103" s="132">
        <v>4</v>
      </c>
      <c r="F103" s="133">
        <v>14</v>
      </c>
      <c r="G103" s="133">
        <v>5</v>
      </c>
      <c r="H103" s="133">
        <v>65</v>
      </c>
      <c r="I103" s="133">
        <v>32</v>
      </c>
      <c r="J103" s="133">
        <v>90</v>
      </c>
      <c r="K103" s="134">
        <v>168</v>
      </c>
      <c r="L103" s="134">
        <v>168</v>
      </c>
      <c r="M103" s="133">
        <v>0</v>
      </c>
      <c r="N103" s="135">
        <v>1250</v>
      </c>
    </row>
    <row r="104" spans="1:15" x14ac:dyDescent="0.3">
      <c r="A104" s="3"/>
      <c r="B104" s="52"/>
      <c r="D104" s="27" t="s">
        <v>69</v>
      </c>
      <c r="E104" s="22">
        <v>3</v>
      </c>
      <c r="F104" s="23">
        <v>9</v>
      </c>
      <c r="G104" s="23">
        <v>7</v>
      </c>
      <c r="H104" s="23">
        <v>36</v>
      </c>
      <c r="I104" s="23">
        <v>16</v>
      </c>
      <c r="J104" s="23">
        <v>27</v>
      </c>
      <c r="K104" s="24">
        <v>79</v>
      </c>
      <c r="L104" s="24">
        <v>79</v>
      </c>
      <c r="M104" s="23">
        <v>0</v>
      </c>
      <c r="N104" s="26">
        <v>1140</v>
      </c>
      <c r="O104" s="3"/>
    </row>
    <row r="105" spans="1:15" x14ac:dyDescent="0.3">
      <c r="A105" s="3"/>
      <c r="B105" s="52"/>
      <c r="D105" s="27" t="s">
        <v>70</v>
      </c>
      <c r="E105" s="22">
        <v>2</v>
      </c>
      <c r="F105" s="23">
        <v>13</v>
      </c>
      <c r="G105" s="23">
        <v>6</v>
      </c>
      <c r="H105" s="23">
        <v>82</v>
      </c>
      <c r="I105" s="23">
        <v>31</v>
      </c>
      <c r="J105" s="23">
        <v>83</v>
      </c>
      <c r="K105" s="24">
        <v>165</v>
      </c>
      <c r="L105" s="24">
        <v>165</v>
      </c>
      <c r="M105" s="23">
        <v>0</v>
      </c>
      <c r="N105" s="26">
        <v>2050</v>
      </c>
      <c r="O105" s="3"/>
    </row>
    <row r="106" spans="1:15" x14ac:dyDescent="0.3">
      <c r="A106" s="3"/>
      <c r="B106" s="52"/>
      <c r="D106" s="27" t="s">
        <v>71</v>
      </c>
      <c r="E106" s="22">
        <v>1</v>
      </c>
      <c r="F106" s="23">
        <v>8</v>
      </c>
      <c r="G106" s="23">
        <v>5</v>
      </c>
      <c r="H106" s="23">
        <v>53</v>
      </c>
      <c r="I106" s="23">
        <v>8</v>
      </c>
      <c r="J106" s="23">
        <v>10</v>
      </c>
      <c r="K106" s="24">
        <v>49</v>
      </c>
      <c r="L106" s="24">
        <v>49</v>
      </c>
      <c r="M106" s="23">
        <v>0</v>
      </c>
      <c r="N106" s="26">
        <v>200</v>
      </c>
      <c r="O106" s="3"/>
    </row>
    <row r="107" spans="1:15" ht="0.9" customHeight="1" x14ac:dyDescent="0.3">
      <c r="A107" s="3" t="s">
        <v>72</v>
      </c>
      <c r="B107" s="52"/>
      <c r="D107" s="27" t="s">
        <v>73</v>
      </c>
      <c r="E107" s="22">
        <v>0</v>
      </c>
      <c r="F107" s="23">
        <v>13</v>
      </c>
      <c r="G107" s="23">
        <v>4</v>
      </c>
      <c r="H107" s="23">
        <v>82</v>
      </c>
      <c r="I107" s="23">
        <v>17</v>
      </c>
      <c r="J107" s="23">
        <v>43</v>
      </c>
      <c r="K107" s="24">
        <v>157</v>
      </c>
      <c r="L107" s="24">
        <v>100</v>
      </c>
      <c r="M107" s="23">
        <v>0</v>
      </c>
      <c r="N107" s="26">
        <v>2000</v>
      </c>
      <c r="O107" s="3"/>
    </row>
    <row r="108" spans="1:15" ht="0.9" customHeight="1" x14ac:dyDescent="0.3">
      <c r="A108" s="3" t="s">
        <v>72</v>
      </c>
      <c r="B108" s="52"/>
      <c r="D108" s="27" t="s">
        <v>74</v>
      </c>
      <c r="E108" s="22">
        <v>0</v>
      </c>
      <c r="F108" s="23">
        <v>8</v>
      </c>
      <c r="G108" s="23">
        <v>5</v>
      </c>
      <c r="H108" s="23">
        <v>53</v>
      </c>
      <c r="I108" s="23">
        <v>8</v>
      </c>
      <c r="J108" s="23">
        <v>10</v>
      </c>
      <c r="K108" s="24">
        <v>69</v>
      </c>
      <c r="L108" s="24">
        <v>49</v>
      </c>
      <c r="M108" s="23">
        <v>0</v>
      </c>
      <c r="N108" s="26">
        <v>1500</v>
      </c>
      <c r="O108" s="3"/>
    </row>
    <row r="109" spans="1:15" x14ac:dyDescent="0.3">
      <c r="A109" s="3"/>
      <c r="B109" s="52"/>
      <c r="D109" s="33"/>
      <c r="E109" s="121"/>
      <c r="F109" s="122"/>
      <c r="G109" s="122"/>
      <c r="H109" s="122"/>
      <c r="I109" s="122"/>
      <c r="J109" s="122"/>
      <c r="K109" s="123"/>
      <c r="L109" s="123"/>
      <c r="M109" s="122"/>
      <c r="N109" s="124"/>
      <c r="O109" s="3"/>
    </row>
    <row r="110" spans="1:15" s="39" customFormat="1" x14ac:dyDescent="0.3">
      <c r="B110" s="40"/>
      <c r="D110" s="39" t="s">
        <v>75</v>
      </c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</row>
    <row r="112" spans="1:15" s="125" customFormat="1" ht="30" customHeight="1" x14ac:dyDescent="0.3">
      <c r="B112" s="126"/>
      <c r="D112" s="127" t="s">
        <v>76</v>
      </c>
      <c r="E112" s="128" t="s">
        <v>58</v>
      </c>
      <c r="F112" s="129" t="s">
        <v>77</v>
      </c>
      <c r="G112" s="129" t="s">
        <v>78</v>
      </c>
      <c r="H112" s="129" t="s">
        <v>79</v>
      </c>
      <c r="I112" s="129" t="s">
        <v>80</v>
      </c>
      <c r="J112" s="129" t="s">
        <v>81</v>
      </c>
      <c r="K112" s="130" t="s">
        <v>64</v>
      </c>
      <c r="L112" s="130" t="s">
        <v>65</v>
      </c>
      <c r="M112" s="129" t="s">
        <v>66</v>
      </c>
      <c r="N112" s="131" t="s">
        <v>67</v>
      </c>
    </row>
    <row r="113" spans="1:15" s="1" customFormat="1" x14ac:dyDescent="0.3">
      <c r="B113" s="2"/>
      <c r="D113" s="15" t="s">
        <v>72</v>
      </c>
      <c r="E113" s="132"/>
      <c r="F113" s="133"/>
      <c r="G113" s="133"/>
      <c r="H113" s="133"/>
      <c r="I113" s="133"/>
      <c r="J113" s="133"/>
      <c r="K113" s="134"/>
      <c r="L113" s="134"/>
      <c r="M113" s="133"/>
      <c r="N113" s="135"/>
    </row>
    <row r="114" spans="1:15" x14ac:dyDescent="0.3">
      <c r="A114" s="3"/>
      <c r="B114" s="52"/>
      <c r="D114" s="27"/>
      <c r="E114" s="22"/>
      <c r="F114" s="23"/>
      <c r="G114" s="23"/>
      <c r="H114" s="23"/>
      <c r="I114" s="23"/>
      <c r="J114" s="23"/>
      <c r="K114" s="24"/>
      <c r="L114" s="24"/>
      <c r="M114" s="23"/>
      <c r="N114" s="26"/>
      <c r="O114" s="3"/>
    </row>
    <row r="115" spans="1:15" x14ac:dyDescent="0.3">
      <c r="A115" s="3"/>
      <c r="B115" s="52"/>
      <c r="D115" s="27"/>
      <c r="E115" s="22"/>
      <c r="F115" s="23"/>
      <c r="G115" s="23"/>
      <c r="H115" s="23"/>
      <c r="I115" s="23"/>
      <c r="J115" s="23"/>
      <c r="K115" s="24"/>
      <c r="L115" s="24"/>
      <c r="M115" s="23"/>
      <c r="N115" s="26"/>
      <c r="O115" s="3"/>
    </row>
    <row r="116" spans="1:15" x14ac:dyDescent="0.3">
      <c r="A116" s="3"/>
      <c r="B116" s="52"/>
      <c r="D116" s="27"/>
      <c r="E116" s="22"/>
      <c r="F116" s="23"/>
      <c r="G116" s="23"/>
      <c r="H116" s="23"/>
      <c r="I116" s="23"/>
      <c r="J116" s="23"/>
      <c r="K116" s="24"/>
      <c r="L116" s="24"/>
      <c r="M116" s="23"/>
      <c r="N116" s="26"/>
      <c r="O116" s="3"/>
    </row>
    <row r="117" spans="1:15" x14ac:dyDescent="0.3">
      <c r="A117" s="3"/>
      <c r="B117" s="52"/>
      <c r="D117" s="33"/>
      <c r="E117" s="121"/>
      <c r="F117" s="122"/>
      <c r="G117" s="122"/>
      <c r="H117" s="122"/>
      <c r="I117" s="122"/>
      <c r="J117" s="122"/>
      <c r="K117" s="123"/>
      <c r="L117" s="123"/>
      <c r="M117" s="122"/>
      <c r="N117" s="124"/>
      <c r="O117" s="3"/>
    </row>
    <row r="118" spans="1:15" s="39" customFormat="1" x14ac:dyDescent="0.3">
      <c r="B118" s="40"/>
      <c r="D118" s="39" t="s">
        <v>75</v>
      </c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</row>
  </sheetData>
  <sortState xmlns:xlrd2="http://schemas.microsoft.com/office/spreadsheetml/2017/richdata2" ref="A6:B26">
    <sortCondition ref="B6:B26"/>
  </sortState>
  <mergeCells count="3">
    <mergeCell ref="D66:E67"/>
    <mergeCell ref="F66:I66"/>
    <mergeCell ref="J66:M6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5"/>
  <sheetViews>
    <sheetView showGridLines="0" zoomScaleNormal="100" workbookViewId="0">
      <selection activeCell="G38" sqref="G38"/>
    </sheetView>
  </sheetViews>
  <sheetFormatPr defaultColWidth="11.44140625" defaultRowHeight="14.4" x14ac:dyDescent="0.3"/>
  <cols>
    <col min="1" max="1" width="4" style="1" customWidth="1"/>
    <col min="2" max="2" width="4" style="2" customWidth="1"/>
    <col min="3" max="3" width="4" style="3" customWidth="1"/>
    <col min="4" max="4" width="13.33203125" style="3" customWidth="1"/>
    <col min="5" max="7" width="13.33203125" style="79" customWidth="1"/>
    <col min="8" max="8" width="13.33203125" style="4" customWidth="1"/>
    <col min="9" max="9" width="13.33203125" style="80" customWidth="1"/>
    <col min="10" max="10" width="13.33203125" style="4" customWidth="1"/>
    <col min="11" max="11" width="13.33203125" style="80" customWidth="1"/>
    <col min="12" max="12" width="13.33203125" style="4" customWidth="1"/>
    <col min="13" max="13" width="11.44140625" style="3" customWidth="1"/>
    <col min="14" max="16384" width="11.44140625" style="3"/>
  </cols>
  <sheetData>
    <row r="1" spans="1:12" s="5" customFormat="1" ht="23.4" x14ac:dyDescent="0.3">
      <c r="A1" s="6" t="s">
        <v>82</v>
      </c>
      <c r="B1" s="7"/>
      <c r="E1" s="136"/>
      <c r="F1" s="136"/>
      <c r="G1" s="136"/>
      <c r="H1" s="8"/>
      <c r="I1" s="137"/>
      <c r="J1" s="8"/>
      <c r="K1" s="137"/>
      <c r="L1" s="8"/>
    </row>
    <row r="2" spans="1:12" ht="18" x14ac:dyDescent="0.3">
      <c r="B2" s="9"/>
    </row>
    <row r="3" spans="1:12" s="81" customFormat="1" ht="28.8" x14ac:dyDescent="0.3">
      <c r="B3" s="82"/>
      <c r="D3" s="138" t="s">
        <v>83</v>
      </c>
      <c r="E3" s="139" t="s">
        <v>84</v>
      </c>
      <c r="F3" s="140" t="s">
        <v>85</v>
      </c>
      <c r="G3" s="139" t="s">
        <v>8</v>
      </c>
      <c r="H3" s="140" t="s">
        <v>28</v>
      </c>
      <c r="I3" s="141" t="s">
        <v>38</v>
      </c>
      <c r="J3" s="140" t="s">
        <v>86</v>
      </c>
      <c r="K3" s="141" t="s">
        <v>37</v>
      </c>
      <c r="L3" s="142" t="s">
        <v>41</v>
      </c>
    </row>
    <row r="4" spans="1:12" s="1" customFormat="1" x14ac:dyDescent="0.3">
      <c r="B4" s="2"/>
      <c r="D4" s="143">
        <v>4</v>
      </c>
      <c r="E4" s="144" t="s">
        <v>87</v>
      </c>
      <c r="F4" s="145">
        <v>1392.5233154296875</v>
      </c>
      <c r="G4" s="144">
        <v>65321.7578125</v>
      </c>
      <c r="H4" s="145">
        <v>25966.9140625</v>
      </c>
      <c r="I4" s="72">
        <v>0.1513725221157074</v>
      </c>
      <c r="J4" s="145">
        <v>99550.6015625</v>
      </c>
      <c r="K4" s="72">
        <v>0.19689807295799255</v>
      </c>
      <c r="L4" s="146">
        <v>355.98699951171875</v>
      </c>
    </row>
    <row r="5" spans="1:12" x14ac:dyDescent="0.3">
      <c r="A5" s="3"/>
      <c r="D5" s="147">
        <v>4</v>
      </c>
      <c r="E5" s="105" t="s">
        <v>88</v>
      </c>
      <c r="F5" s="104">
        <v>4090.490478515625</v>
      </c>
      <c r="G5" s="105">
        <v>277791</v>
      </c>
      <c r="H5" s="104">
        <v>144283.34375</v>
      </c>
      <c r="I5" s="148">
        <v>0.65650147199630737</v>
      </c>
      <c r="J5" s="104">
        <v>431750.1875</v>
      </c>
      <c r="K5" s="148">
        <v>0.61773055791854858</v>
      </c>
      <c r="L5" s="106">
        <v>1116.842041015625</v>
      </c>
    </row>
    <row r="6" spans="1:12" x14ac:dyDescent="0.3">
      <c r="A6" s="3"/>
      <c r="D6" s="147">
        <v>4</v>
      </c>
      <c r="E6" s="105" t="s">
        <v>89</v>
      </c>
      <c r="F6" s="104">
        <v>427.24008178710938</v>
      </c>
      <c r="G6" s="105">
        <v>15393.841796875</v>
      </c>
      <c r="H6" s="104">
        <v>2916.335693359375</v>
      </c>
      <c r="I6" s="148">
        <v>3.4382171928882599E-2</v>
      </c>
      <c r="J6" s="104">
        <v>22611.537109375</v>
      </c>
      <c r="K6" s="148">
        <v>5.0341375172138214E-2</v>
      </c>
      <c r="L6" s="106">
        <v>91.015998840332031</v>
      </c>
    </row>
    <row r="7" spans="1:12" x14ac:dyDescent="0.3">
      <c r="A7" s="3"/>
      <c r="D7" s="147">
        <v>4</v>
      </c>
      <c r="E7" s="105" t="s">
        <v>90</v>
      </c>
      <c r="F7" s="104">
        <v>1034.6427001953125</v>
      </c>
      <c r="G7" s="105">
        <v>66215.1171875</v>
      </c>
      <c r="H7" s="104">
        <v>20766.173828125</v>
      </c>
      <c r="I7" s="148">
        <v>0.15774381160736084</v>
      </c>
      <c r="J7" s="104">
        <v>103740.6953125</v>
      </c>
      <c r="K7" s="148">
        <v>0.13503000140190125</v>
      </c>
      <c r="L7" s="106">
        <v>244.13099670410156</v>
      </c>
    </row>
    <row r="8" spans="1:12" x14ac:dyDescent="0.3">
      <c r="A8" s="3"/>
      <c r="D8" s="147">
        <v>3</v>
      </c>
      <c r="E8" s="105" t="s">
        <v>87</v>
      </c>
      <c r="F8" s="104">
        <v>1110.382080078125</v>
      </c>
      <c r="G8" s="105">
        <v>44302.97265625</v>
      </c>
      <c r="H8" s="104">
        <v>16092.611328125</v>
      </c>
      <c r="I8" s="148">
        <v>0.13795427978038788</v>
      </c>
      <c r="J8" s="104">
        <v>67519</v>
      </c>
      <c r="K8" s="148">
        <v>0.19432128965854645</v>
      </c>
      <c r="L8" s="106">
        <v>276.82699584960938</v>
      </c>
    </row>
    <row r="9" spans="1:12" x14ac:dyDescent="0.3">
      <c r="A9" s="3"/>
      <c r="D9" s="147">
        <v>3</v>
      </c>
      <c r="E9" s="105" t="s">
        <v>88</v>
      </c>
      <c r="F9" s="104">
        <v>3154.004150390625</v>
      </c>
      <c r="G9" s="105">
        <v>183604.640625</v>
      </c>
      <c r="H9" s="104">
        <v>83716</v>
      </c>
      <c r="I9" s="148">
        <v>0.5790177583694458</v>
      </c>
      <c r="J9" s="104">
        <v>283388.8125</v>
      </c>
      <c r="K9" s="148">
        <v>0.53480172157287598</v>
      </c>
      <c r="L9" s="106">
        <v>761.8699951171875</v>
      </c>
    </row>
    <row r="10" spans="1:12" x14ac:dyDescent="0.3">
      <c r="A10" s="3"/>
      <c r="D10" s="147">
        <v>3</v>
      </c>
      <c r="E10" s="105" t="s">
        <v>89</v>
      </c>
      <c r="F10" s="104">
        <v>633.6959228515625</v>
      </c>
      <c r="G10" s="105">
        <v>25443.02734375</v>
      </c>
      <c r="H10" s="104">
        <v>10429.4521484375</v>
      </c>
      <c r="I10" s="148">
        <v>7.6388366520404816E-2</v>
      </c>
      <c r="J10" s="104">
        <v>37386.77734375</v>
      </c>
      <c r="K10" s="148">
        <v>0.1097773090004921</v>
      </c>
      <c r="L10" s="106">
        <v>156.38699340820313</v>
      </c>
    </row>
    <row r="11" spans="1:12" x14ac:dyDescent="0.3">
      <c r="A11" s="3"/>
      <c r="D11" s="147">
        <v>3</v>
      </c>
      <c r="E11" s="105" t="s">
        <v>90</v>
      </c>
      <c r="F11" s="104">
        <v>1091.5634765625</v>
      </c>
      <c r="G11" s="105">
        <v>63908.1171875</v>
      </c>
      <c r="H11" s="104">
        <v>20149.513671875</v>
      </c>
      <c r="I11" s="148">
        <v>0.20663958787918091</v>
      </c>
      <c r="J11" s="104">
        <v>101135.6640625</v>
      </c>
      <c r="K11" s="148">
        <v>0.16109965741634369</v>
      </c>
      <c r="L11" s="106">
        <v>229.5</v>
      </c>
    </row>
    <row r="12" spans="1:12" x14ac:dyDescent="0.3">
      <c r="A12" s="3"/>
      <c r="D12" s="147">
        <v>2</v>
      </c>
      <c r="E12" s="105" t="s">
        <v>87</v>
      </c>
      <c r="F12" s="104">
        <v>1045.696044921875</v>
      </c>
      <c r="G12" s="105">
        <v>34196.96875</v>
      </c>
      <c r="H12" s="104">
        <v>13970.701171875</v>
      </c>
      <c r="I12" s="148">
        <v>0.12893545627593994</v>
      </c>
      <c r="J12" s="104">
        <v>51927.171875</v>
      </c>
      <c r="K12" s="148">
        <v>0.19382244348526001</v>
      </c>
      <c r="L12" s="106">
        <v>213.69700622558594</v>
      </c>
    </row>
    <row r="13" spans="1:12" x14ac:dyDescent="0.3">
      <c r="A13" s="3" t="s">
        <v>72</v>
      </c>
      <c r="D13" s="147">
        <v>2</v>
      </c>
      <c r="E13" s="105" t="s">
        <v>88</v>
      </c>
      <c r="F13" s="104">
        <v>2240.471435546875</v>
      </c>
      <c r="G13" s="105">
        <v>126911.5078125</v>
      </c>
      <c r="H13" s="104">
        <v>54173.05859375</v>
      </c>
      <c r="I13" s="148">
        <v>0.48985388875007629</v>
      </c>
      <c r="J13" s="104">
        <v>197282.640625</v>
      </c>
      <c r="K13" s="148">
        <v>0.4243011474609375</v>
      </c>
      <c r="L13" s="106">
        <v>467.80899047851563</v>
      </c>
    </row>
    <row r="14" spans="1:12" x14ac:dyDescent="0.3">
      <c r="A14" s="3" t="s">
        <v>72</v>
      </c>
      <c r="D14" s="147">
        <v>2</v>
      </c>
      <c r="E14" s="105" t="s">
        <v>89</v>
      </c>
      <c r="F14" s="104">
        <v>764.36932373046875</v>
      </c>
      <c r="G14" s="105">
        <v>30063.416015625</v>
      </c>
      <c r="H14" s="104">
        <v>13277.974609375</v>
      </c>
      <c r="I14" s="148">
        <v>0.11051413416862488</v>
      </c>
      <c r="J14" s="104">
        <v>44508.2109375</v>
      </c>
      <c r="K14" s="148">
        <v>0.16430787742137909</v>
      </c>
      <c r="L14" s="106">
        <v>181.156005859375</v>
      </c>
    </row>
    <row r="15" spans="1:12" x14ac:dyDescent="0.3">
      <c r="A15" s="3" t="s">
        <v>72</v>
      </c>
      <c r="D15" s="147">
        <v>2</v>
      </c>
      <c r="E15" s="105" t="s">
        <v>90</v>
      </c>
      <c r="F15" s="104">
        <v>1272.3709716796875</v>
      </c>
      <c r="G15" s="105">
        <v>67927.03125</v>
      </c>
      <c r="H15" s="104">
        <v>21736.328125</v>
      </c>
      <c r="I15" s="148">
        <v>0.27069652080535889</v>
      </c>
      <c r="J15" s="104">
        <v>109019.703125</v>
      </c>
      <c r="K15" s="148">
        <v>0.21756851673126221</v>
      </c>
      <c r="L15" s="106">
        <v>239.87800598144531</v>
      </c>
    </row>
    <row r="16" spans="1:12" x14ac:dyDescent="0.3">
      <c r="A16" s="3" t="s">
        <v>72</v>
      </c>
      <c r="D16" s="147">
        <v>1</v>
      </c>
      <c r="E16" s="105" t="s">
        <v>87</v>
      </c>
      <c r="F16" s="104">
        <v>1177.2410888671875</v>
      </c>
      <c r="G16" s="105">
        <v>39518.26953125</v>
      </c>
      <c r="H16" s="104">
        <v>16408.57421875</v>
      </c>
      <c r="I16" s="148">
        <v>0.17597717046737671</v>
      </c>
      <c r="J16" s="104">
        <v>59937.84765625</v>
      </c>
      <c r="K16" s="148">
        <v>0.25022980570793152</v>
      </c>
      <c r="L16" s="106">
        <v>227.843994140625</v>
      </c>
    </row>
    <row r="17" spans="1:12" x14ac:dyDescent="0.3">
      <c r="A17" s="3" t="s">
        <v>72</v>
      </c>
      <c r="D17" s="147">
        <v>1</v>
      </c>
      <c r="E17" s="105" t="s">
        <v>88</v>
      </c>
      <c r="F17" s="104">
        <v>1370.647705078125</v>
      </c>
      <c r="G17" s="105">
        <v>74393.75</v>
      </c>
      <c r="H17" s="104">
        <v>28021.484375</v>
      </c>
      <c r="I17" s="148">
        <v>0.34173059463500977</v>
      </c>
      <c r="J17" s="104">
        <v>116393.484375</v>
      </c>
      <c r="K17" s="148">
        <v>0.26633566617965698</v>
      </c>
      <c r="L17" s="106">
        <v>242.50900268554688</v>
      </c>
    </row>
    <row r="18" spans="1:12" x14ac:dyDescent="0.3">
      <c r="A18" s="3" t="s">
        <v>72</v>
      </c>
      <c r="D18" s="147">
        <v>1</v>
      </c>
      <c r="E18" s="105" t="s">
        <v>89</v>
      </c>
      <c r="F18" s="104">
        <v>889.43536376953125</v>
      </c>
      <c r="G18" s="105">
        <v>33433.45703125</v>
      </c>
      <c r="H18" s="104">
        <v>14674.8017578125</v>
      </c>
      <c r="I18" s="148">
        <v>0.14682984352111816</v>
      </c>
      <c r="J18" s="104">
        <v>50010.26953125</v>
      </c>
      <c r="K18" s="148">
        <v>0.21702969074249268</v>
      </c>
      <c r="L18" s="106">
        <v>197.61399841308594</v>
      </c>
    </row>
    <row r="19" spans="1:12" x14ac:dyDescent="0.3">
      <c r="A19" s="3" t="s">
        <v>72</v>
      </c>
      <c r="D19" s="147">
        <v>1</v>
      </c>
      <c r="E19" s="105" t="s">
        <v>90</v>
      </c>
      <c r="F19" s="104">
        <v>1327.2662353515625</v>
      </c>
      <c r="G19" s="105">
        <v>71835.1796875</v>
      </c>
      <c r="H19" s="104">
        <v>23049.48828125</v>
      </c>
      <c r="I19" s="148">
        <v>0.33546239137649536</v>
      </c>
      <c r="J19" s="104">
        <v>114258.546875</v>
      </c>
      <c r="K19" s="148">
        <v>0.26640483736991882</v>
      </c>
      <c r="L19" s="106">
        <v>242.57200622558594</v>
      </c>
    </row>
    <row r="20" spans="1:12" x14ac:dyDescent="0.3">
      <c r="A20" s="3" t="s">
        <v>72</v>
      </c>
      <c r="D20" s="147">
        <v>0</v>
      </c>
      <c r="E20" s="105" t="s">
        <v>87</v>
      </c>
      <c r="F20" s="104">
        <v>1000</v>
      </c>
      <c r="G20" s="105">
        <v>31856.31640625</v>
      </c>
      <c r="H20" s="104">
        <v>10790.1435546875</v>
      </c>
      <c r="I20" s="148">
        <v>0.17241135239601135</v>
      </c>
      <c r="J20" s="104">
        <v>47798.03125</v>
      </c>
      <c r="K20" s="148">
        <v>0.23598393797874451</v>
      </c>
      <c r="L20" s="106">
        <v>175.81700134277344</v>
      </c>
    </row>
    <row r="21" spans="1:12" x14ac:dyDescent="0.3">
      <c r="A21" s="3" t="s">
        <v>72</v>
      </c>
      <c r="D21" s="147">
        <v>0</v>
      </c>
      <c r="E21" s="105" t="s">
        <v>88</v>
      </c>
      <c r="F21" s="104">
        <v>1000</v>
      </c>
      <c r="G21" s="105">
        <v>59198.33984375</v>
      </c>
      <c r="H21" s="104">
        <v>13232.017578125</v>
      </c>
      <c r="I21" s="148">
        <v>0.33840093016624451</v>
      </c>
      <c r="J21" s="104">
        <v>93815.7421875</v>
      </c>
      <c r="K21" s="148">
        <v>0.25444877147674561</v>
      </c>
      <c r="L21" s="106">
        <v>189.57400512695313</v>
      </c>
    </row>
    <row r="22" spans="1:12" x14ac:dyDescent="0.3">
      <c r="A22" s="3" t="s">
        <v>72</v>
      </c>
      <c r="D22" s="147">
        <v>0</v>
      </c>
      <c r="E22" s="105" t="s">
        <v>89</v>
      </c>
      <c r="F22" s="104">
        <v>1000</v>
      </c>
      <c r="G22" s="105">
        <v>34878.390625</v>
      </c>
      <c r="H22" s="104">
        <v>13773.4365234375</v>
      </c>
      <c r="I22" s="148">
        <v>0.19066621363162994</v>
      </c>
      <c r="J22" s="104">
        <v>52858.875</v>
      </c>
      <c r="K22" s="148">
        <v>0.27531883120536804</v>
      </c>
      <c r="L22" s="106">
        <v>205.12300109863281</v>
      </c>
    </row>
    <row r="23" spans="1:12" x14ac:dyDescent="0.3">
      <c r="A23" s="3" t="s">
        <v>72</v>
      </c>
      <c r="D23" s="147">
        <v>0</v>
      </c>
      <c r="E23" s="105" t="s">
        <v>90</v>
      </c>
      <c r="F23" s="104">
        <v>1000</v>
      </c>
      <c r="G23" s="105">
        <v>52433.94921875</v>
      </c>
      <c r="H23" s="104">
        <v>12646.5341796875</v>
      </c>
      <c r="I23" s="148">
        <v>0.298521488904953</v>
      </c>
      <c r="J23" s="104">
        <v>82759.8671875</v>
      </c>
      <c r="K23" s="148">
        <v>0.23424845933914185</v>
      </c>
      <c r="L23" s="106">
        <v>174.52400207519531</v>
      </c>
    </row>
    <row r="24" spans="1:12" s="1" customFormat="1" x14ac:dyDescent="0.3">
      <c r="B24" s="2"/>
      <c r="D24" s="149"/>
      <c r="E24" s="115"/>
      <c r="F24" s="114"/>
      <c r="G24" s="115"/>
      <c r="H24" s="114"/>
      <c r="I24" s="150"/>
      <c r="J24" s="114"/>
      <c r="K24" s="150"/>
      <c r="L24" s="116"/>
    </row>
    <row r="25" spans="1:12" s="39" customFormat="1" x14ac:dyDescent="0.3">
      <c r="D25" s="39" t="s">
        <v>91</v>
      </c>
      <c r="I25" s="151"/>
      <c r="K25" s="15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2"/>
  <sheetViews>
    <sheetView showGridLines="0" topLeftCell="A79" zoomScaleNormal="100" workbookViewId="0"/>
  </sheetViews>
  <sheetFormatPr defaultColWidth="11.44140625" defaultRowHeight="14.4" x14ac:dyDescent="0.3"/>
  <cols>
    <col min="1" max="1" width="4" style="1" customWidth="1"/>
    <col min="2" max="2" width="4" style="2" customWidth="1"/>
    <col min="3" max="3" width="4" style="3" customWidth="1"/>
    <col min="4" max="4" width="28.33203125" style="3" customWidth="1"/>
    <col min="5" max="5" width="12.88671875" style="79" customWidth="1"/>
    <col min="6" max="6" width="12.88671875" style="80" customWidth="1"/>
    <col min="7" max="8" width="12.88671875" style="4" customWidth="1"/>
    <col min="9" max="9" width="12.88671875" style="80" customWidth="1"/>
    <col min="10" max="13" width="12.88671875" style="4" customWidth="1"/>
    <col min="14" max="14" width="11.44140625" style="3" customWidth="1"/>
    <col min="15" max="16384" width="11.44140625" style="3"/>
  </cols>
  <sheetData>
    <row r="1" spans="1:14" s="5" customFormat="1" ht="23.4" x14ac:dyDescent="0.3">
      <c r="A1" s="6" t="s">
        <v>92</v>
      </c>
      <c r="B1" s="7"/>
      <c r="E1" s="136"/>
      <c r="F1" s="137"/>
      <c r="G1" s="8"/>
      <c r="H1" s="8"/>
      <c r="I1" s="137"/>
      <c r="J1" s="8"/>
      <c r="K1" s="8"/>
      <c r="L1" s="8"/>
      <c r="M1" s="8"/>
    </row>
    <row r="2" spans="1:14" ht="18" x14ac:dyDescent="0.3">
      <c r="B2" s="9" t="s">
        <v>93</v>
      </c>
    </row>
    <row r="3" spans="1:14" s="81" customFormat="1" ht="28.8" x14ac:dyDescent="0.3">
      <c r="B3" s="82"/>
      <c r="D3" s="127" t="s">
        <v>57</v>
      </c>
      <c r="E3" s="152" t="s">
        <v>94</v>
      </c>
      <c r="F3" s="153" t="s">
        <v>38</v>
      </c>
      <c r="G3" s="129" t="s">
        <v>86</v>
      </c>
      <c r="H3" s="129" t="s">
        <v>95</v>
      </c>
      <c r="I3" s="141" t="s">
        <v>37</v>
      </c>
      <c r="J3" s="130" t="s">
        <v>41</v>
      </c>
      <c r="K3" s="130" t="s">
        <v>95</v>
      </c>
      <c r="L3" s="129" t="s">
        <v>33</v>
      </c>
      <c r="M3" s="131" t="s">
        <v>96</v>
      </c>
    </row>
    <row r="4" spans="1:14" s="1" customFormat="1" x14ac:dyDescent="0.3">
      <c r="B4" s="2"/>
      <c r="D4" s="15" t="s">
        <v>30</v>
      </c>
      <c r="E4" s="154">
        <v>0</v>
      </c>
      <c r="F4" s="155">
        <v>9.682907909154892E-2</v>
      </c>
      <c r="G4" s="133">
        <v>56171.24609375</v>
      </c>
      <c r="H4" s="133">
        <v>18599.580078125</v>
      </c>
      <c r="I4" s="72">
        <v>0.13253596425056458</v>
      </c>
      <c r="J4" s="134">
        <v>229987</v>
      </c>
      <c r="K4" s="134">
        <v>40491</v>
      </c>
      <c r="L4" s="133">
        <v>265</v>
      </c>
      <c r="M4" s="135">
        <v>76</v>
      </c>
      <c r="N4" s="156" t="s">
        <v>72</v>
      </c>
    </row>
    <row r="5" spans="1:14" x14ac:dyDescent="0.3">
      <c r="D5" s="27" t="s">
        <v>31</v>
      </c>
      <c r="E5" s="157">
        <v>0</v>
      </c>
      <c r="F5" s="158">
        <v>7.3162369430065155E-2</v>
      </c>
      <c r="G5" s="23">
        <v>43379.34765625</v>
      </c>
      <c r="H5" s="23">
        <v>13432.017578125</v>
      </c>
      <c r="I5" s="148">
        <v>7.2610758244991302E-2</v>
      </c>
      <c r="J5" s="24">
        <v>126000</v>
      </c>
      <c r="K5" s="24">
        <v>38669</v>
      </c>
      <c r="L5" s="23">
        <v>350</v>
      </c>
      <c r="M5" s="26">
        <v>158</v>
      </c>
      <c r="N5" s="156" t="s">
        <v>72</v>
      </c>
    </row>
    <row r="6" spans="1:14" x14ac:dyDescent="0.3">
      <c r="D6" s="27" t="s">
        <v>97</v>
      </c>
      <c r="E6" s="157">
        <v>4</v>
      </c>
      <c r="F6" s="158">
        <v>5.7227145880460739E-2</v>
      </c>
      <c r="G6" s="23">
        <v>33260.23046875</v>
      </c>
      <c r="H6" s="23"/>
      <c r="I6" s="148">
        <v>8.6588330566883087E-2</v>
      </c>
      <c r="J6" s="24">
        <v>150255</v>
      </c>
      <c r="K6" s="24"/>
      <c r="L6" s="23">
        <v>240</v>
      </c>
      <c r="M6" s="26">
        <v>74</v>
      </c>
      <c r="N6" s="156" t="s">
        <v>98</v>
      </c>
    </row>
    <row r="7" spans="1:14" x14ac:dyDescent="0.3">
      <c r="D7" s="27" t="s">
        <v>99</v>
      </c>
      <c r="E7" s="157">
        <v>2</v>
      </c>
      <c r="F7" s="158">
        <v>0.15196193754673004</v>
      </c>
      <c r="G7" s="23">
        <v>88743.7421875</v>
      </c>
      <c r="H7" s="23">
        <v>19469</v>
      </c>
      <c r="I7" s="148">
        <v>0.19675499200820923</v>
      </c>
      <c r="J7" s="24">
        <v>341425</v>
      </c>
      <c r="K7" s="24">
        <v>79102</v>
      </c>
      <c r="L7" s="23">
        <v>275</v>
      </c>
      <c r="M7" s="26">
        <v>93</v>
      </c>
      <c r="N7" s="156" t="s">
        <v>72</v>
      </c>
    </row>
    <row r="8" spans="1:14" x14ac:dyDescent="0.3">
      <c r="D8" s="27" t="s">
        <v>100</v>
      </c>
      <c r="E8" s="157">
        <v>0</v>
      </c>
      <c r="F8" s="158">
        <v>0.23981793224811554</v>
      </c>
      <c r="G8" s="23">
        <v>140440.375</v>
      </c>
      <c r="H8" s="23">
        <v>-1049.199951171875</v>
      </c>
      <c r="I8" s="148">
        <v>0.19008171558380127</v>
      </c>
      <c r="J8" s="24">
        <v>329845</v>
      </c>
      <c r="K8" s="24">
        <v>-2141</v>
      </c>
      <c r="L8" s="23">
        <v>440</v>
      </c>
      <c r="M8" s="26">
        <v>172</v>
      </c>
      <c r="N8" s="156" t="s">
        <v>72</v>
      </c>
    </row>
    <row r="9" spans="1:14" x14ac:dyDescent="0.3">
      <c r="D9" s="27" t="s">
        <v>101</v>
      </c>
      <c r="E9" s="157">
        <v>3</v>
      </c>
      <c r="F9" s="158">
        <v>0.16521191596984863</v>
      </c>
      <c r="G9" s="23">
        <v>96609.84375</v>
      </c>
      <c r="H9" s="23">
        <v>23985.3515625</v>
      </c>
      <c r="I9" s="148">
        <v>0.12829111516475677</v>
      </c>
      <c r="J9" s="24">
        <v>222621</v>
      </c>
      <c r="K9" s="24">
        <v>55060</v>
      </c>
      <c r="L9" s="23">
        <v>450</v>
      </c>
      <c r="M9" s="26">
        <v>135</v>
      </c>
      <c r="N9" s="156" t="s">
        <v>72</v>
      </c>
    </row>
    <row r="10" spans="1:14" x14ac:dyDescent="0.3">
      <c r="D10" s="27" t="s">
        <v>102</v>
      </c>
      <c r="E10" s="157">
        <v>0</v>
      </c>
      <c r="F10" s="158">
        <v>2.0557049661874771E-2</v>
      </c>
      <c r="G10" s="23">
        <v>11902.962890625</v>
      </c>
      <c r="H10" s="23">
        <v>-11215.2353515625</v>
      </c>
      <c r="I10" s="148">
        <v>3.3021185547113419E-2</v>
      </c>
      <c r="J10" s="24">
        <v>57301</v>
      </c>
      <c r="K10" s="24">
        <v>-54156</v>
      </c>
      <c r="L10" s="23">
        <v>225</v>
      </c>
      <c r="M10" s="26">
        <v>63</v>
      </c>
      <c r="N10" s="156" t="s">
        <v>72</v>
      </c>
    </row>
    <row r="11" spans="1:14" x14ac:dyDescent="0.3">
      <c r="D11" s="27" t="s">
        <v>103</v>
      </c>
      <c r="E11" s="157">
        <v>0</v>
      </c>
      <c r="F11" s="158">
        <v>1.8556861206889153E-2</v>
      </c>
      <c r="G11" s="23">
        <v>10708.5751953125</v>
      </c>
      <c r="H11" s="23">
        <v>-3560.0009765625</v>
      </c>
      <c r="I11" s="148">
        <v>1.9429141655564308E-2</v>
      </c>
      <c r="J11" s="24">
        <v>33715</v>
      </c>
      <c r="K11" s="24">
        <v>-11215</v>
      </c>
      <c r="L11" s="23">
        <v>340</v>
      </c>
      <c r="M11" s="26">
        <v>109</v>
      </c>
      <c r="N11" s="156" t="s">
        <v>72</v>
      </c>
    </row>
    <row r="12" spans="1:14" x14ac:dyDescent="0.3">
      <c r="D12" s="27" t="s">
        <v>104</v>
      </c>
      <c r="E12" s="157">
        <v>0</v>
      </c>
      <c r="F12" s="158">
        <v>0.12566633522510529</v>
      </c>
      <c r="G12" s="23">
        <v>73502.46875</v>
      </c>
      <c r="H12" s="23">
        <v>3331.76806640625</v>
      </c>
      <c r="I12" s="148">
        <v>9.3383200466632843E-2</v>
      </c>
      <c r="J12" s="24">
        <v>162046</v>
      </c>
      <c r="K12" s="24">
        <v>9935</v>
      </c>
      <c r="L12" s="23">
        <v>470</v>
      </c>
      <c r="M12" s="26">
        <v>237</v>
      </c>
      <c r="N12" s="156" t="s">
        <v>72</v>
      </c>
    </row>
    <row r="13" spans="1:14" x14ac:dyDescent="0.3">
      <c r="A13" s="3" t="s">
        <v>72</v>
      </c>
      <c r="D13" s="27" t="s">
        <v>105</v>
      </c>
      <c r="E13" s="157">
        <v>0</v>
      </c>
      <c r="F13" s="158">
        <v>5.1009371876716614E-2</v>
      </c>
      <c r="G13" s="23">
        <v>30238.228515625</v>
      </c>
      <c r="H13" s="23">
        <v>4168.1279296875</v>
      </c>
      <c r="I13" s="148">
        <v>4.7303605824708939E-2</v>
      </c>
      <c r="J13" s="24">
        <v>82085</v>
      </c>
      <c r="K13" s="24">
        <v>15664</v>
      </c>
      <c r="L13" s="23">
        <v>375</v>
      </c>
      <c r="M13" s="26">
        <v>175</v>
      </c>
      <c r="N13" s="156" t="s">
        <v>72</v>
      </c>
    </row>
    <row r="14" spans="1:14" s="1" customFormat="1" x14ac:dyDescent="0.3">
      <c r="B14" s="2"/>
      <c r="D14" s="33"/>
      <c r="E14" s="159"/>
      <c r="F14" s="160"/>
      <c r="G14" s="122"/>
      <c r="H14" s="122"/>
      <c r="I14" s="77"/>
      <c r="J14" s="123"/>
      <c r="K14" s="123"/>
      <c r="L14" s="122"/>
      <c r="M14" s="124"/>
      <c r="N14" s="156"/>
    </row>
    <row r="15" spans="1:14" s="39" customFormat="1" x14ac:dyDescent="0.3">
      <c r="D15" s="39" t="s">
        <v>106</v>
      </c>
    </row>
    <row r="16" spans="1:14" s="39" customFormat="1" x14ac:dyDescent="0.3">
      <c r="D16" s="39" t="s">
        <v>107</v>
      </c>
    </row>
    <row r="17" spans="1:14" s="39" customFormat="1" x14ac:dyDescent="0.3">
      <c r="B17" s="40"/>
      <c r="E17" s="161"/>
      <c r="F17" s="162"/>
      <c r="G17" s="41"/>
      <c r="H17" s="41"/>
      <c r="I17" s="162"/>
      <c r="J17" s="41"/>
      <c r="K17" s="41"/>
      <c r="L17" s="41"/>
      <c r="M17" s="41"/>
    </row>
    <row r="18" spans="1:14" ht="18" x14ac:dyDescent="0.3">
      <c r="A18" s="3"/>
      <c r="B18" s="9" t="s">
        <v>108</v>
      </c>
    </row>
    <row r="19" spans="1:14" s="81" customFormat="1" ht="28.8" x14ac:dyDescent="0.3">
      <c r="B19" s="82"/>
      <c r="D19" s="127" t="s">
        <v>57</v>
      </c>
      <c r="E19" s="152" t="s">
        <v>94</v>
      </c>
      <c r="F19" s="153" t="s">
        <v>59</v>
      </c>
      <c r="G19" s="129" t="s">
        <v>109</v>
      </c>
      <c r="H19" s="129" t="s">
        <v>110</v>
      </c>
      <c r="I19" s="163" t="s">
        <v>111</v>
      </c>
      <c r="J19" s="129" t="s">
        <v>112</v>
      </c>
      <c r="K19" s="130" t="s">
        <v>33</v>
      </c>
      <c r="L19" s="164" t="s">
        <v>96</v>
      </c>
    </row>
    <row r="20" spans="1:14" s="1" customFormat="1" x14ac:dyDescent="0.3">
      <c r="B20" s="2"/>
      <c r="D20" s="15" t="s">
        <v>30</v>
      </c>
      <c r="E20" s="154">
        <v>0</v>
      </c>
      <c r="F20" s="165">
        <v>9</v>
      </c>
      <c r="G20" s="133">
        <v>7</v>
      </c>
      <c r="H20" s="133">
        <v>36</v>
      </c>
      <c r="I20" s="145">
        <v>16</v>
      </c>
      <c r="J20" s="133">
        <v>27</v>
      </c>
      <c r="K20" s="134">
        <v>265</v>
      </c>
      <c r="L20" s="166">
        <v>79</v>
      </c>
      <c r="M20" s="156"/>
      <c r="N20" s="156"/>
    </row>
    <row r="21" spans="1:14" x14ac:dyDescent="0.3">
      <c r="A21" s="3"/>
      <c r="D21" s="27" t="s">
        <v>31</v>
      </c>
      <c r="E21" s="157">
        <v>0</v>
      </c>
      <c r="F21" s="167">
        <v>13</v>
      </c>
      <c r="G21" s="23">
        <v>6</v>
      </c>
      <c r="H21" s="23">
        <v>82</v>
      </c>
      <c r="I21" s="104">
        <v>31</v>
      </c>
      <c r="J21" s="23">
        <v>83</v>
      </c>
      <c r="K21" s="24">
        <v>350</v>
      </c>
      <c r="L21" s="25">
        <v>165</v>
      </c>
      <c r="M21" s="156"/>
      <c r="N21" s="156"/>
    </row>
    <row r="22" spans="1:14" x14ac:dyDescent="0.3">
      <c r="A22" s="3"/>
      <c r="D22" s="27" t="s">
        <v>97</v>
      </c>
      <c r="E22" s="157">
        <v>4</v>
      </c>
      <c r="F22" s="167">
        <v>9</v>
      </c>
      <c r="G22" s="23">
        <v>7</v>
      </c>
      <c r="H22" s="23">
        <v>35</v>
      </c>
      <c r="I22" s="104">
        <v>16</v>
      </c>
      <c r="J22" s="23">
        <v>26</v>
      </c>
      <c r="K22" s="24">
        <v>240</v>
      </c>
      <c r="L22" s="25">
        <v>77</v>
      </c>
      <c r="M22" s="156"/>
      <c r="N22" s="156"/>
    </row>
    <row r="23" spans="1:14" x14ac:dyDescent="0.3">
      <c r="A23" s="3"/>
      <c r="D23" s="27" t="s">
        <v>99</v>
      </c>
      <c r="E23" s="157">
        <v>2</v>
      </c>
      <c r="F23" s="167">
        <v>8</v>
      </c>
      <c r="G23" s="23">
        <v>7</v>
      </c>
      <c r="H23" s="23">
        <v>42</v>
      </c>
      <c r="I23" s="104">
        <v>23</v>
      </c>
      <c r="J23" s="23">
        <v>37</v>
      </c>
      <c r="K23" s="24">
        <v>275</v>
      </c>
      <c r="L23" s="25">
        <v>97</v>
      </c>
      <c r="M23" s="156"/>
      <c r="N23" s="156"/>
    </row>
    <row r="24" spans="1:14" x14ac:dyDescent="0.3">
      <c r="A24" s="3"/>
      <c r="D24" s="27" t="s">
        <v>100</v>
      </c>
      <c r="E24" s="157">
        <v>0</v>
      </c>
      <c r="F24" s="167">
        <v>15</v>
      </c>
      <c r="G24" s="23">
        <v>9</v>
      </c>
      <c r="H24" s="23">
        <v>72</v>
      </c>
      <c r="I24" s="104">
        <v>33</v>
      </c>
      <c r="J24" s="23">
        <v>86</v>
      </c>
      <c r="K24" s="24">
        <v>440</v>
      </c>
      <c r="L24" s="25">
        <v>179</v>
      </c>
      <c r="M24" s="156"/>
      <c r="N24" s="156"/>
    </row>
    <row r="25" spans="1:14" x14ac:dyDescent="0.3">
      <c r="A25" s="3"/>
      <c r="D25" s="27" t="s">
        <v>101</v>
      </c>
      <c r="E25" s="157">
        <v>3</v>
      </c>
      <c r="F25" s="167">
        <v>11</v>
      </c>
      <c r="G25" s="23">
        <v>9</v>
      </c>
      <c r="H25" s="23">
        <v>54</v>
      </c>
      <c r="I25" s="104">
        <v>23</v>
      </c>
      <c r="J25" s="23">
        <v>65</v>
      </c>
      <c r="K25" s="24">
        <v>450</v>
      </c>
      <c r="L25" s="25">
        <v>140</v>
      </c>
      <c r="M25" s="156"/>
      <c r="N25" s="156"/>
    </row>
    <row r="26" spans="1:14" x14ac:dyDescent="0.3">
      <c r="A26" s="3"/>
      <c r="D26" s="27" t="s">
        <v>102</v>
      </c>
      <c r="E26" s="157">
        <v>0</v>
      </c>
      <c r="F26" s="167">
        <v>7</v>
      </c>
      <c r="G26" s="23">
        <v>4</v>
      </c>
      <c r="H26" s="23">
        <v>53</v>
      </c>
      <c r="I26" s="104">
        <v>8</v>
      </c>
      <c r="J26" s="23">
        <v>15</v>
      </c>
      <c r="K26" s="24">
        <v>225</v>
      </c>
      <c r="L26" s="25">
        <v>66</v>
      </c>
      <c r="M26" s="156"/>
      <c r="N26" s="156"/>
    </row>
    <row r="27" spans="1:14" x14ac:dyDescent="0.3">
      <c r="A27" s="3"/>
      <c r="D27" s="27" t="s">
        <v>103</v>
      </c>
      <c r="E27" s="157">
        <v>0</v>
      </c>
      <c r="F27" s="167">
        <v>7</v>
      </c>
      <c r="G27" s="23">
        <v>6</v>
      </c>
      <c r="H27" s="23">
        <v>60</v>
      </c>
      <c r="I27" s="104">
        <v>11</v>
      </c>
      <c r="J27" s="23">
        <v>38</v>
      </c>
      <c r="K27" s="24">
        <v>340</v>
      </c>
      <c r="L27" s="25">
        <v>113</v>
      </c>
      <c r="M27" s="156"/>
      <c r="N27" s="156"/>
    </row>
    <row r="28" spans="1:14" x14ac:dyDescent="0.3">
      <c r="A28" s="3"/>
      <c r="D28" s="27" t="s">
        <v>104</v>
      </c>
      <c r="E28" s="157">
        <v>0</v>
      </c>
      <c r="F28" s="167">
        <v>16</v>
      </c>
      <c r="G28" s="23">
        <v>10</v>
      </c>
      <c r="H28" s="23">
        <v>74</v>
      </c>
      <c r="I28" s="104">
        <v>24</v>
      </c>
      <c r="J28" s="23">
        <v>76</v>
      </c>
      <c r="K28" s="24">
        <v>470</v>
      </c>
      <c r="L28" s="25">
        <v>246</v>
      </c>
      <c r="M28" s="156"/>
      <c r="N28" s="156"/>
    </row>
    <row r="29" spans="1:14" x14ac:dyDescent="0.3">
      <c r="A29" s="3" t="s">
        <v>72</v>
      </c>
      <c r="D29" s="27" t="s">
        <v>105</v>
      </c>
      <c r="E29" s="157">
        <v>0</v>
      </c>
      <c r="F29" s="167">
        <v>10</v>
      </c>
      <c r="G29" s="23">
        <v>4</v>
      </c>
      <c r="H29" s="23">
        <v>35</v>
      </c>
      <c r="I29" s="104">
        <v>36</v>
      </c>
      <c r="J29" s="23">
        <v>91</v>
      </c>
      <c r="K29" s="24">
        <v>375</v>
      </c>
      <c r="L29" s="25">
        <v>182</v>
      </c>
      <c r="M29" s="156"/>
      <c r="N29" s="156"/>
    </row>
    <row r="30" spans="1:14" s="1" customFormat="1" x14ac:dyDescent="0.3">
      <c r="B30" s="2"/>
      <c r="D30" s="33"/>
      <c r="E30" s="159"/>
      <c r="F30" s="168"/>
      <c r="G30" s="122"/>
      <c r="H30" s="122"/>
      <c r="I30" s="169"/>
      <c r="J30" s="122"/>
      <c r="K30" s="123"/>
      <c r="L30" s="170"/>
      <c r="M30" s="156"/>
      <c r="N30" s="156"/>
    </row>
    <row r="31" spans="1:14" x14ac:dyDescent="0.3">
      <c r="D31" s="39" t="s">
        <v>113</v>
      </c>
    </row>
    <row r="32" spans="1:14" s="39" customFormat="1" x14ac:dyDescent="0.3">
      <c r="D32" s="39" t="s">
        <v>107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0"/>
  <sheetViews>
    <sheetView showGridLines="0" topLeftCell="A63" zoomScaleNormal="100" workbookViewId="0">
      <selection activeCell="G21" sqref="G21"/>
    </sheetView>
  </sheetViews>
  <sheetFormatPr defaultColWidth="11.44140625" defaultRowHeight="14.4" x14ac:dyDescent="0.3"/>
  <cols>
    <col min="1" max="1" width="4" style="1" customWidth="1"/>
    <col min="2" max="2" width="4" style="2" customWidth="1"/>
    <col min="3" max="3" width="4" style="3" customWidth="1"/>
    <col min="4" max="4" width="28.33203125" style="3" customWidth="1"/>
    <col min="5" max="5" width="12.88671875" style="79" customWidth="1"/>
    <col min="6" max="6" width="12.88671875" style="80" customWidth="1"/>
    <col min="7" max="8" width="12.88671875" style="4" customWidth="1"/>
    <col min="9" max="9" width="12.88671875" style="80" customWidth="1"/>
    <col min="10" max="13" width="12.88671875" style="4" customWidth="1"/>
    <col min="14" max="14" width="11.44140625" style="3" customWidth="1"/>
    <col min="15" max="16384" width="11.44140625" style="3"/>
  </cols>
  <sheetData>
    <row r="1" spans="1:15" s="5" customFormat="1" ht="23.4" x14ac:dyDescent="0.3">
      <c r="A1" s="6" t="s">
        <v>114</v>
      </c>
      <c r="B1" s="7"/>
      <c r="E1" s="136"/>
      <c r="F1" s="137"/>
      <c r="G1" s="8"/>
      <c r="H1" s="8"/>
      <c r="I1" s="137"/>
      <c r="J1" s="8"/>
      <c r="K1" s="8"/>
      <c r="L1" s="8"/>
      <c r="M1" s="8"/>
    </row>
    <row r="2" spans="1:15" ht="18" x14ac:dyDescent="0.3">
      <c r="B2" s="9" t="s">
        <v>93</v>
      </c>
    </row>
    <row r="3" spans="1:15" s="81" customFormat="1" ht="28.8" x14ac:dyDescent="0.3">
      <c r="B3" s="82"/>
      <c r="D3" s="127" t="s">
        <v>76</v>
      </c>
      <c r="E3" s="152" t="s">
        <v>94</v>
      </c>
      <c r="F3" s="153" t="s">
        <v>38</v>
      </c>
      <c r="G3" s="129" t="s">
        <v>86</v>
      </c>
      <c r="H3" s="129" t="s">
        <v>95</v>
      </c>
      <c r="I3" s="141" t="s">
        <v>37</v>
      </c>
      <c r="J3" s="130" t="s">
        <v>41</v>
      </c>
      <c r="K3" s="130" t="s">
        <v>95</v>
      </c>
      <c r="L3" s="129" t="s">
        <v>33</v>
      </c>
      <c r="M3" s="131" t="s">
        <v>96</v>
      </c>
    </row>
    <row r="4" spans="1:15" s="1" customFormat="1" x14ac:dyDescent="0.3">
      <c r="B4" s="2"/>
      <c r="D4" s="15" t="s">
        <v>115</v>
      </c>
      <c r="E4" s="154">
        <v>4</v>
      </c>
      <c r="F4" s="155">
        <v>1</v>
      </c>
      <c r="G4" s="133">
        <v>72696</v>
      </c>
      <c r="H4" s="133"/>
      <c r="I4" s="72">
        <v>1</v>
      </c>
      <c r="J4" s="134">
        <v>72696</v>
      </c>
      <c r="K4" s="134"/>
      <c r="L4" s="133">
        <v>1000</v>
      </c>
      <c r="M4" s="135">
        <v>245</v>
      </c>
      <c r="N4" s="156" t="s">
        <v>98</v>
      </c>
      <c r="O4" s="335">
        <f>+M4/L4</f>
        <v>0.245</v>
      </c>
    </row>
    <row r="5" spans="1:15" x14ac:dyDescent="0.3">
      <c r="D5" s="27"/>
      <c r="E5" s="157"/>
      <c r="F5" s="158"/>
      <c r="G5" s="23"/>
      <c r="H5" s="23"/>
      <c r="I5" s="148"/>
      <c r="J5" s="24"/>
      <c r="K5" s="24"/>
      <c r="L5" s="23"/>
      <c r="M5" s="26"/>
      <c r="N5" s="156"/>
    </row>
    <row r="6" spans="1:15" x14ac:dyDescent="0.3">
      <c r="D6" s="27"/>
      <c r="E6" s="157"/>
      <c r="F6" s="158"/>
      <c r="G6" s="23"/>
      <c r="H6" s="23"/>
      <c r="I6" s="148"/>
      <c r="J6" s="24"/>
      <c r="K6" s="24"/>
      <c r="L6" s="23"/>
      <c r="M6" s="26"/>
      <c r="N6" s="156"/>
    </row>
    <row r="7" spans="1:15" x14ac:dyDescent="0.3">
      <c r="D7" s="27"/>
      <c r="E7" s="157"/>
      <c r="F7" s="158"/>
      <c r="G7" s="23"/>
      <c r="H7" s="23"/>
      <c r="I7" s="148"/>
      <c r="J7" s="24"/>
      <c r="K7" s="24"/>
      <c r="L7" s="23"/>
      <c r="M7" s="26"/>
      <c r="N7" s="156"/>
    </row>
    <row r="8" spans="1:15" x14ac:dyDescent="0.3">
      <c r="D8" s="27"/>
      <c r="E8" s="157"/>
      <c r="F8" s="158"/>
      <c r="G8" s="23"/>
      <c r="H8" s="23"/>
      <c r="I8" s="148"/>
      <c r="J8" s="24"/>
      <c r="K8" s="24"/>
      <c r="L8" s="23"/>
      <c r="M8" s="26"/>
      <c r="N8" s="156"/>
    </row>
    <row r="9" spans="1:15" x14ac:dyDescent="0.3">
      <c r="D9" s="27"/>
      <c r="E9" s="157"/>
      <c r="F9" s="158"/>
      <c r="G9" s="23"/>
      <c r="H9" s="23"/>
      <c r="I9" s="148"/>
      <c r="J9" s="24"/>
      <c r="K9" s="24"/>
      <c r="L9" s="23"/>
      <c r="M9" s="26"/>
      <c r="N9" s="156"/>
    </row>
    <row r="10" spans="1:15" x14ac:dyDescent="0.3">
      <c r="D10" s="27"/>
      <c r="E10" s="157"/>
      <c r="F10" s="158"/>
      <c r="G10" s="23"/>
      <c r="H10" s="23"/>
      <c r="I10" s="148"/>
      <c r="J10" s="24"/>
      <c r="K10" s="24"/>
      <c r="L10" s="23"/>
      <c r="M10" s="26"/>
      <c r="N10" s="156"/>
    </row>
    <row r="11" spans="1:15" x14ac:dyDescent="0.3">
      <c r="D11" s="27"/>
      <c r="E11" s="157"/>
      <c r="F11" s="158"/>
      <c r="G11" s="23"/>
      <c r="H11" s="23"/>
      <c r="I11" s="148"/>
      <c r="J11" s="24"/>
      <c r="K11" s="24"/>
      <c r="L11" s="23"/>
      <c r="M11" s="26"/>
      <c r="N11" s="156"/>
    </row>
    <row r="12" spans="1:15" x14ac:dyDescent="0.3">
      <c r="D12" s="27"/>
      <c r="E12" s="157"/>
      <c r="F12" s="158"/>
      <c r="G12" s="23"/>
      <c r="H12" s="23"/>
      <c r="I12" s="148"/>
      <c r="J12" s="24"/>
      <c r="K12" s="24"/>
      <c r="L12" s="23"/>
      <c r="M12" s="26"/>
      <c r="N12" s="156"/>
    </row>
    <row r="13" spans="1:15" s="1" customFormat="1" x14ac:dyDescent="0.3">
      <c r="B13" s="2"/>
      <c r="D13" s="33"/>
      <c r="E13" s="159"/>
      <c r="F13" s="160"/>
      <c r="G13" s="122"/>
      <c r="H13" s="122"/>
      <c r="I13" s="77"/>
      <c r="J13" s="123"/>
      <c r="K13" s="123"/>
      <c r="L13" s="122"/>
      <c r="M13" s="124"/>
      <c r="N13" s="156"/>
    </row>
    <row r="14" spans="1:15" s="39" customFormat="1" x14ac:dyDescent="0.3">
      <c r="D14" s="39" t="s">
        <v>106</v>
      </c>
    </row>
    <row r="15" spans="1:15" s="39" customFormat="1" x14ac:dyDescent="0.3">
      <c r="D15" s="39" t="s">
        <v>116</v>
      </c>
    </row>
    <row r="16" spans="1:15" s="39" customFormat="1" x14ac:dyDescent="0.3">
      <c r="B16" s="40"/>
      <c r="E16" s="161"/>
      <c r="F16" s="162"/>
      <c r="G16" s="41"/>
      <c r="H16" s="41"/>
      <c r="I16" s="162"/>
      <c r="J16" s="41"/>
      <c r="K16" s="41"/>
      <c r="L16" s="41"/>
      <c r="M16" s="41"/>
    </row>
    <row r="17" spans="1:14" ht="18" x14ac:dyDescent="0.3">
      <c r="A17" s="3"/>
      <c r="B17" s="9" t="s">
        <v>108</v>
      </c>
    </row>
    <row r="18" spans="1:14" s="81" customFormat="1" ht="28.8" x14ac:dyDescent="0.3">
      <c r="B18" s="82"/>
      <c r="D18" s="127" t="s">
        <v>76</v>
      </c>
      <c r="E18" s="152" t="s">
        <v>94</v>
      </c>
      <c r="F18" s="153" t="s">
        <v>77</v>
      </c>
      <c r="G18" s="129" t="s">
        <v>117</v>
      </c>
      <c r="H18" s="129" t="s">
        <v>118</v>
      </c>
      <c r="I18" s="163" t="s">
        <v>119</v>
      </c>
      <c r="J18" s="129" t="s">
        <v>120</v>
      </c>
      <c r="K18" s="130" t="s">
        <v>33</v>
      </c>
      <c r="L18" s="164" t="s">
        <v>96</v>
      </c>
    </row>
    <row r="19" spans="1:14" s="1" customFormat="1" x14ac:dyDescent="0.3">
      <c r="B19" s="2"/>
      <c r="D19" s="15" t="s">
        <v>115</v>
      </c>
      <c r="E19" s="154">
        <v>4</v>
      </c>
      <c r="F19" s="165">
        <v>75</v>
      </c>
      <c r="G19" s="133">
        <v>43</v>
      </c>
      <c r="H19" s="133">
        <v>30</v>
      </c>
      <c r="I19" s="145">
        <v>8</v>
      </c>
      <c r="J19" s="133">
        <v>48</v>
      </c>
      <c r="K19" s="134">
        <v>1000</v>
      </c>
      <c r="L19" s="166">
        <v>255</v>
      </c>
      <c r="M19" s="156"/>
      <c r="N19" s="156"/>
    </row>
    <row r="20" spans="1:14" x14ac:dyDescent="0.3">
      <c r="A20" s="3"/>
      <c r="D20" s="27"/>
      <c r="E20" s="157"/>
      <c r="F20" s="167"/>
      <c r="G20" s="23"/>
      <c r="H20" s="23"/>
      <c r="I20" s="104"/>
      <c r="J20" s="23"/>
      <c r="K20" s="24"/>
      <c r="L20" s="25"/>
      <c r="M20" s="156"/>
      <c r="N20" s="156"/>
    </row>
    <row r="21" spans="1:14" x14ac:dyDescent="0.3">
      <c r="A21" s="3"/>
      <c r="D21" s="27"/>
      <c r="E21" s="157"/>
      <c r="F21" s="167"/>
      <c r="G21" s="23"/>
      <c r="H21" s="23"/>
      <c r="I21" s="104"/>
      <c r="J21" s="23"/>
      <c r="K21" s="24"/>
      <c r="L21" s="25"/>
      <c r="M21" s="156"/>
      <c r="N21" s="156"/>
    </row>
    <row r="22" spans="1:14" x14ac:dyDescent="0.3">
      <c r="A22" s="3"/>
      <c r="D22" s="27"/>
      <c r="E22" s="157"/>
      <c r="F22" s="167"/>
      <c r="G22" s="23"/>
      <c r="H22" s="23"/>
      <c r="I22" s="104"/>
      <c r="J22" s="23"/>
      <c r="K22" s="24"/>
      <c r="L22" s="25"/>
      <c r="M22" s="156"/>
      <c r="N22" s="156"/>
    </row>
    <row r="23" spans="1:14" x14ac:dyDescent="0.3">
      <c r="A23" s="3"/>
      <c r="D23" s="27"/>
      <c r="E23" s="157"/>
      <c r="F23" s="167"/>
      <c r="G23" s="23"/>
      <c r="H23" s="23"/>
      <c r="I23" s="104"/>
      <c r="J23" s="23"/>
      <c r="K23" s="24"/>
      <c r="L23" s="25"/>
      <c r="M23" s="156"/>
      <c r="N23" s="156"/>
    </row>
    <row r="24" spans="1:14" x14ac:dyDescent="0.3">
      <c r="A24" s="3"/>
      <c r="D24" s="27"/>
      <c r="E24" s="157"/>
      <c r="F24" s="167"/>
      <c r="G24" s="23"/>
      <c r="H24" s="23"/>
      <c r="I24" s="104"/>
      <c r="J24" s="23"/>
      <c r="K24" s="24"/>
      <c r="L24" s="25"/>
      <c r="M24" s="156"/>
      <c r="N24" s="156"/>
    </row>
    <row r="25" spans="1:14" x14ac:dyDescent="0.3">
      <c r="A25" s="3"/>
      <c r="D25" s="27"/>
      <c r="E25" s="157"/>
      <c r="F25" s="167"/>
      <c r="G25" s="23"/>
      <c r="H25" s="23"/>
      <c r="I25" s="104"/>
      <c r="J25" s="23"/>
      <c r="K25" s="24"/>
      <c r="L25" s="25"/>
      <c r="M25" s="156"/>
      <c r="N25" s="156"/>
    </row>
    <row r="26" spans="1:14" x14ac:dyDescent="0.3">
      <c r="A26" s="3"/>
      <c r="D26" s="27"/>
      <c r="E26" s="157"/>
      <c r="F26" s="167"/>
      <c r="G26" s="23"/>
      <c r="H26" s="23"/>
      <c r="I26" s="104"/>
      <c r="J26" s="23"/>
      <c r="K26" s="24"/>
      <c r="L26" s="25"/>
      <c r="M26" s="156"/>
      <c r="N26" s="156"/>
    </row>
    <row r="27" spans="1:14" x14ac:dyDescent="0.3">
      <c r="A27" s="3"/>
      <c r="D27" s="27"/>
      <c r="E27" s="157"/>
      <c r="F27" s="167"/>
      <c r="G27" s="23"/>
      <c r="H27" s="23"/>
      <c r="I27" s="104"/>
      <c r="J27" s="23"/>
      <c r="K27" s="24"/>
      <c r="L27" s="25"/>
      <c r="M27" s="156"/>
      <c r="N27" s="156"/>
    </row>
    <row r="28" spans="1:14" s="1" customFormat="1" x14ac:dyDescent="0.3">
      <c r="B28" s="2"/>
      <c r="D28" s="33"/>
      <c r="E28" s="159"/>
      <c r="F28" s="168"/>
      <c r="G28" s="122"/>
      <c r="H28" s="122"/>
      <c r="I28" s="169"/>
      <c r="J28" s="122"/>
      <c r="K28" s="123"/>
      <c r="L28" s="170"/>
      <c r="M28" s="156"/>
      <c r="N28" s="156"/>
    </row>
    <row r="29" spans="1:14" x14ac:dyDescent="0.3">
      <c r="D29" s="39" t="s">
        <v>113</v>
      </c>
    </row>
    <row r="30" spans="1:14" s="39" customFormat="1" x14ac:dyDescent="0.3">
      <c r="D30" s="39" t="s">
        <v>116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E7040-DFC5-44CF-9DF9-344E17247FEA}">
  <dimension ref="A2:E9"/>
  <sheetViews>
    <sheetView workbookViewId="0">
      <selection activeCell="E9" sqref="E9"/>
    </sheetView>
  </sheetViews>
  <sheetFormatPr defaultRowHeight="14.4" x14ac:dyDescent="0.3"/>
  <sheetData>
    <row r="2" spans="1:5" x14ac:dyDescent="0.3">
      <c r="B2" s="332">
        <v>1421</v>
      </c>
    </row>
    <row r="3" spans="1:5" x14ac:dyDescent="0.3">
      <c r="B3" s="332">
        <v>392</v>
      </c>
    </row>
    <row r="4" spans="1:5" x14ac:dyDescent="0.3">
      <c r="B4" s="332">
        <v>31</v>
      </c>
    </row>
    <row r="5" spans="1:5" x14ac:dyDescent="0.3">
      <c r="A5" s="334" t="s">
        <v>223</v>
      </c>
      <c r="B5" s="333">
        <f>SUM(B2:B4)</f>
        <v>1844</v>
      </c>
    </row>
    <row r="6" spans="1:5" x14ac:dyDescent="0.3">
      <c r="A6" s="334" t="s">
        <v>224</v>
      </c>
      <c r="B6" s="332">
        <v>10000</v>
      </c>
    </row>
    <row r="7" spans="1:5" x14ac:dyDescent="0.3">
      <c r="A7" s="334" t="s">
        <v>225</v>
      </c>
      <c r="B7" s="332">
        <f>+B6-B5</f>
        <v>8156</v>
      </c>
      <c r="D7">
        <v>9850</v>
      </c>
    </row>
    <row r="8" spans="1:5" x14ac:dyDescent="0.3">
      <c r="B8" s="332"/>
      <c r="D8">
        <v>1909</v>
      </c>
    </row>
    <row r="9" spans="1:5" x14ac:dyDescent="0.3">
      <c r="B9" s="332"/>
      <c r="D9">
        <f>+D7-D8</f>
        <v>7941</v>
      </c>
      <c r="E9">
        <f>+D9/5*1.1</f>
        <v>1747.0200000000002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2"/>
  <sheetViews>
    <sheetView showGridLines="0" zoomScaleNormal="100" workbookViewId="0">
      <selection activeCell="D29" sqref="D29"/>
    </sheetView>
  </sheetViews>
  <sheetFormatPr defaultColWidth="11.44140625" defaultRowHeight="14.4" x14ac:dyDescent="0.3"/>
  <cols>
    <col min="1" max="1" width="4" style="1" customWidth="1"/>
    <col min="2" max="2" width="4" style="2" customWidth="1"/>
    <col min="3" max="3" width="4" style="3" customWidth="1"/>
    <col min="4" max="4" width="35.6640625" style="3" customWidth="1"/>
    <col min="5" max="10" width="12.88671875" style="4" customWidth="1"/>
    <col min="11" max="11" width="11.44140625" style="3" customWidth="1"/>
    <col min="12" max="16384" width="11.44140625" style="3"/>
  </cols>
  <sheetData>
    <row r="1" spans="1:10" s="5" customFormat="1" ht="23.4" x14ac:dyDescent="0.3">
      <c r="A1" s="6" t="s">
        <v>121</v>
      </c>
      <c r="B1" s="7"/>
      <c r="E1" s="8"/>
      <c r="F1" s="8"/>
      <c r="G1" s="8"/>
      <c r="H1" s="8"/>
      <c r="I1" s="8"/>
      <c r="J1" s="8"/>
    </row>
    <row r="2" spans="1:10" s="171" customFormat="1" x14ac:dyDescent="0.3">
      <c r="B2" s="171" t="s">
        <v>122</v>
      </c>
      <c r="E2" s="172"/>
      <c r="F2" s="172"/>
      <c r="G2" s="172"/>
      <c r="H2" s="172"/>
      <c r="I2" s="172"/>
      <c r="J2" s="172"/>
    </row>
    <row r="3" spans="1:10" s="171" customFormat="1" x14ac:dyDescent="0.3">
      <c r="E3" s="172"/>
      <c r="F3" s="172"/>
      <c r="G3" s="172"/>
      <c r="H3" s="172"/>
      <c r="I3" s="172"/>
      <c r="J3" s="172"/>
    </row>
    <row r="4" spans="1:10" ht="18" x14ac:dyDescent="0.3">
      <c r="B4" s="9" t="s">
        <v>123</v>
      </c>
    </row>
    <row r="5" spans="1:10" s="1" customFormat="1" x14ac:dyDescent="0.3">
      <c r="B5" s="2"/>
      <c r="E5" s="10" t="s">
        <v>87</v>
      </c>
      <c r="F5" s="11" t="s">
        <v>88</v>
      </c>
      <c r="G5" s="12" t="s">
        <v>89</v>
      </c>
      <c r="H5" s="11" t="s">
        <v>90</v>
      </c>
      <c r="I5" s="12"/>
      <c r="J5" s="14"/>
    </row>
    <row r="6" spans="1:10" s="1" customFormat="1" x14ac:dyDescent="0.3">
      <c r="B6" s="2"/>
      <c r="D6" s="15" t="s">
        <v>8</v>
      </c>
      <c r="E6" s="16">
        <v>65321.7578125</v>
      </c>
      <c r="F6" s="17">
        <v>277791</v>
      </c>
      <c r="G6" s="18">
        <v>15393.841796875</v>
      </c>
      <c r="H6" s="17">
        <v>66215.1171875</v>
      </c>
      <c r="I6" s="18"/>
      <c r="J6" s="20"/>
    </row>
    <row r="7" spans="1:10" x14ac:dyDescent="0.3">
      <c r="D7" s="21" t="s">
        <v>9</v>
      </c>
      <c r="E7" s="22">
        <v>-31046.091796875</v>
      </c>
      <c r="F7" s="23">
        <v>-107276.5703125</v>
      </c>
      <c r="G7" s="24">
        <v>-5265.9716796875</v>
      </c>
      <c r="H7" s="23">
        <v>-34784.8046875</v>
      </c>
      <c r="I7" s="24"/>
      <c r="J7" s="26"/>
    </row>
    <row r="8" spans="1:10" x14ac:dyDescent="0.3">
      <c r="D8" s="21" t="s">
        <v>10</v>
      </c>
      <c r="E8" s="22">
        <v>0</v>
      </c>
      <c r="F8" s="23">
        <v>-624.67572021484375</v>
      </c>
      <c r="G8" s="24">
        <v>-1185.1722412109375</v>
      </c>
      <c r="H8" s="23">
        <v>0</v>
      </c>
      <c r="I8" s="24"/>
      <c r="J8" s="26"/>
    </row>
    <row r="9" spans="1:10" x14ac:dyDescent="0.3">
      <c r="D9" s="21" t="s">
        <v>11</v>
      </c>
      <c r="E9" s="22">
        <v>0</v>
      </c>
      <c r="F9" s="23">
        <v>0</v>
      </c>
      <c r="G9" s="24">
        <v>0</v>
      </c>
      <c r="H9" s="23">
        <v>0</v>
      </c>
      <c r="I9" s="24"/>
      <c r="J9" s="26"/>
    </row>
    <row r="10" spans="1:10" s="1" customFormat="1" x14ac:dyDescent="0.3">
      <c r="B10" s="2"/>
      <c r="D10" s="27" t="s">
        <v>12</v>
      </c>
      <c r="E10" s="28">
        <v>34275.6640625</v>
      </c>
      <c r="F10" s="29">
        <v>169889.765625</v>
      </c>
      <c r="G10" s="30">
        <v>8942.69921875</v>
      </c>
      <c r="H10" s="29">
        <v>31430.3125</v>
      </c>
      <c r="I10" s="30"/>
      <c r="J10" s="32"/>
    </row>
    <row r="11" spans="1:10" x14ac:dyDescent="0.3">
      <c r="D11" s="21" t="s">
        <v>13</v>
      </c>
      <c r="E11" s="22">
        <v>-3275</v>
      </c>
      <c r="F11" s="23">
        <v>-14500</v>
      </c>
      <c r="G11" s="24">
        <v>-3840</v>
      </c>
      <c r="H11" s="23">
        <v>-5800</v>
      </c>
      <c r="I11" s="24"/>
      <c r="J11" s="26"/>
    </row>
    <row r="12" spans="1:10" x14ac:dyDescent="0.3">
      <c r="D12" s="21" t="s">
        <v>14</v>
      </c>
      <c r="E12" s="22">
        <v>-625</v>
      </c>
      <c r="F12" s="23">
        <v>-1455</v>
      </c>
      <c r="G12" s="24">
        <v>-160</v>
      </c>
      <c r="H12" s="23">
        <v>-580</v>
      </c>
      <c r="I12" s="24"/>
      <c r="J12" s="26"/>
    </row>
    <row r="13" spans="1:10" x14ac:dyDescent="0.3">
      <c r="D13" s="21" t="s">
        <v>15</v>
      </c>
      <c r="E13" s="22">
        <v>-1767.615966796875</v>
      </c>
      <c r="F13" s="23">
        <v>-6573.46533203125</v>
      </c>
      <c r="G13" s="24">
        <v>-1377.3631591796875</v>
      </c>
      <c r="H13" s="23">
        <v>-2066.044677734375</v>
      </c>
      <c r="I13" s="24"/>
      <c r="J13" s="26"/>
    </row>
    <row r="14" spans="1:10" s="1" customFormat="1" x14ac:dyDescent="0.3">
      <c r="B14" s="2"/>
      <c r="D14" s="27" t="s">
        <v>16</v>
      </c>
      <c r="E14" s="28">
        <v>28608.048828125</v>
      </c>
      <c r="F14" s="29">
        <v>147361.296875</v>
      </c>
      <c r="G14" s="30">
        <v>3565.335693359375</v>
      </c>
      <c r="H14" s="29">
        <v>22984.267578125</v>
      </c>
      <c r="I14" s="30"/>
      <c r="J14" s="32"/>
    </row>
    <row r="15" spans="1:10" x14ac:dyDescent="0.3">
      <c r="D15" s="21" t="s">
        <v>17</v>
      </c>
      <c r="E15" s="22">
        <v>-942</v>
      </c>
      <c r="F15" s="23">
        <v>-942</v>
      </c>
      <c r="G15" s="24">
        <v>-649</v>
      </c>
      <c r="H15" s="23">
        <v>-522.5</v>
      </c>
      <c r="I15" s="24"/>
      <c r="J15" s="26"/>
    </row>
    <row r="16" spans="1:10" x14ac:dyDescent="0.3">
      <c r="D16" s="21" t="s">
        <v>18</v>
      </c>
      <c r="E16" s="22">
        <v>-1250</v>
      </c>
      <c r="F16" s="23">
        <v>-930</v>
      </c>
      <c r="G16" s="24">
        <v>0</v>
      </c>
      <c r="H16" s="23">
        <v>-390</v>
      </c>
      <c r="I16" s="24"/>
      <c r="J16" s="26"/>
    </row>
    <row r="17" spans="1:10" x14ac:dyDescent="0.3">
      <c r="D17" s="21" t="s">
        <v>21</v>
      </c>
      <c r="E17" s="22">
        <v>-169.469482421875</v>
      </c>
      <c r="F17" s="23">
        <v>-299.89999389648438</v>
      </c>
      <c r="G17" s="24">
        <v>0</v>
      </c>
      <c r="H17" s="23">
        <v>-331.20001220703125</v>
      </c>
      <c r="I17" s="24"/>
      <c r="J17" s="26"/>
    </row>
    <row r="18" spans="1:10" x14ac:dyDescent="0.3">
      <c r="D18" s="21" t="s">
        <v>22</v>
      </c>
      <c r="E18" s="22">
        <v>0</v>
      </c>
      <c r="F18" s="23">
        <v>0</v>
      </c>
      <c r="G18" s="24">
        <v>0</v>
      </c>
      <c r="H18" s="23">
        <v>-1837.1163330078125</v>
      </c>
      <c r="I18" s="24"/>
      <c r="J18" s="26"/>
    </row>
    <row r="19" spans="1:10" s="1" customFormat="1" x14ac:dyDescent="0.3">
      <c r="B19" s="2"/>
      <c r="D19" s="33" t="s">
        <v>23</v>
      </c>
      <c r="E19" s="34">
        <v>25966.9140625</v>
      </c>
      <c r="F19" s="35">
        <v>144283.34375</v>
      </c>
      <c r="G19" s="36">
        <v>2916.335693359375</v>
      </c>
      <c r="H19" s="35">
        <v>20766.173828125</v>
      </c>
      <c r="I19" s="36"/>
      <c r="J19" s="38"/>
    </row>
    <row r="20" spans="1:10" s="39" customFormat="1" x14ac:dyDescent="0.3">
      <c r="B20" s="40"/>
      <c r="D20" s="39" t="s">
        <v>24</v>
      </c>
      <c r="E20" s="41"/>
      <c r="F20" s="41"/>
      <c r="G20" s="41"/>
      <c r="H20" s="41"/>
      <c r="I20" s="41"/>
      <c r="J20" s="41"/>
    </row>
    <row r="22" spans="1:10" ht="18" x14ac:dyDescent="0.3">
      <c r="B22" s="9" t="s">
        <v>124</v>
      </c>
      <c r="J22" s="3"/>
    </row>
    <row r="23" spans="1:10" s="46" customFormat="1" x14ac:dyDescent="0.3">
      <c r="B23" s="47"/>
      <c r="D23" s="173" t="s">
        <v>57</v>
      </c>
      <c r="E23" s="10" t="s">
        <v>87</v>
      </c>
      <c r="F23" s="11" t="s">
        <v>88</v>
      </c>
      <c r="G23" s="12" t="s">
        <v>89</v>
      </c>
      <c r="H23" s="11" t="s">
        <v>90</v>
      </c>
      <c r="I23" s="12"/>
      <c r="J23" s="14"/>
    </row>
    <row r="24" spans="1:10" s="1" customFormat="1" x14ac:dyDescent="0.3">
      <c r="B24" s="2"/>
      <c r="D24" s="15" t="s">
        <v>8</v>
      </c>
      <c r="E24" s="174">
        <v>65321.7578125</v>
      </c>
      <c r="F24" s="17">
        <v>234173.40625</v>
      </c>
      <c r="G24" s="18">
        <v>15393.841796875</v>
      </c>
      <c r="H24" s="17">
        <v>66215.1171875</v>
      </c>
      <c r="I24" s="18"/>
      <c r="J24" s="20"/>
    </row>
    <row r="25" spans="1:10" x14ac:dyDescent="0.3">
      <c r="A25" s="3"/>
      <c r="B25" s="52"/>
      <c r="D25" s="21" t="s">
        <v>9</v>
      </c>
      <c r="E25" s="175">
        <v>-31046.091796875</v>
      </c>
      <c r="F25" s="23">
        <v>-89466.046875</v>
      </c>
      <c r="G25" s="24">
        <v>-5265.9716796875</v>
      </c>
      <c r="H25" s="23">
        <v>-34784.8046875</v>
      </c>
      <c r="I25" s="24"/>
      <c r="J25" s="26"/>
    </row>
    <row r="26" spans="1:10" x14ac:dyDescent="0.3">
      <c r="A26" s="3"/>
      <c r="B26" s="52"/>
      <c r="D26" s="21" t="s">
        <v>10</v>
      </c>
      <c r="E26" s="175">
        <v>0</v>
      </c>
      <c r="F26" s="23">
        <v>-89.517372131347656</v>
      </c>
      <c r="G26" s="24">
        <v>-1185.1722412109375</v>
      </c>
      <c r="H26" s="23">
        <v>0</v>
      </c>
      <c r="I26" s="24"/>
      <c r="J26" s="26"/>
    </row>
    <row r="27" spans="1:10" x14ac:dyDescent="0.3">
      <c r="A27" s="3"/>
      <c r="B27" s="52"/>
      <c r="D27" s="21" t="s">
        <v>11</v>
      </c>
      <c r="E27" s="175">
        <v>0</v>
      </c>
      <c r="F27" s="23">
        <v>0</v>
      </c>
      <c r="G27" s="24">
        <v>0</v>
      </c>
      <c r="H27" s="23">
        <v>0</v>
      </c>
      <c r="I27" s="24"/>
      <c r="J27" s="26"/>
    </row>
    <row r="28" spans="1:10" s="1" customFormat="1" x14ac:dyDescent="0.3">
      <c r="B28" s="2"/>
      <c r="D28" s="27" t="s">
        <v>12</v>
      </c>
      <c r="E28" s="176">
        <v>34275.6640625</v>
      </c>
      <c r="F28" s="29">
        <v>144617.84375</v>
      </c>
      <c r="G28" s="30">
        <v>8942.69921875</v>
      </c>
      <c r="H28" s="29">
        <v>31430.3125</v>
      </c>
      <c r="I28" s="30"/>
      <c r="J28" s="32"/>
    </row>
    <row r="29" spans="1:10" x14ac:dyDescent="0.3">
      <c r="A29" s="3"/>
      <c r="B29" s="52"/>
      <c r="D29" s="21" t="s">
        <v>13</v>
      </c>
      <c r="E29" s="175">
        <v>-3275</v>
      </c>
      <c r="F29" s="23">
        <v>-11500</v>
      </c>
      <c r="G29" s="24">
        <v>-3840</v>
      </c>
      <c r="H29" s="23">
        <v>-5800</v>
      </c>
      <c r="I29" s="24"/>
      <c r="J29" s="26"/>
    </row>
    <row r="30" spans="1:10" x14ac:dyDescent="0.3">
      <c r="A30" s="3"/>
      <c r="B30" s="52"/>
      <c r="D30" s="21" t="s">
        <v>14</v>
      </c>
      <c r="E30" s="175">
        <v>-625</v>
      </c>
      <c r="F30" s="23">
        <v>-1155</v>
      </c>
      <c r="G30" s="24">
        <v>-160</v>
      </c>
      <c r="H30" s="23">
        <v>-580</v>
      </c>
      <c r="I30" s="24"/>
      <c r="J30" s="26"/>
    </row>
    <row r="31" spans="1:10" x14ac:dyDescent="0.3">
      <c r="A31" s="3"/>
      <c r="B31" s="52"/>
      <c r="D31" s="21" t="s">
        <v>15</v>
      </c>
      <c r="E31" s="175">
        <v>-1767.615966796875</v>
      </c>
      <c r="F31" s="23">
        <v>-5851.1064453125</v>
      </c>
      <c r="G31" s="24">
        <v>-1377.3631591796875</v>
      </c>
      <c r="H31" s="23">
        <v>-2066.044677734375</v>
      </c>
      <c r="I31" s="24"/>
      <c r="J31" s="26"/>
    </row>
    <row r="32" spans="1:10" s="1" customFormat="1" x14ac:dyDescent="0.3">
      <c r="B32" s="2"/>
      <c r="D32" s="27" t="s">
        <v>16</v>
      </c>
      <c r="E32" s="176">
        <v>28608.048828125</v>
      </c>
      <c r="F32" s="29">
        <v>126111.7265625</v>
      </c>
      <c r="G32" s="30">
        <v>3565.335693359375</v>
      </c>
      <c r="H32" s="29">
        <v>22984.267578125</v>
      </c>
      <c r="I32" s="30"/>
      <c r="J32" s="32"/>
    </row>
    <row r="33" spans="1:10" x14ac:dyDescent="0.3">
      <c r="A33" s="3"/>
      <c r="B33" s="52"/>
      <c r="D33" s="21" t="s">
        <v>17</v>
      </c>
      <c r="E33" s="175">
        <v>-488</v>
      </c>
      <c r="F33" s="23">
        <v>-488</v>
      </c>
      <c r="G33" s="24">
        <v>-384.5</v>
      </c>
      <c r="H33" s="23">
        <v>-488</v>
      </c>
      <c r="I33" s="24"/>
      <c r="J33" s="26"/>
    </row>
    <row r="34" spans="1:10" x14ac:dyDescent="0.3">
      <c r="A34" s="3"/>
      <c r="B34" s="52"/>
      <c r="D34" s="21" t="s">
        <v>18</v>
      </c>
      <c r="E34" s="175">
        <v>-1250</v>
      </c>
      <c r="F34" s="23">
        <v>-930</v>
      </c>
      <c r="G34" s="24">
        <v>0</v>
      </c>
      <c r="H34" s="23">
        <v>-390</v>
      </c>
      <c r="I34" s="24"/>
      <c r="J34" s="26"/>
    </row>
    <row r="35" spans="1:10" s="1" customFormat="1" x14ac:dyDescent="0.3">
      <c r="B35" s="2"/>
      <c r="D35" s="33" t="s">
        <v>28</v>
      </c>
      <c r="E35" s="177">
        <v>26870.048828125</v>
      </c>
      <c r="F35" s="35">
        <v>124693.7265625</v>
      </c>
      <c r="G35" s="36">
        <v>3180.835693359375</v>
      </c>
      <c r="H35" s="35">
        <v>22106.267578125</v>
      </c>
      <c r="I35" s="36"/>
      <c r="J35" s="38"/>
    </row>
    <row r="36" spans="1:10" s="39" customFormat="1" x14ac:dyDescent="0.3">
      <c r="B36" s="40"/>
      <c r="D36" s="39" t="s">
        <v>24</v>
      </c>
      <c r="E36" s="41"/>
      <c r="F36" s="41"/>
      <c r="G36" s="41"/>
      <c r="H36" s="41"/>
      <c r="I36" s="41"/>
      <c r="J36" s="41"/>
    </row>
    <row r="38" spans="1:10" s="46" customFormat="1" x14ac:dyDescent="0.3">
      <c r="B38" s="47"/>
      <c r="D38" s="173" t="s">
        <v>76</v>
      </c>
      <c r="E38" s="10" t="s">
        <v>87</v>
      </c>
      <c r="F38" s="11" t="s">
        <v>88</v>
      </c>
      <c r="G38" s="12" t="s">
        <v>89</v>
      </c>
      <c r="H38" s="11" t="s">
        <v>90</v>
      </c>
      <c r="I38" s="12"/>
      <c r="J38" s="14"/>
    </row>
    <row r="39" spans="1:10" s="1" customFormat="1" x14ac:dyDescent="0.3">
      <c r="B39" s="2"/>
      <c r="D39" s="15" t="s">
        <v>8</v>
      </c>
      <c r="E39" s="174">
        <v>0</v>
      </c>
      <c r="F39" s="17">
        <v>43617.6015625</v>
      </c>
      <c r="G39" s="18">
        <v>0</v>
      </c>
      <c r="H39" s="17">
        <v>0</v>
      </c>
      <c r="I39" s="18"/>
      <c r="J39" s="20"/>
    </row>
    <row r="40" spans="1:10" x14ac:dyDescent="0.3">
      <c r="A40" s="3"/>
      <c r="B40" s="52"/>
      <c r="D40" s="21" t="s">
        <v>9</v>
      </c>
      <c r="E40" s="175">
        <v>0</v>
      </c>
      <c r="F40" s="23">
        <v>-17810.51953125</v>
      </c>
      <c r="G40" s="24">
        <v>0</v>
      </c>
      <c r="H40" s="23">
        <v>0</v>
      </c>
      <c r="I40" s="24"/>
      <c r="J40" s="26"/>
    </row>
    <row r="41" spans="1:10" x14ac:dyDescent="0.3">
      <c r="A41" s="3"/>
      <c r="B41" s="52"/>
      <c r="D41" s="21" t="s">
        <v>10</v>
      </c>
      <c r="E41" s="175">
        <v>0</v>
      </c>
      <c r="F41" s="23">
        <v>-535.15838623046875</v>
      </c>
      <c r="G41" s="24">
        <v>0</v>
      </c>
      <c r="H41" s="23">
        <v>0</v>
      </c>
      <c r="I41" s="24"/>
      <c r="J41" s="26"/>
    </row>
    <row r="42" spans="1:10" x14ac:dyDescent="0.3">
      <c r="A42" s="3"/>
      <c r="B42" s="52"/>
      <c r="D42" s="21" t="s">
        <v>11</v>
      </c>
      <c r="E42" s="175">
        <v>0</v>
      </c>
      <c r="F42" s="23">
        <v>0</v>
      </c>
      <c r="G42" s="24">
        <v>0</v>
      </c>
      <c r="H42" s="23">
        <v>0</v>
      </c>
      <c r="I42" s="24"/>
      <c r="J42" s="26"/>
    </row>
    <row r="43" spans="1:10" s="1" customFormat="1" x14ac:dyDescent="0.3">
      <c r="B43" s="2"/>
      <c r="D43" s="27" t="s">
        <v>12</v>
      </c>
      <c r="E43" s="176">
        <v>0</v>
      </c>
      <c r="F43" s="29">
        <v>25271.921875</v>
      </c>
      <c r="G43" s="30">
        <v>0</v>
      </c>
      <c r="H43" s="29">
        <v>0</v>
      </c>
      <c r="I43" s="30"/>
      <c r="J43" s="32"/>
    </row>
    <row r="44" spans="1:10" x14ac:dyDescent="0.3">
      <c r="A44" s="3"/>
      <c r="B44" s="52"/>
      <c r="D44" s="21" t="s">
        <v>13</v>
      </c>
      <c r="E44" s="175">
        <v>0</v>
      </c>
      <c r="F44" s="23">
        <v>-3000</v>
      </c>
      <c r="G44" s="24">
        <v>0</v>
      </c>
      <c r="H44" s="23">
        <v>0</v>
      </c>
      <c r="I44" s="24"/>
      <c r="J44" s="26"/>
    </row>
    <row r="45" spans="1:10" x14ac:dyDescent="0.3">
      <c r="A45" s="3"/>
      <c r="B45" s="52"/>
      <c r="D45" s="21" t="s">
        <v>14</v>
      </c>
      <c r="E45" s="175">
        <v>0</v>
      </c>
      <c r="F45" s="23">
        <v>-300</v>
      </c>
      <c r="G45" s="24">
        <v>0</v>
      </c>
      <c r="H45" s="23">
        <v>0</v>
      </c>
      <c r="I45" s="24"/>
      <c r="J45" s="26"/>
    </row>
    <row r="46" spans="1:10" x14ac:dyDescent="0.3">
      <c r="A46" s="3"/>
      <c r="B46" s="52"/>
      <c r="D46" s="21" t="s">
        <v>15</v>
      </c>
      <c r="E46" s="175">
        <v>0</v>
      </c>
      <c r="F46" s="23">
        <v>-722.35882568359375</v>
      </c>
      <c r="G46" s="24">
        <v>0</v>
      </c>
      <c r="H46" s="23">
        <v>0</v>
      </c>
      <c r="I46" s="24"/>
      <c r="J46" s="26"/>
    </row>
    <row r="47" spans="1:10" s="1" customFormat="1" x14ac:dyDescent="0.3">
      <c r="B47" s="2"/>
      <c r="D47" s="27" t="s">
        <v>16</v>
      </c>
      <c r="E47" s="176">
        <v>0</v>
      </c>
      <c r="F47" s="29">
        <v>21249.5625</v>
      </c>
      <c r="G47" s="30">
        <v>0</v>
      </c>
      <c r="H47" s="29">
        <v>0</v>
      </c>
      <c r="I47" s="30"/>
      <c r="J47" s="32"/>
    </row>
    <row r="48" spans="1:10" x14ac:dyDescent="0.3">
      <c r="A48" s="3"/>
      <c r="B48" s="52"/>
      <c r="D48" s="21" t="s">
        <v>17</v>
      </c>
      <c r="E48" s="175">
        <v>-419.5</v>
      </c>
      <c r="F48" s="23">
        <v>-419.5</v>
      </c>
      <c r="G48" s="24">
        <v>-230</v>
      </c>
      <c r="H48" s="23">
        <v>0</v>
      </c>
      <c r="I48" s="24"/>
      <c r="J48" s="26"/>
    </row>
    <row r="49" spans="1:10" x14ac:dyDescent="0.3">
      <c r="A49" s="3"/>
      <c r="B49" s="52"/>
      <c r="D49" s="21" t="s">
        <v>18</v>
      </c>
      <c r="E49" s="175">
        <v>0</v>
      </c>
      <c r="F49" s="23">
        <v>0</v>
      </c>
      <c r="G49" s="24">
        <v>0</v>
      </c>
      <c r="H49" s="23">
        <v>0</v>
      </c>
      <c r="I49" s="24"/>
      <c r="J49" s="26"/>
    </row>
    <row r="50" spans="1:10" s="1" customFormat="1" x14ac:dyDescent="0.3">
      <c r="B50" s="2"/>
      <c r="D50" s="33" t="s">
        <v>28</v>
      </c>
      <c r="E50" s="177">
        <v>-419.5</v>
      </c>
      <c r="F50" s="35">
        <v>20830.0625</v>
      </c>
      <c r="G50" s="36">
        <v>-230</v>
      </c>
      <c r="H50" s="35">
        <v>0</v>
      </c>
      <c r="I50" s="36"/>
      <c r="J50" s="38"/>
    </row>
    <row r="51" spans="1:10" s="39" customFormat="1" x14ac:dyDescent="0.3">
      <c r="B51" s="40"/>
      <c r="D51" s="39" t="s">
        <v>24</v>
      </c>
      <c r="E51" s="41"/>
      <c r="F51" s="41"/>
      <c r="G51" s="41"/>
      <c r="H51" s="41"/>
      <c r="I51" s="41"/>
      <c r="J51" s="41"/>
    </row>
    <row r="52" spans="1:10" x14ac:dyDescent="0.3">
      <c r="D52" s="39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92"/>
  <sheetViews>
    <sheetView showFormulas="1" showGridLines="0" topLeftCell="A265" zoomScale="72" zoomScaleNormal="100" workbookViewId="0">
      <selection activeCell="G419" sqref="G419"/>
    </sheetView>
  </sheetViews>
  <sheetFormatPr defaultColWidth="11.44140625" defaultRowHeight="14.4" x14ac:dyDescent="0.3"/>
  <cols>
    <col min="1" max="1" width="4" style="1" customWidth="1"/>
    <col min="2" max="2" width="4" style="2" customWidth="1"/>
    <col min="3" max="3" width="4" style="3" customWidth="1"/>
    <col min="4" max="4" width="28.5546875" style="3" customWidth="1"/>
    <col min="5" max="6" width="14.33203125" style="79" customWidth="1"/>
    <col min="7" max="7" width="14.33203125" style="80" customWidth="1"/>
    <col min="8" max="9" width="14.33203125" style="4" customWidth="1"/>
    <col min="10" max="10" width="14.33203125" style="80" customWidth="1"/>
    <col min="11" max="11" width="14.33203125" style="4" customWidth="1"/>
    <col min="12" max="14" width="14.33203125" style="3" customWidth="1"/>
    <col min="15" max="15" width="11.44140625" style="3" customWidth="1"/>
    <col min="16" max="16384" width="11.44140625" style="3"/>
  </cols>
  <sheetData>
    <row r="1" spans="1:11" s="5" customFormat="1" ht="23.4" x14ac:dyDescent="0.3">
      <c r="A1" s="6" t="s">
        <v>125</v>
      </c>
      <c r="B1" s="7"/>
      <c r="E1" s="136"/>
      <c r="F1" s="136"/>
      <c r="G1" s="137"/>
      <c r="H1" s="8"/>
      <c r="I1" s="8"/>
      <c r="J1" s="137"/>
      <c r="K1" s="8"/>
    </row>
    <row r="2" spans="1:11" s="171" customFormat="1" x14ac:dyDescent="0.3">
      <c r="B2" s="171" t="s">
        <v>126</v>
      </c>
      <c r="E2" s="172"/>
      <c r="F2" s="172"/>
      <c r="G2" s="172"/>
      <c r="H2" s="172"/>
      <c r="I2" s="172"/>
      <c r="J2" s="172"/>
    </row>
    <row r="3" spans="1:11" s="171" customFormat="1" x14ac:dyDescent="0.3">
      <c r="E3" s="172"/>
      <c r="F3" s="172"/>
      <c r="G3" s="172"/>
      <c r="H3" s="172"/>
      <c r="I3" s="172"/>
      <c r="J3" s="172"/>
    </row>
    <row r="4" spans="1:11" ht="18" x14ac:dyDescent="0.3">
      <c r="B4" s="9" t="s">
        <v>127</v>
      </c>
    </row>
    <row r="5" spans="1:11" s="81" customFormat="1" x14ac:dyDescent="0.3">
      <c r="B5" s="82"/>
      <c r="D5" s="322" t="s">
        <v>57</v>
      </c>
      <c r="E5" s="323"/>
      <c r="F5" s="178" t="s">
        <v>128</v>
      </c>
      <c r="G5" s="179" t="s">
        <v>129</v>
      </c>
      <c r="H5" s="130" t="s">
        <v>130</v>
      </c>
      <c r="I5" s="129" t="s">
        <v>131</v>
      </c>
      <c r="J5" s="141" t="s">
        <v>132</v>
      </c>
      <c r="K5" s="131" t="s">
        <v>133</v>
      </c>
    </row>
    <row r="6" spans="1:11" s="1" customFormat="1" x14ac:dyDescent="0.3">
      <c r="B6" s="2"/>
      <c r="D6" s="87" t="s">
        <v>30</v>
      </c>
      <c r="E6" s="180" t="s">
        <v>87</v>
      </c>
      <c r="F6" s="181">
        <v>0.53900000000000003</v>
      </c>
      <c r="G6" s="182">
        <v>0.45600000000000002</v>
      </c>
      <c r="H6" s="183">
        <v>0.61399999999999999</v>
      </c>
      <c r="I6" s="184">
        <v>0.42199999999999999</v>
      </c>
      <c r="J6" s="183">
        <v>0.42299999999999999</v>
      </c>
      <c r="K6" s="185">
        <v>0.67600000000000005</v>
      </c>
    </row>
    <row r="7" spans="1:11" x14ac:dyDescent="0.3">
      <c r="D7" s="97" t="s">
        <v>31</v>
      </c>
      <c r="E7" s="186" t="s">
        <v>87</v>
      </c>
      <c r="F7" s="187">
        <v>0.52</v>
      </c>
      <c r="G7" s="188">
        <v>0.73499999999999999</v>
      </c>
      <c r="H7" s="101">
        <v>0.53400000000000003</v>
      </c>
      <c r="I7" s="100">
        <v>0.56100000000000005</v>
      </c>
      <c r="J7" s="101">
        <v>0.55100000000000005</v>
      </c>
      <c r="K7" s="102">
        <v>0.34100000000000003</v>
      </c>
    </row>
    <row r="8" spans="1:11" x14ac:dyDescent="0.3">
      <c r="D8" s="97" t="s">
        <v>97</v>
      </c>
      <c r="E8" s="186" t="s">
        <v>88</v>
      </c>
      <c r="F8" s="187">
        <v>0.16700000000000001</v>
      </c>
      <c r="G8" s="188">
        <v>0.11899999999999999</v>
      </c>
      <c r="H8" s="101">
        <v>0.126</v>
      </c>
      <c r="I8" s="100">
        <v>0.12</v>
      </c>
      <c r="J8" s="101">
        <v>0.13</v>
      </c>
      <c r="K8" s="102">
        <v>0.28599999999999998</v>
      </c>
    </row>
    <row r="9" spans="1:11" x14ac:dyDescent="0.3">
      <c r="D9" s="97" t="s">
        <v>99</v>
      </c>
      <c r="E9" s="186" t="s">
        <v>88</v>
      </c>
      <c r="F9" s="187">
        <v>0.435</v>
      </c>
      <c r="G9" s="188">
        <v>0.36699999999999999</v>
      </c>
      <c r="H9" s="101">
        <v>0.63900000000000001</v>
      </c>
      <c r="I9" s="100">
        <v>0.34</v>
      </c>
      <c r="J9" s="101">
        <v>0.34100000000000003</v>
      </c>
      <c r="K9" s="102">
        <v>0.41599999999999998</v>
      </c>
    </row>
    <row r="10" spans="1:11" x14ac:dyDescent="0.3">
      <c r="A10" s="3"/>
      <c r="D10" s="97" t="s">
        <v>100</v>
      </c>
      <c r="E10" s="186" t="s">
        <v>88</v>
      </c>
      <c r="F10" s="187">
        <v>0.59</v>
      </c>
      <c r="G10" s="188">
        <v>0.61899999999999999</v>
      </c>
      <c r="H10" s="101">
        <v>0.53700000000000003</v>
      </c>
      <c r="I10" s="100">
        <v>0.755</v>
      </c>
      <c r="J10" s="101">
        <v>0.70199999999999996</v>
      </c>
      <c r="K10" s="102">
        <v>0.432</v>
      </c>
    </row>
    <row r="11" spans="1:11" x14ac:dyDescent="0.3">
      <c r="A11" s="3"/>
      <c r="D11" s="97" t="s">
        <v>101</v>
      </c>
      <c r="E11" s="186" t="s">
        <v>88</v>
      </c>
      <c r="F11" s="187">
        <v>0.315</v>
      </c>
      <c r="G11" s="188">
        <v>0.36399999999999999</v>
      </c>
      <c r="H11" s="101">
        <v>0.23300000000000001</v>
      </c>
      <c r="I11" s="100">
        <v>0.26400000000000001</v>
      </c>
      <c r="J11" s="101">
        <v>0.60599999999999998</v>
      </c>
      <c r="K11" s="102">
        <v>0.20300000000000001</v>
      </c>
    </row>
    <row r="12" spans="1:11" x14ac:dyDescent="0.3">
      <c r="A12" s="3"/>
      <c r="D12" s="97" t="s">
        <v>102</v>
      </c>
      <c r="E12" s="186" t="s">
        <v>89</v>
      </c>
      <c r="F12" s="187">
        <v>0.54300000000000004</v>
      </c>
      <c r="G12" s="188">
        <v>0.48299999999999998</v>
      </c>
      <c r="H12" s="101">
        <v>0.61699999999999999</v>
      </c>
      <c r="I12" s="100">
        <v>0.46700000000000003</v>
      </c>
      <c r="J12" s="101">
        <v>0.46300000000000002</v>
      </c>
      <c r="K12" s="102">
        <v>0.61499999999999999</v>
      </c>
    </row>
    <row r="13" spans="1:11" x14ac:dyDescent="0.3">
      <c r="A13" s="3"/>
      <c r="D13" s="97" t="s">
        <v>103</v>
      </c>
      <c r="E13" s="186" t="s">
        <v>89</v>
      </c>
      <c r="F13" s="187">
        <v>0.55400000000000005</v>
      </c>
      <c r="G13" s="188">
        <v>0.57799999999999996</v>
      </c>
      <c r="H13" s="101">
        <v>0.65</v>
      </c>
      <c r="I13" s="100">
        <v>0.54200000000000004</v>
      </c>
      <c r="J13" s="101">
        <v>0.53800000000000003</v>
      </c>
      <c r="K13" s="102">
        <v>0.47299999999999998</v>
      </c>
    </row>
    <row r="14" spans="1:11" x14ac:dyDescent="0.3">
      <c r="A14" s="3"/>
      <c r="D14" s="97" t="s">
        <v>104</v>
      </c>
      <c r="E14" s="186" t="s">
        <v>90</v>
      </c>
      <c r="F14" s="187">
        <v>0.53500000000000003</v>
      </c>
      <c r="G14" s="188">
        <v>0.63300000000000001</v>
      </c>
      <c r="H14" s="101">
        <v>0.502</v>
      </c>
      <c r="I14" s="100">
        <v>0.56799999999999995</v>
      </c>
      <c r="J14" s="101">
        <v>0.69499999999999995</v>
      </c>
      <c r="K14" s="102">
        <v>0.38200000000000001</v>
      </c>
    </row>
    <row r="15" spans="1:11" x14ac:dyDescent="0.3">
      <c r="A15" s="3"/>
      <c r="D15" s="97" t="s">
        <v>105</v>
      </c>
      <c r="E15" s="186" t="s">
        <v>90</v>
      </c>
      <c r="F15" s="187">
        <v>0.505</v>
      </c>
      <c r="G15" s="188">
        <v>0.67500000000000004</v>
      </c>
      <c r="H15" s="101">
        <v>0.48099999999999998</v>
      </c>
      <c r="I15" s="100">
        <v>0.60599999999999998</v>
      </c>
      <c r="J15" s="101">
        <v>0.48399999999999999</v>
      </c>
      <c r="K15" s="102">
        <v>0.38</v>
      </c>
    </row>
    <row r="16" spans="1:11" x14ac:dyDescent="0.3">
      <c r="A16" s="3"/>
      <c r="D16" s="97"/>
      <c r="E16" s="186"/>
      <c r="F16" s="187"/>
      <c r="G16" s="188"/>
      <c r="H16" s="101"/>
      <c r="I16" s="100"/>
      <c r="J16" s="101"/>
      <c r="K16" s="102"/>
    </row>
    <row r="17" spans="1:11" x14ac:dyDescent="0.3">
      <c r="A17" s="3"/>
      <c r="D17" s="97"/>
      <c r="E17" s="186"/>
      <c r="F17" s="187"/>
      <c r="G17" s="188"/>
      <c r="H17" s="101"/>
      <c r="I17" s="100"/>
      <c r="J17" s="101"/>
      <c r="K17" s="102"/>
    </row>
    <row r="18" spans="1:11" x14ac:dyDescent="0.3">
      <c r="A18" s="3"/>
      <c r="D18" s="97"/>
      <c r="E18" s="186"/>
      <c r="F18" s="187"/>
      <c r="G18" s="188"/>
      <c r="H18" s="101"/>
      <c r="I18" s="100"/>
      <c r="J18" s="101"/>
      <c r="K18" s="102"/>
    </row>
    <row r="19" spans="1:11" x14ac:dyDescent="0.3">
      <c r="A19" s="3"/>
      <c r="D19" s="97"/>
      <c r="E19" s="186"/>
      <c r="F19" s="187"/>
      <c r="G19" s="188"/>
      <c r="H19" s="101"/>
      <c r="I19" s="100"/>
      <c r="J19" s="101"/>
      <c r="K19" s="102"/>
    </row>
    <row r="20" spans="1:11" x14ac:dyDescent="0.3">
      <c r="A20" s="3"/>
      <c r="D20" s="97"/>
      <c r="E20" s="186"/>
      <c r="F20" s="187"/>
      <c r="G20" s="188"/>
      <c r="H20" s="101"/>
      <c r="I20" s="100"/>
      <c r="J20" s="101"/>
      <c r="K20" s="102"/>
    </row>
    <row r="21" spans="1:11" x14ac:dyDescent="0.3">
      <c r="A21" s="3"/>
      <c r="D21" s="97"/>
      <c r="E21" s="186"/>
      <c r="F21" s="187"/>
      <c r="G21" s="188"/>
      <c r="H21" s="101"/>
      <c r="I21" s="100"/>
      <c r="J21" s="101"/>
      <c r="K21" s="102"/>
    </row>
    <row r="22" spans="1:11" x14ac:dyDescent="0.3">
      <c r="A22" s="3"/>
      <c r="D22" s="97"/>
      <c r="E22" s="186"/>
      <c r="F22" s="187"/>
      <c r="G22" s="188"/>
      <c r="H22" s="101"/>
      <c r="I22" s="100"/>
      <c r="J22" s="101"/>
      <c r="K22" s="102"/>
    </row>
    <row r="23" spans="1:11" x14ac:dyDescent="0.3">
      <c r="A23" s="3"/>
      <c r="D23" s="97"/>
      <c r="E23" s="186"/>
      <c r="F23" s="187"/>
      <c r="G23" s="188"/>
      <c r="H23" s="101"/>
      <c r="I23" s="100"/>
      <c r="J23" s="101"/>
      <c r="K23" s="102"/>
    </row>
    <row r="24" spans="1:11" x14ac:dyDescent="0.3">
      <c r="A24" s="3"/>
      <c r="D24" s="97"/>
      <c r="E24" s="186"/>
      <c r="F24" s="187"/>
      <c r="G24" s="188"/>
      <c r="H24" s="101"/>
      <c r="I24" s="100"/>
      <c r="J24" s="101"/>
      <c r="K24" s="102"/>
    </row>
    <row r="25" spans="1:11" x14ac:dyDescent="0.3">
      <c r="A25" s="3"/>
      <c r="D25" s="97"/>
      <c r="E25" s="186"/>
      <c r="F25" s="187"/>
      <c r="G25" s="188"/>
      <c r="H25" s="101"/>
      <c r="I25" s="100"/>
      <c r="J25" s="101"/>
      <c r="K25" s="102"/>
    </row>
    <row r="26" spans="1:11" s="1" customFormat="1" x14ac:dyDescent="0.3">
      <c r="A26" s="3"/>
      <c r="B26" s="2"/>
      <c r="D26" s="97"/>
      <c r="E26" s="186"/>
      <c r="F26" s="187"/>
      <c r="G26" s="188"/>
      <c r="H26" s="101"/>
      <c r="I26" s="100"/>
      <c r="J26" s="101"/>
      <c r="K26" s="102"/>
    </row>
    <row r="27" spans="1:11" x14ac:dyDescent="0.3">
      <c r="A27" s="3"/>
      <c r="D27" s="97"/>
      <c r="E27" s="186"/>
      <c r="F27" s="187"/>
      <c r="G27" s="188"/>
      <c r="H27" s="101"/>
      <c r="I27" s="100"/>
      <c r="J27" s="101"/>
      <c r="K27" s="102"/>
    </row>
    <row r="28" spans="1:11" x14ac:dyDescent="0.3">
      <c r="A28" s="3"/>
      <c r="D28" s="97"/>
      <c r="E28" s="186"/>
      <c r="F28" s="187"/>
      <c r="G28" s="188"/>
      <c r="H28" s="101"/>
      <c r="I28" s="100"/>
      <c r="J28" s="101"/>
      <c r="K28" s="102"/>
    </row>
    <row r="29" spans="1:11" x14ac:dyDescent="0.3">
      <c r="A29" s="3"/>
      <c r="D29" s="97"/>
      <c r="E29" s="186"/>
      <c r="F29" s="187"/>
      <c r="G29" s="188"/>
      <c r="H29" s="101"/>
      <c r="I29" s="100"/>
      <c r="J29" s="101"/>
      <c r="K29" s="102"/>
    </row>
    <row r="30" spans="1:11" s="1" customFormat="1" x14ac:dyDescent="0.3">
      <c r="A30" s="3"/>
      <c r="B30" s="2"/>
      <c r="D30" s="97"/>
      <c r="E30" s="186"/>
      <c r="F30" s="187"/>
      <c r="G30" s="188"/>
      <c r="H30" s="101"/>
      <c r="I30" s="100"/>
      <c r="J30" s="101"/>
      <c r="K30" s="102"/>
    </row>
    <row r="31" spans="1:11" x14ac:dyDescent="0.3">
      <c r="A31" s="3"/>
      <c r="D31" s="97"/>
      <c r="E31" s="186"/>
      <c r="F31" s="187"/>
      <c r="G31" s="188"/>
      <c r="H31" s="101"/>
      <c r="I31" s="100"/>
      <c r="J31" s="101"/>
      <c r="K31" s="102"/>
    </row>
    <row r="32" spans="1:11" x14ac:dyDescent="0.3">
      <c r="A32" s="3"/>
      <c r="D32" s="97"/>
      <c r="E32" s="186"/>
      <c r="F32" s="187"/>
      <c r="G32" s="188"/>
      <c r="H32" s="101"/>
      <c r="I32" s="100"/>
      <c r="J32" s="101"/>
      <c r="K32" s="102"/>
    </row>
    <row r="33" spans="1:11" x14ac:dyDescent="0.3">
      <c r="A33" s="3"/>
      <c r="D33" s="97"/>
      <c r="E33" s="186"/>
      <c r="F33" s="187"/>
      <c r="G33" s="188"/>
      <c r="H33" s="101"/>
      <c r="I33" s="100"/>
      <c r="J33" s="101"/>
      <c r="K33" s="102"/>
    </row>
    <row r="34" spans="1:11" x14ac:dyDescent="0.3">
      <c r="A34" s="3"/>
      <c r="D34" s="97"/>
      <c r="E34" s="186"/>
      <c r="F34" s="187"/>
      <c r="G34" s="188"/>
      <c r="H34" s="101"/>
      <c r="I34" s="100"/>
      <c r="J34" s="101"/>
      <c r="K34" s="102"/>
    </row>
    <row r="35" spans="1:11" s="1" customFormat="1" x14ac:dyDescent="0.3">
      <c r="B35" s="2"/>
      <c r="D35" s="107"/>
      <c r="E35" s="189"/>
      <c r="F35" s="190"/>
      <c r="G35" s="191"/>
      <c r="H35" s="111"/>
      <c r="I35" s="110"/>
      <c r="J35" s="111"/>
      <c r="K35" s="112"/>
    </row>
    <row r="36" spans="1:11" s="39" customFormat="1" x14ac:dyDescent="0.3"/>
    <row r="37" spans="1:11" ht="18" x14ac:dyDescent="0.3">
      <c r="A37" s="3"/>
      <c r="B37" s="9" t="s">
        <v>134</v>
      </c>
    </row>
    <row r="38" spans="1:11" s="81" customFormat="1" x14ac:dyDescent="0.3">
      <c r="B38" s="82"/>
      <c r="D38" s="322" t="s">
        <v>57</v>
      </c>
      <c r="E38" s="323"/>
      <c r="F38" s="178" t="s">
        <v>128</v>
      </c>
      <c r="G38" s="179" t="s">
        <v>129</v>
      </c>
      <c r="H38" s="130" t="s">
        <v>130</v>
      </c>
      <c r="I38" s="129" t="s">
        <v>131</v>
      </c>
      <c r="J38" s="141" t="s">
        <v>132</v>
      </c>
      <c r="K38" s="131" t="s">
        <v>133</v>
      </c>
    </row>
    <row r="39" spans="1:11" s="1" customFormat="1" x14ac:dyDescent="0.3">
      <c r="B39" s="2"/>
      <c r="D39" s="87" t="s">
        <v>30</v>
      </c>
      <c r="E39" s="180" t="s">
        <v>87</v>
      </c>
      <c r="F39" s="192">
        <v>0.13400000000000001</v>
      </c>
      <c r="G39" s="193">
        <v>0.01</v>
      </c>
      <c r="H39" s="72">
        <v>5.8000000000000003E-2</v>
      </c>
      <c r="I39" s="70">
        <v>2E-3</v>
      </c>
      <c r="J39" s="72">
        <v>4.0000000000000001E-3</v>
      </c>
      <c r="K39" s="73">
        <v>0.45100000000000001</v>
      </c>
    </row>
    <row r="40" spans="1:11" x14ac:dyDescent="0.3">
      <c r="D40" s="97" t="s">
        <v>31</v>
      </c>
      <c r="E40" s="186" t="s">
        <v>87</v>
      </c>
      <c r="F40" s="194">
        <v>0.121</v>
      </c>
      <c r="G40" s="195">
        <v>0.51200000000000001</v>
      </c>
      <c r="H40" s="148">
        <v>7.9000000000000001E-2</v>
      </c>
      <c r="I40" s="196">
        <v>2.5000000000000001E-2</v>
      </c>
      <c r="J40" s="148">
        <v>3.6999999999999998E-2</v>
      </c>
      <c r="K40" s="197">
        <v>8.0000000000000002E-3</v>
      </c>
    </row>
    <row r="41" spans="1:11" x14ac:dyDescent="0.3">
      <c r="D41" s="97" t="s">
        <v>97</v>
      </c>
      <c r="E41" s="186" t="s">
        <v>88</v>
      </c>
      <c r="F41" s="194">
        <v>7.9000000000000001E-2</v>
      </c>
      <c r="G41" s="195">
        <v>3.0000000000000001E-3</v>
      </c>
      <c r="H41" s="148">
        <v>2.1000000000000001E-2</v>
      </c>
      <c r="I41" s="196">
        <v>1E-3</v>
      </c>
      <c r="J41" s="148">
        <v>1E-3</v>
      </c>
      <c r="K41" s="197">
        <v>0.27900000000000003</v>
      </c>
    </row>
    <row r="42" spans="1:11" x14ac:dyDescent="0.3">
      <c r="D42" s="97" t="s">
        <v>99</v>
      </c>
      <c r="E42" s="186" t="s">
        <v>88</v>
      </c>
      <c r="F42" s="194">
        <v>0.17199999999999999</v>
      </c>
      <c r="G42" s="195">
        <v>2.3E-2</v>
      </c>
      <c r="H42" s="148">
        <v>0.60499999999999998</v>
      </c>
      <c r="I42" s="196">
        <v>3.0000000000000001E-3</v>
      </c>
      <c r="J42" s="148">
        <v>6.0000000000000001E-3</v>
      </c>
      <c r="K42" s="197">
        <v>7.9000000000000001E-2</v>
      </c>
    </row>
    <row r="43" spans="1:11" x14ac:dyDescent="0.3">
      <c r="A43" s="3"/>
      <c r="D43" s="97" t="s">
        <v>100</v>
      </c>
      <c r="E43" s="186" t="s">
        <v>88</v>
      </c>
      <c r="F43" s="194">
        <v>0.159</v>
      </c>
      <c r="G43" s="195">
        <v>0.107</v>
      </c>
      <c r="H43" s="148">
        <v>3.6999999999999998E-2</v>
      </c>
      <c r="I43" s="196">
        <v>0.72199999999999998</v>
      </c>
      <c r="J43" s="148">
        <v>8.1000000000000003E-2</v>
      </c>
      <c r="K43" s="197">
        <v>7.0000000000000001E-3</v>
      </c>
    </row>
    <row r="44" spans="1:11" x14ac:dyDescent="0.3">
      <c r="A44" s="3"/>
      <c r="D44" s="97" t="s">
        <v>101</v>
      </c>
      <c r="E44" s="186" t="s">
        <v>88</v>
      </c>
      <c r="F44" s="194">
        <v>0.111</v>
      </c>
      <c r="G44" s="195">
        <v>3.6999999999999998E-2</v>
      </c>
      <c r="H44" s="148">
        <v>1.7999999999999999E-2</v>
      </c>
      <c r="I44" s="196">
        <v>2.5000000000000001E-2</v>
      </c>
      <c r="J44" s="148">
        <v>0.58899999999999997</v>
      </c>
      <c r="K44" s="197">
        <v>4.0000000000000001E-3</v>
      </c>
    </row>
    <row r="45" spans="1:11" x14ac:dyDescent="0.3">
      <c r="A45" s="3"/>
      <c r="D45" s="97" t="s">
        <v>102</v>
      </c>
      <c r="E45" s="186" t="s">
        <v>89</v>
      </c>
      <c r="F45" s="194">
        <v>4.5999999999999999E-2</v>
      </c>
      <c r="G45" s="195">
        <v>8.9999999999999993E-3</v>
      </c>
      <c r="H45" s="148">
        <v>4.2000000000000003E-2</v>
      </c>
      <c r="I45" s="196">
        <v>2E-3</v>
      </c>
      <c r="J45" s="148">
        <v>3.0000000000000001E-3</v>
      </c>
      <c r="K45" s="197">
        <v>0.13</v>
      </c>
    </row>
    <row r="46" spans="1:11" x14ac:dyDescent="0.3">
      <c r="A46" s="3"/>
      <c r="D46" s="97" t="s">
        <v>103</v>
      </c>
      <c r="E46" s="186" t="s">
        <v>89</v>
      </c>
      <c r="F46" s="194">
        <v>3.2000000000000001E-2</v>
      </c>
      <c r="G46" s="195">
        <v>2.4E-2</v>
      </c>
      <c r="H46" s="148">
        <v>7.0000000000000007E-2</v>
      </c>
      <c r="I46" s="196">
        <v>5.0000000000000001E-3</v>
      </c>
      <c r="J46" s="148">
        <v>1.2999999999999999E-2</v>
      </c>
      <c r="K46" s="197">
        <v>2.9000000000000001E-2</v>
      </c>
    </row>
    <row r="47" spans="1:11" x14ac:dyDescent="0.3">
      <c r="A47" s="3"/>
      <c r="D47" s="97" t="s">
        <v>104</v>
      </c>
      <c r="E47" s="186" t="s">
        <v>90</v>
      </c>
      <c r="F47" s="194">
        <v>9.6000000000000002E-2</v>
      </c>
      <c r="G47" s="195">
        <v>7.0999999999999994E-2</v>
      </c>
      <c r="H47" s="148">
        <v>3.3000000000000002E-2</v>
      </c>
      <c r="I47" s="196">
        <v>0.20300000000000001</v>
      </c>
      <c r="J47" s="148">
        <v>0.255</v>
      </c>
      <c r="K47" s="197">
        <v>6.0000000000000001E-3</v>
      </c>
    </row>
    <row r="48" spans="1:11" x14ac:dyDescent="0.3">
      <c r="A48" s="3"/>
      <c r="D48" s="97" t="s">
        <v>105</v>
      </c>
      <c r="E48" s="186" t="s">
        <v>90</v>
      </c>
      <c r="F48" s="194">
        <v>0.05</v>
      </c>
      <c r="G48" s="195">
        <v>0.20399999999999999</v>
      </c>
      <c r="H48" s="148">
        <v>3.6999999999999998E-2</v>
      </c>
      <c r="I48" s="196">
        <v>1.2E-2</v>
      </c>
      <c r="J48" s="148">
        <v>1.0999999999999999E-2</v>
      </c>
      <c r="K48" s="197">
        <v>7.0000000000000001E-3</v>
      </c>
    </row>
    <row r="49" spans="1:11" x14ac:dyDescent="0.3">
      <c r="A49" s="3"/>
      <c r="D49" s="97"/>
      <c r="E49" s="186"/>
      <c r="F49" s="194"/>
      <c r="G49" s="195"/>
      <c r="H49" s="148"/>
      <c r="I49" s="196"/>
      <c r="J49" s="148"/>
      <c r="K49" s="197"/>
    </row>
    <row r="50" spans="1:11" x14ac:dyDescent="0.3">
      <c r="A50" s="3"/>
      <c r="D50" s="97"/>
      <c r="E50" s="186"/>
      <c r="F50" s="194"/>
      <c r="G50" s="195"/>
      <c r="H50" s="148"/>
      <c r="I50" s="196"/>
      <c r="J50" s="148"/>
      <c r="K50" s="197"/>
    </row>
    <row r="51" spans="1:11" x14ac:dyDescent="0.3">
      <c r="A51" s="3"/>
      <c r="D51" s="97"/>
      <c r="E51" s="186"/>
      <c r="F51" s="194"/>
      <c r="G51" s="195"/>
      <c r="H51" s="148"/>
      <c r="I51" s="196"/>
      <c r="J51" s="148"/>
      <c r="K51" s="197"/>
    </row>
    <row r="52" spans="1:11" x14ac:dyDescent="0.3">
      <c r="A52" s="3"/>
      <c r="D52" s="97"/>
      <c r="E52" s="186"/>
      <c r="F52" s="194"/>
      <c r="G52" s="195"/>
      <c r="H52" s="148"/>
      <c r="I52" s="196"/>
      <c r="J52" s="148"/>
      <c r="K52" s="197"/>
    </row>
    <row r="53" spans="1:11" x14ac:dyDescent="0.3">
      <c r="A53" s="3"/>
      <c r="D53" s="97"/>
      <c r="E53" s="186"/>
      <c r="F53" s="194"/>
      <c r="G53" s="195"/>
      <c r="H53" s="148"/>
      <c r="I53" s="196"/>
      <c r="J53" s="148"/>
      <c r="K53" s="197"/>
    </row>
    <row r="54" spans="1:11" x14ac:dyDescent="0.3">
      <c r="A54" s="3"/>
      <c r="D54" s="97"/>
      <c r="E54" s="186"/>
      <c r="F54" s="194"/>
      <c r="G54" s="195"/>
      <c r="H54" s="148"/>
      <c r="I54" s="196"/>
      <c r="J54" s="148"/>
      <c r="K54" s="197"/>
    </row>
    <row r="55" spans="1:11" x14ac:dyDescent="0.3">
      <c r="A55" s="3"/>
      <c r="D55" s="97"/>
      <c r="E55" s="186"/>
      <c r="F55" s="194"/>
      <c r="G55" s="195"/>
      <c r="H55" s="148"/>
      <c r="I55" s="196"/>
      <c r="J55" s="148"/>
      <c r="K55" s="197"/>
    </row>
    <row r="56" spans="1:11" x14ac:dyDescent="0.3">
      <c r="A56" s="3"/>
      <c r="D56" s="97"/>
      <c r="E56" s="186"/>
      <c r="F56" s="194"/>
      <c r="G56" s="195"/>
      <c r="H56" s="148"/>
      <c r="I56" s="196"/>
      <c r="J56" s="148"/>
      <c r="K56" s="197"/>
    </row>
    <row r="57" spans="1:11" x14ac:dyDescent="0.3">
      <c r="A57" s="3"/>
      <c r="D57" s="97"/>
      <c r="E57" s="186"/>
      <c r="F57" s="194"/>
      <c r="G57" s="195"/>
      <c r="H57" s="148"/>
      <c r="I57" s="196"/>
      <c r="J57" s="148"/>
      <c r="K57" s="197"/>
    </row>
    <row r="58" spans="1:11" x14ac:dyDescent="0.3">
      <c r="A58" s="3"/>
      <c r="D58" s="97"/>
      <c r="E58" s="186"/>
      <c r="F58" s="194"/>
      <c r="G58" s="195"/>
      <c r="H58" s="148"/>
      <c r="I58" s="196"/>
      <c r="J58" s="148"/>
      <c r="K58" s="197"/>
    </row>
    <row r="59" spans="1:11" s="1" customFormat="1" x14ac:dyDescent="0.3">
      <c r="A59" s="3"/>
      <c r="B59" s="2"/>
      <c r="D59" s="97"/>
      <c r="E59" s="186"/>
      <c r="F59" s="194"/>
      <c r="G59" s="195"/>
      <c r="H59" s="148"/>
      <c r="I59" s="196"/>
      <c r="J59" s="148"/>
      <c r="K59" s="197"/>
    </row>
    <row r="60" spans="1:11" x14ac:dyDescent="0.3">
      <c r="A60" s="3"/>
      <c r="D60" s="97"/>
      <c r="E60" s="186"/>
      <c r="F60" s="194"/>
      <c r="G60" s="195"/>
      <c r="H60" s="148"/>
      <c r="I60" s="196"/>
      <c r="J60" s="148"/>
      <c r="K60" s="197"/>
    </row>
    <row r="61" spans="1:11" x14ac:dyDescent="0.3">
      <c r="A61" s="3"/>
      <c r="D61" s="97"/>
      <c r="E61" s="186"/>
      <c r="F61" s="194"/>
      <c r="G61" s="195"/>
      <c r="H61" s="148"/>
      <c r="I61" s="196"/>
      <c r="J61" s="148"/>
      <c r="K61" s="197"/>
    </row>
    <row r="62" spans="1:11" x14ac:dyDescent="0.3">
      <c r="A62" s="3"/>
      <c r="D62" s="97"/>
      <c r="E62" s="186"/>
      <c r="F62" s="194"/>
      <c r="G62" s="195"/>
      <c r="H62" s="148"/>
      <c r="I62" s="196"/>
      <c r="J62" s="148"/>
      <c r="K62" s="197"/>
    </row>
    <row r="63" spans="1:11" s="1" customFormat="1" x14ac:dyDescent="0.3">
      <c r="A63" s="3"/>
      <c r="B63" s="2"/>
      <c r="D63" s="97"/>
      <c r="E63" s="186"/>
      <c r="F63" s="194"/>
      <c r="G63" s="195"/>
      <c r="H63" s="148"/>
      <c r="I63" s="196"/>
      <c r="J63" s="148"/>
      <c r="K63" s="197"/>
    </row>
    <row r="64" spans="1:11" x14ac:dyDescent="0.3">
      <c r="A64" s="3"/>
      <c r="D64" s="97"/>
      <c r="E64" s="186"/>
      <c r="F64" s="194"/>
      <c r="G64" s="195"/>
      <c r="H64" s="148"/>
      <c r="I64" s="196"/>
      <c r="J64" s="148"/>
      <c r="K64" s="197"/>
    </row>
    <row r="65" spans="1:11" x14ac:dyDescent="0.3">
      <c r="A65" s="3"/>
      <c r="D65" s="97"/>
      <c r="E65" s="186"/>
      <c r="F65" s="194"/>
      <c r="G65" s="195"/>
      <c r="H65" s="148"/>
      <c r="I65" s="196"/>
      <c r="J65" s="148"/>
      <c r="K65" s="197"/>
    </row>
    <row r="66" spans="1:11" x14ac:dyDescent="0.3">
      <c r="A66" s="3"/>
      <c r="D66" s="97"/>
      <c r="E66" s="186"/>
      <c r="F66" s="194"/>
      <c r="G66" s="195"/>
      <c r="H66" s="148"/>
      <c r="I66" s="196"/>
      <c r="J66" s="148"/>
      <c r="K66" s="197"/>
    </row>
    <row r="67" spans="1:11" x14ac:dyDescent="0.3">
      <c r="A67" s="3"/>
      <c r="D67" s="97"/>
      <c r="E67" s="186"/>
      <c r="F67" s="194"/>
      <c r="G67" s="195"/>
      <c r="H67" s="148"/>
      <c r="I67" s="196"/>
      <c r="J67" s="148"/>
      <c r="K67" s="197"/>
    </row>
    <row r="68" spans="1:11" s="1" customFormat="1" x14ac:dyDescent="0.3">
      <c r="B68" s="2"/>
      <c r="D68" s="107"/>
      <c r="E68" s="189"/>
      <c r="F68" s="198"/>
      <c r="G68" s="199"/>
      <c r="H68" s="150"/>
      <c r="I68" s="200"/>
      <c r="J68" s="150"/>
      <c r="K68" s="201"/>
    </row>
    <row r="69" spans="1:11" s="1" customFormat="1" x14ac:dyDescent="0.3">
      <c r="B69" s="2"/>
      <c r="E69" s="202" t="s">
        <v>135</v>
      </c>
      <c r="F69" s="203">
        <f t="shared" ref="F69:K69" si="0">SUM(F39:F68)</f>
        <v>1</v>
      </c>
      <c r="G69" s="204">
        <f t="shared" si="0"/>
        <v>1</v>
      </c>
      <c r="H69" s="205">
        <f t="shared" si="0"/>
        <v>1.0000000000000002</v>
      </c>
      <c r="I69" s="206">
        <f t="shared" si="0"/>
        <v>1</v>
      </c>
      <c r="J69" s="205">
        <f t="shared" si="0"/>
        <v>1</v>
      </c>
      <c r="K69" s="207">
        <f t="shared" si="0"/>
        <v>1</v>
      </c>
    </row>
    <row r="71" spans="1:11" ht="18" x14ac:dyDescent="0.3">
      <c r="B71" s="9" t="s">
        <v>136</v>
      </c>
    </row>
    <row r="72" spans="1:11" s="81" customFormat="1" x14ac:dyDescent="0.3">
      <c r="B72" s="82"/>
      <c r="D72" s="322" t="s">
        <v>57</v>
      </c>
      <c r="E72" s="323"/>
      <c r="F72" s="152" t="s">
        <v>129</v>
      </c>
      <c r="G72" s="153" t="s">
        <v>130</v>
      </c>
      <c r="H72" s="130" t="s">
        <v>131</v>
      </c>
      <c r="I72" s="129" t="s">
        <v>132</v>
      </c>
      <c r="J72" s="164" t="s">
        <v>133</v>
      </c>
    </row>
    <row r="73" spans="1:11" s="1" customFormat="1" x14ac:dyDescent="0.3">
      <c r="B73" s="2"/>
      <c r="D73" s="87"/>
      <c r="E73" s="180" t="s">
        <v>43</v>
      </c>
      <c r="F73" s="208">
        <v>0.13300000000000001</v>
      </c>
      <c r="G73" s="209">
        <v>0.41699999999999998</v>
      </c>
      <c r="H73" s="183">
        <v>0.25</v>
      </c>
      <c r="I73" s="184">
        <v>0.28299999999999997</v>
      </c>
      <c r="J73" s="210">
        <v>0.61699999999999999</v>
      </c>
    </row>
    <row r="74" spans="1:11" x14ac:dyDescent="0.3">
      <c r="D74" s="97"/>
      <c r="E74" s="186" t="s">
        <v>44</v>
      </c>
      <c r="F74" s="211">
        <v>0.183</v>
      </c>
      <c r="G74" s="212">
        <v>0.183</v>
      </c>
      <c r="H74" s="101">
        <v>0.24199999999999999</v>
      </c>
      <c r="I74" s="100">
        <v>0.24199999999999999</v>
      </c>
      <c r="J74" s="213">
        <v>0.15</v>
      </c>
      <c r="K74" s="3"/>
    </row>
    <row r="75" spans="1:11" x14ac:dyDescent="0.3">
      <c r="D75" s="97"/>
      <c r="E75" s="186" t="s">
        <v>42</v>
      </c>
      <c r="F75" s="211">
        <v>0.68300000000000005</v>
      </c>
      <c r="G75" s="212">
        <v>0.4</v>
      </c>
      <c r="H75" s="101">
        <v>0.50800000000000001</v>
      </c>
      <c r="I75" s="100">
        <v>0.47499999999999998</v>
      </c>
      <c r="J75" s="213">
        <v>0.23300000000000001</v>
      </c>
      <c r="K75" s="3"/>
    </row>
    <row r="76" spans="1:11" x14ac:dyDescent="0.3">
      <c r="D76" s="97"/>
      <c r="E76" s="186"/>
      <c r="F76" s="211"/>
      <c r="G76" s="212"/>
      <c r="H76" s="101"/>
      <c r="I76" s="100"/>
      <c r="J76" s="213"/>
      <c r="K76" s="3"/>
    </row>
    <row r="77" spans="1:11" s="1" customFormat="1" x14ac:dyDescent="0.3">
      <c r="B77" s="2"/>
      <c r="D77" s="107"/>
      <c r="E77" s="189"/>
      <c r="F77" s="214"/>
      <c r="G77" s="215"/>
      <c r="H77" s="111"/>
      <c r="I77" s="110"/>
      <c r="J77" s="216"/>
    </row>
    <row r="78" spans="1:11" s="1" customFormat="1" x14ac:dyDescent="0.3">
      <c r="B78" s="2"/>
      <c r="E78" s="202" t="s">
        <v>135</v>
      </c>
      <c r="F78" s="203">
        <f>SUM(F73:F77)</f>
        <v>0.99900000000000011</v>
      </c>
      <c r="G78" s="204">
        <f>SUM(G73:G77)</f>
        <v>1</v>
      </c>
      <c r="H78" s="205">
        <f>SUM(H73:H77)</f>
        <v>1</v>
      </c>
      <c r="I78" s="206">
        <f>SUM(I73:I77)</f>
        <v>0.99999999999999989</v>
      </c>
      <c r="J78" s="217">
        <f>SUM(J73:J77)</f>
        <v>1</v>
      </c>
    </row>
    <row r="80" spans="1:11" s="5" customFormat="1" ht="23.4" x14ac:dyDescent="0.3">
      <c r="A80" s="6" t="s">
        <v>137</v>
      </c>
      <c r="B80" s="7"/>
      <c r="E80" s="136"/>
      <c r="F80" s="136"/>
      <c r="G80" s="137"/>
      <c r="H80" s="8"/>
      <c r="I80" s="8"/>
      <c r="J80" s="137"/>
      <c r="K80" s="8"/>
    </row>
    <row r="81" spans="1:11" ht="18" x14ac:dyDescent="0.3">
      <c r="B81" s="9" t="s">
        <v>138</v>
      </c>
    </row>
    <row r="82" spans="1:11" s="81" customFormat="1" x14ac:dyDescent="0.3">
      <c r="B82" s="82"/>
      <c r="D82" s="322" t="s">
        <v>57</v>
      </c>
      <c r="E82" s="323"/>
      <c r="F82" s="178" t="s">
        <v>135</v>
      </c>
      <c r="G82" s="179" t="s">
        <v>129</v>
      </c>
      <c r="H82" s="130" t="s">
        <v>130</v>
      </c>
      <c r="I82" s="129" t="s">
        <v>131</v>
      </c>
      <c r="J82" s="141" t="s">
        <v>132</v>
      </c>
      <c r="K82" s="131" t="s">
        <v>133</v>
      </c>
    </row>
    <row r="83" spans="1:11" s="1" customFormat="1" x14ac:dyDescent="0.3">
      <c r="B83" s="2"/>
      <c r="D83" s="87" t="s">
        <v>30</v>
      </c>
      <c r="E83" s="180" t="s">
        <v>87</v>
      </c>
      <c r="F83" s="192">
        <v>0.13300000000000001</v>
      </c>
      <c r="G83" s="193">
        <v>8.9999999999999993E-3</v>
      </c>
      <c r="H83" s="72">
        <v>0.05</v>
      </c>
      <c r="I83" s="70">
        <v>1E-3</v>
      </c>
      <c r="J83" s="72">
        <v>3.0000000000000001E-3</v>
      </c>
      <c r="K83" s="73">
        <v>0.45300000000000001</v>
      </c>
    </row>
    <row r="84" spans="1:11" x14ac:dyDescent="0.3">
      <c r="D84" s="97" t="s">
        <v>31</v>
      </c>
      <c r="E84" s="186" t="s">
        <v>87</v>
      </c>
      <c r="F84" s="194">
        <v>7.2999999999999995E-2</v>
      </c>
      <c r="G84" s="195">
        <v>0.39900000000000002</v>
      </c>
      <c r="H84" s="148">
        <v>0.04</v>
      </c>
      <c r="I84" s="196">
        <v>1.2999999999999999E-2</v>
      </c>
      <c r="J84" s="148">
        <v>0.02</v>
      </c>
      <c r="K84" s="197">
        <v>3.0000000000000001E-3</v>
      </c>
    </row>
    <row r="85" spans="1:11" x14ac:dyDescent="0.3">
      <c r="D85" s="97" t="s">
        <v>97</v>
      </c>
      <c r="E85" s="186" t="s">
        <v>88</v>
      </c>
      <c r="F85" s="194">
        <v>8.6999999999999994E-2</v>
      </c>
      <c r="G85" s="195">
        <v>3.0000000000000001E-3</v>
      </c>
      <c r="H85" s="148">
        <v>2.1000000000000001E-2</v>
      </c>
      <c r="I85" s="196">
        <v>1E-3</v>
      </c>
      <c r="J85" s="148">
        <v>1E-3</v>
      </c>
      <c r="K85" s="197">
        <v>0.309</v>
      </c>
    </row>
    <row r="86" spans="1:11" x14ac:dyDescent="0.3">
      <c r="D86" s="97" t="s">
        <v>99</v>
      </c>
      <c r="E86" s="186" t="s">
        <v>88</v>
      </c>
      <c r="F86" s="194">
        <v>0.19700000000000001</v>
      </c>
      <c r="G86" s="195">
        <v>3.1E-2</v>
      </c>
      <c r="H86" s="148">
        <v>0.69899999999999995</v>
      </c>
      <c r="I86" s="196">
        <v>3.0000000000000001E-3</v>
      </c>
      <c r="J86" s="148">
        <v>7.0000000000000001E-3</v>
      </c>
      <c r="K86" s="197">
        <v>9.5000000000000001E-2</v>
      </c>
    </row>
    <row r="87" spans="1:11" x14ac:dyDescent="0.3">
      <c r="A87" s="3"/>
      <c r="D87" s="97" t="s">
        <v>100</v>
      </c>
      <c r="E87" s="186" t="s">
        <v>88</v>
      </c>
      <c r="F87" s="194">
        <v>0.19</v>
      </c>
      <c r="G87" s="195">
        <v>0.155</v>
      </c>
      <c r="H87" s="148">
        <v>4.1000000000000002E-2</v>
      </c>
      <c r="I87" s="196">
        <v>0.76800000000000002</v>
      </c>
      <c r="J87" s="148">
        <v>9.0999999999999998E-2</v>
      </c>
      <c r="K87" s="197">
        <v>7.0000000000000001E-3</v>
      </c>
    </row>
    <row r="88" spans="1:11" x14ac:dyDescent="0.3">
      <c r="A88" s="3"/>
      <c r="D88" s="97" t="s">
        <v>101</v>
      </c>
      <c r="E88" s="186" t="s">
        <v>88</v>
      </c>
      <c r="F88" s="194">
        <v>0.128</v>
      </c>
      <c r="G88" s="195">
        <v>0.05</v>
      </c>
      <c r="H88" s="148">
        <v>1.9E-2</v>
      </c>
      <c r="I88" s="196">
        <v>2.5000000000000001E-2</v>
      </c>
      <c r="J88" s="148">
        <v>0.626</v>
      </c>
      <c r="K88" s="197">
        <v>4.0000000000000001E-3</v>
      </c>
    </row>
    <row r="89" spans="1:11" x14ac:dyDescent="0.3">
      <c r="A89" s="3"/>
      <c r="D89" s="97" t="s">
        <v>102</v>
      </c>
      <c r="E89" s="186" t="s">
        <v>89</v>
      </c>
      <c r="F89" s="194">
        <v>3.3000000000000002E-2</v>
      </c>
      <c r="G89" s="195">
        <v>5.0000000000000001E-3</v>
      </c>
      <c r="H89" s="148">
        <v>2.7E-2</v>
      </c>
      <c r="I89" s="196">
        <v>1E-3</v>
      </c>
      <c r="J89" s="148">
        <v>2E-3</v>
      </c>
      <c r="K89" s="197">
        <v>9.7000000000000003E-2</v>
      </c>
    </row>
    <row r="90" spans="1:11" x14ac:dyDescent="0.3">
      <c r="A90" s="3"/>
      <c r="D90" s="97" t="s">
        <v>103</v>
      </c>
      <c r="E90" s="186" t="s">
        <v>89</v>
      </c>
      <c r="F90" s="194">
        <v>1.9E-2</v>
      </c>
      <c r="G90" s="195">
        <v>1.4E-2</v>
      </c>
      <c r="H90" s="148">
        <v>4.2999999999999997E-2</v>
      </c>
      <c r="I90" s="196">
        <v>3.0000000000000001E-3</v>
      </c>
      <c r="J90" s="148">
        <v>7.0000000000000001E-3</v>
      </c>
      <c r="K90" s="197">
        <v>2.1000000000000001E-2</v>
      </c>
    </row>
    <row r="91" spans="1:11" x14ac:dyDescent="0.3">
      <c r="A91" s="3"/>
      <c r="D91" s="97" t="s">
        <v>104</v>
      </c>
      <c r="E91" s="186" t="s">
        <v>90</v>
      </c>
      <c r="F91" s="194">
        <v>9.2999999999999999E-2</v>
      </c>
      <c r="G91" s="195">
        <v>8.3000000000000004E-2</v>
      </c>
      <c r="H91" s="148">
        <v>0.03</v>
      </c>
      <c r="I91" s="196">
        <v>0.17399999999999999</v>
      </c>
      <c r="J91" s="148">
        <v>0.23300000000000001</v>
      </c>
      <c r="K91" s="197">
        <v>5.0000000000000001E-3</v>
      </c>
    </row>
    <row r="92" spans="1:11" x14ac:dyDescent="0.3">
      <c r="A92" s="3"/>
      <c r="D92" s="97" t="s">
        <v>105</v>
      </c>
      <c r="E92" s="186" t="s">
        <v>90</v>
      </c>
      <c r="F92" s="194">
        <v>4.7E-2</v>
      </c>
      <c r="G92" s="195">
        <v>0.251</v>
      </c>
      <c r="H92" s="148">
        <v>0.03</v>
      </c>
      <c r="I92" s="196">
        <v>0.01</v>
      </c>
      <c r="J92" s="148">
        <v>0.01</v>
      </c>
      <c r="K92" s="197">
        <v>5.0000000000000001E-3</v>
      </c>
    </row>
    <row r="93" spans="1:11" x14ac:dyDescent="0.3">
      <c r="A93" s="3"/>
      <c r="D93" s="97"/>
      <c r="E93" s="186"/>
      <c r="F93" s="194"/>
      <c r="G93" s="195"/>
      <c r="H93" s="148"/>
      <c r="I93" s="196"/>
      <c r="J93" s="148"/>
      <c r="K93" s="197"/>
    </row>
    <row r="94" spans="1:11" x14ac:dyDescent="0.3">
      <c r="A94" s="3"/>
      <c r="D94" s="97"/>
      <c r="E94" s="186"/>
      <c r="F94" s="194"/>
      <c r="G94" s="195"/>
      <c r="H94" s="148"/>
      <c r="I94" s="196"/>
      <c r="J94" s="148"/>
      <c r="K94" s="197"/>
    </row>
    <row r="95" spans="1:11" x14ac:dyDescent="0.3">
      <c r="A95" s="3"/>
      <c r="D95" s="97"/>
      <c r="E95" s="186"/>
      <c r="F95" s="194"/>
      <c r="G95" s="195"/>
      <c r="H95" s="148"/>
      <c r="I95" s="196"/>
      <c r="J95" s="148"/>
      <c r="K95" s="197"/>
    </row>
    <row r="96" spans="1:11" x14ac:dyDescent="0.3">
      <c r="A96" s="3"/>
      <c r="D96" s="97"/>
      <c r="E96" s="186"/>
      <c r="F96" s="194"/>
      <c r="G96" s="195"/>
      <c r="H96" s="148"/>
      <c r="I96" s="196"/>
      <c r="J96" s="148"/>
      <c r="K96" s="197"/>
    </row>
    <row r="97" spans="1:11" x14ac:dyDescent="0.3">
      <c r="A97" s="3"/>
      <c r="D97" s="97"/>
      <c r="E97" s="186"/>
      <c r="F97" s="194"/>
      <c r="G97" s="195"/>
      <c r="H97" s="148"/>
      <c r="I97" s="196"/>
      <c r="J97" s="148"/>
      <c r="K97" s="197"/>
    </row>
    <row r="98" spans="1:11" x14ac:dyDescent="0.3">
      <c r="A98" s="3"/>
      <c r="D98" s="97"/>
      <c r="E98" s="186"/>
      <c r="F98" s="194"/>
      <c r="G98" s="195"/>
      <c r="H98" s="148"/>
      <c r="I98" s="196"/>
      <c r="J98" s="148"/>
      <c r="K98" s="197"/>
    </row>
    <row r="99" spans="1:11" x14ac:dyDescent="0.3">
      <c r="A99" s="3"/>
      <c r="D99" s="97"/>
      <c r="E99" s="186"/>
      <c r="F99" s="194"/>
      <c r="G99" s="195"/>
      <c r="H99" s="148"/>
      <c r="I99" s="196"/>
      <c r="J99" s="148"/>
      <c r="K99" s="197"/>
    </row>
    <row r="100" spans="1:11" x14ac:dyDescent="0.3">
      <c r="A100" s="3"/>
      <c r="D100" s="97"/>
      <c r="E100" s="186"/>
      <c r="F100" s="194"/>
      <c r="G100" s="195"/>
      <c r="H100" s="148"/>
      <c r="I100" s="196"/>
      <c r="J100" s="148"/>
      <c r="K100" s="197"/>
    </row>
    <row r="101" spans="1:11" x14ac:dyDescent="0.3">
      <c r="A101" s="3"/>
      <c r="D101" s="97"/>
      <c r="E101" s="186"/>
      <c r="F101" s="194"/>
      <c r="G101" s="195"/>
      <c r="H101" s="148"/>
      <c r="I101" s="196"/>
      <c r="J101" s="148"/>
      <c r="K101" s="197"/>
    </row>
    <row r="102" spans="1:11" x14ac:dyDescent="0.3">
      <c r="A102" s="3"/>
      <c r="D102" s="97"/>
      <c r="E102" s="186"/>
      <c r="F102" s="194"/>
      <c r="G102" s="195"/>
      <c r="H102" s="148"/>
      <c r="I102" s="196"/>
      <c r="J102" s="148"/>
      <c r="K102" s="197"/>
    </row>
    <row r="103" spans="1:11" s="1" customFormat="1" x14ac:dyDescent="0.3">
      <c r="A103" s="3"/>
      <c r="B103" s="2"/>
      <c r="D103" s="97"/>
      <c r="E103" s="186"/>
      <c r="F103" s="194"/>
      <c r="G103" s="195"/>
      <c r="H103" s="148"/>
      <c r="I103" s="196"/>
      <c r="J103" s="148"/>
      <c r="K103" s="197"/>
    </row>
    <row r="104" spans="1:11" x14ac:dyDescent="0.3">
      <c r="A104" s="3"/>
      <c r="D104" s="97"/>
      <c r="E104" s="186"/>
      <c r="F104" s="194"/>
      <c r="G104" s="195"/>
      <c r="H104" s="148"/>
      <c r="I104" s="196"/>
      <c r="J104" s="148"/>
      <c r="K104" s="197"/>
    </row>
    <row r="105" spans="1:11" x14ac:dyDescent="0.3">
      <c r="A105" s="3"/>
      <c r="D105" s="97"/>
      <c r="E105" s="186"/>
      <c r="F105" s="194"/>
      <c r="G105" s="195"/>
      <c r="H105" s="148"/>
      <c r="I105" s="196"/>
      <c r="J105" s="148"/>
      <c r="K105" s="197"/>
    </row>
    <row r="106" spans="1:11" x14ac:dyDescent="0.3">
      <c r="A106" s="3"/>
      <c r="D106" s="97"/>
      <c r="E106" s="186"/>
      <c r="F106" s="194"/>
      <c r="G106" s="195"/>
      <c r="H106" s="148"/>
      <c r="I106" s="196"/>
      <c r="J106" s="148"/>
      <c r="K106" s="197"/>
    </row>
    <row r="107" spans="1:11" s="1" customFormat="1" x14ac:dyDescent="0.3">
      <c r="A107" s="3"/>
      <c r="B107" s="2"/>
      <c r="D107" s="97"/>
      <c r="E107" s="186"/>
      <c r="F107" s="194"/>
      <c r="G107" s="195"/>
      <c r="H107" s="148"/>
      <c r="I107" s="196"/>
      <c r="J107" s="148"/>
      <c r="K107" s="197"/>
    </row>
    <row r="108" spans="1:11" x14ac:dyDescent="0.3">
      <c r="A108" s="3"/>
      <c r="D108" s="97"/>
      <c r="E108" s="186"/>
      <c r="F108" s="194"/>
      <c r="G108" s="195"/>
      <c r="H108" s="148"/>
      <c r="I108" s="196"/>
      <c r="J108" s="148"/>
      <c r="K108" s="197"/>
    </row>
    <row r="109" spans="1:11" x14ac:dyDescent="0.3">
      <c r="A109" s="3"/>
      <c r="D109" s="97"/>
      <c r="E109" s="186"/>
      <c r="F109" s="194"/>
      <c r="G109" s="195"/>
      <c r="H109" s="148"/>
      <c r="I109" s="196"/>
      <c r="J109" s="148"/>
      <c r="K109" s="197"/>
    </row>
    <row r="110" spans="1:11" x14ac:dyDescent="0.3">
      <c r="A110" s="3"/>
      <c r="D110" s="97"/>
      <c r="E110" s="186"/>
      <c r="F110" s="194"/>
      <c r="G110" s="195"/>
      <c r="H110" s="148"/>
      <c r="I110" s="196"/>
      <c r="J110" s="148"/>
      <c r="K110" s="197"/>
    </row>
    <row r="111" spans="1:11" x14ac:dyDescent="0.3">
      <c r="A111" s="3"/>
      <c r="D111" s="97"/>
      <c r="E111" s="186"/>
      <c r="F111" s="194"/>
      <c r="G111" s="195"/>
      <c r="H111" s="148"/>
      <c r="I111" s="196"/>
      <c r="J111" s="148"/>
      <c r="K111" s="197"/>
    </row>
    <row r="112" spans="1:11" s="1" customFormat="1" x14ac:dyDescent="0.3">
      <c r="B112" s="2"/>
      <c r="D112" s="107"/>
      <c r="E112" s="189"/>
      <c r="F112" s="198"/>
      <c r="G112" s="199"/>
      <c r="H112" s="150"/>
      <c r="I112" s="200"/>
      <c r="J112" s="150"/>
      <c r="K112" s="201"/>
    </row>
    <row r="113" spans="1:11" s="1" customFormat="1" x14ac:dyDescent="0.3">
      <c r="B113" s="2"/>
      <c r="E113" s="202" t="s">
        <v>135</v>
      </c>
      <c r="F113" s="203">
        <f t="shared" ref="F113:K113" si="1">SUM(F83:F112)</f>
        <v>1</v>
      </c>
      <c r="G113" s="204">
        <f t="shared" si="1"/>
        <v>1</v>
      </c>
      <c r="H113" s="205">
        <f t="shared" si="1"/>
        <v>1</v>
      </c>
      <c r="I113" s="206">
        <f t="shared" si="1"/>
        <v>0.99900000000000011</v>
      </c>
      <c r="J113" s="205">
        <f t="shared" si="1"/>
        <v>1</v>
      </c>
      <c r="K113" s="207">
        <f t="shared" si="1"/>
        <v>0.999</v>
      </c>
    </row>
    <row r="114" spans="1:11" s="39" customFormat="1" x14ac:dyDescent="0.3"/>
    <row r="115" spans="1:11" ht="18" x14ac:dyDescent="0.3">
      <c r="B115" s="9" t="s">
        <v>139</v>
      </c>
    </row>
    <row r="116" spans="1:11" s="81" customFormat="1" x14ac:dyDescent="0.3">
      <c r="B116" s="82"/>
      <c r="D116" s="322" t="s">
        <v>57</v>
      </c>
      <c r="E116" s="323"/>
      <c r="F116" s="178" t="s">
        <v>135</v>
      </c>
      <c r="G116" s="138" t="s">
        <v>129</v>
      </c>
      <c r="H116" s="130" t="s">
        <v>130</v>
      </c>
      <c r="I116" s="129" t="s">
        <v>131</v>
      </c>
      <c r="J116" s="139" t="s">
        <v>132</v>
      </c>
      <c r="K116" s="131" t="s">
        <v>133</v>
      </c>
    </row>
    <row r="117" spans="1:11" s="1" customFormat="1" x14ac:dyDescent="0.3">
      <c r="B117" s="2"/>
      <c r="D117" s="87" t="s">
        <v>30</v>
      </c>
      <c r="E117" s="180" t="s">
        <v>87</v>
      </c>
      <c r="F117" s="218">
        <v>229987</v>
      </c>
      <c r="G117" s="219">
        <v>2079</v>
      </c>
      <c r="H117" s="144">
        <v>20750</v>
      </c>
      <c r="I117" s="145">
        <v>450</v>
      </c>
      <c r="J117" s="144">
        <v>956</v>
      </c>
      <c r="K117" s="146">
        <v>205751</v>
      </c>
    </row>
    <row r="118" spans="1:11" x14ac:dyDescent="0.3">
      <c r="D118" s="97" t="s">
        <v>31</v>
      </c>
      <c r="E118" s="186" t="s">
        <v>87</v>
      </c>
      <c r="F118" s="220">
        <v>126000</v>
      </c>
      <c r="G118" s="221">
        <v>97618</v>
      </c>
      <c r="H118" s="105">
        <v>16453</v>
      </c>
      <c r="I118" s="104">
        <v>4168</v>
      </c>
      <c r="J118" s="105">
        <v>6218</v>
      </c>
      <c r="K118" s="106">
        <v>1543</v>
      </c>
    </row>
    <row r="119" spans="1:11" x14ac:dyDescent="0.3">
      <c r="D119" s="97" t="s">
        <v>97</v>
      </c>
      <c r="E119" s="186" t="s">
        <v>88</v>
      </c>
      <c r="F119" s="220">
        <v>150255</v>
      </c>
      <c r="G119" s="221">
        <v>723</v>
      </c>
      <c r="H119" s="105">
        <v>8444</v>
      </c>
      <c r="I119" s="104">
        <v>257</v>
      </c>
      <c r="J119" s="105">
        <v>272</v>
      </c>
      <c r="K119" s="106">
        <v>140558</v>
      </c>
    </row>
    <row r="120" spans="1:11" x14ac:dyDescent="0.3">
      <c r="D120" s="97" t="s">
        <v>99</v>
      </c>
      <c r="E120" s="186" t="s">
        <v>88</v>
      </c>
      <c r="F120" s="220">
        <v>341425</v>
      </c>
      <c r="G120" s="221">
        <v>7583</v>
      </c>
      <c r="H120" s="105">
        <v>287515</v>
      </c>
      <c r="I120" s="104">
        <v>987</v>
      </c>
      <c r="J120" s="105">
        <v>2054</v>
      </c>
      <c r="K120" s="106">
        <v>43286</v>
      </c>
    </row>
    <row r="121" spans="1:11" x14ac:dyDescent="0.3">
      <c r="A121" s="3"/>
      <c r="D121" s="97" t="s">
        <v>100</v>
      </c>
      <c r="E121" s="186" t="s">
        <v>88</v>
      </c>
      <c r="F121" s="220">
        <v>329845</v>
      </c>
      <c r="G121" s="221">
        <v>37787</v>
      </c>
      <c r="H121" s="105">
        <v>16742</v>
      </c>
      <c r="I121" s="104">
        <v>243904</v>
      </c>
      <c r="J121" s="105">
        <v>28072</v>
      </c>
      <c r="K121" s="106">
        <v>3340</v>
      </c>
    </row>
    <row r="122" spans="1:11" x14ac:dyDescent="0.3">
      <c r="A122" s="3"/>
      <c r="D122" s="97" t="s">
        <v>101</v>
      </c>
      <c r="E122" s="186" t="s">
        <v>88</v>
      </c>
      <c r="F122" s="220">
        <v>222621</v>
      </c>
      <c r="G122" s="221">
        <v>12297</v>
      </c>
      <c r="H122" s="105">
        <v>7728</v>
      </c>
      <c r="I122" s="104">
        <v>7972</v>
      </c>
      <c r="J122" s="105">
        <v>192803</v>
      </c>
      <c r="K122" s="106">
        <v>1821</v>
      </c>
    </row>
    <row r="123" spans="1:11" x14ac:dyDescent="0.3">
      <c r="A123" s="3"/>
      <c r="D123" s="97" t="s">
        <v>102</v>
      </c>
      <c r="E123" s="186" t="s">
        <v>89</v>
      </c>
      <c r="F123" s="220">
        <v>57301</v>
      </c>
      <c r="G123" s="221">
        <v>1320</v>
      </c>
      <c r="H123" s="105">
        <v>11116</v>
      </c>
      <c r="I123" s="104">
        <v>341</v>
      </c>
      <c r="J123" s="105">
        <v>545</v>
      </c>
      <c r="K123" s="106">
        <v>43979</v>
      </c>
    </row>
    <row r="124" spans="1:11" x14ac:dyDescent="0.3">
      <c r="A124" s="3"/>
      <c r="D124" s="97" t="s">
        <v>103</v>
      </c>
      <c r="E124" s="186" t="s">
        <v>89</v>
      </c>
      <c r="F124" s="220">
        <v>33715</v>
      </c>
      <c r="G124" s="221">
        <v>3456</v>
      </c>
      <c r="H124" s="105">
        <v>17810</v>
      </c>
      <c r="I124" s="104">
        <v>829</v>
      </c>
      <c r="J124" s="105">
        <v>2295</v>
      </c>
      <c r="K124" s="106">
        <v>9325</v>
      </c>
    </row>
    <row r="125" spans="1:11" x14ac:dyDescent="0.3">
      <c r="A125" s="3"/>
      <c r="D125" s="97" t="s">
        <v>104</v>
      </c>
      <c r="E125" s="186" t="s">
        <v>90</v>
      </c>
      <c r="F125" s="220">
        <v>162046</v>
      </c>
      <c r="G125" s="221">
        <v>20206</v>
      </c>
      <c r="H125" s="105">
        <v>12393</v>
      </c>
      <c r="I125" s="104">
        <v>55346</v>
      </c>
      <c r="J125" s="105">
        <v>71656</v>
      </c>
      <c r="K125" s="106">
        <v>2445</v>
      </c>
    </row>
    <row r="126" spans="1:11" x14ac:dyDescent="0.3">
      <c r="A126" s="3"/>
      <c r="D126" s="97" t="s">
        <v>105</v>
      </c>
      <c r="E126" s="186" t="s">
        <v>90</v>
      </c>
      <c r="F126" s="220">
        <v>82085</v>
      </c>
      <c r="G126" s="221">
        <v>61494</v>
      </c>
      <c r="H126" s="105">
        <v>12296</v>
      </c>
      <c r="I126" s="104">
        <v>3183</v>
      </c>
      <c r="J126" s="105">
        <v>2943</v>
      </c>
      <c r="K126" s="106">
        <v>2169</v>
      </c>
    </row>
    <row r="127" spans="1:11" x14ac:dyDescent="0.3">
      <c r="A127" s="3"/>
      <c r="D127" s="97"/>
      <c r="E127" s="186"/>
      <c r="F127" s="220"/>
      <c r="G127" s="221"/>
      <c r="H127" s="105"/>
      <c r="I127" s="104"/>
      <c r="J127" s="105"/>
      <c r="K127" s="106"/>
    </row>
    <row r="128" spans="1:11" x14ac:dyDescent="0.3">
      <c r="A128" s="3"/>
      <c r="D128" s="97"/>
      <c r="E128" s="186"/>
      <c r="F128" s="220"/>
      <c r="G128" s="221"/>
      <c r="H128" s="105"/>
      <c r="I128" s="104"/>
      <c r="J128" s="105"/>
      <c r="K128" s="106"/>
    </row>
    <row r="129" spans="1:11" x14ac:dyDescent="0.3">
      <c r="A129" s="3"/>
      <c r="D129" s="97"/>
      <c r="E129" s="186"/>
      <c r="F129" s="220"/>
      <c r="G129" s="221"/>
      <c r="H129" s="105"/>
      <c r="I129" s="104"/>
      <c r="J129" s="105"/>
      <c r="K129" s="106"/>
    </row>
    <row r="130" spans="1:11" x14ac:dyDescent="0.3">
      <c r="A130" s="3"/>
      <c r="D130" s="97"/>
      <c r="E130" s="186"/>
      <c r="F130" s="220"/>
      <c r="G130" s="221"/>
      <c r="H130" s="105"/>
      <c r="I130" s="104"/>
      <c r="J130" s="105"/>
      <c r="K130" s="106"/>
    </row>
    <row r="131" spans="1:11" x14ac:dyDescent="0.3">
      <c r="A131" s="3"/>
      <c r="D131" s="97"/>
      <c r="E131" s="186"/>
      <c r="F131" s="220"/>
      <c r="G131" s="221"/>
      <c r="H131" s="105"/>
      <c r="I131" s="104"/>
      <c r="J131" s="105"/>
      <c r="K131" s="106"/>
    </row>
    <row r="132" spans="1:11" x14ac:dyDescent="0.3">
      <c r="A132" s="3"/>
      <c r="D132" s="97"/>
      <c r="E132" s="186"/>
      <c r="F132" s="220"/>
      <c r="G132" s="221"/>
      <c r="H132" s="105"/>
      <c r="I132" s="104"/>
      <c r="J132" s="105"/>
      <c r="K132" s="106"/>
    </row>
    <row r="133" spans="1:11" x14ac:dyDescent="0.3">
      <c r="A133" s="3"/>
      <c r="D133" s="97"/>
      <c r="E133" s="186"/>
      <c r="F133" s="220"/>
      <c r="G133" s="221"/>
      <c r="H133" s="105"/>
      <c r="I133" s="104"/>
      <c r="J133" s="105"/>
      <c r="K133" s="106"/>
    </row>
    <row r="134" spans="1:11" x14ac:dyDescent="0.3">
      <c r="A134" s="3"/>
      <c r="D134" s="97"/>
      <c r="E134" s="186"/>
      <c r="F134" s="220"/>
      <c r="G134" s="221"/>
      <c r="H134" s="105"/>
      <c r="I134" s="104"/>
      <c r="J134" s="105"/>
      <c r="K134" s="106"/>
    </row>
    <row r="135" spans="1:11" x14ac:dyDescent="0.3">
      <c r="A135" s="3"/>
      <c r="D135" s="97"/>
      <c r="E135" s="186"/>
      <c r="F135" s="220"/>
      <c r="G135" s="221"/>
      <c r="H135" s="105"/>
      <c r="I135" s="104"/>
      <c r="J135" s="105"/>
      <c r="K135" s="106"/>
    </row>
    <row r="136" spans="1:11" x14ac:dyDescent="0.3">
      <c r="A136" s="3"/>
      <c r="D136" s="97"/>
      <c r="E136" s="186"/>
      <c r="F136" s="220"/>
      <c r="G136" s="221"/>
      <c r="H136" s="105"/>
      <c r="I136" s="104"/>
      <c r="J136" s="105"/>
      <c r="K136" s="106"/>
    </row>
    <row r="137" spans="1:11" s="1" customFormat="1" x14ac:dyDescent="0.3">
      <c r="A137" s="3"/>
      <c r="B137" s="2"/>
      <c r="D137" s="97"/>
      <c r="E137" s="186"/>
      <c r="F137" s="220"/>
      <c r="G137" s="221"/>
      <c r="H137" s="105"/>
      <c r="I137" s="104"/>
      <c r="J137" s="105"/>
      <c r="K137" s="106"/>
    </row>
    <row r="138" spans="1:11" x14ac:dyDescent="0.3">
      <c r="A138" s="3"/>
      <c r="D138" s="97"/>
      <c r="E138" s="186"/>
      <c r="F138" s="220"/>
      <c r="G138" s="221"/>
      <c r="H138" s="105"/>
      <c r="I138" s="104"/>
      <c r="J138" s="105"/>
      <c r="K138" s="106"/>
    </row>
    <row r="139" spans="1:11" x14ac:dyDescent="0.3">
      <c r="A139" s="3"/>
      <c r="D139" s="97"/>
      <c r="E139" s="186"/>
      <c r="F139" s="220"/>
      <c r="G139" s="221"/>
      <c r="H139" s="105"/>
      <c r="I139" s="104"/>
      <c r="J139" s="105"/>
      <c r="K139" s="106"/>
    </row>
    <row r="140" spans="1:11" x14ac:dyDescent="0.3">
      <c r="A140" s="3"/>
      <c r="D140" s="97"/>
      <c r="E140" s="186"/>
      <c r="F140" s="220"/>
      <c r="G140" s="221"/>
      <c r="H140" s="105"/>
      <c r="I140" s="104"/>
      <c r="J140" s="105"/>
      <c r="K140" s="106"/>
    </row>
    <row r="141" spans="1:11" s="1" customFormat="1" x14ac:dyDescent="0.3">
      <c r="A141" s="3"/>
      <c r="B141" s="2"/>
      <c r="D141" s="97"/>
      <c r="E141" s="186"/>
      <c r="F141" s="220"/>
      <c r="G141" s="221"/>
      <c r="H141" s="105"/>
      <c r="I141" s="104"/>
      <c r="J141" s="105"/>
      <c r="K141" s="106"/>
    </row>
    <row r="142" spans="1:11" x14ac:dyDescent="0.3">
      <c r="A142" s="3"/>
      <c r="D142" s="97"/>
      <c r="E142" s="186"/>
      <c r="F142" s="220"/>
      <c r="G142" s="221"/>
      <c r="H142" s="105"/>
      <c r="I142" s="104"/>
      <c r="J142" s="105"/>
      <c r="K142" s="106"/>
    </row>
    <row r="143" spans="1:11" x14ac:dyDescent="0.3">
      <c r="A143" s="3"/>
      <c r="D143" s="97"/>
      <c r="E143" s="186"/>
      <c r="F143" s="220"/>
      <c r="G143" s="221"/>
      <c r="H143" s="105"/>
      <c r="I143" s="104"/>
      <c r="J143" s="105"/>
      <c r="K143" s="106"/>
    </row>
    <row r="144" spans="1:11" x14ac:dyDescent="0.3">
      <c r="A144" s="3"/>
      <c r="D144" s="97"/>
      <c r="E144" s="186"/>
      <c r="F144" s="220"/>
      <c r="G144" s="221"/>
      <c r="H144" s="105"/>
      <c r="I144" s="104"/>
      <c r="J144" s="105"/>
      <c r="K144" s="106"/>
    </row>
    <row r="145" spans="1:15" x14ac:dyDescent="0.3">
      <c r="A145" s="3"/>
      <c r="D145" s="97"/>
      <c r="E145" s="186"/>
      <c r="F145" s="220"/>
      <c r="G145" s="221"/>
      <c r="H145" s="105"/>
      <c r="I145" s="104"/>
      <c r="J145" s="105"/>
      <c r="K145" s="106"/>
    </row>
    <row r="146" spans="1:15" s="1" customFormat="1" x14ac:dyDescent="0.3">
      <c r="B146" s="2"/>
      <c r="D146" s="107"/>
      <c r="E146" s="189"/>
      <c r="F146" s="222"/>
      <c r="G146" s="223"/>
      <c r="H146" s="115"/>
      <c r="I146" s="114"/>
      <c r="J146" s="115"/>
      <c r="K146" s="116"/>
    </row>
    <row r="147" spans="1:15" s="1" customFormat="1" x14ac:dyDescent="0.3">
      <c r="B147" s="2"/>
      <c r="E147" s="202" t="s">
        <v>135</v>
      </c>
      <c r="F147" s="224">
        <f t="shared" ref="F147:K147" si="2">SUM(F117:F146)</f>
        <v>1735280</v>
      </c>
      <c r="G147" s="225">
        <f t="shared" si="2"/>
        <v>244563</v>
      </c>
      <c r="H147" s="226">
        <f t="shared" si="2"/>
        <v>411247</v>
      </c>
      <c r="I147" s="227">
        <f t="shared" si="2"/>
        <v>317437</v>
      </c>
      <c r="J147" s="226">
        <f t="shared" si="2"/>
        <v>307814</v>
      </c>
      <c r="K147" s="228">
        <f t="shared" si="2"/>
        <v>454217</v>
      </c>
    </row>
    <row r="148" spans="1:15" s="39" customFormat="1" x14ac:dyDescent="0.3">
      <c r="B148" s="40"/>
      <c r="D148" s="39" t="s">
        <v>51</v>
      </c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</row>
    <row r="149" spans="1:15" s="39" customFormat="1" x14ac:dyDescent="0.3">
      <c r="B149" s="40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</row>
    <row r="150" spans="1:15" s="5" customFormat="1" ht="23.4" x14ac:dyDescent="0.3">
      <c r="A150" s="6" t="s">
        <v>140</v>
      </c>
      <c r="B150" s="7"/>
      <c r="E150" s="136"/>
      <c r="F150" s="136"/>
      <c r="G150" s="137"/>
      <c r="H150" s="8"/>
      <c r="I150" s="8"/>
      <c r="J150" s="137"/>
      <c r="K150" s="8"/>
    </row>
    <row r="151" spans="1:15" ht="18" x14ac:dyDescent="0.3">
      <c r="B151" s="9" t="s">
        <v>141</v>
      </c>
    </row>
    <row r="152" spans="1:15" s="81" customFormat="1" x14ac:dyDescent="0.3">
      <c r="B152" s="82"/>
      <c r="D152" s="320" t="s">
        <v>57</v>
      </c>
      <c r="E152" s="321"/>
      <c r="F152" s="324" t="s">
        <v>37</v>
      </c>
      <c r="G152" s="325"/>
      <c r="H152" s="325"/>
      <c r="I152" s="326"/>
      <c r="J152" s="324" t="s">
        <v>41</v>
      </c>
      <c r="K152" s="325"/>
      <c r="L152" s="325"/>
      <c r="M152" s="326"/>
    </row>
    <row r="153" spans="1:15" s="81" customFormat="1" x14ac:dyDescent="0.3">
      <c r="B153" s="82"/>
      <c r="D153" s="322"/>
      <c r="E153" s="323"/>
      <c r="F153" s="83" t="s">
        <v>42</v>
      </c>
      <c r="G153" s="84" t="s">
        <v>43</v>
      </c>
      <c r="H153" s="85" t="s">
        <v>44</v>
      </c>
      <c r="I153" s="86"/>
      <c r="J153" s="83" t="s">
        <v>42</v>
      </c>
      <c r="K153" s="84" t="s">
        <v>43</v>
      </c>
      <c r="L153" s="85" t="s">
        <v>44</v>
      </c>
      <c r="M153" s="86"/>
    </row>
    <row r="154" spans="1:15" s="1" customFormat="1" x14ac:dyDescent="0.3">
      <c r="B154" s="2"/>
      <c r="D154" s="87" t="s">
        <v>30</v>
      </c>
      <c r="E154" s="180" t="s">
        <v>87</v>
      </c>
      <c r="F154" s="229">
        <v>5.0999999999999997E-2</v>
      </c>
      <c r="G154" s="230">
        <v>0.254</v>
      </c>
      <c r="H154" s="231">
        <v>7.0999999999999994E-2</v>
      </c>
      <c r="I154" s="232"/>
      <c r="J154" s="93">
        <v>38154.711000000003</v>
      </c>
      <c r="K154" s="94">
        <v>168568.21900000001</v>
      </c>
      <c r="L154" s="95">
        <v>23264.067999999999</v>
      </c>
      <c r="M154" s="96"/>
    </row>
    <row r="155" spans="1:15" x14ac:dyDescent="0.3">
      <c r="D155" s="97" t="s">
        <v>31</v>
      </c>
      <c r="E155" s="186" t="s">
        <v>87</v>
      </c>
      <c r="F155" s="233">
        <v>0.129</v>
      </c>
      <c r="G155" s="196">
        <v>1.6E-2</v>
      </c>
      <c r="H155" s="148">
        <v>5.8999999999999997E-2</v>
      </c>
      <c r="I155" s="197"/>
      <c r="J155" s="103">
        <v>95787.508000000002</v>
      </c>
      <c r="K155" s="104">
        <v>10967.563</v>
      </c>
      <c r="L155" s="105">
        <v>19244.932000000001</v>
      </c>
      <c r="M155" s="106"/>
    </row>
    <row r="156" spans="1:15" x14ac:dyDescent="0.3">
      <c r="D156" s="97" t="s">
        <v>97</v>
      </c>
      <c r="E156" s="186" t="s">
        <v>88</v>
      </c>
      <c r="F156" s="233">
        <v>3.4000000000000002E-2</v>
      </c>
      <c r="G156" s="196">
        <v>0.16300000000000001</v>
      </c>
      <c r="H156" s="148">
        <v>5.0999999999999997E-2</v>
      </c>
      <c r="I156" s="197"/>
      <c r="J156" s="103">
        <v>25229.373</v>
      </c>
      <c r="K156" s="104">
        <v>108388.359</v>
      </c>
      <c r="L156" s="105">
        <v>16637.268</v>
      </c>
      <c r="M156" s="106"/>
    </row>
    <row r="157" spans="1:15" x14ac:dyDescent="0.3">
      <c r="D157" s="97" t="s">
        <v>99</v>
      </c>
      <c r="E157" s="186" t="s">
        <v>88</v>
      </c>
      <c r="F157" s="233">
        <v>0.16900000000000001</v>
      </c>
      <c r="G157" s="196">
        <v>0.23899999999999999</v>
      </c>
      <c r="H157" s="148">
        <v>0.17199999999999999</v>
      </c>
      <c r="I157" s="197"/>
      <c r="J157" s="103">
        <v>126122.039</v>
      </c>
      <c r="K157" s="104">
        <v>159106.42199999999</v>
      </c>
      <c r="L157" s="105">
        <v>56196.542999999998</v>
      </c>
      <c r="M157" s="106"/>
    </row>
    <row r="158" spans="1:15" x14ac:dyDescent="0.3">
      <c r="A158" s="3"/>
      <c r="D158" s="97" t="s">
        <v>100</v>
      </c>
      <c r="E158" s="186" t="s">
        <v>88</v>
      </c>
      <c r="F158" s="233">
        <v>0.24299999999999999</v>
      </c>
      <c r="G158" s="196">
        <v>9.7000000000000003E-2</v>
      </c>
      <c r="H158" s="148">
        <v>0.25800000000000001</v>
      </c>
      <c r="I158" s="197"/>
      <c r="J158" s="103">
        <v>181085.859</v>
      </c>
      <c r="K158" s="104">
        <v>64487.995999999999</v>
      </c>
      <c r="L158" s="105">
        <v>84271.141000000003</v>
      </c>
      <c r="M158" s="106"/>
    </row>
    <row r="159" spans="1:15" x14ac:dyDescent="0.3">
      <c r="A159" s="3"/>
      <c r="D159" s="97" t="s">
        <v>101</v>
      </c>
      <c r="E159" s="186" t="s">
        <v>88</v>
      </c>
      <c r="F159" s="233">
        <v>0.153</v>
      </c>
      <c r="G159" s="196">
        <v>7.4999999999999997E-2</v>
      </c>
      <c r="H159" s="148">
        <v>0.18099999999999999</v>
      </c>
      <c r="I159" s="197"/>
      <c r="J159" s="103">
        <v>113841.852</v>
      </c>
      <c r="K159" s="104">
        <v>49870.031000000003</v>
      </c>
      <c r="L159" s="105">
        <v>58909.120999999999</v>
      </c>
      <c r="M159" s="106"/>
    </row>
    <row r="160" spans="1:15" x14ac:dyDescent="0.3">
      <c r="A160" s="3"/>
      <c r="D160" s="97" t="s">
        <v>102</v>
      </c>
      <c r="E160" s="186" t="s">
        <v>89</v>
      </c>
      <c r="F160" s="233">
        <v>1.0999999999999999E-2</v>
      </c>
      <c r="G160" s="196">
        <v>5.8000000000000003E-2</v>
      </c>
      <c r="H160" s="148">
        <v>3.3000000000000002E-2</v>
      </c>
      <c r="I160" s="197"/>
      <c r="J160" s="103">
        <v>7963.0969999999998</v>
      </c>
      <c r="K160" s="104">
        <v>38640.917999999998</v>
      </c>
      <c r="L160" s="105">
        <v>10696.985000000001</v>
      </c>
      <c r="M160" s="106"/>
    </row>
    <row r="161" spans="1:13" x14ac:dyDescent="0.3">
      <c r="A161" s="3"/>
      <c r="D161" s="97" t="s">
        <v>103</v>
      </c>
      <c r="E161" s="186" t="s">
        <v>89</v>
      </c>
      <c r="F161" s="233">
        <v>0.01</v>
      </c>
      <c r="G161" s="196">
        <v>2.7E-2</v>
      </c>
      <c r="H161" s="148">
        <v>2.5000000000000001E-2</v>
      </c>
      <c r="I161" s="197"/>
      <c r="J161" s="103">
        <v>7501.9080000000004</v>
      </c>
      <c r="K161" s="104">
        <v>18170.719000000001</v>
      </c>
      <c r="L161" s="105">
        <v>8042.3739999999998</v>
      </c>
      <c r="M161" s="106"/>
    </row>
    <row r="162" spans="1:13" x14ac:dyDescent="0.3">
      <c r="A162" s="3"/>
      <c r="D162" s="97" t="s">
        <v>104</v>
      </c>
      <c r="E162" s="186" t="s">
        <v>90</v>
      </c>
      <c r="F162" s="233">
        <v>0.11799999999999999</v>
      </c>
      <c r="G162" s="196">
        <v>5.8000000000000003E-2</v>
      </c>
      <c r="H162" s="148">
        <v>0.11</v>
      </c>
      <c r="I162" s="197"/>
      <c r="J162" s="103">
        <v>87536.289000000004</v>
      </c>
      <c r="K162" s="104">
        <v>38645.660000000003</v>
      </c>
      <c r="L162" s="105">
        <v>35864.050999999999</v>
      </c>
      <c r="M162" s="106"/>
    </row>
    <row r="163" spans="1:13" x14ac:dyDescent="0.3">
      <c r="A163" s="3"/>
      <c r="D163" s="97" t="s">
        <v>105</v>
      </c>
      <c r="E163" s="186" t="s">
        <v>90</v>
      </c>
      <c r="F163" s="233">
        <v>8.2000000000000003E-2</v>
      </c>
      <c r="G163" s="196">
        <v>1.2E-2</v>
      </c>
      <c r="H163" s="148">
        <v>0.04</v>
      </c>
      <c r="I163" s="197"/>
      <c r="J163" s="103">
        <v>61044.43</v>
      </c>
      <c r="K163" s="104">
        <v>7953.9380000000001</v>
      </c>
      <c r="L163" s="105">
        <v>13086.632</v>
      </c>
      <c r="M163" s="106"/>
    </row>
    <row r="164" spans="1:13" x14ac:dyDescent="0.3">
      <c r="A164" s="3"/>
      <c r="D164" s="97"/>
      <c r="E164" s="186"/>
      <c r="F164" s="233"/>
      <c r="G164" s="196"/>
      <c r="H164" s="148"/>
      <c r="I164" s="197"/>
      <c r="J164" s="103"/>
      <c r="K164" s="104"/>
      <c r="L164" s="105"/>
      <c r="M164" s="106"/>
    </row>
    <row r="165" spans="1:13" x14ac:dyDescent="0.3">
      <c r="A165" s="3"/>
      <c r="D165" s="97"/>
      <c r="E165" s="186"/>
      <c r="F165" s="233"/>
      <c r="G165" s="196"/>
      <c r="H165" s="148"/>
      <c r="I165" s="197"/>
      <c r="J165" s="103"/>
      <c r="K165" s="104"/>
      <c r="L165" s="105"/>
      <c r="M165" s="106"/>
    </row>
    <row r="166" spans="1:13" x14ac:dyDescent="0.3">
      <c r="A166" s="3"/>
      <c r="D166" s="97"/>
      <c r="E166" s="186"/>
      <c r="F166" s="233"/>
      <c r="G166" s="196"/>
      <c r="H166" s="148"/>
      <c r="I166" s="197"/>
      <c r="J166" s="103"/>
      <c r="K166" s="104"/>
      <c r="L166" s="105"/>
      <c r="M166" s="106"/>
    </row>
    <row r="167" spans="1:13" x14ac:dyDescent="0.3">
      <c r="A167" s="3"/>
      <c r="D167" s="97"/>
      <c r="E167" s="186"/>
      <c r="F167" s="233"/>
      <c r="G167" s="196"/>
      <c r="H167" s="148"/>
      <c r="I167" s="197"/>
      <c r="J167" s="103"/>
      <c r="K167" s="104"/>
      <c r="L167" s="105"/>
      <c r="M167" s="106"/>
    </row>
    <row r="168" spans="1:13" x14ac:dyDescent="0.3">
      <c r="A168" s="3"/>
      <c r="D168" s="97"/>
      <c r="E168" s="186"/>
      <c r="F168" s="233"/>
      <c r="G168" s="196"/>
      <c r="H168" s="148"/>
      <c r="I168" s="197"/>
      <c r="J168" s="103"/>
      <c r="K168" s="104"/>
      <c r="L168" s="105"/>
      <c r="M168" s="106"/>
    </row>
    <row r="169" spans="1:13" x14ac:dyDescent="0.3">
      <c r="A169" s="3"/>
      <c r="D169" s="97"/>
      <c r="E169" s="186"/>
      <c r="F169" s="233"/>
      <c r="G169" s="196"/>
      <c r="H169" s="148"/>
      <c r="I169" s="197"/>
      <c r="J169" s="103"/>
      <c r="K169" s="104"/>
      <c r="L169" s="105"/>
      <c r="M169" s="106"/>
    </row>
    <row r="170" spans="1:13" x14ac:dyDescent="0.3">
      <c r="A170" s="3"/>
      <c r="D170" s="97"/>
      <c r="E170" s="186"/>
      <c r="F170" s="233"/>
      <c r="G170" s="196"/>
      <c r="H170" s="148"/>
      <c r="I170" s="197"/>
      <c r="J170" s="103"/>
      <c r="K170" s="104"/>
      <c r="L170" s="105"/>
      <c r="M170" s="106"/>
    </row>
    <row r="171" spans="1:13" x14ac:dyDescent="0.3">
      <c r="A171" s="3"/>
      <c r="D171" s="97"/>
      <c r="E171" s="186"/>
      <c r="F171" s="233"/>
      <c r="G171" s="196"/>
      <c r="H171" s="148"/>
      <c r="I171" s="197"/>
      <c r="J171" s="103"/>
      <c r="K171" s="104"/>
      <c r="L171" s="105"/>
      <c r="M171" s="106"/>
    </row>
    <row r="172" spans="1:13" x14ac:dyDescent="0.3">
      <c r="A172" s="3"/>
      <c r="D172" s="97"/>
      <c r="E172" s="186"/>
      <c r="F172" s="233"/>
      <c r="G172" s="196"/>
      <c r="H172" s="148"/>
      <c r="I172" s="197"/>
      <c r="J172" s="103"/>
      <c r="K172" s="104"/>
      <c r="L172" s="105"/>
      <c r="M172" s="106"/>
    </row>
    <row r="173" spans="1:13" x14ac:dyDescent="0.3">
      <c r="A173" s="3"/>
      <c r="D173" s="97"/>
      <c r="E173" s="186"/>
      <c r="F173" s="233"/>
      <c r="G173" s="196"/>
      <c r="H173" s="148"/>
      <c r="I173" s="197"/>
      <c r="J173" s="103"/>
      <c r="K173" s="104"/>
      <c r="L173" s="105"/>
      <c r="M173" s="106"/>
    </row>
    <row r="174" spans="1:13" s="1" customFormat="1" x14ac:dyDescent="0.3">
      <c r="A174" s="3"/>
      <c r="B174" s="2"/>
      <c r="D174" s="97"/>
      <c r="E174" s="186"/>
      <c r="F174" s="233"/>
      <c r="G174" s="196"/>
      <c r="H174" s="148"/>
      <c r="I174" s="197"/>
      <c r="J174" s="103"/>
      <c r="K174" s="104"/>
      <c r="L174" s="105"/>
      <c r="M174" s="106"/>
    </row>
    <row r="175" spans="1:13" x14ac:dyDescent="0.3">
      <c r="A175" s="3"/>
      <c r="D175" s="97"/>
      <c r="E175" s="186"/>
      <c r="F175" s="233"/>
      <c r="G175" s="196"/>
      <c r="H175" s="148"/>
      <c r="I175" s="197"/>
      <c r="J175" s="103"/>
      <c r="K175" s="104"/>
      <c r="L175" s="105"/>
      <c r="M175" s="106"/>
    </row>
    <row r="176" spans="1:13" x14ac:dyDescent="0.3">
      <c r="A176" s="3"/>
      <c r="D176" s="97"/>
      <c r="E176" s="186"/>
      <c r="F176" s="233"/>
      <c r="G176" s="196"/>
      <c r="H176" s="148"/>
      <c r="I176" s="197"/>
      <c r="J176" s="103"/>
      <c r="K176" s="104"/>
      <c r="L176" s="105"/>
      <c r="M176" s="106"/>
    </row>
    <row r="177" spans="1:13" x14ac:dyDescent="0.3">
      <c r="A177" s="3"/>
      <c r="D177" s="97"/>
      <c r="E177" s="186"/>
      <c r="F177" s="233"/>
      <c r="G177" s="196"/>
      <c r="H177" s="148"/>
      <c r="I177" s="197"/>
      <c r="J177" s="103"/>
      <c r="K177" s="104"/>
      <c r="L177" s="105"/>
      <c r="M177" s="106"/>
    </row>
    <row r="178" spans="1:13" s="1" customFormat="1" x14ac:dyDescent="0.3">
      <c r="A178" s="3"/>
      <c r="B178" s="2"/>
      <c r="D178" s="97"/>
      <c r="E178" s="186"/>
      <c r="F178" s="233"/>
      <c r="G178" s="196"/>
      <c r="H178" s="148"/>
      <c r="I178" s="197"/>
      <c r="J178" s="103"/>
      <c r="K178" s="104"/>
      <c r="L178" s="105"/>
      <c r="M178" s="106"/>
    </row>
    <row r="179" spans="1:13" x14ac:dyDescent="0.3">
      <c r="A179" s="3"/>
      <c r="D179" s="97"/>
      <c r="E179" s="186"/>
      <c r="F179" s="233"/>
      <c r="G179" s="196"/>
      <c r="H179" s="148"/>
      <c r="I179" s="197"/>
      <c r="J179" s="103"/>
      <c r="K179" s="104"/>
      <c r="L179" s="105"/>
      <c r="M179" s="106"/>
    </row>
    <row r="180" spans="1:13" x14ac:dyDescent="0.3">
      <c r="A180" s="3"/>
      <c r="D180" s="97"/>
      <c r="E180" s="186"/>
      <c r="F180" s="233"/>
      <c r="G180" s="196"/>
      <c r="H180" s="148"/>
      <c r="I180" s="197"/>
      <c r="J180" s="103"/>
      <c r="K180" s="104"/>
      <c r="L180" s="105"/>
      <c r="M180" s="106"/>
    </row>
    <row r="181" spans="1:13" x14ac:dyDescent="0.3">
      <c r="A181" s="3"/>
      <c r="D181" s="97"/>
      <c r="E181" s="186"/>
      <c r="F181" s="233"/>
      <c r="G181" s="196"/>
      <c r="H181" s="148"/>
      <c r="I181" s="197"/>
      <c r="J181" s="103"/>
      <c r="K181" s="104"/>
      <c r="L181" s="105"/>
      <c r="M181" s="106"/>
    </row>
    <row r="182" spans="1:13" x14ac:dyDescent="0.3">
      <c r="A182" s="3"/>
      <c r="D182" s="97"/>
      <c r="E182" s="186"/>
      <c r="F182" s="233"/>
      <c r="G182" s="196"/>
      <c r="H182" s="148"/>
      <c r="I182" s="197"/>
      <c r="J182" s="103"/>
      <c r="K182" s="104"/>
      <c r="L182" s="105"/>
      <c r="M182" s="106"/>
    </row>
    <row r="183" spans="1:13" s="1" customFormat="1" x14ac:dyDescent="0.3">
      <c r="B183" s="2"/>
      <c r="D183" s="107"/>
      <c r="E183" s="189"/>
      <c r="F183" s="234"/>
      <c r="G183" s="200"/>
      <c r="H183" s="150"/>
      <c r="I183" s="201"/>
      <c r="J183" s="113"/>
      <c r="K183" s="114"/>
      <c r="L183" s="115"/>
      <c r="M183" s="116"/>
    </row>
    <row r="184" spans="1:13" s="1" customFormat="1" x14ac:dyDescent="0.3">
      <c r="B184" s="2"/>
      <c r="E184" s="202" t="s">
        <v>135</v>
      </c>
      <c r="F184" s="235">
        <f t="shared" ref="F184:M184" si="3">SUM(F154:F183)</f>
        <v>1</v>
      </c>
      <c r="G184" s="236">
        <f t="shared" si="3"/>
        <v>0.99900000000000011</v>
      </c>
      <c r="H184" s="236">
        <f t="shared" si="3"/>
        <v>1</v>
      </c>
      <c r="I184" s="237">
        <f t="shared" si="3"/>
        <v>0</v>
      </c>
      <c r="J184" s="238">
        <f t="shared" si="3"/>
        <v>744267.06599999999</v>
      </c>
      <c r="K184" s="119">
        <f t="shared" si="3"/>
        <v>664799.82499999995</v>
      </c>
      <c r="L184" s="119">
        <f t="shared" si="3"/>
        <v>326213.11499999993</v>
      </c>
      <c r="M184" s="120">
        <f t="shared" si="3"/>
        <v>0</v>
      </c>
    </row>
    <row r="185" spans="1:13" x14ac:dyDescent="0.3">
      <c r="G185" s="79"/>
      <c r="H185" s="79"/>
      <c r="I185" s="79"/>
      <c r="J185" s="79"/>
      <c r="K185" s="79"/>
      <c r="L185" s="79"/>
      <c r="M185" s="79"/>
    </row>
    <row r="186" spans="1:13" ht="18" x14ac:dyDescent="0.3">
      <c r="B186" s="9" t="s">
        <v>142</v>
      </c>
    </row>
    <row r="187" spans="1:13" s="81" customFormat="1" x14ac:dyDescent="0.3">
      <c r="B187" s="82"/>
      <c r="D187" s="320" t="s">
        <v>57</v>
      </c>
      <c r="E187" s="321"/>
      <c r="F187" s="324" t="s">
        <v>40</v>
      </c>
      <c r="G187" s="325"/>
      <c r="H187" s="325"/>
      <c r="I187" s="326"/>
      <c r="J187" s="324" t="s">
        <v>143</v>
      </c>
      <c r="K187" s="325"/>
      <c r="L187" s="325"/>
      <c r="M187" s="326"/>
    </row>
    <row r="188" spans="1:13" s="81" customFormat="1" x14ac:dyDescent="0.3">
      <c r="B188" s="82"/>
      <c r="D188" s="322"/>
      <c r="E188" s="323"/>
      <c r="F188" s="83" t="s">
        <v>42</v>
      </c>
      <c r="G188" s="84" t="s">
        <v>43</v>
      </c>
      <c r="H188" s="85" t="s">
        <v>44</v>
      </c>
      <c r="I188" s="86"/>
      <c r="J188" s="83" t="s">
        <v>42</v>
      </c>
      <c r="K188" s="84" t="s">
        <v>43</v>
      </c>
      <c r="L188" s="85" t="s">
        <v>44</v>
      </c>
      <c r="M188" s="86"/>
    </row>
    <row r="189" spans="1:13" s="1" customFormat="1" x14ac:dyDescent="0.3">
      <c r="B189" s="2"/>
      <c r="D189" s="87" t="s">
        <v>30</v>
      </c>
      <c r="E189" s="180" t="s">
        <v>87</v>
      </c>
      <c r="F189" s="89">
        <v>0.25700000000000001</v>
      </c>
      <c r="G189" s="90">
        <v>0.503</v>
      </c>
      <c r="H189" s="91">
        <v>0.23799999999999999</v>
      </c>
      <c r="I189" s="92"/>
      <c r="J189" s="93">
        <v>2402</v>
      </c>
      <c r="K189" s="94">
        <v>3271</v>
      </c>
      <c r="L189" s="95">
        <v>258</v>
      </c>
      <c r="M189" s="96"/>
    </row>
    <row r="190" spans="1:13" x14ac:dyDescent="0.3">
      <c r="D190" s="97" t="s">
        <v>31</v>
      </c>
      <c r="E190" s="186" t="s">
        <v>87</v>
      </c>
      <c r="F190" s="99">
        <v>0.44800000000000001</v>
      </c>
      <c r="G190" s="100">
        <v>0.13500000000000001</v>
      </c>
      <c r="H190" s="101">
        <v>0.27</v>
      </c>
      <c r="I190" s="102"/>
      <c r="J190" s="103">
        <v>4180</v>
      </c>
      <c r="K190" s="104">
        <v>877</v>
      </c>
      <c r="L190" s="105">
        <v>292</v>
      </c>
      <c r="M190" s="106"/>
    </row>
    <row r="191" spans="1:13" x14ac:dyDescent="0.3">
      <c r="D191" s="97" t="s">
        <v>97</v>
      </c>
      <c r="E191" s="186" t="s">
        <v>88</v>
      </c>
      <c r="F191" s="99">
        <v>0.33</v>
      </c>
      <c r="G191" s="100">
        <v>0.58399999999999996</v>
      </c>
      <c r="H191" s="101">
        <v>0.34300000000000003</v>
      </c>
      <c r="I191" s="102"/>
      <c r="J191" s="103">
        <v>3082</v>
      </c>
      <c r="K191" s="104">
        <v>3796</v>
      </c>
      <c r="L191" s="105">
        <v>372</v>
      </c>
      <c r="M191" s="106"/>
    </row>
    <row r="192" spans="1:13" x14ac:dyDescent="0.3">
      <c r="D192" s="97" t="s">
        <v>99</v>
      </c>
      <c r="E192" s="186" t="s">
        <v>88</v>
      </c>
      <c r="F192" s="99">
        <v>0.45800000000000002</v>
      </c>
      <c r="G192" s="100">
        <v>0.50800000000000001</v>
      </c>
      <c r="H192" s="101">
        <v>0.42799999999999999</v>
      </c>
      <c r="I192" s="102"/>
      <c r="J192" s="103">
        <v>4276</v>
      </c>
      <c r="K192" s="104">
        <v>3302</v>
      </c>
      <c r="L192" s="105">
        <v>463</v>
      </c>
      <c r="M192" s="106"/>
    </row>
    <row r="193" spans="1:13" x14ac:dyDescent="0.3">
      <c r="A193" s="3"/>
      <c r="D193" s="97" t="s">
        <v>100</v>
      </c>
      <c r="E193" s="186" t="s">
        <v>88</v>
      </c>
      <c r="F193" s="99">
        <v>0.498</v>
      </c>
      <c r="G193" s="100">
        <v>0.36299999999999999</v>
      </c>
      <c r="H193" s="101">
        <v>0.52700000000000002</v>
      </c>
      <c r="I193" s="102"/>
      <c r="J193" s="103">
        <v>4648</v>
      </c>
      <c r="K193" s="104">
        <v>2357</v>
      </c>
      <c r="L193" s="105">
        <v>571</v>
      </c>
      <c r="M193" s="106"/>
    </row>
    <row r="194" spans="1:13" x14ac:dyDescent="0.3">
      <c r="A194" s="3"/>
      <c r="D194" s="97" t="s">
        <v>101</v>
      </c>
      <c r="E194" s="186" t="s">
        <v>88</v>
      </c>
      <c r="F194" s="99">
        <v>0.499</v>
      </c>
      <c r="G194" s="100">
        <v>0.36699999999999999</v>
      </c>
      <c r="H194" s="101">
        <v>0.53</v>
      </c>
      <c r="I194" s="102"/>
      <c r="J194" s="103">
        <v>4654</v>
      </c>
      <c r="K194" s="104">
        <v>2383</v>
      </c>
      <c r="L194" s="105">
        <v>574</v>
      </c>
      <c r="M194" s="106"/>
    </row>
    <row r="195" spans="1:13" x14ac:dyDescent="0.3">
      <c r="A195" s="3"/>
      <c r="D195" s="97" t="s">
        <v>102</v>
      </c>
      <c r="E195" s="186" t="s">
        <v>89</v>
      </c>
      <c r="F195" s="99">
        <v>0.13900000000000001</v>
      </c>
      <c r="G195" s="100">
        <v>0.377</v>
      </c>
      <c r="H195" s="101">
        <v>0.38</v>
      </c>
      <c r="I195" s="102"/>
      <c r="J195" s="103">
        <v>1299</v>
      </c>
      <c r="K195" s="104">
        <v>2449</v>
      </c>
      <c r="L195" s="105">
        <v>411</v>
      </c>
      <c r="M195" s="106"/>
    </row>
    <row r="196" spans="1:13" x14ac:dyDescent="0.3">
      <c r="A196" s="3"/>
      <c r="D196" s="97" t="s">
        <v>103</v>
      </c>
      <c r="E196" s="186" t="s">
        <v>89</v>
      </c>
      <c r="F196" s="99">
        <v>0.14000000000000001</v>
      </c>
      <c r="G196" s="100">
        <v>0.36799999999999999</v>
      </c>
      <c r="H196" s="101">
        <v>0.379</v>
      </c>
      <c r="I196" s="102"/>
      <c r="J196" s="103">
        <v>1302</v>
      </c>
      <c r="K196" s="104">
        <v>2389</v>
      </c>
      <c r="L196" s="105">
        <v>410</v>
      </c>
      <c r="M196" s="106"/>
    </row>
    <row r="197" spans="1:13" x14ac:dyDescent="0.3">
      <c r="A197" s="3"/>
      <c r="D197" s="97" t="s">
        <v>104</v>
      </c>
      <c r="E197" s="186" t="s">
        <v>90</v>
      </c>
      <c r="F197" s="99">
        <v>0.42099999999999999</v>
      </c>
      <c r="G197" s="100">
        <v>0.35499999999999998</v>
      </c>
      <c r="H197" s="101">
        <v>0.36199999999999999</v>
      </c>
      <c r="I197" s="102"/>
      <c r="J197" s="103">
        <v>3928</v>
      </c>
      <c r="K197" s="104">
        <v>2308</v>
      </c>
      <c r="L197" s="105">
        <v>392</v>
      </c>
      <c r="M197" s="106"/>
    </row>
    <row r="198" spans="1:13" x14ac:dyDescent="0.3">
      <c r="A198" s="3"/>
      <c r="D198" s="97" t="s">
        <v>105</v>
      </c>
      <c r="E198" s="186" t="s">
        <v>90</v>
      </c>
      <c r="F198" s="99">
        <v>0.495</v>
      </c>
      <c r="G198" s="100">
        <v>0.17100000000000001</v>
      </c>
      <c r="H198" s="101">
        <v>0.33300000000000002</v>
      </c>
      <c r="I198" s="102"/>
      <c r="J198" s="103">
        <v>4616</v>
      </c>
      <c r="K198" s="104">
        <v>1112</v>
      </c>
      <c r="L198" s="105">
        <v>361</v>
      </c>
      <c r="M198" s="106"/>
    </row>
    <row r="199" spans="1:13" x14ac:dyDescent="0.3">
      <c r="A199" s="3"/>
      <c r="D199" s="97"/>
      <c r="E199" s="186"/>
      <c r="F199" s="99"/>
      <c r="G199" s="100"/>
      <c r="H199" s="101"/>
      <c r="I199" s="102"/>
      <c r="J199" s="103"/>
      <c r="K199" s="104"/>
      <c r="L199" s="105"/>
      <c r="M199" s="106"/>
    </row>
    <row r="200" spans="1:13" x14ac:dyDescent="0.3">
      <c r="A200" s="3"/>
      <c r="D200" s="97"/>
      <c r="E200" s="186"/>
      <c r="F200" s="99"/>
      <c r="G200" s="100"/>
      <c r="H200" s="101"/>
      <c r="I200" s="102"/>
      <c r="J200" s="103"/>
      <c r="K200" s="104"/>
      <c r="L200" s="105"/>
      <c r="M200" s="106"/>
    </row>
    <row r="201" spans="1:13" x14ac:dyDescent="0.3">
      <c r="A201" s="3"/>
      <c r="D201" s="97"/>
      <c r="E201" s="186"/>
      <c r="F201" s="99"/>
      <c r="G201" s="100"/>
      <c r="H201" s="101"/>
      <c r="I201" s="102"/>
      <c r="J201" s="103"/>
      <c r="K201" s="104"/>
      <c r="L201" s="105"/>
      <c r="M201" s="106"/>
    </row>
    <row r="202" spans="1:13" x14ac:dyDescent="0.3">
      <c r="A202" s="3"/>
      <c r="D202" s="97"/>
      <c r="E202" s="186"/>
      <c r="F202" s="99"/>
      <c r="G202" s="100"/>
      <c r="H202" s="101"/>
      <c r="I202" s="102"/>
      <c r="J202" s="103"/>
      <c r="K202" s="104"/>
      <c r="L202" s="105"/>
      <c r="M202" s="106"/>
    </row>
    <row r="203" spans="1:13" x14ac:dyDescent="0.3">
      <c r="A203" s="3"/>
      <c r="D203" s="97"/>
      <c r="E203" s="186"/>
      <c r="F203" s="99"/>
      <c r="G203" s="100"/>
      <c r="H203" s="101"/>
      <c r="I203" s="102"/>
      <c r="J203" s="103"/>
      <c r="K203" s="104"/>
      <c r="L203" s="105"/>
      <c r="M203" s="106"/>
    </row>
    <row r="204" spans="1:13" x14ac:dyDescent="0.3">
      <c r="A204" s="3"/>
      <c r="D204" s="97"/>
      <c r="E204" s="186"/>
      <c r="F204" s="99"/>
      <c r="G204" s="100"/>
      <c r="H204" s="101"/>
      <c r="I204" s="102"/>
      <c r="J204" s="103"/>
      <c r="K204" s="104"/>
      <c r="L204" s="105"/>
      <c r="M204" s="106"/>
    </row>
    <row r="205" spans="1:13" x14ac:dyDescent="0.3">
      <c r="A205" s="3"/>
      <c r="D205" s="97"/>
      <c r="E205" s="186"/>
      <c r="F205" s="99"/>
      <c r="G205" s="100"/>
      <c r="H205" s="101"/>
      <c r="I205" s="102"/>
      <c r="J205" s="103"/>
      <c r="K205" s="104"/>
      <c r="L205" s="105"/>
      <c r="M205" s="106"/>
    </row>
    <row r="206" spans="1:13" x14ac:dyDescent="0.3">
      <c r="A206" s="3"/>
      <c r="D206" s="97"/>
      <c r="E206" s="186"/>
      <c r="F206" s="99"/>
      <c r="G206" s="100"/>
      <c r="H206" s="101"/>
      <c r="I206" s="102"/>
      <c r="J206" s="103"/>
      <c r="K206" s="104"/>
      <c r="L206" s="105"/>
      <c r="M206" s="106"/>
    </row>
    <row r="207" spans="1:13" x14ac:dyDescent="0.3">
      <c r="A207" s="3"/>
      <c r="D207" s="97"/>
      <c r="E207" s="186"/>
      <c r="F207" s="99"/>
      <c r="G207" s="100"/>
      <c r="H207" s="101"/>
      <c r="I207" s="102"/>
      <c r="J207" s="103"/>
      <c r="K207" s="104"/>
      <c r="L207" s="105"/>
      <c r="M207" s="106"/>
    </row>
    <row r="208" spans="1:13" x14ac:dyDescent="0.3">
      <c r="A208" s="3"/>
      <c r="D208" s="97"/>
      <c r="E208" s="186"/>
      <c r="F208" s="99"/>
      <c r="G208" s="100"/>
      <c r="H208" s="101"/>
      <c r="I208" s="102"/>
      <c r="J208" s="103"/>
      <c r="K208" s="104"/>
      <c r="L208" s="105"/>
      <c r="M208" s="106"/>
    </row>
    <row r="209" spans="1:13" s="1" customFormat="1" x14ac:dyDescent="0.3">
      <c r="A209" s="3"/>
      <c r="B209" s="2"/>
      <c r="D209" s="97"/>
      <c r="E209" s="186"/>
      <c r="F209" s="99"/>
      <c r="G209" s="100"/>
      <c r="H209" s="101"/>
      <c r="I209" s="102"/>
      <c r="J209" s="103"/>
      <c r="K209" s="104"/>
      <c r="L209" s="105"/>
      <c r="M209" s="106"/>
    </row>
    <row r="210" spans="1:13" x14ac:dyDescent="0.3">
      <c r="A210" s="3"/>
      <c r="D210" s="97"/>
      <c r="E210" s="186"/>
      <c r="F210" s="99"/>
      <c r="G210" s="100"/>
      <c r="H210" s="101"/>
      <c r="I210" s="102"/>
      <c r="J210" s="103"/>
      <c r="K210" s="104"/>
      <c r="L210" s="105"/>
      <c r="M210" s="106"/>
    </row>
    <row r="211" spans="1:13" x14ac:dyDescent="0.3">
      <c r="A211" s="3"/>
      <c r="D211" s="97"/>
      <c r="E211" s="186"/>
      <c r="F211" s="99"/>
      <c r="G211" s="100"/>
      <c r="H211" s="101"/>
      <c r="I211" s="102"/>
      <c r="J211" s="103"/>
      <c r="K211" s="104"/>
      <c r="L211" s="105"/>
      <c r="M211" s="106"/>
    </row>
    <row r="212" spans="1:13" x14ac:dyDescent="0.3">
      <c r="A212" s="3"/>
      <c r="D212" s="97"/>
      <c r="E212" s="186"/>
      <c r="F212" s="99"/>
      <c r="G212" s="100"/>
      <c r="H212" s="101"/>
      <c r="I212" s="102"/>
      <c r="J212" s="103"/>
      <c r="K212" s="104"/>
      <c r="L212" s="105"/>
      <c r="M212" s="106"/>
    </row>
    <row r="213" spans="1:13" s="1" customFormat="1" x14ac:dyDescent="0.3">
      <c r="A213" s="3"/>
      <c r="B213" s="2"/>
      <c r="D213" s="97"/>
      <c r="E213" s="186"/>
      <c r="F213" s="99"/>
      <c r="G213" s="100"/>
      <c r="H213" s="101"/>
      <c r="I213" s="102"/>
      <c r="J213" s="103"/>
      <c r="K213" s="104"/>
      <c r="L213" s="105"/>
      <c r="M213" s="106"/>
    </row>
    <row r="214" spans="1:13" x14ac:dyDescent="0.3">
      <c r="A214" s="3"/>
      <c r="D214" s="97"/>
      <c r="E214" s="186"/>
      <c r="F214" s="99"/>
      <c r="G214" s="100"/>
      <c r="H214" s="101"/>
      <c r="I214" s="102"/>
      <c r="J214" s="103"/>
      <c r="K214" s="104"/>
      <c r="L214" s="105"/>
      <c r="M214" s="106"/>
    </row>
    <row r="215" spans="1:13" x14ac:dyDescent="0.3">
      <c r="A215" s="3"/>
      <c r="D215" s="97"/>
      <c r="E215" s="186"/>
      <c r="F215" s="99"/>
      <c r="G215" s="100"/>
      <c r="H215" s="101"/>
      <c r="I215" s="102"/>
      <c r="J215" s="103"/>
      <c r="K215" s="104"/>
      <c r="L215" s="105"/>
      <c r="M215" s="106"/>
    </row>
    <row r="216" spans="1:13" x14ac:dyDescent="0.3">
      <c r="A216" s="3"/>
      <c r="D216" s="97"/>
      <c r="E216" s="186"/>
      <c r="F216" s="99"/>
      <c r="G216" s="100"/>
      <c r="H216" s="101"/>
      <c r="I216" s="102"/>
      <c r="J216" s="103"/>
      <c r="K216" s="104"/>
      <c r="L216" s="105"/>
      <c r="M216" s="106"/>
    </row>
    <row r="217" spans="1:13" x14ac:dyDescent="0.3">
      <c r="A217" s="3"/>
      <c r="D217" s="97"/>
      <c r="E217" s="186"/>
      <c r="F217" s="99"/>
      <c r="G217" s="100"/>
      <c r="H217" s="101"/>
      <c r="I217" s="102"/>
      <c r="J217" s="103"/>
      <c r="K217" s="104"/>
      <c r="L217" s="105"/>
      <c r="M217" s="106"/>
    </row>
    <row r="218" spans="1:13" s="1" customFormat="1" x14ac:dyDescent="0.3">
      <c r="B218" s="2"/>
      <c r="D218" s="107"/>
      <c r="E218" s="189"/>
      <c r="F218" s="109"/>
      <c r="G218" s="110"/>
      <c r="H218" s="111"/>
      <c r="I218" s="112"/>
      <c r="J218" s="113"/>
      <c r="K218" s="114"/>
      <c r="L218" s="115"/>
      <c r="M218" s="116"/>
    </row>
    <row r="219" spans="1:13" s="1" customFormat="1" x14ac:dyDescent="0.3">
      <c r="B219" s="2"/>
      <c r="I219" s="117" t="s">
        <v>45</v>
      </c>
      <c r="J219" s="118">
        <v>9333</v>
      </c>
      <c r="K219" s="119">
        <v>6500</v>
      </c>
      <c r="L219" s="119">
        <v>1083</v>
      </c>
      <c r="M219" s="120"/>
    </row>
    <row r="221" spans="1:13" s="5" customFormat="1" ht="23.4" x14ac:dyDescent="0.3">
      <c r="A221" s="6" t="s">
        <v>144</v>
      </c>
      <c r="B221" s="7"/>
      <c r="E221" s="136"/>
      <c r="F221" s="136"/>
      <c r="G221" s="137"/>
      <c r="H221" s="8"/>
      <c r="I221" s="8"/>
      <c r="J221" s="137"/>
      <c r="K221" s="8"/>
    </row>
    <row r="222" spans="1:13" ht="18" x14ac:dyDescent="0.3">
      <c r="B222" s="9" t="s">
        <v>145</v>
      </c>
    </row>
    <row r="223" spans="1:13" s="81" customFormat="1" ht="28.8" x14ac:dyDescent="0.3">
      <c r="B223" s="82"/>
      <c r="E223" s="319" t="s">
        <v>57</v>
      </c>
      <c r="F223" s="152" t="s">
        <v>59</v>
      </c>
      <c r="G223" s="163" t="s">
        <v>109</v>
      </c>
      <c r="H223" s="130" t="s">
        <v>110</v>
      </c>
      <c r="I223" s="129" t="s">
        <v>111</v>
      </c>
      <c r="J223" s="141" t="s">
        <v>112</v>
      </c>
      <c r="K223" s="131" t="s">
        <v>146</v>
      </c>
    </row>
    <row r="224" spans="1:13" s="1" customFormat="1" x14ac:dyDescent="0.3">
      <c r="B224" s="2"/>
      <c r="E224" s="87" t="s">
        <v>30</v>
      </c>
      <c r="F224" s="239">
        <v>2.27</v>
      </c>
      <c r="G224" s="240">
        <v>3.46</v>
      </c>
      <c r="H224" s="241">
        <v>2.72</v>
      </c>
      <c r="I224" s="240">
        <v>2.15</v>
      </c>
      <c r="J224" s="241">
        <v>1.64</v>
      </c>
      <c r="K224" s="242">
        <v>2.2999999999999998</v>
      </c>
    </row>
    <row r="225" spans="1:11" x14ac:dyDescent="0.3">
      <c r="E225" s="97" t="s">
        <v>31</v>
      </c>
      <c r="F225" s="243">
        <v>4.26</v>
      </c>
      <c r="G225" s="244">
        <v>2.94</v>
      </c>
      <c r="H225" s="245">
        <v>5.93</v>
      </c>
      <c r="I225" s="244">
        <v>5.28</v>
      </c>
      <c r="J225" s="245">
        <v>5.3</v>
      </c>
      <c r="K225" s="246">
        <v>4.6500000000000004</v>
      </c>
    </row>
    <row r="226" spans="1:11" x14ac:dyDescent="0.3">
      <c r="E226" s="97" t="s">
        <v>97</v>
      </c>
      <c r="F226" s="243">
        <v>2.4900000000000002</v>
      </c>
      <c r="G226" s="244">
        <v>4.7699999999999996</v>
      </c>
      <c r="H226" s="245">
        <v>1.84</v>
      </c>
      <c r="I226" s="244">
        <v>2.88</v>
      </c>
      <c r="J226" s="245">
        <v>2.2200000000000002</v>
      </c>
      <c r="K226" s="246">
        <v>2.1800000000000002</v>
      </c>
    </row>
    <row r="227" spans="1:11" x14ac:dyDescent="0.3">
      <c r="E227" s="97" t="s">
        <v>99</v>
      </c>
      <c r="F227" s="243">
        <v>2.11</v>
      </c>
      <c r="G227" s="244">
        <v>4.7699999999999996</v>
      </c>
      <c r="H227" s="245">
        <v>2.39</v>
      </c>
      <c r="I227" s="244">
        <v>4.22</v>
      </c>
      <c r="J227" s="245">
        <v>3.38</v>
      </c>
      <c r="K227" s="246">
        <v>2.89</v>
      </c>
    </row>
    <row r="228" spans="1:11" x14ac:dyDescent="0.3">
      <c r="A228" s="3"/>
      <c r="E228" s="97" t="s">
        <v>100</v>
      </c>
      <c r="F228" s="243">
        <v>5.0599999999999996</v>
      </c>
      <c r="G228" s="244">
        <v>6.37</v>
      </c>
      <c r="H228" s="245">
        <v>5.29</v>
      </c>
      <c r="I228" s="244">
        <v>5.93</v>
      </c>
      <c r="J228" s="245">
        <v>5.7</v>
      </c>
      <c r="K228" s="246">
        <v>5.47</v>
      </c>
    </row>
    <row r="229" spans="1:11" x14ac:dyDescent="0.3">
      <c r="A229" s="3"/>
      <c r="E229" s="97" t="s">
        <v>101</v>
      </c>
      <c r="F229" s="243">
        <v>3.3</v>
      </c>
      <c r="G229" s="244">
        <v>6.37</v>
      </c>
      <c r="H229" s="245">
        <v>3.4</v>
      </c>
      <c r="I229" s="244">
        <v>4.22</v>
      </c>
      <c r="J229" s="245">
        <v>4.72</v>
      </c>
      <c r="K229" s="246">
        <v>5.55</v>
      </c>
    </row>
    <row r="230" spans="1:11" x14ac:dyDescent="0.3">
      <c r="A230" s="3"/>
      <c r="E230" s="97" t="s">
        <v>102</v>
      </c>
      <c r="F230" s="243">
        <v>1.73</v>
      </c>
      <c r="G230" s="244">
        <v>1.63</v>
      </c>
      <c r="H230" s="245">
        <v>3.31</v>
      </c>
      <c r="I230" s="244">
        <v>1.61</v>
      </c>
      <c r="J230" s="245">
        <v>1.52</v>
      </c>
      <c r="K230" s="246">
        <v>2.2799999999999998</v>
      </c>
    </row>
    <row r="231" spans="1:11" x14ac:dyDescent="0.3">
      <c r="A231" s="3"/>
      <c r="E231" s="97" t="s">
        <v>103</v>
      </c>
      <c r="F231" s="243">
        <v>1.73</v>
      </c>
      <c r="G231" s="244">
        <v>3.23</v>
      </c>
      <c r="H231" s="245">
        <v>4</v>
      </c>
      <c r="I231" s="244">
        <v>2.0699999999999998</v>
      </c>
      <c r="J231" s="245">
        <v>2.79</v>
      </c>
      <c r="K231" s="246">
        <v>4.34</v>
      </c>
    </row>
    <row r="232" spans="1:11" x14ac:dyDescent="0.3">
      <c r="A232" s="3"/>
      <c r="E232" s="97" t="s">
        <v>104</v>
      </c>
      <c r="F232" s="243">
        <v>5.15</v>
      </c>
      <c r="G232" s="244">
        <v>6.5</v>
      </c>
      <c r="H232" s="245">
        <v>5.0199999999999996</v>
      </c>
      <c r="I232" s="244">
        <v>4.5199999999999996</v>
      </c>
      <c r="J232" s="245">
        <v>5.45</v>
      </c>
      <c r="K232" s="246">
        <v>5.71</v>
      </c>
    </row>
    <row r="233" spans="1:11" x14ac:dyDescent="0.3">
      <c r="A233" s="3"/>
      <c r="E233" s="97" t="s">
        <v>105</v>
      </c>
      <c r="F233" s="243">
        <v>3.16</v>
      </c>
      <c r="G233" s="244">
        <v>1.63</v>
      </c>
      <c r="H233" s="245">
        <v>1.84</v>
      </c>
      <c r="I233" s="244">
        <v>6.09</v>
      </c>
      <c r="J233" s="245">
        <v>5.91</v>
      </c>
      <c r="K233" s="246">
        <v>4.84</v>
      </c>
    </row>
    <row r="234" spans="1:11" x14ac:dyDescent="0.3">
      <c r="A234" s="3"/>
      <c r="D234" s="97"/>
      <c r="E234" s="186"/>
      <c r="F234" s="243"/>
      <c r="G234" s="244"/>
      <c r="H234" s="245"/>
      <c r="I234" s="244"/>
      <c r="J234" s="245"/>
      <c r="K234" s="246"/>
    </row>
    <row r="235" spans="1:11" x14ac:dyDescent="0.3">
      <c r="A235" s="3"/>
      <c r="D235" s="97"/>
      <c r="E235" s="186"/>
      <c r="F235" s="243"/>
      <c r="G235" s="244"/>
      <c r="H235" s="245"/>
      <c r="I235" s="244"/>
      <c r="J235" s="245"/>
      <c r="K235" s="246"/>
    </row>
    <row r="236" spans="1:11" x14ac:dyDescent="0.3">
      <c r="A236" s="3"/>
      <c r="D236" s="97"/>
      <c r="E236" s="186"/>
      <c r="F236" s="243"/>
      <c r="G236" s="244"/>
      <c r="H236" s="245"/>
      <c r="I236" s="244"/>
      <c r="J236" s="245"/>
      <c r="K236" s="246"/>
    </row>
    <row r="237" spans="1:11" x14ac:dyDescent="0.3">
      <c r="A237" s="3"/>
      <c r="D237" s="97"/>
      <c r="E237" s="186"/>
      <c r="F237" s="243"/>
      <c r="G237" s="244"/>
      <c r="H237" s="245"/>
      <c r="I237" s="244"/>
      <c r="J237" s="245"/>
      <c r="K237" s="246"/>
    </row>
    <row r="238" spans="1:11" x14ac:dyDescent="0.3">
      <c r="A238" s="3"/>
      <c r="D238" s="97"/>
      <c r="E238" s="186"/>
      <c r="F238" s="243"/>
      <c r="G238" s="244"/>
      <c r="H238" s="245"/>
      <c r="I238" s="244"/>
      <c r="J238" s="245"/>
      <c r="K238" s="246"/>
    </row>
    <row r="239" spans="1:11" x14ac:dyDescent="0.3">
      <c r="A239" s="3"/>
      <c r="D239" s="97"/>
      <c r="E239" s="186"/>
      <c r="F239" s="243"/>
      <c r="G239" s="244"/>
      <c r="H239" s="245"/>
      <c r="I239" s="244"/>
      <c r="J239" s="245"/>
      <c r="K239" s="246"/>
    </row>
    <row r="240" spans="1:11" x14ac:dyDescent="0.3">
      <c r="A240" s="3"/>
      <c r="D240" s="97"/>
      <c r="E240" s="186"/>
      <c r="F240" s="243"/>
      <c r="G240" s="244"/>
      <c r="H240" s="245"/>
      <c r="I240" s="244"/>
      <c r="J240" s="245"/>
      <c r="K240" s="246"/>
    </row>
    <row r="241" spans="1:11" x14ac:dyDescent="0.3">
      <c r="A241" s="3"/>
      <c r="D241" s="97"/>
      <c r="E241" s="186"/>
      <c r="F241" s="243"/>
      <c r="G241" s="244"/>
      <c r="H241" s="245"/>
      <c r="I241" s="244"/>
      <c r="J241" s="245"/>
      <c r="K241" s="246"/>
    </row>
    <row r="242" spans="1:11" x14ac:dyDescent="0.3">
      <c r="A242" s="3"/>
      <c r="D242" s="97"/>
      <c r="E242" s="186"/>
      <c r="F242" s="243"/>
      <c r="G242" s="244"/>
      <c r="H242" s="245"/>
      <c r="I242" s="244"/>
      <c r="J242" s="245"/>
      <c r="K242" s="246"/>
    </row>
    <row r="243" spans="1:11" x14ac:dyDescent="0.3">
      <c r="A243" s="3"/>
      <c r="D243" s="97"/>
      <c r="E243" s="186"/>
      <c r="F243" s="243"/>
      <c r="G243" s="244"/>
      <c r="H243" s="245"/>
      <c r="I243" s="244"/>
      <c r="J243" s="245"/>
      <c r="K243" s="246"/>
    </row>
    <row r="244" spans="1:11" s="1" customFormat="1" x14ac:dyDescent="0.3">
      <c r="A244" s="3"/>
      <c r="B244" s="2"/>
      <c r="D244" s="97"/>
      <c r="E244" s="186"/>
      <c r="F244" s="243"/>
      <c r="G244" s="244"/>
      <c r="H244" s="245"/>
      <c r="I244" s="244"/>
      <c r="J244" s="245"/>
      <c r="K244" s="246"/>
    </row>
    <row r="245" spans="1:11" x14ac:dyDescent="0.3">
      <c r="A245" s="3"/>
      <c r="D245" s="97"/>
      <c r="E245" s="186"/>
      <c r="F245" s="243"/>
      <c r="G245" s="244"/>
      <c r="H245" s="245"/>
      <c r="I245" s="244"/>
      <c r="J245" s="245"/>
      <c r="K245" s="246"/>
    </row>
    <row r="246" spans="1:11" x14ac:dyDescent="0.3">
      <c r="A246" s="3"/>
      <c r="D246" s="97"/>
      <c r="E246" s="186"/>
      <c r="F246" s="243"/>
      <c r="G246" s="244"/>
      <c r="H246" s="245"/>
      <c r="I246" s="244"/>
      <c r="J246" s="245"/>
      <c r="K246" s="246"/>
    </row>
    <row r="247" spans="1:11" x14ac:dyDescent="0.3">
      <c r="A247" s="3"/>
      <c r="D247" s="97"/>
      <c r="E247" s="186"/>
      <c r="F247" s="243"/>
      <c r="G247" s="244"/>
      <c r="H247" s="245"/>
      <c r="I247" s="244"/>
      <c r="J247" s="245"/>
      <c r="K247" s="246"/>
    </row>
    <row r="248" spans="1:11" s="1" customFormat="1" x14ac:dyDescent="0.3">
      <c r="A248" s="3"/>
      <c r="B248" s="2"/>
      <c r="D248" s="97"/>
      <c r="E248" s="186"/>
      <c r="F248" s="243"/>
      <c r="G248" s="244"/>
      <c r="H248" s="245"/>
      <c r="I248" s="244"/>
      <c r="J248" s="245"/>
      <c r="K248" s="246"/>
    </row>
    <row r="249" spans="1:11" x14ac:dyDescent="0.3">
      <c r="A249" s="3"/>
      <c r="D249" s="97"/>
      <c r="E249" s="186"/>
      <c r="F249" s="243"/>
      <c r="G249" s="244"/>
      <c r="H249" s="245"/>
      <c r="I249" s="244"/>
      <c r="J249" s="245"/>
      <c r="K249" s="246"/>
    </row>
    <row r="250" spans="1:11" x14ac:dyDescent="0.3">
      <c r="A250" s="3"/>
      <c r="D250" s="97"/>
      <c r="E250" s="186"/>
      <c r="F250" s="243"/>
      <c r="G250" s="244"/>
      <c r="H250" s="245"/>
      <c r="I250" s="244"/>
      <c r="J250" s="245"/>
      <c r="K250" s="246"/>
    </row>
    <row r="251" spans="1:11" x14ac:dyDescent="0.3">
      <c r="A251" s="3"/>
      <c r="D251" s="97"/>
      <c r="E251" s="186"/>
      <c r="F251" s="243"/>
      <c r="G251" s="244"/>
      <c r="H251" s="245"/>
      <c r="I251" s="244"/>
      <c r="J251" s="245"/>
      <c r="K251" s="246"/>
    </row>
    <row r="252" spans="1:11" x14ac:dyDescent="0.3">
      <c r="A252" s="3"/>
      <c r="D252" s="97"/>
      <c r="E252" s="186"/>
      <c r="F252" s="243"/>
      <c r="G252" s="244"/>
      <c r="H252" s="245"/>
      <c r="I252" s="244"/>
      <c r="J252" s="245"/>
      <c r="K252" s="246"/>
    </row>
    <row r="253" spans="1:11" s="1" customFormat="1" x14ac:dyDescent="0.3">
      <c r="B253" s="2"/>
      <c r="D253" s="107"/>
      <c r="E253" s="189"/>
      <c r="F253" s="247"/>
      <c r="G253" s="248"/>
      <c r="H253" s="249"/>
      <c r="I253" s="248"/>
      <c r="J253" s="249"/>
      <c r="K253" s="250"/>
    </row>
    <row r="255" spans="1:11" ht="18" x14ac:dyDescent="0.3">
      <c r="B255" s="9" t="s">
        <v>147</v>
      </c>
    </row>
    <row r="256" spans="1:11" s="81" customFormat="1" x14ac:dyDescent="0.3">
      <c r="B256" s="82"/>
      <c r="D256" s="251" t="s">
        <v>148</v>
      </c>
      <c r="E256" s="252" t="s">
        <v>83</v>
      </c>
      <c r="F256" s="152" t="s">
        <v>59</v>
      </c>
      <c r="G256" s="163" t="s">
        <v>109</v>
      </c>
      <c r="H256" s="130" t="s">
        <v>110</v>
      </c>
      <c r="I256" s="129" t="s">
        <v>111</v>
      </c>
      <c r="J256" s="141" t="s">
        <v>112</v>
      </c>
      <c r="K256" s="131" t="s">
        <v>146</v>
      </c>
    </row>
    <row r="257" spans="1:11" s="1" customFormat="1" x14ac:dyDescent="0.3">
      <c r="B257" s="2"/>
      <c r="D257" s="87" t="s">
        <v>129</v>
      </c>
      <c r="E257" s="253">
        <v>4</v>
      </c>
      <c r="F257" s="239">
        <v>4.3899999999999997</v>
      </c>
      <c r="G257" s="240">
        <v>2.2999999999999998</v>
      </c>
      <c r="H257" s="241">
        <v>5.45</v>
      </c>
      <c r="I257" s="240">
        <v>5.7</v>
      </c>
      <c r="J257" s="241">
        <v>5.85</v>
      </c>
      <c r="K257" s="242">
        <v>4.1399999999999997</v>
      </c>
    </row>
    <row r="258" spans="1:11" x14ac:dyDescent="0.3">
      <c r="D258" s="97" t="s">
        <v>132</v>
      </c>
      <c r="E258" s="254">
        <v>4</v>
      </c>
      <c r="F258" s="243">
        <v>3.28</v>
      </c>
      <c r="G258" s="244">
        <v>6.36</v>
      </c>
      <c r="H258" s="245">
        <v>3.51</v>
      </c>
      <c r="I258" s="244">
        <v>4.13</v>
      </c>
      <c r="J258" s="245">
        <v>4.6500000000000004</v>
      </c>
      <c r="K258" s="246">
        <v>5.51</v>
      </c>
    </row>
    <row r="259" spans="1:11" x14ac:dyDescent="0.3">
      <c r="D259" s="97" t="s">
        <v>131</v>
      </c>
      <c r="E259" s="254">
        <v>4</v>
      </c>
      <c r="F259" s="243">
        <v>4.82</v>
      </c>
      <c r="G259" s="244">
        <v>5.84</v>
      </c>
      <c r="H259" s="245">
        <v>4.99</v>
      </c>
      <c r="I259" s="244">
        <v>5.7</v>
      </c>
      <c r="J259" s="245">
        <v>5.75</v>
      </c>
      <c r="K259" s="246">
        <v>5.58</v>
      </c>
    </row>
    <row r="260" spans="1:11" x14ac:dyDescent="0.3">
      <c r="D260" s="97" t="s">
        <v>133</v>
      </c>
      <c r="E260" s="254">
        <v>4</v>
      </c>
      <c r="F260" s="243">
        <v>2.68</v>
      </c>
      <c r="G260" s="244">
        <v>3.98</v>
      </c>
      <c r="H260" s="245">
        <v>1.87</v>
      </c>
      <c r="I260" s="244">
        <v>3.03</v>
      </c>
      <c r="J260" s="245">
        <v>2.29</v>
      </c>
      <c r="K260" s="246">
        <v>2.09</v>
      </c>
    </row>
    <row r="261" spans="1:11" x14ac:dyDescent="0.3">
      <c r="A261" s="3"/>
      <c r="D261" s="97" t="s">
        <v>130</v>
      </c>
      <c r="E261" s="254">
        <v>4</v>
      </c>
      <c r="F261" s="243">
        <v>1.99</v>
      </c>
      <c r="G261" s="244">
        <v>4.75</v>
      </c>
      <c r="H261" s="245">
        <v>2.85</v>
      </c>
      <c r="I261" s="244">
        <v>4.5599999999999996</v>
      </c>
      <c r="J261" s="245">
        <v>4.46</v>
      </c>
      <c r="K261" s="246">
        <v>2.86</v>
      </c>
    </row>
    <row r="262" spans="1:11" x14ac:dyDescent="0.3">
      <c r="A262" s="3"/>
      <c r="D262" s="97" t="s">
        <v>129</v>
      </c>
      <c r="E262" s="254">
        <v>3</v>
      </c>
      <c r="F262" s="243">
        <v>4.47</v>
      </c>
      <c r="G262" s="244">
        <v>2.0699999999999998</v>
      </c>
      <c r="H262" s="245">
        <v>5.63</v>
      </c>
      <c r="I262" s="244">
        <v>5.82</v>
      </c>
      <c r="J262" s="245">
        <v>6.02</v>
      </c>
      <c r="K262" s="246">
        <v>3.89</v>
      </c>
    </row>
    <row r="263" spans="1:11" x14ac:dyDescent="0.3">
      <c r="A263" s="3"/>
      <c r="D263" s="97" t="s">
        <v>132</v>
      </c>
      <c r="E263" s="254">
        <v>3</v>
      </c>
      <c r="F263" s="243">
        <v>3.28</v>
      </c>
      <c r="G263" s="244">
        <v>6.36</v>
      </c>
      <c r="H263" s="245">
        <v>3.53</v>
      </c>
      <c r="I263" s="244">
        <v>4.29</v>
      </c>
      <c r="J263" s="245">
        <v>4.7</v>
      </c>
      <c r="K263" s="246">
        <v>5.54</v>
      </c>
    </row>
    <row r="264" spans="1:11" x14ac:dyDescent="0.3">
      <c r="A264" s="3"/>
      <c r="D264" s="97" t="s">
        <v>131</v>
      </c>
      <c r="E264" s="254">
        <v>3</v>
      </c>
      <c r="F264" s="243">
        <v>5.07</v>
      </c>
      <c r="G264" s="244">
        <v>5.84</v>
      </c>
      <c r="H264" s="245">
        <v>5.01</v>
      </c>
      <c r="I264" s="244">
        <v>5.62</v>
      </c>
      <c r="J264" s="245">
        <v>5.59</v>
      </c>
      <c r="K264" s="246">
        <v>5.43</v>
      </c>
    </row>
    <row r="265" spans="1:11" x14ac:dyDescent="0.3">
      <c r="A265" s="3"/>
      <c r="D265" s="97" t="s">
        <v>133</v>
      </c>
      <c r="E265" s="254">
        <v>3</v>
      </c>
      <c r="F265" s="243">
        <v>2.62</v>
      </c>
      <c r="G265" s="244">
        <v>3.91</v>
      </c>
      <c r="H265" s="245">
        <v>1.82</v>
      </c>
      <c r="I265" s="244">
        <v>2.88</v>
      </c>
      <c r="J265" s="245">
        <v>2.27</v>
      </c>
      <c r="K265" s="246">
        <v>2.11</v>
      </c>
    </row>
    <row r="266" spans="1:11" x14ac:dyDescent="0.3">
      <c r="A266" s="3"/>
      <c r="D266" s="97" t="s">
        <v>130</v>
      </c>
      <c r="E266" s="254">
        <v>3</v>
      </c>
      <c r="F266" s="243">
        <v>1.93</v>
      </c>
      <c r="G266" s="244">
        <v>4.8600000000000003</v>
      </c>
      <c r="H266" s="245">
        <v>2.88</v>
      </c>
      <c r="I266" s="244">
        <v>4.41</v>
      </c>
      <c r="J266" s="245">
        <v>4.25</v>
      </c>
      <c r="K266" s="246">
        <v>2.93</v>
      </c>
    </row>
    <row r="267" spans="1:11" x14ac:dyDescent="0.3">
      <c r="A267" s="3"/>
      <c r="D267" s="97" t="s">
        <v>129</v>
      </c>
      <c r="E267" s="254">
        <v>2</v>
      </c>
      <c r="F267" s="243">
        <v>4.55</v>
      </c>
      <c r="G267" s="244">
        <v>1.91</v>
      </c>
      <c r="H267" s="245">
        <v>5.82</v>
      </c>
      <c r="I267" s="244">
        <v>5.91</v>
      </c>
      <c r="J267" s="245">
        <v>6.13</v>
      </c>
      <c r="K267" s="246">
        <v>3.7</v>
      </c>
    </row>
    <row r="268" spans="1:11" x14ac:dyDescent="0.3">
      <c r="A268" s="3"/>
      <c r="D268" s="97" t="s">
        <v>132</v>
      </c>
      <c r="E268" s="254">
        <v>2</v>
      </c>
      <c r="F268" s="243">
        <v>3.27</v>
      </c>
      <c r="G268" s="244">
        <v>6.37</v>
      </c>
      <c r="H268" s="245">
        <v>3.55</v>
      </c>
      <c r="I268" s="244">
        <v>4.47</v>
      </c>
      <c r="J268" s="245">
        <v>4.78</v>
      </c>
      <c r="K268" s="246">
        <v>5.57</v>
      </c>
    </row>
    <row r="269" spans="1:11" x14ac:dyDescent="0.3">
      <c r="A269" s="3"/>
      <c r="D269" s="97" t="s">
        <v>131</v>
      </c>
      <c r="E269" s="254">
        <v>2</v>
      </c>
      <c r="F269" s="243">
        <v>5.32</v>
      </c>
      <c r="G269" s="244">
        <v>5.85</v>
      </c>
      <c r="H269" s="245">
        <v>5.03</v>
      </c>
      <c r="I269" s="244">
        <v>5.54</v>
      </c>
      <c r="J269" s="245">
        <v>5.43</v>
      </c>
      <c r="K269" s="246">
        <v>5.23</v>
      </c>
    </row>
    <row r="270" spans="1:11" x14ac:dyDescent="0.3">
      <c r="A270" s="3"/>
      <c r="D270" s="97" t="s">
        <v>133</v>
      </c>
      <c r="E270" s="254">
        <v>2</v>
      </c>
      <c r="F270" s="243">
        <v>2.58</v>
      </c>
      <c r="G270" s="244">
        <v>3.9</v>
      </c>
      <c r="H270" s="245">
        <v>1.78</v>
      </c>
      <c r="I270" s="244">
        <v>2.73</v>
      </c>
      <c r="J270" s="245">
        <v>2.25</v>
      </c>
      <c r="K270" s="246">
        <v>2.13</v>
      </c>
    </row>
    <row r="271" spans="1:11" x14ac:dyDescent="0.3">
      <c r="A271" s="3"/>
      <c r="D271" s="97" t="s">
        <v>130</v>
      </c>
      <c r="E271" s="254">
        <v>2</v>
      </c>
      <c r="F271" s="243">
        <v>1.87</v>
      </c>
      <c r="G271" s="244">
        <v>4.97</v>
      </c>
      <c r="H271" s="245">
        <v>2.9</v>
      </c>
      <c r="I271" s="244">
        <v>4.2699999999999996</v>
      </c>
      <c r="J271" s="245">
        <v>4.05</v>
      </c>
      <c r="K271" s="246">
        <v>3.02</v>
      </c>
    </row>
    <row r="272" spans="1:11" x14ac:dyDescent="0.3">
      <c r="A272" s="3"/>
      <c r="D272" s="97" t="s">
        <v>129</v>
      </c>
      <c r="E272" s="254">
        <v>1</v>
      </c>
      <c r="F272" s="243">
        <v>4.6500000000000004</v>
      </c>
      <c r="G272" s="244">
        <v>1.8</v>
      </c>
      <c r="H272" s="245">
        <v>6.03</v>
      </c>
      <c r="I272" s="244">
        <v>5.99</v>
      </c>
      <c r="J272" s="245">
        <v>6.25</v>
      </c>
      <c r="K272" s="246">
        <v>3.54</v>
      </c>
    </row>
    <row r="273" spans="1:11" x14ac:dyDescent="0.3">
      <c r="A273" s="3"/>
      <c r="D273" s="97" t="s">
        <v>132</v>
      </c>
      <c r="E273" s="254">
        <v>1</v>
      </c>
      <c r="F273" s="243">
        <v>3.27</v>
      </c>
      <c r="G273" s="244">
        <v>6.38</v>
      </c>
      <c r="H273" s="245">
        <v>3.57</v>
      </c>
      <c r="I273" s="244">
        <v>4.6399999999999997</v>
      </c>
      <c r="J273" s="245">
        <v>4.83</v>
      </c>
      <c r="K273" s="246">
        <v>5.59</v>
      </c>
    </row>
    <row r="274" spans="1:11" x14ac:dyDescent="0.3">
      <c r="A274" s="3"/>
      <c r="D274" s="97" t="s">
        <v>131</v>
      </c>
      <c r="E274" s="254">
        <v>1</v>
      </c>
      <c r="F274" s="243">
        <v>5.56</v>
      </c>
      <c r="G274" s="244">
        <v>5.85</v>
      </c>
      <c r="H274" s="245">
        <v>5.05</v>
      </c>
      <c r="I274" s="244">
        <v>5.46</v>
      </c>
      <c r="J274" s="245">
        <v>5.28</v>
      </c>
      <c r="K274" s="246">
        <v>5</v>
      </c>
    </row>
    <row r="275" spans="1:11" x14ac:dyDescent="0.3">
      <c r="A275" s="3"/>
      <c r="D275" s="97" t="s">
        <v>133</v>
      </c>
      <c r="E275" s="254">
        <v>1</v>
      </c>
      <c r="F275" s="243">
        <v>2.5299999999999998</v>
      </c>
      <c r="G275" s="244">
        <v>3.89</v>
      </c>
      <c r="H275" s="245">
        <v>1.75</v>
      </c>
      <c r="I275" s="244">
        <v>2.58</v>
      </c>
      <c r="J275" s="245">
        <v>2.2200000000000002</v>
      </c>
      <c r="K275" s="246">
        <v>2.14</v>
      </c>
    </row>
    <row r="276" spans="1:11" x14ac:dyDescent="0.3">
      <c r="A276" s="3"/>
      <c r="D276" s="97" t="s">
        <v>130</v>
      </c>
      <c r="E276" s="254">
        <v>1</v>
      </c>
      <c r="F276" s="243">
        <v>1.81</v>
      </c>
      <c r="G276" s="244">
        <v>5.08</v>
      </c>
      <c r="H276" s="245">
        <v>2.93</v>
      </c>
      <c r="I276" s="244">
        <v>4.13</v>
      </c>
      <c r="J276" s="245">
        <v>3.86</v>
      </c>
      <c r="K276" s="246">
        <v>3.14</v>
      </c>
    </row>
    <row r="277" spans="1:11" s="1" customFormat="1" x14ac:dyDescent="0.3">
      <c r="A277" s="3"/>
      <c r="B277" s="2"/>
      <c r="D277" s="97" t="s">
        <v>129</v>
      </c>
      <c r="E277" s="254">
        <v>0</v>
      </c>
      <c r="F277" s="243">
        <v>4.74</v>
      </c>
      <c r="G277" s="244">
        <v>1.69</v>
      </c>
      <c r="H277" s="245">
        <v>6.23</v>
      </c>
      <c r="I277" s="244">
        <v>6.09</v>
      </c>
      <c r="J277" s="245">
        <v>6.36</v>
      </c>
      <c r="K277" s="246">
        <v>3.4</v>
      </c>
    </row>
    <row r="278" spans="1:11" x14ac:dyDescent="0.3">
      <c r="A278" s="3"/>
      <c r="D278" s="97" t="s">
        <v>132</v>
      </c>
      <c r="E278" s="254">
        <v>0</v>
      </c>
      <c r="F278" s="243">
        <v>3.27</v>
      </c>
      <c r="G278" s="244">
        <v>6.39</v>
      </c>
      <c r="H278" s="245">
        <v>3.59</v>
      </c>
      <c r="I278" s="244">
        <v>4.8099999999999996</v>
      </c>
      <c r="J278" s="245">
        <v>4.8899999999999997</v>
      </c>
      <c r="K278" s="246">
        <v>5.62</v>
      </c>
    </row>
    <row r="279" spans="1:11" x14ac:dyDescent="0.3">
      <c r="A279" s="3"/>
      <c r="D279" s="97" t="s">
        <v>131</v>
      </c>
      <c r="E279" s="254">
        <v>0</v>
      </c>
      <c r="F279" s="243">
        <v>5.81</v>
      </c>
      <c r="G279" s="244">
        <v>5.86</v>
      </c>
      <c r="H279" s="245">
        <v>5.07</v>
      </c>
      <c r="I279" s="244">
        <v>5.36</v>
      </c>
      <c r="J279" s="245">
        <v>5.09</v>
      </c>
      <c r="K279" s="246">
        <v>4.7699999999999996</v>
      </c>
    </row>
    <row r="280" spans="1:11" x14ac:dyDescent="0.3">
      <c r="A280" s="3"/>
      <c r="D280" s="97" t="s">
        <v>133</v>
      </c>
      <c r="E280" s="254">
        <v>0</v>
      </c>
      <c r="F280" s="243">
        <v>2.48</v>
      </c>
      <c r="G280" s="244">
        <v>3.88</v>
      </c>
      <c r="H280" s="245">
        <v>1.72</v>
      </c>
      <c r="I280" s="244">
        <v>2.44</v>
      </c>
      <c r="J280" s="245">
        <v>2.2000000000000002</v>
      </c>
      <c r="K280" s="246">
        <v>2.16</v>
      </c>
    </row>
    <row r="281" spans="1:11" s="1" customFormat="1" x14ac:dyDescent="0.3">
      <c r="A281" s="3"/>
      <c r="B281" s="2"/>
      <c r="D281" s="97" t="s">
        <v>130</v>
      </c>
      <c r="E281" s="254">
        <v>0</v>
      </c>
      <c r="F281" s="243">
        <v>1.74</v>
      </c>
      <c r="G281" s="244">
        <v>5.15</v>
      </c>
      <c r="H281" s="245">
        <v>2.94</v>
      </c>
      <c r="I281" s="244">
        <v>3.97</v>
      </c>
      <c r="J281" s="245">
        <v>3.63</v>
      </c>
      <c r="K281" s="246">
        <v>3.23</v>
      </c>
    </row>
    <row r="282" spans="1:11" x14ac:dyDescent="0.3">
      <c r="A282" s="3"/>
      <c r="D282" s="97"/>
      <c r="E282" s="254"/>
      <c r="F282" s="243"/>
      <c r="G282" s="244"/>
      <c r="H282" s="245"/>
      <c r="I282" s="244"/>
      <c r="J282" s="245"/>
      <c r="K282" s="246"/>
    </row>
    <row r="283" spans="1:11" x14ac:dyDescent="0.3">
      <c r="A283" s="3"/>
      <c r="D283" s="97"/>
      <c r="E283" s="254"/>
      <c r="F283" s="243"/>
      <c r="G283" s="244"/>
      <c r="H283" s="245"/>
      <c r="I283" s="244"/>
      <c r="J283" s="245"/>
      <c r="K283" s="246"/>
    </row>
    <row r="284" spans="1:11" x14ac:dyDescent="0.3">
      <c r="A284" s="3"/>
      <c r="D284" s="97"/>
      <c r="E284" s="254"/>
      <c r="F284" s="243"/>
      <c r="G284" s="244"/>
      <c r="H284" s="245"/>
      <c r="I284" s="244"/>
      <c r="J284" s="245"/>
      <c r="K284" s="246"/>
    </row>
    <row r="285" spans="1:11" x14ac:dyDescent="0.3">
      <c r="A285" s="3"/>
      <c r="D285" s="97"/>
      <c r="E285" s="254"/>
      <c r="F285" s="243"/>
      <c r="G285" s="244"/>
      <c r="H285" s="245"/>
      <c r="I285" s="244"/>
      <c r="J285" s="245"/>
      <c r="K285" s="246"/>
    </row>
    <row r="286" spans="1:11" s="1" customFormat="1" x14ac:dyDescent="0.3">
      <c r="B286" s="2"/>
      <c r="D286" s="107"/>
      <c r="E286" s="255"/>
      <c r="F286" s="247"/>
      <c r="G286" s="248"/>
      <c r="H286" s="249"/>
      <c r="I286" s="248"/>
      <c r="J286" s="249"/>
      <c r="K286" s="250"/>
    </row>
    <row r="288" spans="1:11" ht="18" x14ac:dyDescent="0.3">
      <c r="B288" s="9" t="s">
        <v>149</v>
      </c>
    </row>
    <row r="289" spans="1:11" s="81" customFormat="1" x14ac:dyDescent="0.3">
      <c r="B289" s="82"/>
      <c r="D289" s="256"/>
      <c r="E289" s="257"/>
      <c r="F289" s="258" t="s">
        <v>59</v>
      </c>
      <c r="G289" s="259" t="s">
        <v>109</v>
      </c>
      <c r="H289" s="260" t="s">
        <v>110</v>
      </c>
      <c r="I289" s="261" t="s">
        <v>111</v>
      </c>
      <c r="J289" s="262" t="s">
        <v>112</v>
      </c>
      <c r="K289" s="263" t="s">
        <v>146</v>
      </c>
    </row>
    <row r="290" spans="1:11" x14ac:dyDescent="0.3">
      <c r="E290" s="202" t="s">
        <v>150</v>
      </c>
      <c r="F290" s="247">
        <v>1.3</v>
      </c>
      <c r="G290" s="248">
        <v>3.1</v>
      </c>
      <c r="H290" s="249">
        <v>1.6</v>
      </c>
      <c r="I290" s="248">
        <v>3.1</v>
      </c>
      <c r="J290" s="249">
        <v>5.8</v>
      </c>
      <c r="K290" s="250">
        <v>10</v>
      </c>
    </row>
    <row r="292" spans="1:11" s="5" customFormat="1" ht="23.4" x14ac:dyDescent="0.3">
      <c r="A292" s="6" t="s">
        <v>151</v>
      </c>
      <c r="B292" s="7"/>
      <c r="E292" s="136"/>
      <c r="F292" s="136"/>
      <c r="G292" s="137"/>
      <c r="H292" s="8"/>
      <c r="I292" s="8"/>
      <c r="J292" s="137"/>
      <c r="K292" s="8"/>
    </row>
    <row r="293" spans="1:11" ht="18" x14ac:dyDescent="0.3">
      <c r="B293" s="9" t="s">
        <v>152</v>
      </c>
    </row>
    <row r="294" spans="1:11" s="171" customFormat="1" x14ac:dyDescent="0.3">
      <c r="C294" s="171" t="s">
        <v>153</v>
      </c>
      <c r="E294" s="172"/>
      <c r="F294" s="172"/>
      <c r="G294" s="172"/>
      <c r="H294" s="172"/>
      <c r="I294" s="172"/>
      <c r="J294" s="172"/>
    </row>
    <row r="295" spans="1:11" s="171" customFormat="1" x14ac:dyDescent="0.3">
      <c r="E295" s="172"/>
      <c r="F295" s="172"/>
      <c r="G295" s="172"/>
      <c r="H295" s="172"/>
      <c r="I295" s="172"/>
      <c r="J295" s="172"/>
    </row>
    <row r="296" spans="1:11" s="81" customFormat="1" ht="28.8" x14ac:dyDescent="0.3">
      <c r="B296" s="82"/>
      <c r="E296" s="319" t="s">
        <v>57</v>
      </c>
      <c r="F296" s="152" t="s">
        <v>154</v>
      </c>
      <c r="G296" s="163" t="s">
        <v>155</v>
      </c>
      <c r="H296" s="164" t="s">
        <v>156</v>
      </c>
    </row>
    <row r="297" spans="1:11" s="1" customFormat="1" x14ac:dyDescent="0.3">
      <c r="B297" s="2"/>
      <c r="E297" s="87" t="s">
        <v>30</v>
      </c>
      <c r="F297" s="264">
        <v>11.32</v>
      </c>
      <c r="G297" s="145">
        <v>-14.72</v>
      </c>
      <c r="H297" s="265">
        <v>-5.38</v>
      </c>
    </row>
    <row r="298" spans="1:11" x14ac:dyDescent="0.3">
      <c r="E298" s="97" t="s">
        <v>31</v>
      </c>
      <c r="F298" s="103">
        <v>-4.3600000000000003</v>
      </c>
      <c r="G298" s="104">
        <v>8.64</v>
      </c>
      <c r="H298" s="266">
        <v>-2.2000000000000002</v>
      </c>
      <c r="I298" s="3"/>
      <c r="J298" s="3"/>
      <c r="K298" s="3"/>
    </row>
    <row r="299" spans="1:11" x14ac:dyDescent="0.3">
      <c r="E299" s="97" t="s">
        <v>97</v>
      </c>
      <c r="F299" s="103">
        <v>12.12</v>
      </c>
      <c r="G299" s="104">
        <v>-10.52</v>
      </c>
      <c r="H299" s="266">
        <v>-0.3</v>
      </c>
      <c r="I299" s="3"/>
      <c r="J299" s="3"/>
      <c r="K299" s="3"/>
    </row>
    <row r="300" spans="1:11" x14ac:dyDescent="0.3">
      <c r="E300" s="97" t="s">
        <v>99</v>
      </c>
      <c r="F300" s="103">
        <v>7.38</v>
      </c>
      <c r="G300" s="104">
        <v>-2.44</v>
      </c>
      <c r="H300" s="266">
        <v>0.18</v>
      </c>
      <c r="I300" s="3"/>
      <c r="J300" s="3"/>
      <c r="K300" s="3"/>
    </row>
    <row r="301" spans="1:11" x14ac:dyDescent="0.3">
      <c r="A301" s="3"/>
      <c r="E301" s="97" t="s">
        <v>100</v>
      </c>
      <c r="F301" s="103">
        <v>-9.7799999999999994</v>
      </c>
      <c r="G301" s="104">
        <v>11.76</v>
      </c>
      <c r="H301" s="266">
        <v>13.48</v>
      </c>
      <c r="I301" s="3"/>
      <c r="J301" s="3"/>
      <c r="K301" s="3"/>
    </row>
    <row r="302" spans="1:11" x14ac:dyDescent="0.3">
      <c r="A302" s="3"/>
      <c r="E302" s="97" t="s">
        <v>101</v>
      </c>
      <c r="F302" s="103">
        <v>-10.36</v>
      </c>
      <c r="G302" s="104">
        <v>3.8</v>
      </c>
      <c r="H302" s="266">
        <v>9.8000000000000007</v>
      </c>
      <c r="I302" s="3"/>
      <c r="J302" s="3"/>
      <c r="K302" s="3"/>
    </row>
    <row r="303" spans="1:11" x14ac:dyDescent="0.3">
      <c r="A303" s="3"/>
      <c r="E303" s="97" t="s">
        <v>102</v>
      </c>
      <c r="F303" s="103">
        <v>11.48</v>
      </c>
      <c r="G303" s="104">
        <v>-16.34</v>
      </c>
      <c r="H303" s="266">
        <v>-13.48</v>
      </c>
      <c r="I303" s="3"/>
      <c r="J303" s="3"/>
      <c r="K303" s="3"/>
    </row>
    <row r="304" spans="1:11" x14ac:dyDescent="0.3">
      <c r="A304" s="3"/>
      <c r="E304" s="97" t="s">
        <v>103</v>
      </c>
      <c r="F304" s="103">
        <v>-2.2400000000000002</v>
      </c>
      <c r="G304" s="104">
        <v>-9.48</v>
      </c>
      <c r="H304" s="266">
        <v>-5.0999999999999996</v>
      </c>
      <c r="I304" s="3"/>
      <c r="J304" s="3"/>
      <c r="K304" s="3"/>
    </row>
    <row r="305" spans="1:11" x14ac:dyDescent="0.3">
      <c r="A305" s="3"/>
      <c r="E305" s="97" t="s">
        <v>104</v>
      </c>
      <c r="F305" s="103">
        <v>-11.38</v>
      </c>
      <c r="G305" s="104">
        <v>7.78</v>
      </c>
      <c r="H305" s="266">
        <v>16.12</v>
      </c>
      <c r="I305" s="3"/>
      <c r="J305" s="3"/>
      <c r="K305" s="3"/>
    </row>
    <row r="306" spans="1:11" x14ac:dyDescent="0.3">
      <c r="A306" s="3"/>
      <c r="E306" s="97" t="s">
        <v>105</v>
      </c>
      <c r="F306" s="103">
        <v>-5.58</v>
      </c>
      <c r="G306" s="104">
        <v>13.1</v>
      </c>
      <c r="H306" s="266">
        <v>-14.5</v>
      </c>
      <c r="I306" s="3"/>
      <c r="J306" s="3"/>
      <c r="K306" s="3"/>
    </row>
    <row r="307" spans="1:11" x14ac:dyDescent="0.3">
      <c r="A307" s="3"/>
      <c r="D307" s="97"/>
      <c r="E307" s="186"/>
      <c r="F307" s="103"/>
      <c r="G307" s="104"/>
      <c r="H307" s="266"/>
      <c r="I307" s="3"/>
      <c r="J307" s="3"/>
      <c r="K307" s="3"/>
    </row>
    <row r="308" spans="1:11" x14ac:dyDescent="0.3">
      <c r="A308" s="3"/>
      <c r="D308" s="97"/>
      <c r="E308" s="186"/>
      <c r="F308" s="103"/>
      <c r="G308" s="104"/>
      <c r="H308" s="266"/>
      <c r="I308" s="3"/>
      <c r="J308" s="3"/>
      <c r="K308" s="3"/>
    </row>
    <row r="309" spans="1:11" x14ac:dyDescent="0.3">
      <c r="A309" s="3"/>
      <c r="D309" s="97"/>
      <c r="E309" s="186"/>
      <c r="F309" s="103"/>
      <c r="G309" s="104"/>
      <c r="H309" s="266"/>
      <c r="I309" s="3"/>
      <c r="J309" s="3"/>
      <c r="K309" s="3"/>
    </row>
    <row r="310" spans="1:11" x14ac:dyDescent="0.3">
      <c r="A310" s="3"/>
      <c r="D310" s="97"/>
      <c r="E310" s="186"/>
      <c r="F310" s="103"/>
      <c r="G310" s="104"/>
      <c r="H310" s="266"/>
      <c r="I310" s="3"/>
      <c r="J310" s="3"/>
      <c r="K310" s="3"/>
    </row>
    <row r="311" spans="1:11" x14ac:dyDescent="0.3">
      <c r="A311" s="3"/>
      <c r="D311" s="97"/>
      <c r="E311" s="186"/>
      <c r="F311" s="103"/>
      <c r="G311" s="104"/>
      <c r="H311" s="266"/>
      <c r="I311" s="3"/>
      <c r="J311" s="3"/>
      <c r="K311" s="3"/>
    </row>
    <row r="312" spans="1:11" x14ac:dyDescent="0.3">
      <c r="A312" s="3"/>
      <c r="D312" s="97"/>
      <c r="E312" s="186"/>
      <c r="F312" s="103"/>
      <c r="G312" s="104"/>
      <c r="H312" s="266"/>
      <c r="I312" s="3"/>
      <c r="J312" s="3"/>
      <c r="K312" s="3"/>
    </row>
    <row r="313" spans="1:11" x14ac:dyDescent="0.3">
      <c r="A313" s="3"/>
      <c r="D313" s="97"/>
      <c r="E313" s="186"/>
      <c r="F313" s="103"/>
      <c r="G313" s="104"/>
      <c r="H313" s="266"/>
      <c r="I313" s="3"/>
      <c r="J313" s="3"/>
      <c r="K313" s="3"/>
    </row>
    <row r="314" spans="1:11" x14ac:dyDescent="0.3">
      <c r="A314" s="3"/>
      <c r="D314" s="97"/>
      <c r="E314" s="186"/>
      <c r="F314" s="103"/>
      <c r="G314" s="104"/>
      <c r="H314" s="266"/>
      <c r="I314" s="3"/>
      <c r="J314" s="3"/>
      <c r="K314" s="3"/>
    </row>
    <row r="315" spans="1:11" x14ac:dyDescent="0.3">
      <c r="A315" s="3"/>
      <c r="D315" s="97"/>
      <c r="E315" s="186"/>
      <c r="F315" s="103"/>
      <c r="G315" s="104"/>
      <c r="H315" s="266"/>
      <c r="I315" s="3"/>
      <c r="J315" s="3"/>
      <c r="K315" s="3"/>
    </row>
    <row r="316" spans="1:11" x14ac:dyDescent="0.3">
      <c r="A316" s="3"/>
      <c r="D316" s="97"/>
      <c r="E316" s="186"/>
      <c r="F316" s="103"/>
      <c r="G316" s="104"/>
      <c r="H316" s="266"/>
      <c r="I316" s="3"/>
      <c r="J316" s="3"/>
      <c r="K316" s="3"/>
    </row>
    <row r="317" spans="1:11" s="1" customFormat="1" x14ac:dyDescent="0.3">
      <c r="A317" s="3"/>
      <c r="B317" s="2"/>
      <c r="D317" s="97"/>
      <c r="E317" s="186"/>
      <c r="F317" s="103"/>
      <c r="G317" s="104"/>
      <c r="H317" s="266"/>
    </row>
    <row r="318" spans="1:11" x14ac:dyDescent="0.3">
      <c r="A318" s="3"/>
      <c r="D318" s="97"/>
      <c r="E318" s="186"/>
      <c r="F318" s="103"/>
      <c r="G318" s="104"/>
      <c r="H318" s="266"/>
      <c r="I318" s="3"/>
      <c r="J318" s="3"/>
      <c r="K318" s="3"/>
    </row>
    <row r="319" spans="1:11" x14ac:dyDescent="0.3">
      <c r="A319" s="3"/>
      <c r="D319" s="97"/>
      <c r="E319" s="186"/>
      <c r="F319" s="103"/>
      <c r="G319" s="104"/>
      <c r="H319" s="266"/>
      <c r="I319" s="3"/>
      <c r="J319" s="3"/>
      <c r="K319" s="3"/>
    </row>
    <row r="320" spans="1:11" x14ac:dyDescent="0.3">
      <c r="A320" s="3"/>
      <c r="D320" s="97"/>
      <c r="E320" s="186"/>
      <c r="F320" s="103"/>
      <c r="G320" s="104"/>
      <c r="H320" s="266"/>
      <c r="I320" s="3"/>
      <c r="J320" s="3"/>
      <c r="K320" s="3"/>
    </row>
    <row r="321" spans="1:11" s="1" customFormat="1" x14ac:dyDescent="0.3">
      <c r="A321" s="3"/>
      <c r="B321" s="2"/>
      <c r="D321" s="97"/>
      <c r="E321" s="186"/>
      <c r="F321" s="103"/>
      <c r="G321" s="104"/>
      <c r="H321" s="266"/>
    </row>
    <row r="322" spans="1:11" x14ac:dyDescent="0.3">
      <c r="A322" s="3"/>
      <c r="D322" s="97"/>
      <c r="E322" s="186"/>
      <c r="F322" s="103"/>
      <c r="G322" s="104"/>
      <c r="H322" s="266"/>
      <c r="I322" s="3"/>
      <c r="J322" s="3"/>
      <c r="K322" s="3"/>
    </row>
    <row r="323" spans="1:11" x14ac:dyDescent="0.3">
      <c r="A323" s="3"/>
      <c r="D323" s="97"/>
      <c r="E323" s="186"/>
      <c r="F323" s="103"/>
      <c r="G323" s="104"/>
      <c r="H323" s="266"/>
      <c r="I323" s="3"/>
      <c r="J323" s="3"/>
      <c r="K323" s="3"/>
    </row>
    <row r="324" spans="1:11" x14ac:dyDescent="0.3">
      <c r="A324" s="3"/>
      <c r="D324" s="97"/>
      <c r="E324" s="186"/>
      <c r="F324" s="103"/>
      <c r="G324" s="104"/>
      <c r="H324" s="266"/>
      <c r="I324" s="3"/>
      <c r="J324" s="3"/>
      <c r="K324" s="3"/>
    </row>
    <row r="325" spans="1:11" x14ac:dyDescent="0.3">
      <c r="A325" s="3"/>
      <c r="D325" s="97"/>
      <c r="E325" s="186"/>
      <c r="F325" s="103"/>
      <c r="G325" s="104"/>
      <c r="H325" s="266"/>
      <c r="I325" s="3"/>
      <c r="J325" s="3"/>
      <c r="K325" s="3"/>
    </row>
    <row r="326" spans="1:11" s="1" customFormat="1" x14ac:dyDescent="0.3">
      <c r="B326" s="2"/>
      <c r="D326" s="107"/>
      <c r="E326" s="189"/>
      <c r="F326" s="113"/>
      <c r="G326" s="114"/>
      <c r="H326" s="267"/>
    </row>
    <row r="328" spans="1:11" ht="18" x14ac:dyDescent="0.3">
      <c r="A328" s="3"/>
      <c r="B328" s="9" t="s">
        <v>157</v>
      </c>
    </row>
    <row r="329" spans="1:11" s="81" customFormat="1" x14ac:dyDescent="0.3">
      <c r="B329" s="82"/>
      <c r="D329" s="251" t="s">
        <v>148</v>
      </c>
      <c r="E329" s="252" t="s">
        <v>83</v>
      </c>
      <c r="F329" s="152" t="s">
        <v>154</v>
      </c>
      <c r="G329" s="163" t="s">
        <v>155</v>
      </c>
      <c r="H329" s="164" t="s">
        <v>156</v>
      </c>
    </row>
    <row r="330" spans="1:11" s="1" customFormat="1" x14ac:dyDescent="0.3">
      <c r="B330" s="2"/>
      <c r="D330" s="87" t="s">
        <v>129</v>
      </c>
      <c r="E330" s="253">
        <v>4</v>
      </c>
      <c r="F330" s="264">
        <v>-0.92</v>
      </c>
      <c r="G330" s="145">
        <v>12.04</v>
      </c>
      <c r="H330" s="265">
        <v>-5.74</v>
      </c>
    </row>
    <row r="331" spans="1:11" x14ac:dyDescent="0.3">
      <c r="D331" s="97" t="s">
        <v>132</v>
      </c>
      <c r="E331" s="254">
        <v>4</v>
      </c>
      <c r="F331" s="103">
        <v>-10.06</v>
      </c>
      <c r="G331" s="104">
        <v>3.28</v>
      </c>
      <c r="H331" s="266">
        <v>9.86</v>
      </c>
      <c r="I331" s="3"/>
      <c r="J331" s="3"/>
      <c r="K331" s="3"/>
    </row>
    <row r="332" spans="1:11" x14ac:dyDescent="0.3">
      <c r="D332" s="97" t="s">
        <v>131</v>
      </c>
      <c r="E332" s="254">
        <v>4</v>
      </c>
      <c r="F332" s="103">
        <v>-10.52</v>
      </c>
      <c r="G332" s="104">
        <v>11.56</v>
      </c>
      <c r="H332" s="266">
        <v>10.44</v>
      </c>
      <c r="I332" s="3"/>
      <c r="J332" s="3"/>
      <c r="K332" s="3"/>
    </row>
    <row r="333" spans="1:11" x14ac:dyDescent="0.3">
      <c r="D333" s="97" t="s">
        <v>133</v>
      </c>
      <c r="E333" s="254">
        <v>4</v>
      </c>
      <c r="F333" s="103">
        <v>12.74</v>
      </c>
      <c r="G333" s="104">
        <v>-9.92</v>
      </c>
      <c r="H333" s="266">
        <v>-3.82</v>
      </c>
      <c r="I333" s="3"/>
      <c r="J333" s="3"/>
      <c r="K333" s="3"/>
    </row>
    <row r="334" spans="1:11" x14ac:dyDescent="0.3">
      <c r="A334" s="3"/>
      <c r="D334" s="97" t="s">
        <v>130</v>
      </c>
      <c r="E334" s="254">
        <v>4</v>
      </c>
      <c r="F334" s="103">
        <v>7.62</v>
      </c>
      <c r="G334" s="104">
        <v>3.28</v>
      </c>
      <c r="H334" s="266">
        <v>0.64</v>
      </c>
      <c r="I334" s="3"/>
      <c r="J334" s="3"/>
      <c r="K334" s="3"/>
    </row>
    <row r="335" spans="1:11" x14ac:dyDescent="0.3">
      <c r="A335" s="3"/>
      <c r="D335" s="97" t="s">
        <v>129</v>
      </c>
      <c r="E335" s="254">
        <v>3</v>
      </c>
      <c r="F335" s="103">
        <v>0.76</v>
      </c>
      <c r="G335" s="104">
        <v>13.06</v>
      </c>
      <c r="H335" s="266">
        <v>-6.52</v>
      </c>
      <c r="I335" s="3"/>
      <c r="J335" s="3"/>
      <c r="K335" s="3"/>
    </row>
    <row r="336" spans="1:11" x14ac:dyDescent="0.3">
      <c r="A336" s="3"/>
      <c r="D336" s="97" t="s">
        <v>132</v>
      </c>
      <c r="E336" s="254">
        <v>3</v>
      </c>
      <c r="F336" s="103">
        <v>-10.26</v>
      </c>
      <c r="G336" s="104">
        <v>3.88</v>
      </c>
      <c r="H336" s="266">
        <v>9.92</v>
      </c>
      <c r="I336" s="3"/>
      <c r="J336" s="3"/>
      <c r="K336" s="3"/>
    </row>
    <row r="337" spans="1:11" x14ac:dyDescent="0.3">
      <c r="A337" s="3"/>
      <c r="D337" s="97" t="s">
        <v>131</v>
      </c>
      <c r="E337" s="254">
        <v>3</v>
      </c>
      <c r="F337" s="103">
        <v>-9.56</v>
      </c>
      <c r="G337" s="104">
        <v>10.68</v>
      </c>
      <c r="H337" s="266">
        <v>10.66</v>
      </c>
      <c r="I337" s="3"/>
      <c r="J337" s="3"/>
      <c r="K337" s="3"/>
    </row>
    <row r="338" spans="1:11" x14ac:dyDescent="0.3">
      <c r="A338" s="3"/>
      <c r="D338" s="97" t="s">
        <v>133</v>
      </c>
      <c r="E338" s="254">
        <v>3</v>
      </c>
      <c r="F338" s="103">
        <v>12.62</v>
      </c>
      <c r="G338" s="104">
        <v>-10.32</v>
      </c>
      <c r="H338" s="266">
        <v>-4.24</v>
      </c>
      <c r="I338" s="3"/>
      <c r="J338" s="3"/>
      <c r="K338" s="3"/>
    </row>
    <row r="339" spans="1:11" x14ac:dyDescent="0.3">
      <c r="A339" s="3"/>
      <c r="D339" s="97" t="s">
        <v>130</v>
      </c>
      <c r="E339" s="254">
        <v>3</v>
      </c>
      <c r="F339" s="103">
        <v>7.1</v>
      </c>
      <c r="G339" s="104">
        <v>2</v>
      </c>
      <c r="H339" s="266">
        <v>1.1200000000000001</v>
      </c>
      <c r="I339" s="3"/>
      <c r="J339" s="3"/>
      <c r="K339" s="3"/>
    </row>
    <row r="340" spans="1:11" x14ac:dyDescent="0.3">
      <c r="A340" s="3"/>
      <c r="D340" s="97" t="s">
        <v>129</v>
      </c>
      <c r="E340" s="254">
        <v>2</v>
      </c>
      <c r="F340" s="103">
        <v>2.02</v>
      </c>
      <c r="G340" s="104">
        <v>13.74</v>
      </c>
      <c r="H340" s="266">
        <v>-6.96</v>
      </c>
      <c r="I340" s="3"/>
      <c r="J340" s="3"/>
      <c r="K340" s="3"/>
    </row>
    <row r="341" spans="1:11" x14ac:dyDescent="0.3">
      <c r="A341" s="3"/>
      <c r="D341" s="97" t="s">
        <v>132</v>
      </c>
      <c r="E341" s="254">
        <v>2</v>
      </c>
      <c r="F341" s="103">
        <v>-10.44</v>
      </c>
      <c r="G341" s="104">
        <v>4.5599999999999996</v>
      </c>
      <c r="H341" s="266">
        <v>9.98</v>
      </c>
      <c r="I341" s="3"/>
      <c r="J341" s="3"/>
      <c r="K341" s="3"/>
    </row>
    <row r="342" spans="1:11" x14ac:dyDescent="0.3">
      <c r="A342" s="3"/>
      <c r="D342" s="97" t="s">
        <v>131</v>
      </c>
      <c r="E342" s="254">
        <v>2</v>
      </c>
      <c r="F342" s="103">
        <v>-8.2200000000000006</v>
      </c>
      <c r="G342" s="104">
        <v>9.74</v>
      </c>
      <c r="H342" s="266">
        <v>10.88</v>
      </c>
      <c r="I342" s="3"/>
      <c r="J342" s="3"/>
      <c r="K342" s="3"/>
    </row>
    <row r="343" spans="1:11" x14ac:dyDescent="0.3">
      <c r="A343" s="3"/>
      <c r="D343" s="97" t="s">
        <v>133</v>
      </c>
      <c r="E343" s="254">
        <v>2</v>
      </c>
      <c r="F343" s="103">
        <v>12.5</v>
      </c>
      <c r="G343" s="104">
        <v>-10.72</v>
      </c>
      <c r="H343" s="266">
        <v>-4.3600000000000003</v>
      </c>
      <c r="I343" s="3"/>
      <c r="J343" s="3"/>
      <c r="K343" s="3"/>
    </row>
    <row r="344" spans="1:11" x14ac:dyDescent="0.3">
      <c r="A344" s="3"/>
      <c r="D344" s="97" t="s">
        <v>130</v>
      </c>
      <c r="E344" s="254">
        <v>2</v>
      </c>
      <c r="F344" s="103">
        <v>6.52</v>
      </c>
      <c r="G344" s="104">
        <v>0.78</v>
      </c>
      <c r="H344" s="266">
        <v>1.68</v>
      </c>
      <c r="I344" s="3"/>
      <c r="J344" s="3"/>
      <c r="K344" s="3"/>
    </row>
    <row r="345" spans="1:11" x14ac:dyDescent="0.3">
      <c r="A345" s="3"/>
      <c r="D345" s="97" t="s">
        <v>129</v>
      </c>
      <c r="E345" s="254">
        <v>1</v>
      </c>
      <c r="F345" s="103">
        <v>3.06</v>
      </c>
      <c r="G345" s="104">
        <v>14.48</v>
      </c>
      <c r="H345" s="266">
        <v>-7.14</v>
      </c>
      <c r="I345" s="3"/>
      <c r="J345" s="3"/>
      <c r="K345" s="3"/>
    </row>
    <row r="346" spans="1:11" x14ac:dyDescent="0.3">
      <c r="A346" s="3"/>
      <c r="D346" s="97" t="s">
        <v>132</v>
      </c>
      <c r="E346" s="254">
        <v>1</v>
      </c>
      <c r="F346" s="103">
        <v>-10.62</v>
      </c>
      <c r="G346" s="104">
        <v>5.16</v>
      </c>
      <c r="H346" s="266">
        <v>10.039999999999999</v>
      </c>
      <c r="I346" s="3"/>
      <c r="J346" s="3"/>
      <c r="K346" s="3"/>
    </row>
    <row r="347" spans="1:11" x14ac:dyDescent="0.3">
      <c r="A347" s="3"/>
      <c r="D347" s="97" t="s">
        <v>131</v>
      </c>
      <c r="E347" s="254">
        <v>1</v>
      </c>
      <c r="F347" s="103">
        <v>-6.64</v>
      </c>
      <c r="G347" s="104">
        <v>8.9</v>
      </c>
      <c r="H347" s="266">
        <v>11.1</v>
      </c>
      <c r="I347" s="3"/>
      <c r="J347" s="3"/>
      <c r="K347" s="3"/>
    </row>
    <row r="348" spans="1:11" x14ac:dyDescent="0.3">
      <c r="A348" s="3"/>
      <c r="D348" s="97" t="s">
        <v>133</v>
      </c>
      <c r="E348" s="254">
        <v>1</v>
      </c>
      <c r="F348" s="103">
        <v>12.38</v>
      </c>
      <c r="G348" s="104">
        <v>-11.12</v>
      </c>
      <c r="H348" s="266">
        <v>-4.4800000000000004</v>
      </c>
      <c r="I348" s="3"/>
      <c r="J348" s="3"/>
      <c r="K348" s="3"/>
    </row>
    <row r="349" spans="1:11" x14ac:dyDescent="0.3">
      <c r="A349" s="3"/>
      <c r="D349" s="97" t="s">
        <v>130</v>
      </c>
      <c r="E349" s="254">
        <v>1</v>
      </c>
      <c r="F349" s="103">
        <v>5.72</v>
      </c>
      <c r="G349" s="104">
        <v>-0.38</v>
      </c>
      <c r="H349" s="266">
        <v>2.16</v>
      </c>
      <c r="I349" s="3"/>
      <c r="J349" s="3"/>
      <c r="K349" s="3"/>
    </row>
    <row r="350" spans="1:11" s="1" customFormat="1" x14ac:dyDescent="0.3">
      <c r="A350" s="3"/>
      <c r="B350" s="2"/>
      <c r="D350" s="97" t="s">
        <v>129</v>
      </c>
      <c r="E350" s="254">
        <v>0</v>
      </c>
      <c r="F350" s="103">
        <v>4</v>
      </c>
      <c r="G350" s="104">
        <v>15.2</v>
      </c>
      <c r="H350" s="266">
        <v>-7.32</v>
      </c>
    </row>
    <row r="351" spans="1:11" x14ac:dyDescent="0.3">
      <c r="A351" s="3"/>
      <c r="D351" s="97" t="s">
        <v>132</v>
      </c>
      <c r="E351" s="254">
        <v>0</v>
      </c>
      <c r="F351" s="103">
        <v>-10.8</v>
      </c>
      <c r="G351" s="104">
        <v>5.76</v>
      </c>
      <c r="H351" s="266">
        <v>10.1</v>
      </c>
      <c r="I351" s="3"/>
      <c r="J351" s="3"/>
      <c r="K351" s="3"/>
    </row>
    <row r="352" spans="1:11" x14ac:dyDescent="0.3">
      <c r="A352" s="3"/>
      <c r="D352" s="97" t="s">
        <v>131</v>
      </c>
      <c r="E352" s="254">
        <v>0</v>
      </c>
      <c r="F352" s="103">
        <v>-5.16</v>
      </c>
      <c r="G352" s="104">
        <v>7.8</v>
      </c>
      <c r="H352" s="266">
        <v>11.32</v>
      </c>
      <c r="I352" s="3"/>
      <c r="J352" s="3"/>
      <c r="K352" s="3"/>
    </row>
    <row r="353" spans="1:11" x14ac:dyDescent="0.3">
      <c r="A353" s="3"/>
      <c r="D353" s="97" t="s">
        <v>133</v>
      </c>
      <c r="E353" s="254">
        <v>0</v>
      </c>
      <c r="F353" s="103">
        <v>12.26</v>
      </c>
      <c r="G353" s="104">
        <v>-11.52</v>
      </c>
      <c r="H353" s="266">
        <v>-4.5999999999999996</v>
      </c>
      <c r="I353" s="3"/>
      <c r="J353" s="3"/>
      <c r="K353" s="3"/>
    </row>
    <row r="354" spans="1:11" s="1" customFormat="1" x14ac:dyDescent="0.3">
      <c r="A354" s="3"/>
      <c r="B354" s="2"/>
      <c r="D354" s="97" t="s">
        <v>130</v>
      </c>
      <c r="E354" s="254">
        <v>0</v>
      </c>
      <c r="F354" s="103">
        <v>5.16</v>
      </c>
      <c r="G354" s="104">
        <v>-1.8</v>
      </c>
      <c r="H354" s="266">
        <v>2.46</v>
      </c>
    </row>
    <row r="355" spans="1:11" x14ac:dyDescent="0.3">
      <c r="A355" s="3"/>
      <c r="D355" s="97"/>
      <c r="E355" s="254"/>
      <c r="F355" s="103"/>
      <c r="G355" s="104"/>
      <c r="H355" s="266"/>
      <c r="I355" s="3"/>
      <c r="J355" s="3"/>
      <c r="K355" s="3"/>
    </row>
    <row r="356" spans="1:11" x14ac:dyDescent="0.3">
      <c r="A356" s="3"/>
      <c r="D356" s="97"/>
      <c r="E356" s="254"/>
      <c r="F356" s="103"/>
      <c r="G356" s="104"/>
      <c r="H356" s="266"/>
      <c r="I356" s="3"/>
      <c r="J356" s="3"/>
      <c r="K356" s="3"/>
    </row>
    <row r="357" spans="1:11" x14ac:dyDescent="0.3">
      <c r="A357" s="3"/>
      <c r="D357" s="97"/>
      <c r="E357" s="254"/>
      <c r="F357" s="103"/>
      <c r="G357" s="104"/>
      <c r="H357" s="266"/>
      <c r="I357" s="3"/>
      <c r="J357" s="3"/>
      <c r="K357" s="3"/>
    </row>
    <row r="358" spans="1:11" x14ac:dyDescent="0.3">
      <c r="A358" s="3"/>
      <c r="D358" s="97"/>
      <c r="E358" s="254"/>
      <c r="F358" s="103"/>
      <c r="G358" s="104"/>
      <c r="H358" s="266"/>
      <c r="I358" s="3"/>
      <c r="J358" s="3"/>
      <c r="K358" s="3"/>
    </row>
    <row r="359" spans="1:11" s="1" customFormat="1" x14ac:dyDescent="0.3">
      <c r="B359" s="2"/>
      <c r="D359" s="107"/>
      <c r="E359" s="255"/>
      <c r="F359" s="113"/>
      <c r="G359" s="114"/>
      <c r="H359" s="267"/>
    </row>
    <row r="361" spans="1:11" ht="18" x14ac:dyDescent="0.3">
      <c r="B361" s="9" t="s">
        <v>158</v>
      </c>
    </row>
    <row r="362" spans="1:11" s="81" customFormat="1" x14ac:dyDescent="0.3">
      <c r="B362" s="82"/>
      <c r="D362" s="322" t="s">
        <v>57</v>
      </c>
      <c r="E362" s="323"/>
      <c r="F362" s="152" t="s">
        <v>154</v>
      </c>
      <c r="G362" s="163" t="s">
        <v>155</v>
      </c>
      <c r="H362" s="164" t="s">
        <v>156</v>
      </c>
    </row>
    <row r="363" spans="1:11" s="1" customFormat="1" x14ac:dyDescent="0.3">
      <c r="B363" s="2"/>
      <c r="D363" s="87"/>
      <c r="E363" s="253" t="s">
        <v>59</v>
      </c>
      <c r="F363" s="264" t="s">
        <v>159</v>
      </c>
      <c r="G363" s="145" t="s">
        <v>159</v>
      </c>
      <c r="H363" s="265" t="s">
        <v>160</v>
      </c>
    </row>
    <row r="364" spans="1:11" x14ac:dyDescent="0.3">
      <c r="D364" s="97"/>
      <c r="E364" s="254" t="s">
        <v>109</v>
      </c>
      <c r="F364" s="103" t="s">
        <v>159</v>
      </c>
      <c r="G364" s="104" t="s">
        <v>159</v>
      </c>
      <c r="H364" s="266" t="s">
        <v>161</v>
      </c>
      <c r="I364" s="3"/>
      <c r="J364" s="3"/>
      <c r="K364" s="3"/>
    </row>
    <row r="365" spans="1:11" x14ac:dyDescent="0.3">
      <c r="D365" s="97"/>
      <c r="E365" s="254" t="s">
        <v>110</v>
      </c>
      <c r="F365" s="103" t="s">
        <v>159</v>
      </c>
      <c r="G365" s="104" t="s">
        <v>159</v>
      </c>
      <c r="H365" s="266" t="s">
        <v>160</v>
      </c>
      <c r="I365" s="3"/>
      <c r="J365" s="3"/>
      <c r="K365" s="3"/>
    </row>
    <row r="366" spans="1:11" x14ac:dyDescent="0.3">
      <c r="D366" s="97"/>
      <c r="E366" s="254" t="s">
        <v>111</v>
      </c>
      <c r="F366" s="103" t="s">
        <v>159</v>
      </c>
      <c r="G366" s="104" t="s">
        <v>162</v>
      </c>
      <c r="H366" s="266" t="s">
        <v>159</v>
      </c>
      <c r="I366" s="3"/>
      <c r="J366" s="3"/>
      <c r="K366" s="3"/>
    </row>
    <row r="367" spans="1:11" x14ac:dyDescent="0.3">
      <c r="D367" s="97"/>
      <c r="E367" s="254" t="s">
        <v>112</v>
      </c>
      <c r="F367" s="103" t="s">
        <v>160</v>
      </c>
      <c r="G367" s="104" t="s">
        <v>163</v>
      </c>
      <c r="H367" s="266" t="s">
        <v>159</v>
      </c>
      <c r="I367" s="3"/>
      <c r="J367" s="3"/>
      <c r="K367" s="3"/>
    </row>
    <row r="368" spans="1:11" x14ac:dyDescent="0.3">
      <c r="D368" s="107"/>
      <c r="E368" s="255" t="s">
        <v>146</v>
      </c>
      <c r="F368" s="113" t="s">
        <v>163</v>
      </c>
      <c r="G368" s="114" t="s">
        <v>159</v>
      </c>
      <c r="H368" s="267" t="s">
        <v>159</v>
      </c>
      <c r="I368" s="3"/>
      <c r="J368" s="3"/>
      <c r="K368" s="3"/>
    </row>
    <row r="370" spans="1:11" s="5" customFormat="1" ht="23.4" x14ac:dyDescent="0.3">
      <c r="A370" s="6" t="s">
        <v>164</v>
      </c>
      <c r="B370" s="7"/>
      <c r="E370" s="136"/>
      <c r="F370" s="136"/>
      <c r="G370" s="137"/>
      <c r="H370" s="8"/>
      <c r="I370" s="8"/>
      <c r="J370" s="137"/>
      <c r="K370" s="8"/>
    </row>
    <row r="371" spans="1:11" ht="18" x14ac:dyDescent="0.3">
      <c r="B371" s="9" t="s">
        <v>165</v>
      </c>
    </row>
    <row r="372" spans="1:11" s="81" customFormat="1" x14ac:dyDescent="0.3">
      <c r="B372" s="82"/>
      <c r="D372" s="322" t="s">
        <v>57</v>
      </c>
      <c r="E372" s="323"/>
      <c r="F372" s="178" t="s">
        <v>135</v>
      </c>
      <c r="G372" s="138" t="s">
        <v>129</v>
      </c>
      <c r="H372" s="130" t="s">
        <v>130</v>
      </c>
      <c r="I372" s="129" t="s">
        <v>131</v>
      </c>
      <c r="J372" s="139" t="s">
        <v>132</v>
      </c>
      <c r="K372" s="131" t="s">
        <v>133</v>
      </c>
    </row>
    <row r="373" spans="1:11" s="1" customFormat="1" x14ac:dyDescent="0.3">
      <c r="B373" s="2"/>
      <c r="D373" s="87"/>
      <c r="E373" s="180" t="s">
        <v>87</v>
      </c>
      <c r="F373" s="218">
        <v>3940</v>
      </c>
      <c r="G373" s="219">
        <v>1680</v>
      </c>
      <c r="H373" s="144">
        <v>360</v>
      </c>
      <c r="I373" s="145">
        <v>360</v>
      </c>
      <c r="J373" s="144">
        <v>360</v>
      </c>
      <c r="K373" s="146">
        <v>1180</v>
      </c>
    </row>
    <row r="374" spans="1:11" x14ac:dyDescent="0.3">
      <c r="A374" s="3"/>
      <c r="D374" s="97"/>
      <c r="E374" s="186" t="s">
        <v>88</v>
      </c>
      <c r="F374" s="220">
        <v>12370</v>
      </c>
      <c r="G374" s="221">
        <v>1980</v>
      </c>
      <c r="H374" s="105">
        <v>2540</v>
      </c>
      <c r="I374" s="104">
        <v>2380</v>
      </c>
      <c r="J374" s="105">
        <v>2600</v>
      </c>
      <c r="K374" s="106">
        <v>2870</v>
      </c>
    </row>
    <row r="375" spans="1:11" x14ac:dyDescent="0.3">
      <c r="A375" s="3"/>
      <c r="D375" s="97"/>
      <c r="E375" s="186" t="s">
        <v>89</v>
      </c>
      <c r="F375" s="220">
        <v>4140</v>
      </c>
      <c r="G375" s="221">
        <v>730</v>
      </c>
      <c r="H375" s="105">
        <v>1090</v>
      </c>
      <c r="I375" s="104">
        <v>670</v>
      </c>
      <c r="J375" s="105">
        <v>670</v>
      </c>
      <c r="K375" s="106">
        <v>980</v>
      </c>
    </row>
    <row r="376" spans="1:11" x14ac:dyDescent="0.3">
      <c r="A376" s="3"/>
      <c r="D376" s="97"/>
      <c r="E376" s="186" t="s">
        <v>90</v>
      </c>
      <c r="F376" s="220">
        <v>6330</v>
      </c>
      <c r="G376" s="221">
        <v>2040</v>
      </c>
      <c r="H376" s="105">
        <v>1040</v>
      </c>
      <c r="I376" s="104">
        <v>770</v>
      </c>
      <c r="J376" s="105">
        <v>1820</v>
      </c>
      <c r="K376" s="106">
        <v>660</v>
      </c>
    </row>
    <row r="377" spans="1:11" x14ac:dyDescent="0.3">
      <c r="A377" s="3"/>
      <c r="D377" s="97"/>
      <c r="E377" s="186"/>
      <c r="F377" s="220"/>
      <c r="G377" s="221"/>
      <c r="H377" s="105"/>
      <c r="I377" s="104"/>
      <c r="J377" s="105"/>
      <c r="K377" s="106"/>
    </row>
    <row r="378" spans="1:11" s="1" customFormat="1" x14ac:dyDescent="0.3">
      <c r="B378" s="2"/>
      <c r="D378" s="107"/>
      <c r="E378" s="189"/>
      <c r="F378" s="222"/>
      <c r="G378" s="223"/>
      <c r="H378" s="115"/>
      <c r="I378" s="114"/>
      <c r="J378" s="115"/>
      <c r="K378" s="116"/>
    </row>
    <row r="379" spans="1:11" s="1" customFormat="1" x14ac:dyDescent="0.3">
      <c r="B379" s="2"/>
      <c r="E379" s="202" t="s">
        <v>135</v>
      </c>
      <c r="F379" s="224">
        <f t="shared" ref="F379:K379" si="4">SUM(F373:F378)</f>
        <v>26780</v>
      </c>
      <c r="G379" s="225">
        <f t="shared" si="4"/>
        <v>6430</v>
      </c>
      <c r="H379" s="226">
        <f t="shared" si="4"/>
        <v>5030</v>
      </c>
      <c r="I379" s="227">
        <f t="shared" si="4"/>
        <v>4180</v>
      </c>
      <c r="J379" s="226">
        <f t="shared" si="4"/>
        <v>5450</v>
      </c>
      <c r="K379" s="228">
        <f t="shared" si="4"/>
        <v>5690</v>
      </c>
    </row>
    <row r="380" spans="1:11" s="39" customFormat="1" x14ac:dyDescent="0.3">
      <c r="F380" s="39" t="s">
        <v>24</v>
      </c>
    </row>
    <row r="381" spans="1:11" x14ac:dyDescent="0.3">
      <c r="A381" s="3"/>
      <c r="G381" s="79"/>
      <c r="J381" s="79"/>
    </row>
    <row r="382" spans="1:11" ht="18" x14ac:dyDescent="0.3">
      <c r="A382" s="3"/>
      <c r="B382" s="9" t="s">
        <v>166</v>
      </c>
      <c r="G382" s="79"/>
      <c r="J382" s="79"/>
    </row>
    <row r="383" spans="1:11" s="81" customFormat="1" ht="28.8" x14ac:dyDescent="0.3">
      <c r="B383" s="82"/>
      <c r="E383" s="319" t="s">
        <v>57</v>
      </c>
      <c r="F383" s="178" t="s">
        <v>135</v>
      </c>
      <c r="G383" s="138" t="s">
        <v>129</v>
      </c>
      <c r="H383" s="130" t="s">
        <v>130</v>
      </c>
      <c r="I383" s="129" t="s">
        <v>131</v>
      </c>
      <c r="J383" s="139" t="s">
        <v>132</v>
      </c>
      <c r="K383" s="131" t="s">
        <v>133</v>
      </c>
    </row>
    <row r="384" spans="1:11" s="1" customFormat="1" x14ac:dyDescent="0.3">
      <c r="B384" s="2"/>
      <c r="E384" s="87" t="s">
        <v>30</v>
      </c>
      <c r="F384" s="218">
        <v>1420</v>
      </c>
      <c r="G384" s="219">
        <v>120</v>
      </c>
      <c r="H384" s="144">
        <v>120</v>
      </c>
      <c r="I384" s="145">
        <v>120</v>
      </c>
      <c r="J384" s="144">
        <v>120</v>
      </c>
      <c r="K384" s="146">
        <v>940</v>
      </c>
    </row>
    <row r="385" spans="1:11" x14ac:dyDescent="0.3">
      <c r="E385" s="97" t="s">
        <v>31</v>
      </c>
      <c r="F385" s="220">
        <v>2520</v>
      </c>
      <c r="G385" s="221">
        <v>1560</v>
      </c>
      <c r="H385" s="105">
        <v>240</v>
      </c>
      <c r="I385" s="104">
        <v>240</v>
      </c>
      <c r="J385" s="105">
        <v>240</v>
      </c>
      <c r="K385" s="106">
        <v>240</v>
      </c>
    </row>
    <row r="386" spans="1:11" x14ac:dyDescent="0.3">
      <c r="E386" s="97" t="s">
        <v>97</v>
      </c>
      <c r="F386" s="220">
        <v>3210</v>
      </c>
      <c r="G386" s="221">
        <v>280</v>
      </c>
      <c r="H386" s="105">
        <v>280</v>
      </c>
      <c r="I386" s="104">
        <v>280</v>
      </c>
      <c r="J386" s="105">
        <v>280</v>
      </c>
      <c r="K386" s="106">
        <v>2090</v>
      </c>
    </row>
    <row r="387" spans="1:11" x14ac:dyDescent="0.3">
      <c r="E387" s="97" t="s">
        <v>99</v>
      </c>
      <c r="F387" s="220">
        <v>3260</v>
      </c>
      <c r="G387" s="221">
        <v>660</v>
      </c>
      <c r="H387" s="105">
        <v>1760</v>
      </c>
      <c r="I387" s="104">
        <v>280</v>
      </c>
      <c r="J387" s="105">
        <v>280</v>
      </c>
      <c r="K387" s="106">
        <v>280</v>
      </c>
    </row>
    <row r="388" spans="1:11" x14ac:dyDescent="0.3">
      <c r="A388" s="3"/>
      <c r="E388" s="97" t="s">
        <v>100</v>
      </c>
      <c r="F388" s="220">
        <v>2690</v>
      </c>
      <c r="G388" s="221">
        <v>490</v>
      </c>
      <c r="H388" s="105">
        <v>220</v>
      </c>
      <c r="I388" s="104">
        <v>1540</v>
      </c>
      <c r="J388" s="105">
        <v>220</v>
      </c>
      <c r="K388" s="106">
        <v>220</v>
      </c>
    </row>
    <row r="389" spans="1:11" x14ac:dyDescent="0.3">
      <c r="A389" s="3"/>
      <c r="E389" s="97" t="s">
        <v>101</v>
      </c>
      <c r="F389" s="220">
        <v>3210</v>
      </c>
      <c r="G389" s="221">
        <v>550</v>
      </c>
      <c r="H389" s="105">
        <v>280</v>
      </c>
      <c r="I389" s="104">
        <v>280</v>
      </c>
      <c r="J389" s="105">
        <v>1820</v>
      </c>
      <c r="K389" s="106">
        <v>280</v>
      </c>
    </row>
    <row r="390" spans="1:11" x14ac:dyDescent="0.3">
      <c r="A390" s="3"/>
      <c r="E390" s="97" t="s">
        <v>102</v>
      </c>
      <c r="F390" s="220">
        <v>2070</v>
      </c>
      <c r="G390" s="221">
        <v>310</v>
      </c>
      <c r="H390" s="105">
        <v>520</v>
      </c>
      <c r="I390" s="104">
        <v>310</v>
      </c>
      <c r="J390" s="105">
        <v>310</v>
      </c>
      <c r="K390" s="106">
        <v>620</v>
      </c>
    </row>
    <row r="391" spans="1:11" x14ac:dyDescent="0.3">
      <c r="A391" s="3"/>
      <c r="E391" s="97" t="s">
        <v>103</v>
      </c>
      <c r="F391" s="220">
        <v>2070</v>
      </c>
      <c r="G391" s="221">
        <v>420</v>
      </c>
      <c r="H391" s="105">
        <v>570</v>
      </c>
      <c r="I391" s="104">
        <v>360</v>
      </c>
      <c r="J391" s="105">
        <v>360</v>
      </c>
      <c r="K391" s="106">
        <v>360</v>
      </c>
    </row>
    <row r="392" spans="1:11" x14ac:dyDescent="0.3">
      <c r="A392" s="3"/>
      <c r="E392" s="97" t="s">
        <v>104</v>
      </c>
      <c r="F392" s="220">
        <v>3080</v>
      </c>
      <c r="G392" s="221">
        <v>440</v>
      </c>
      <c r="H392" s="105">
        <v>380</v>
      </c>
      <c r="I392" s="104">
        <v>440</v>
      </c>
      <c r="J392" s="105">
        <v>1490</v>
      </c>
      <c r="K392" s="106">
        <v>330</v>
      </c>
    </row>
    <row r="393" spans="1:11" x14ac:dyDescent="0.3">
      <c r="A393" s="3"/>
      <c r="E393" s="97" t="s">
        <v>105</v>
      </c>
      <c r="F393" s="220">
        <v>3250</v>
      </c>
      <c r="G393" s="221">
        <v>1600</v>
      </c>
      <c r="H393" s="105">
        <v>660</v>
      </c>
      <c r="I393" s="104">
        <v>330</v>
      </c>
      <c r="J393" s="105">
        <v>330</v>
      </c>
      <c r="K393" s="106">
        <v>330</v>
      </c>
    </row>
    <row r="394" spans="1:11" x14ac:dyDescent="0.3">
      <c r="A394" s="3"/>
      <c r="D394" s="97"/>
      <c r="E394" s="186"/>
      <c r="F394" s="220"/>
      <c r="G394" s="221"/>
      <c r="H394" s="105"/>
      <c r="I394" s="104"/>
      <c r="J394" s="105"/>
      <c r="K394" s="106"/>
    </row>
    <row r="395" spans="1:11" x14ac:dyDescent="0.3">
      <c r="A395" s="3"/>
      <c r="D395" s="97"/>
      <c r="E395" s="186"/>
      <c r="F395" s="220"/>
      <c r="G395" s="221"/>
      <c r="H395" s="105"/>
      <c r="I395" s="104"/>
      <c r="J395" s="105"/>
      <c r="K395" s="106"/>
    </row>
    <row r="396" spans="1:11" x14ac:dyDescent="0.3">
      <c r="A396" s="3"/>
      <c r="D396" s="97"/>
      <c r="E396" s="186"/>
      <c r="F396" s="220"/>
      <c r="G396" s="221"/>
      <c r="H396" s="105"/>
      <c r="I396" s="104"/>
      <c r="J396" s="105"/>
      <c r="K396" s="106"/>
    </row>
    <row r="397" spans="1:11" x14ac:dyDescent="0.3">
      <c r="A397" s="3"/>
      <c r="D397" s="97"/>
      <c r="E397" s="186"/>
      <c r="F397" s="220"/>
      <c r="G397" s="221"/>
      <c r="H397" s="105"/>
      <c r="I397" s="104"/>
      <c r="J397" s="105"/>
      <c r="K397" s="106"/>
    </row>
    <row r="398" spans="1:11" x14ac:dyDescent="0.3">
      <c r="A398" s="3"/>
      <c r="D398" s="97"/>
      <c r="E398" s="186"/>
      <c r="F398" s="220"/>
      <c r="G398" s="221"/>
      <c r="H398" s="105"/>
      <c r="I398" s="104"/>
      <c r="J398" s="105"/>
      <c r="K398" s="106"/>
    </row>
    <row r="399" spans="1:11" x14ac:dyDescent="0.3">
      <c r="A399" s="3"/>
      <c r="D399" s="97"/>
      <c r="E399" s="186"/>
      <c r="F399" s="220"/>
      <c r="G399" s="221"/>
      <c r="H399" s="105"/>
      <c r="I399" s="104"/>
      <c r="J399" s="105"/>
      <c r="K399" s="106"/>
    </row>
    <row r="400" spans="1:11" x14ac:dyDescent="0.3">
      <c r="A400" s="3"/>
      <c r="D400" s="97"/>
      <c r="E400" s="186"/>
      <c r="F400" s="220"/>
      <c r="G400" s="221"/>
      <c r="H400" s="105"/>
      <c r="I400" s="104"/>
      <c r="J400" s="105"/>
      <c r="K400" s="106"/>
    </row>
    <row r="401" spans="1:11" x14ac:dyDescent="0.3">
      <c r="A401" s="3"/>
      <c r="D401" s="97"/>
      <c r="E401" s="186"/>
      <c r="F401" s="220"/>
      <c r="G401" s="221"/>
      <c r="H401" s="105"/>
      <c r="I401" s="104"/>
      <c r="J401" s="105"/>
      <c r="K401" s="106"/>
    </row>
    <row r="402" spans="1:11" x14ac:dyDescent="0.3">
      <c r="A402" s="3"/>
      <c r="D402" s="97"/>
      <c r="E402" s="186"/>
      <c r="F402" s="220"/>
      <c r="G402" s="221"/>
      <c r="H402" s="105"/>
      <c r="I402" s="104"/>
      <c r="J402" s="105"/>
      <c r="K402" s="106"/>
    </row>
    <row r="403" spans="1:11" x14ac:dyDescent="0.3">
      <c r="A403" s="3"/>
      <c r="D403" s="97"/>
      <c r="E403" s="186"/>
      <c r="F403" s="220"/>
      <c r="G403" s="221"/>
      <c r="H403" s="105"/>
      <c r="I403" s="104"/>
      <c r="J403" s="105"/>
      <c r="K403" s="106"/>
    </row>
    <row r="404" spans="1:11" s="1" customFormat="1" x14ac:dyDescent="0.3">
      <c r="A404" s="3"/>
      <c r="B404" s="2"/>
      <c r="D404" s="97"/>
      <c r="E404" s="186"/>
      <c r="F404" s="220"/>
      <c r="G404" s="221"/>
      <c r="H404" s="105"/>
      <c r="I404" s="104"/>
      <c r="J404" s="105"/>
      <c r="K404" s="106"/>
    </row>
    <row r="405" spans="1:11" x14ac:dyDescent="0.3">
      <c r="A405" s="3"/>
      <c r="D405" s="97"/>
      <c r="E405" s="186"/>
      <c r="F405" s="220"/>
      <c r="G405" s="221"/>
      <c r="H405" s="105"/>
      <c r="I405" s="104"/>
      <c r="J405" s="105"/>
      <c r="K405" s="106"/>
    </row>
    <row r="406" spans="1:11" x14ac:dyDescent="0.3">
      <c r="A406" s="3"/>
      <c r="D406" s="97"/>
      <c r="E406" s="186"/>
      <c r="F406" s="220"/>
      <c r="G406" s="221"/>
      <c r="H406" s="105"/>
      <c r="I406" s="104"/>
      <c r="J406" s="105"/>
      <c r="K406" s="106"/>
    </row>
    <row r="407" spans="1:11" x14ac:dyDescent="0.3">
      <c r="A407" s="3"/>
      <c r="D407" s="97"/>
      <c r="E407" s="186"/>
      <c r="F407" s="220"/>
      <c r="G407" s="221"/>
      <c r="H407" s="105"/>
      <c r="I407" s="104"/>
      <c r="J407" s="105"/>
      <c r="K407" s="106"/>
    </row>
    <row r="408" spans="1:11" s="1" customFormat="1" x14ac:dyDescent="0.3">
      <c r="A408" s="3"/>
      <c r="B408" s="2"/>
      <c r="D408" s="97"/>
      <c r="E408" s="186"/>
      <c r="F408" s="220"/>
      <c r="G408" s="221"/>
      <c r="H408" s="105"/>
      <c r="I408" s="104"/>
      <c r="J408" s="105"/>
      <c r="K408" s="106"/>
    </row>
    <row r="409" spans="1:11" x14ac:dyDescent="0.3">
      <c r="A409" s="3"/>
      <c r="D409" s="97"/>
      <c r="E409" s="186"/>
      <c r="F409" s="220"/>
      <c r="G409" s="221"/>
      <c r="H409" s="105"/>
      <c r="I409" s="104"/>
      <c r="J409" s="105"/>
      <c r="K409" s="106"/>
    </row>
    <row r="410" spans="1:11" x14ac:dyDescent="0.3">
      <c r="A410" s="3"/>
      <c r="D410" s="97"/>
      <c r="E410" s="186"/>
      <c r="F410" s="220"/>
      <c r="G410" s="221"/>
      <c r="H410" s="105"/>
      <c r="I410" s="104"/>
      <c r="J410" s="105"/>
      <c r="K410" s="106"/>
    </row>
    <row r="411" spans="1:11" x14ac:dyDescent="0.3">
      <c r="A411" s="3"/>
      <c r="D411" s="97"/>
      <c r="E411" s="186"/>
      <c r="F411" s="220"/>
      <c r="G411" s="221"/>
      <c r="H411" s="105"/>
      <c r="I411" s="104"/>
      <c r="J411" s="105"/>
      <c r="K411" s="106"/>
    </row>
    <row r="412" spans="1:11" x14ac:dyDescent="0.3">
      <c r="A412" s="3"/>
      <c r="D412" s="97"/>
      <c r="E412" s="186"/>
      <c r="F412" s="220"/>
      <c r="G412" s="221"/>
      <c r="H412" s="105"/>
      <c r="I412" s="104"/>
      <c r="J412" s="105"/>
      <c r="K412" s="106"/>
    </row>
    <row r="413" spans="1:11" s="1" customFormat="1" x14ac:dyDescent="0.3">
      <c r="B413" s="2"/>
      <c r="D413" s="107"/>
      <c r="E413" s="189"/>
      <c r="F413" s="222"/>
      <c r="G413" s="223"/>
      <c r="H413" s="115"/>
      <c r="I413" s="114"/>
      <c r="J413" s="115"/>
      <c r="K413" s="116"/>
    </row>
    <row r="414" spans="1:11" s="1" customFormat="1" x14ac:dyDescent="0.3">
      <c r="B414" s="2"/>
      <c r="E414" s="202" t="s">
        <v>135</v>
      </c>
      <c r="F414" s="224">
        <f t="shared" ref="F414:K414" si="5">SUM(F384:F413)</f>
        <v>26780</v>
      </c>
      <c r="G414" s="225">
        <f t="shared" si="5"/>
        <v>6430</v>
      </c>
      <c r="H414" s="226">
        <f t="shared" si="5"/>
        <v>5030</v>
      </c>
      <c r="I414" s="227">
        <f t="shared" si="5"/>
        <v>4180</v>
      </c>
      <c r="J414" s="226">
        <f t="shared" si="5"/>
        <v>5450</v>
      </c>
      <c r="K414" s="228">
        <f t="shared" si="5"/>
        <v>5690</v>
      </c>
    </row>
    <row r="415" spans="1:11" x14ac:dyDescent="0.3">
      <c r="F415" s="39" t="s">
        <v>24</v>
      </c>
    </row>
    <row r="416" spans="1:11" x14ac:dyDescent="0.3">
      <c r="F416" s="39"/>
    </row>
    <row r="417" spans="1:11" ht="18" x14ac:dyDescent="0.3">
      <c r="A417" s="3"/>
      <c r="B417" s="9" t="s">
        <v>167</v>
      </c>
      <c r="G417" s="79"/>
      <c r="J417" s="79"/>
    </row>
    <row r="418" spans="1:11" s="81" customFormat="1" ht="28.8" x14ac:dyDescent="0.3">
      <c r="B418" s="82"/>
      <c r="D418" s="322" t="s">
        <v>57</v>
      </c>
      <c r="E418" s="323"/>
      <c r="F418" s="138" t="s">
        <v>168</v>
      </c>
      <c r="G418" s="130" t="s">
        <v>169</v>
      </c>
      <c r="H418" s="130"/>
      <c r="I418" s="129"/>
      <c r="J418" s="139"/>
      <c r="K418" s="131"/>
    </row>
    <row r="419" spans="1:11" s="1" customFormat="1" x14ac:dyDescent="0.3">
      <c r="B419" s="2"/>
      <c r="D419" s="87" t="s">
        <v>30</v>
      </c>
      <c r="E419" s="180" t="s">
        <v>87</v>
      </c>
      <c r="F419" s="218" t="s">
        <v>170</v>
      </c>
      <c r="G419" s="219" t="s">
        <v>171</v>
      </c>
      <c r="H419" s="144"/>
      <c r="I419" s="145"/>
      <c r="J419" s="144"/>
      <c r="K419" s="146"/>
    </row>
    <row r="420" spans="1:11" x14ac:dyDescent="0.3">
      <c r="D420" s="97" t="s">
        <v>31</v>
      </c>
      <c r="E420" s="186" t="s">
        <v>87</v>
      </c>
      <c r="F420" s="220" t="s">
        <v>172</v>
      </c>
      <c r="G420" s="221" t="s">
        <v>173</v>
      </c>
      <c r="H420" s="105"/>
      <c r="I420" s="104"/>
      <c r="J420" s="105"/>
      <c r="K420" s="106"/>
    </row>
    <row r="421" spans="1:11" x14ac:dyDescent="0.3">
      <c r="D421" s="97" t="s">
        <v>100</v>
      </c>
      <c r="E421" s="186" t="s">
        <v>174</v>
      </c>
      <c r="F421" s="220" t="s">
        <v>175</v>
      </c>
      <c r="G421" s="221" t="s">
        <v>173</v>
      </c>
      <c r="H421" s="105"/>
      <c r="I421" s="104"/>
      <c r="J421" s="105"/>
      <c r="K421" s="106"/>
    </row>
    <row r="422" spans="1:11" x14ac:dyDescent="0.3">
      <c r="D422" s="97" t="s">
        <v>101</v>
      </c>
      <c r="E422" s="186" t="s">
        <v>174</v>
      </c>
      <c r="F422" s="220" t="s">
        <v>175</v>
      </c>
      <c r="G422" s="221" t="s">
        <v>173</v>
      </c>
      <c r="H422" s="105"/>
      <c r="I422" s="104"/>
      <c r="J422" s="105"/>
      <c r="K422" s="106"/>
    </row>
    <row r="423" spans="1:11" x14ac:dyDescent="0.3">
      <c r="A423" s="3"/>
      <c r="D423" s="97" t="s">
        <v>99</v>
      </c>
      <c r="E423" s="186" t="s">
        <v>174</v>
      </c>
      <c r="F423" s="220" t="s">
        <v>175</v>
      </c>
      <c r="G423" s="221" t="s">
        <v>173</v>
      </c>
      <c r="H423" s="105"/>
      <c r="I423" s="104"/>
      <c r="J423" s="105"/>
      <c r="K423" s="106"/>
    </row>
    <row r="424" spans="1:11" x14ac:dyDescent="0.3">
      <c r="A424" s="3"/>
      <c r="D424" s="97" t="s">
        <v>97</v>
      </c>
      <c r="E424" s="186" t="s">
        <v>174</v>
      </c>
      <c r="F424" s="220" t="s">
        <v>175</v>
      </c>
      <c r="G424" s="221" t="s">
        <v>173</v>
      </c>
      <c r="H424" s="105"/>
      <c r="I424" s="104"/>
      <c r="J424" s="105"/>
      <c r="K424" s="106"/>
    </row>
    <row r="425" spans="1:11" x14ac:dyDescent="0.3">
      <c r="A425" s="3"/>
      <c r="D425" s="97" t="s">
        <v>102</v>
      </c>
      <c r="E425" s="186" t="s">
        <v>89</v>
      </c>
      <c r="F425" s="220" t="s">
        <v>72</v>
      </c>
      <c r="G425" s="221" t="s">
        <v>72</v>
      </c>
      <c r="H425" s="105"/>
      <c r="I425" s="104"/>
      <c r="J425" s="105"/>
      <c r="K425" s="106"/>
    </row>
    <row r="426" spans="1:11" x14ac:dyDescent="0.3">
      <c r="A426" s="3"/>
      <c r="D426" s="97" t="s">
        <v>103</v>
      </c>
      <c r="E426" s="186" t="s">
        <v>89</v>
      </c>
      <c r="F426" s="220" t="s">
        <v>72</v>
      </c>
      <c r="G426" s="221" t="s">
        <v>72</v>
      </c>
      <c r="H426" s="105"/>
      <c r="I426" s="104"/>
      <c r="J426" s="105"/>
      <c r="K426" s="106"/>
    </row>
    <row r="427" spans="1:11" x14ac:dyDescent="0.3">
      <c r="A427" s="3"/>
      <c r="D427" s="97" t="s">
        <v>104</v>
      </c>
      <c r="E427" s="186" t="s">
        <v>176</v>
      </c>
      <c r="F427" s="220" t="s">
        <v>177</v>
      </c>
      <c r="G427" s="221" t="s">
        <v>173</v>
      </c>
      <c r="H427" s="105"/>
      <c r="I427" s="104"/>
      <c r="J427" s="105"/>
      <c r="K427" s="106"/>
    </row>
    <row r="428" spans="1:11" x14ac:dyDescent="0.3">
      <c r="A428" s="3"/>
      <c r="D428" s="97" t="s">
        <v>105</v>
      </c>
      <c r="E428" s="186" t="s">
        <v>176</v>
      </c>
      <c r="F428" s="220" t="s">
        <v>172</v>
      </c>
      <c r="G428" s="221" t="s">
        <v>173</v>
      </c>
      <c r="H428" s="105"/>
      <c r="I428" s="104"/>
      <c r="J428" s="105"/>
      <c r="K428" s="106"/>
    </row>
    <row r="429" spans="1:11" x14ac:dyDescent="0.3">
      <c r="A429" s="3"/>
      <c r="D429" s="97"/>
      <c r="E429" s="186"/>
      <c r="F429" s="220"/>
      <c r="G429" s="221"/>
      <c r="H429" s="105"/>
      <c r="I429" s="104"/>
      <c r="J429" s="105"/>
      <c r="K429" s="106"/>
    </row>
    <row r="430" spans="1:11" x14ac:dyDescent="0.3">
      <c r="A430" s="3"/>
      <c r="D430" s="97"/>
      <c r="E430" s="186"/>
      <c r="F430" s="220"/>
      <c r="G430" s="221"/>
      <c r="H430" s="105"/>
      <c r="I430" s="104"/>
      <c r="J430" s="105"/>
      <c r="K430" s="106"/>
    </row>
    <row r="431" spans="1:11" x14ac:dyDescent="0.3">
      <c r="A431" s="3"/>
      <c r="D431" s="97"/>
      <c r="E431" s="186"/>
      <c r="F431" s="220"/>
      <c r="G431" s="221"/>
      <c r="H431" s="105"/>
      <c r="I431" s="104"/>
      <c r="J431" s="105"/>
      <c r="K431" s="106"/>
    </row>
    <row r="432" spans="1:11" x14ac:dyDescent="0.3">
      <c r="A432" s="3"/>
      <c r="D432" s="97"/>
      <c r="E432" s="186"/>
      <c r="F432" s="220"/>
      <c r="G432" s="221"/>
      <c r="H432" s="105"/>
      <c r="I432" s="104"/>
      <c r="J432" s="105"/>
      <c r="K432" s="106"/>
    </row>
    <row r="433" spans="1:11" x14ac:dyDescent="0.3">
      <c r="A433" s="3"/>
      <c r="D433" s="97"/>
      <c r="E433" s="186"/>
      <c r="F433" s="220"/>
      <c r="G433" s="221"/>
      <c r="H433" s="105"/>
      <c r="I433" s="104"/>
      <c r="J433" s="105"/>
      <c r="K433" s="106"/>
    </row>
    <row r="434" spans="1:11" x14ac:dyDescent="0.3">
      <c r="A434" s="3"/>
      <c r="D434" s="97"/>
      <c r="E434" s="186"/>
      <c r="F434" s="220"/>
      <c r="G434" s="221"/>
      <c r="H434" s="105"/>
      <c r="I434" s="104"/>
      <c r="J434" s="105"/>
      <c r="K434" s="106"/>
    </row>
    <row r="435" spans="1:11" x14ac:dyDescent="0.3">
      <c r="A435" s="3"/>
      <c r="D435" s="97"/>
      <c r="E435" s="186"/>
      <c r="F435" s="220"/>
      <c r="G435" s="221"/>
      <c r="H435" s="105"/>
      <c r="I435" s="104"/>
      <c r="J435" s="105"/>
      <c r="K435" s="106"/>
    </row>
    <row r="436" spans="1:11" x14ac:dyDescent="0.3">
      <c r="A436" s="3"/>
      <c r="D436" s="97"/>
      <c r="E436" s="186"/>
      <c r="F436" s="220"/>
      <c r="G436" s="221"/>
      <c r="H436" s="105"/>
      <c r="I436" s="104"/>
      <c r="J436" s="105"/>
      <c r="K436" s="106"/>
    </row>
    <row r="437" spans="1:11" x14ac:dyDescent="0.3">
      <c r="A437" s="3"/>
      <c r="D437" s="97"/>
      <c r="E437" s="186"/>
      <c r="F437" s="220"/>
      <c r="G437" s="221"/>
      <c r="H437" s="105"/>
      <c r="I437" s="104"/>
      <c r="J437" s="105"/>
      <c r="K437" s="106"/>
    </row>
    <row r="438" spans="1:11" x14ac:dyDescent="0.3">
      <c r="A438" s="3"/>
      <c r="D438" s="97"/>
      <c r="E438" s="186"/>
      <c r="F438" s="220"/>
      <c r="G438" s="221"/>
      <c r="H438" s="105"/>
      <c r="I438" s="104"/>
      <c r="J438" s="105"/>
      <c r="K438" s="106"/>
    </row>
    <row r="439" spans="1:11" s="1" customFormat="1" x14ac:dyDescent="0.3">
      <c r="A439" s="3"/>
      <c r="B439" s="2"/>
      <c r="D439" s="97"/>
      <c r="E439" s="186"/>
      <c r="F439" s="220"/>
      <c r="G439" s="221"/>
      <c r="H439" s="105"/>
      <c r="I439" s="104"/>
      <c r="J439" s="105"/>
      <c r="K439" s="106"/>
    </row>
    <row r="440" spans="1:11" x14ac:dyDescent="0.3">
      <c r="A440" s="3"/>
      <c r="D440" s="97"/>
      <c r="E440" s="186"/>
      <c r="F440" s="220"/>
      <c r="G440" s="221"/>
      <c r="H440" s="105"/>
      <c r="I440" s="104"/>
      <c r="J440" s="105"/>
      <c r="K440" s="106"/>
    </row>
    <row r="441" spans="1:11" x14ac:dyDescent="0.3">
      <c r="A441" s="3"/>
      <c r="D441" s="97"/>
      <c r="E441" s="186"/>
      <c r="F441" s="220"/>
      <c r="G441" s="221"/>
      <c r="H441" s="105"/>
      <c r="I441" s="104"/>
      <c r="J441" s="105"/>
      <c r="K441" s="106"/>
    </row>
    <row r="442" spans="1:11" x14ac:dyDescent="0.3">
      <c r="A442" s="3"/>
      <c r="D442" s="97"/>
      <c r="E442" s="186"/>
      <c r="F442" s="220"/>
      <c r="G442" s="221"/>
      <c r="H442" s="105"/>
      <c r="I442" s="104"/>
      <c r="J442" s="105"/>
      <c r="K442" s="106"/>
    </row>
    <row r="443" spans="1:11" s="1" customFormat="1" x14ac:dyDescent="0.3">
      <c r="A443" s="3"/>
      <c r="B443" s="2"/>
      <c r="D443" s="97"/>
      <c r="E443" s="186"/>
      <c r="F443" s="220"/>
      <c r="G443" s="221"/>
      <c r="H443" s="105"/>
      <c r="I443" s="104"/>
      <c r="J443" s="105"/>
      <c r="K443" s="106"/>
    </row>
    <row r="444" spans="1:11" x14ac:dyDescent="0.3">
      <c r="A444" s="3"/>
      <c r="D444" s="97"/>
      <c r="E444" s="186"/>
      <c r="F444" s="220"/>
      <c r="G444" s="221"/>
      <c r="H444" s="105"/>
      <c r="I444" s="104"/>
      <c r="J444" s="105"/>
      <c r="K444" s="106"/>
    </row>
    <row r="445" spans="1:11" x14ac:dyDescent="0.3">
      <c r="A445" s="3"/>
      <c r="D445" s="97"/>
      <c r="E445" s="186"/>
      <c r="F445" s="220"/>
      <c r="G445" s="221"/>
      <c r="H445" s="105"/>
      <c r="I445" s="104"/>
      <c r="J445" s="105"/>
      <c r="K445" s="106"/>
    </row>
    <row r="446" spans="1:11" x14ac:dyDescent="0.3">
      <c r="A446" s="3"/>
      <c r="D446" s="97"/>
      <c r="E446" s="186"/>
      <c r="F446" s="220"/>
      <c r="G446" s="221"/>
      <c r="H446" s="105"/>
      <c r="I446" s="104"/>
      <c r="J446" s="105"/>
      <c r="K446" s="106"/>
    </row>
    <row r="447" spans="1:11" x14ac:dyDescent="0.3">
      <c r="A447" s="3"/>
      <c r="D447" s="97"/>
      <c r="E447" s="186"/>
      <c r="F447" s="220"/>
      <c r="G447" s="221"/>
      <c r="H447" s="105"/>
      <c r="I447" s="104"/>
      <c r="J447" s="105"/>
      <c r="K447" s="106"/>
    </row>
    <row r="448" spans="1:11" s="1" customFormat="1" x14ac:dyDescent="0.3">
      <c r="B448" s="2"/>
      <c r="D448" s="107"/>
      <c r="E448" s="189"/>
      <c r="F448" s="222"/>
      <c r="G448" s="223"/>
      <c r="H448" s="115"/>
      <c r="I448" s="114"/>
      <c r="J448" s="115"/>
      <c r="K448" s="116"/>
    </row>
    <row r="449" spans="1:11" s="1" customFormat="1" x14ac:dyDescent="0.3">
      <c r="B449" s="2"/>
      <c r="E449" s="202"/>
      <c r="F449" s="224"/>
      <c r="G449" s="225"/>
      <c r="H449" s="226"/>
      <c r="I449" s="227"/>
      <c r="J449" s="226"/>
      <c r="K449" s="228"/>
    </row>
    <row r="450" spans="1:11" x14ac:dyDescent="0.3">
      <c r="F450" s="39"/>
    </row>
    <row r="452" spans="1:11" s="5" customFormat="1" ht="23.4" x14ac:dyDescent="0.3">
      <c r="A452" s="6" t="s">
        <v>178</v>
      </c>
      <c r="B452" s="7"/>
      <c r="E452" s="136"/>
      <c r="F452" s="136"/>
      <c r="G452" s="137"/>
      <c r="H452" s="8"/>
      <c r="I452" s="8"/>
      <c r="J452" s="137"/>
      <c r="K452" s="8"/>
    </row>
    <row r="453" spans="1:11" ht="18" x14ac:dyDescent="0.3">
      <c r="B453" s="9" t="s">
        <v>179</v>
      </c>
    </row>
    <row r="454" spans="1:11" s="81" customFormat="1" x14ac:dyDescent="0.3">
      <c r="B454" s="82"/>
      <c r="D454" s="322" t="s">
        <v>57</v>
      </c>
      <c r="E454" s="323"/>
      <c r="F454" s="178" t="s">
        <v>135</v>
      </c>
      <c r="G454" s="138" t="s">
        <v>42</v>
      </c>
      <c r="H454" s="130" t="s">
        <v>43</v>
      </c>
      <c r="I454" s="129" t="s">
        <v>44</v>
      </c>
      <c r="J454" s="164"/>
    </row>
    <row r="455" spans="1:11" s="1" customFormat="1" x14ac:dyDescent="0.3">
      <c r="B455" s="2"/>
      <c r="D455" s="87"/>
      <c r="E455" s="180" t="s">
        <v>87</v>
      </c>
      <c r="F455" s="218">
        <v>77</v>
      </c>
      <c r="G455" s="219">
        <v>36</v>
      </c>
      <c r="H455" s="144">
        <v>30</v>
      </c>
      <c r="I455" s="145">
        <v>11</v>
      </c>
      <c r="J455" s="265"/>
    </row>
    <row r="456" spans="1:11" x14ac:dyDescent="0.3">
      <c r="D456" s="97"/>
      <c r="E456" s="186" t="s">
        <v>88</v>
      </c>
      <c r="F456" s="220">
        <v>243</v>
      </c>
      <c r="G456" s="221">
        <v>100</v>
      </c>
      <c r="H456" s="105">
        <v>89</v>
      </c>
      <c r="I456" s="104">
        <v>54</v>
      </c>
      <c r="J456" s="266"/>
      <c r="K456" s="3"/>
    </row>
    <row r="457" spans="1:11" x14ac:dyDescent="0.3">
      <c r="A457" s="3"/>
      <c r="D457" s="97"/>
      <c r="E457" s="186" t="s">
        <v>89</v>
      </c>
      <c r="F457" s="220">
        <v>60</v>
      </c>
      <c r="G457" s="221">
        <v>10</v>
      </c>
      <c r="H457" s="105">
        <v>30</v>
      </c>
      <c r="I457" s="104">
        <v>20</v>
      </c>
      <c r="J457" s="266"/>
      <c r="K457" s="3"/>
    </row>
    <row r="458" spans="1:11" x14ac:dyDescent="0.3">
      <c r="A458" s="3"/>
      <c r="D458" s="97"/>
      <c r="E458" s="186" t="s">
        <v>90</v>
      </c>
      <c r="F458" s="220">
        <v>90</v>
      </c>
      <c r="G458" s="221">
        <v>52</v>
      </c>
      <c r="H458" s="105">
        <v>20</v>
      </c>
      <c r="I458" s="104">
        <v>18</v>
      </c>
      <c r="J458" s="266"/>
      <c r="K458" s="3"/>
    </row>
    <row r="459" spans="1:11" x14ac:dyDescent="0.3">
      <c r="A459" s="3"/>
      <c r="D459" s="97"/>
      <c r="E459" s="186"/>
      <c r="F459" s="220"/>
      <c r="G459" s="221"/>
      <c r="H459" s="105"/>
      <c r="I459" s="104"/>
      <c r="J459" s="266"/>
      <c r="K459" s="3"/>
    </row>
    <row r="460" spans="1:11" s="1" customFormat="1" x14ac:dyDescent="0.3">
      <c r="B460" s="2"/>
      <c r="D460" s="107"/>
      <c r="E460" s="189"/>
      <c r="F460" s="222"/>
      <c r="G460" s="223"/>
      <c r="H460" s="115"/>
      <c r="I460" s="114"/>
      <c r="J460" s="267"/>
    </row>
    <row r="461" spans="1:11" s="1" customFormat="1" x14ac:dyDescent="0.3">
      <c r="B461" s="2"/>
      <c r="E461" s="202" t="s">
        <v>135</v>
      </c>
      <c r="F461" s="224">
        <f>SUM(F455:F460)</f>
        <v>470</v>
      </c>
      <c r="G461" s="225">
        <f>SUM(G455:G460)</f>
        <v>198</v>
      </c>
      <c r="H461" s="226">
        <f>SUM(H455:H460)</f>
        <v>169</v>
      </c>
      <c r="I461" s="227">
        <f>SUM(I455:I460)</f>
        <v>103</v>
      </c>
      <c r="J461" s="268">
        <f>SUM(J455:J460)</f>
        <v>0</v>
      </c>
    </row>
    <row r="462" spans="1:11" x14ac:dyDescent="0.3">
      <c r="A462" s="3"/>
      <c r="G462" s="79"/>
      <c r="J462" s="4"/>
      <c r="K462" s="3"/>
    </row>
    <row r="463" spans="1:11" ht="18" x14ac:dyDescent="0.3">
      <c r="A463" s="3"/>
      <c r="B463" s="9" t="s">
        <v>180</v>
      </c>
      <c r="G463" s="79"/>
      <c r="J463" s="4"/>
      <c r="K463" s="3"/>
    </row>
    <row r="464" spans="1:11" s="81" customFormat="1" x14ac:dyDescent="0.3">
      <c r="B464" s="82"/>
      <c r="D464" s="322" t="s">
        <v>57</v>
      </c>
      <c r="E464" s="323"/>
      <c r="F464" s="178" t="s">
        <v>135</v>
      </c>
      <c r="G464" s="138" t="s">
        <v>42</v>
      </c>
      <c r="H464" s="130" t="s">
        <v>43</v>
      </c>
      <c r="I464" s="129" t="s">
        <v>44</v>
      </c>
      <c r="J464" s="164"/>
    </row>
    <row r="465" spans="1:11" s="1" customFormat="1" x14ac:dyDescent="0.3">
      <c r="B465" s="2"/>
      <c r="D465" s="87" t="s">
        <v>30</v>
      </c>
      <c r="E465" s="180" t="s">
        <v>87</v>
      </c>
      <c r="F465" s="218">
        <v>42</v>
      </c>
      <c r="G465" s="219">
        <v>11</v>
      </c>
      <c r="H465" s="144">
        <v>26</v>
      </c>
      <c r="I465" s="145">
        <v>5</v>
      </c>
      <c r="J465" s="265"/>
    </row>
    <row r="466" spans="1:11" x14ac:dyDescent="0.3">
      <c r="D466" s="97" t="s">
        <v>31</v>
      </c>
      <c r="E466" s="186" t="s">
        <v>87</v>
      </c>
      <c r="F466" s="220">
        <v>35</v>
      </c>
      <c r="G466" s="221">
        <v>25</v>
      </c>
      <c r="H466" s="105">
        <v>4</v>
      </c>
      <c r="I466" s="104">
        <v>6</v>
      </c>
      <c r="J466" s="266"/>
      <c r="K466" s="3"/>
    </row>
    <row r="467" spans="1:11" x14ac:dyDescent="0.3">
      <c r="D467" s="97" t="s">
        <v>97</v>
      </c>
      <c r="E467" s="186" t="s">
        <v>88</v>
      </c>
      <c r="F467" s="220">
        <v>59</v>
      </c>
      <c r="G467" s="221">
        <v>15</v>
      </c>
      <c r="H467" s="105">
        <v>36</v>
      </c>
      <c r="I467" s="104">
        <v>8</v>
      </c>
      <c r="J467" s="266"/>
      <c r="K467" s="3"/>
    </row>
    <row r="468" spans="1:11" x14ac:dyDescent="0.3">
      <c r="D468" s="97" t="s">
        <v>99</v>
      </c>
      <c r="E468" s="186" t="s">
        <v>88</v>
      </c>
      <c r="F468" s="220">
        <v>60</v>
      </c>
      <c r="G468" s="221">
        <v>25</v>
      </c>
      <c r="H468" s="105">
        <v>25</v>
      </c>
      <c r="I468" s="104">
        <v>10</v>
      </c>
      <c r="J468" s="266"/>
      <c r="K468" s="3"/>
    </row>
    <row r="469" spans="1:11" x14ac:dyDescent="0.3">
      <c r="A469" s="3"/>
      <c r="D469" s="97" t="s">
        <v>100</v>
      </c>
      <c r="E469" s="186" t="s">
        <v>88</v>
      </c>
      <c r="F469" s="220">
        <v>62</v>
      </c>
      <c r="G469" s="221">
        <v>30</v>
      </c>
      <c r="H469" s="105">
        <v>14</v>
      </c>
      <c r="I469" s="104">
        <v>18</v>
      </c>
      <c r="J469" s="266"/>
      <c r="K469" s="3"/>
    </row>
    <row r="470" spans="1:11" x14ac:dyDescent="0.3">
      <c r="A470" s="3"/>
      <c r="D470" s="97" t="s">
        <v>101</v>
      </c>
      <c r="E470" s="186" t="s">
        <v>88</v>
      </c>
      <c r="F470" s="220">
        <v>62</v>
      </c>
      <c r="G470" s="221">
        <v>30</v>
      </c>
      <c r="H470" s="105">
        <v>14</v>
      </c>
      <c r="I470" s="104">
        <v>18</v>
      </c>
      <c r="J470" s="266"/>
      <c r="K470" s="3"/>
    </row>
    <row r="471" spans="1:11" x14ac:dyDescent="0.3">
      <c r="A471" s="3"/>
      <c r="D471" s="97" t="s">
        <v>102</v>
      </c>
      <c r="E471" s="186" t="s">
        <v>89</v>
      </c>
      <c r="F471" s="220">
        <v>30</v>
      </c>
      <c r="G471" s="221">
        <v>5</v>
      </c>
      <c r="H471" s="105">
        <v>15</v>
      </c>
      <c r="I471" s="104">
        <v>10</v>
      </c>
      <c r="J471" s="266"/>
      <c r="K471" s="3"/>
    </row>
    <row r="472" spans="1:11" x14ac:dyDescent="0.3">
      <c r="A472" s="3"/>
      <c r="D472" s="97" t="s">
        <v>103</v>
      </c>
      <c r="E472" s="186" t="s">
        <v>89</v>
      </c>
      <c r="F472" s="220">
        <v>30</v>
      </c>
      <c r="G472" s="221">
        <v>5</v>
      </c>
      <c r="H472" s="105">
        <v>15</v>
      </c>
      <c r="I472" s="104">
        <v>10</v>
      </c>
      <c r="J472" s="266"/>
      <c r="K472" s="3"/>
    </row>
    <row r="473" spans="1:11" x14ac:dyDescent="0.3">
      <c r="A473" s="3"/>
      <c r="D473" s="97" t="s">
        <v>104</v>
      </c>
      <c r="E473" s="186" t="s">
        <v>90</v>
      </c>
      <c r="F473" s="220">
        <v>45</v>
      </c>
      <c r="G473" s="221">
        <v>20</v>
      </c>
      <c r="H473" s="105">
        <v>15</v>
      </c>
      <c r="I473" s="104">
        <v>10</v>
      </c>
      <c r="J473" s="266"/>
      <c r="K473" s="3"/>
    </row>
    <row r="474" spans="1:11" x14ac:dyDescent="0.3">
      <c r="A474" s="3"/>
      <c r="D474" s="97" t="s">
        <v>105</v>
      </c>
      <c r="E474" s="186" t="s">
        <v>90</v>
      </c>
      <c r="F474" s="220">
        <v>45</v>
      </c>
      <c r="G474" s="221">
        <v>32</v>
      </c>
      <c r="H474" s="105">
        <v>5</v>
      </c>
      <c r="I474" s="104">
        <v>8</v>
      </c>
      <c r="J474" s="266"/>
      <c r="K474" s="3"/>
    </row>
    <row r="475" spans="1:11" x14ac:dyDescent="0.3">
      <c r="A475" s="3"/>
      <c r="D475" s="97"/>
      <c r="E475" s="186"/>
      <c r="F475" s="220"/>
      <c r="G475" s="221"/>
      <c r="H475" s="105"/>
      <c r="I475" s="104"/>
      <c r="J475" s="266"/>
      <c r="K475" s="3"/>
    </row>
    <row r="476" spans="1:11" x14ac:dyDescent="0.3">
      <c r="A476" s="3"/>
      <c r="D476" s="97"/>
      <c r="E476" s="186"/>
      <c r="F476" s="220"/>
      <c r="G476" s="221"/>
      <c r="H476" s="105"/>
      <c r="I476" s="104"/>
      <c r="J476" s="266"/>
      <c r="K476" s="3"/>
    </row>
    <row r="477" spans="1:11" x14ac:dyDescent="0.3">
      <c r="A477" s="3"/>
      <c r="D477" s="97"/>
      <c r="E477" s="186"/>
      <c r="F477" s="220"/>
      <c r="G477" s="221"/>
      <c r="H477" s="105"/>
      <c r="I477" s="104"/>
      <c r="J477" s="266"/>
      <c r="K477" s="3"/>
    </row>
    <row r="478" spans="1:11" x14ac:dyDescent="0.3">
      <c r="A478" s="3"/>
      <c r="D478" s="97"/>
      <c r="E478" s="186"/>
      <c r="F478" s="220"/>
      <c r="G478" s="221"/>
      <c r="H478" s="105"/>
      <c r="I478" s="104"/>
      <c r="J478" s="266"/>
      <c r="K478" s="3"/>
    </row>
    <row r="479" spans="1:11" x14ac:dyDescent="0.3">
      <c r="A479" s="3"/>
      <c r="D479" s="97"/>
      <c r="E479" s="186"/>
      <c r="F479" s="220"/>
      <c r="G479" s="221"/>
      <c r="H479" s="105"/>
      <c r="I479" s="104"/>
      <c r="J479" s="266"/>
      <c r="K479" s="3"/>
    </row>
    <row r="480" spans="1:11" x14ac:dyDescent="0.3">
      <c r="A480" s="3"/>
      <c r="D480" s="97"/>
      <c r="E480" s="186"/>
      <c r="F480" s="220"/>
      <c r="G480" s="221"/>
      <c r="H480" s="105"/>
      <c r="I480" s="104"/>
      <c r="J480" s="266"/>
      <c r="K480" s="3"/>
    </row>
    <row r="481" spans="1:11" x14ac:dyDescent="0.3">
      <c r="A481" s="3"/>
      <c r="D481" s="97"/>
      <c r="E481" s="186"/>
      <c r="F481" s="220"/>
      <c r="G481" s="221"/>
      <c r="H481" s="105"/>
      <c r="I481" s="104"/>
      <c r="J481" s="266"/>
      <c r="K481" s="3"/>
    </row>
    <row r="482" spans="1:11" x14ac:dyDescent="0.3">
      <c r="A482" s="3"/>
      <c r="D482" s="97"/>
      <c r="E482" s="186"/>
      <c r="F482" s="220"/>
      <c r="G482" s="221"/>
      <c r="H482" s="105"/>
      <c r="I482" s="104"/>
      <c r="J482" s="266"/>
      <c r="K482" s="3"/>
    </row>
    <row r="483" spans="1:11" x14ac:dyDescent="0.3">
      <c r="A483" s="3"/>
      <c r="D483" s="97"/>
      <c r="E483" s="186"/>
      <c r="F483" s="220"/>
      <c r="G483" s="221"/>
      <c r="H483" s="105"/>
      <c r="I483" s="104"/>
      <c r="J483" s="266"/>
      <c r="K483" s="3"/>
    </row>
    <row r="484" spans="1:11" x14ac:dyDescent="0.3">
      <c r="A484" s="3"/>
      <c r="D484" s="97"/>
      <c r="E484" s="186"/>
      <c r="F484" s="220"/>
      <c r="G484" s="221"/>
      <c r="H484" s="105"/>
      <c r="I484" s="104"/>
      <c r="J484" s="266"/>
      <c r="K484" s="3"/>
    </row>
    <row r="485" spans="1:11" s="1" customFormat="1" x14ac:dyDescent="0.3">
      <c r="A485" s="3"/>
      <c r="B485" s="2"/>
      <c r="D485" s="97"/>
      <c r="E485" s="186"/>
      <c r="F485" s="220"/>
      <c r="G485" s="221"/>
      <c r="H485" s="105"/>
      <c r="I485" s="104"/>
      <c r="J485" s="266"/>
    </row>
    <row r="486" spans="1:11" x14ac:dyDescent="0.3">
      <c r="A486" s="3"/>
      <c r="D486" s="97"/>
      <c r="E486" s="186"/>
      <c r="F486" s="220"/>
      <c r="G486" s="221"/>
      <c r="H486" s="105"/>
      <c r="I486" s="104"/>
      <c r="J486" s="266"/>
      <c r="K486" s="3"/>
    </row>
    <row r="487" spans="1:11" x14ac:dyDescent="0.3">
      <c r="A487" s="3"/>
      <c r="D487" s="97"/>
      <c r="E487" s="186"/>
      <c r="F487" s="220"/>
      <c r="G487" s="221"/>
      <c r="H487" s="105"/>
      <c r="I487" s="104"/>
      <c r="J487" s="266"/>
      <c r="K487" s="3"/>
    </row>
    <row r="488" spans="1:11" x14ac:dyDescent="0.3">
      <c r="A488" s="3"/>
      <c r="D488" s="97"/>
      <c r="E488" s="186"/>
      <c r="F488" s="220"/>
      <c r="G488" s="221"/>
      <c r="H488" s="105"/>
      <c r="I488" s="104"/>
      <c r="J488" s="266"/>
      <c r="K488" s="3"/>
    </row>
    <row r="489" spans="1:11" s="1" customFormat="1" x14ac:dyDescent="0.3">
      <c r="A489" s="3"/>
      <c r="B489" s="2"/>
      <c r="D489" s="97"/>
      <c r="E489" s="186"/>
      <c r="F489" s="220"/>
      <c r="G489" s="221"/>
      <c r="H489" s="105"/>
      <c r="I489" s="104"/>
      <c r="J489" s="266"/>
    </row>
    <row r="490" spans="1:11" x14ac:dyDescent="0.3">
      <c r="A490" s="3"/>
      <c r="D490" s="97"/>
      <c r="E490" s="186"/>
      <c r="F490" s="220"/>
      <c r="G490" s="221"/>
      <c r="H490" s="105"/>
      <c r="I490" s="104"/>
      <c r="J490" s="266"/>
      <c r="K490" s="3"/>
    </row>
    <row r="491" spans="1:11" x14ac:dyDescent="0.3">
      <c r="A491" s="3"/>
      <c r="D491" s="97"/>
      <c r="E491" s="186"/>
      <c r="F491" s="220"/>
      <c r="G491" s="221"/>
      <c r="H491" s="105"/>
      <c r="I491" s="104"/>
      <c r="J491" s="266"/>
      <c r="K491" s="3"/>
    </row>
    <row r="492" spans="1:11" x14ac:dyDescent="0.3">
      <c r="A492" s="3"/>
      <c r="D492" s="97"/>
      <c r="E492" s="186"/>
      <c r="F492" s="220"/>
      <c r="G492" s="221"/>
      <c r="H492" s="105"/>
      <c r="I492" s="104"/>
      <c r="J492" s="266"/>
      <c r="K492" s="3"/>
    </row>
    <row r="493" spans="1:11" x14ac:dyDescent="0.3">
      <c r="A493" s="3"/>
      <c r="D493" s="97"/>
      <c r="E493" s="186"/>
      <c r="F493" s="220"/>
      <c r="G493" s="221"/>
      <c r="H493" s="105"/>
      <c r="I493" s="104"/>
      <c r="J493" s="266"/>
      <c r="K493" s="3"/>
    </row>
    <row r="494" spans="1:11" s="1" customFormat="1" x14ac:dyDescent="0.3">
      <c r="B494" s="2"/>
      <c r="D494" s="107"/>
      <c r="E494" s="189"/>
      <c r="F494" s="222"/>
      <c r="G494" s="223"/>
      <c r="H494" s="115"/>
      <c r="I494" s="114"/>
      <c r="J494" s="267"/>
    </row>
    <row r="495" spans="1:11" s="1" customFormat="1" x14ac:dyDescent="0.3">
      <c r="B495" s="2"/>
      <c r="E495" s="202" t="s">
        <v>135</v>
      </c>
      <c r="F495" s="224">
        <f>SUM(F465:F494)</f>
        <v>470</v>
      </c>
      <c r="G495" s="225">
        <f>SUM(G465:G494)</f>
        <v>198</v>
      </c>
      <c r="H495" s="226">
        <f>SUM(H465:H494)</f>
        <v>169</v>
      </c>
      <c r="I495" s="227">
        <f>SUM(I465:I494)</f>
        <v>103</v>
      </c>
      <c r="J495" s="268">
        <f>SUM(J465:J494)</f>
        <v>0</v>
      </c>
    </row>
    <row r="496" spans="1:11" x14ac:dyDescent="0.3">
      <c r="F496" s="39"/>
    </row>
    <row r="497" spans="1:11" s="5" customFormat="1" ht="23.4" x14ac:dyDescent="0.3">
      <c r="A497" s="6" t="s">
        <v>181</v>
      </c>
      <c r="B497" s="7"/>
      <c r="E497" s="136"/>
      <c r="F497" s="136"/>
      <c r="G497" s="137"/>
      <c r="H497" s="8"/>
      <c r="I497" s="8"/>
      <c r="J497" s="137"/>
      <c r="K497" s="8"/>
    </row>
    <row r="498" spans="1:11" ht="18" x14ac:dyDescent="0.3">
      <c r="B498" s="9" t="s">
        <v>182</v>
      </c>
    </row>
    <row r="499" spans="1:11" s="81" customFormat="1" x14ac:dyDescent="0.3">
      <c r="B499" s="82"/>
      <c r="D499" s="322" t="s">
        <v>57</v>
      </c>
      <c r="E499" s="323"/>
      <c r="F499" s="152" t="s">
        <v>129</v>
      </c>
      <c r="G499" s="153" t="s">
        <v>130</v>
      </c>
      <c r="H499" s="130" t="s">
        <v>131</v>
      </c>
      <c r="I499" s="129" t="s">
        <v>132</v>
      </c>
      <c r="J499" s="164" t="s">
        <v>133</v>
      </c>
    </row>
    <row r="500" spans="1:11" s="1" customFormat="1" x14ac:dyDescent="0.3">
      <c r="B500" s="2"/>
      <c r="D500" s="87" t="s">
        <v>30</v>
      </c>
      <c r="E500" s="180" t="s">
        <v>87</v>
      </c>
      <c r="F500" s="269">
        <v>2E-3</v>
      </c>
      <c r="G500" s="155">
        <v>0</v>
      </c>
      <c r="H500" s="72">
        <v>1E-3</v>
      </c>
      <c r="I500" s="70">
        <v>2E-3</v>
      </c>
      <c r="J500" s="270">
        <v>5.0000000000000001E-3</v>
      </c>
    </row>
    <row r="501" spans="1:11" x14ac:dyDescent="0.3">
      <c r="D501" s="97" t="s">
        <v>31</v>
      </c>
      <c r="E501" s="186" t="s">
        <v>87</v>
      </c>
      <c r="F501" s="271">
        <v>7.0000000000000001E-3</v>
      </c>
      <c r="G501" s="158">
        <v>1E-3</v>
      </c>
      <c r="H501" s="148">
        <v>2E-3</v>
      </c>
      <c r="I501" s="196">
        <v>2E-3</v>
      </c>
      <c r="J501" s="272">
        <v>2E-3</v>
      </c>
      <c r="K501" s="3"/>
    </row>
    <row r="502" spans="1:11" x14ac:dyDescent="0.3">
      <c r="D502" s="97"/>
      <c r="E502" s="186"/>
      <c r="F502" s="271"/>
      <c r="G502" s="158"/>
      <c r="H502" s="148"/>
      <c r="I502" s="196"/>
      <c r="J502" s="272"/>
      <c r="K502" s="3"/>
    </row>
    <row r="503" spans="1:11" x14ac:dyDescent="0.3">
      <c r="D503" s="97"/>
      <c r="E503" s="186"/>
      <c r="F503" s="271"/>
      <c r="G503" s="158"/>
      <c r="H503" s="148"/>
      <c r="I503" s="196"/>
      <c r="J503" s="272"/>
      <c r="K503" s="3"/>
    </row>
    <row r="504" spans="1:11" s="1" customFormat="1" x14ac:dyDescent="0.3">
      <c r="B504" s="2"/>
      <c r="D504" s="107"/>
      <c r="E504" s="189"/>
      <c r="F504" s="273"/>
      <c r="G504" s="274"/>
      <c r="H504" s="150"/>
      <c r="I504" s="200"/>
      <c r="J504" s="275"/>
    </row>
    <row r="505" spans="1:11" x14ac:dyDescent="0.3">
      <c r="A505" s="3"/>
      <c r="F505" s="80"/>
      <c r="H505" s="276"/>
      <c r="I505" s="276"/>
    </row>
    <row r="506" spans="1:11" ht="18" x14ac:dyDescent="0.3">
      <c r="A506" s="3"/>
      <c r="B506" s="9" t="s">
        <v>183</v>
      </c>
      <c r="F506" s="80"/>
      <c r="H506" s="276"/>
      <c r="I506" s="276"/>
    </row>
    <row r="507" spans="1:11" s="81" customFormat="1" x14ac:dyDescent="0.3">
      <c r="B507" s="82"/>
      <c r="D507" s="322" t="s">
        <v>57</v>
      </c>
      <c r="E507" s="323"/>
      <c r="F507" s="277" t="s">
        <v>129</v>
      </c>
      <c r="G507" s="153" t="s">
        <v>130</v>
      </c>
      <c r="H507" s="278" t="s">
        <v>131</v>
      </c>
      <c r="I507" s="279" t="s">
        <v>132</v>
      </c>
      <c r="J507" s="280" t="s">
        <v>133</v>
      </c>
    </row>
    <row r="508" spans="1:11" s="1" customFormat="1" x14ac:dyDescent="0.3">
      <c r="B508" s="2"/>
      <c r="D508" s="87" t="s">
        <v>30</v>
      </c>
      <c r="E508" s="180" t="s">
        <v>87</v>
      </c>
      <c r="F508" s="269">
        <v>-1E-3</v>
      </c>
      <c r="G508" s="155">
        <v>0</v>
      </c>
      <c r="H508" s="72">
        <v>0</v>
      </c>
      <c r="I508" s="70">
        <v>0</v>
      </c>
      <c r="J508" s="270">
        <v>5.0000000000000001E-3</v>
      </c>
    </row>
    <row r="509" spans="1:11" x14ac:dyDescent="0.3">
      <c r="A509" s="3"/>
      <c r="D509" s="97" t="s">
        <v>31</v>
      </c>
      <c r="E509" s="186" t="s">
        <v>87</v>
      </c>
      <c r="F509" s="271">
        <v>1.9E-2</v>
      </c>
      <c r="G509" s="158">
        <v>-3.0000000000000001E-3</v>
      </c>
      <c r="H509" s="148">
        <v>0</v>
      </c>
      <c r="I509" s="196">
        <v>-2E-3</v>
      </c>
      <c r="J509" s="272">
        <v>0</v>
      </c>
      <c r="K509" s="3"/>
    </row>
    <row r="510" spans="1:11" x14ac:dyDescent="0.3">
      <c r="A510" s="3"/>
      <c r="D510" s="97"/>
      <c r="E510" s="186"/>
      <c r="F510" s="271"/>
      <c r="G510" s="158"/>
      <c r="H510" s="148"/>
      <c r="I510" s="196"/>
      <c r="J510" s="272"/>
      <c r="K510" s="3"/>
    </row>
    <row r="511" spans="1:11" x14ac:dyDescent="0.3">
      <c r="A511" s="3"/>
      <c r="D511" s="97"/>
      <c r="E511" s="186"/>
      <c r="F511" s="271"/>
      <c r="G511" s="158"/>
      <c r="H511" s="148"/>
      <c r="I511" s="196"/>
      <c r="J511" s="272"/>
      <c r="K511" s="3"/>
    </row>
    <row r="512" spans="1:11" s="1" customFormat="1" x14ac:dyDescent="0.3">
      <c r="B512" s="2"/>
      <c r="D512" s="107"/>
      <c r="E512" s="189"/>
      <c r="F512" s="273"/>
      <c r="G512" s="274"/>
      <c r="H512" s="150"/>
      <c r="I512" s="200"/>
      <c r="J512" s="275"/>
    </row>
    <row r="514" spans="1:11" ht="18" x14ac:dyDescent="0.3">
      <c r="A514" s="3"/>
      <c r="B514" s="9" t="s">
        <v>184</v>
      </c>
    </row>
    <row r="515" spans="1:11" s="81" customFormat="1" x14ac:dyDescent="0.3">
      <c r="B515" s="82"/>
      <c r="D515" s="322" t="s">
        <v>57</v>
      </c>
      <c r="E515" s="322"/>
      <c r="F515" s="281"/>
    </row>
    <row r="516" spans="1:11" s="1" customFormat="1" x14ac:dyDescent="0.3">
      <c r="B516" s="2"/>
      <c r="D516" s="87" t="s">
        <v>30</v>
      </c>
      <c r="E516" s="180" t="s">
        <v>87</v>
      </c>
      <c r="F516" s="265">
        <v>-298</v>
      </c>
    </row>
    <row r="517" spans="1:11" x14ac:dyDescent="0.3">
      <c r="A517" s="3"/>
      <c r="D517" s="97" t="s">
        <v>31</v>
      </c>
      <c r="E517" s="186" t="s">
        <v>87</v>
      </c>
      <c r="F517" s="266">
        <v>-485</v>
      </c>
      <c r="G517" s="3"/>
      <c r="H517" s="3"/>
      <c r="I517" s="3"/>
      <c r="J517" s="3"/>
      <c r="K517" s="3"/>
    </row>
    <row r="518" spans="1:11" x14ac:dyDescent="0.3">
      <c r="A518" s="3"/>
      <c r="D518" s="97"/>
      <c r="E518" s="186"/>
      <c r="F518" s="266"/>
      <c r="G518" s="3"/>
      <c r="H518" s="3"/>
      <c r="I518" s="3"/>
      <c r="J518" s="3"/>
      <c r="K518" s="3"/>
    </row>
    <row r="519" spans="1:11" x14ac:dyDescent="0.3">
      <c r="A519" s="3"/>
      <c r="D519" s="97"/>
      <c r="E519" s="186"/>
      <c r="F519" s="266"/>
      <c r="G519" s="3"/>
      <c r="H519" s="3"/>
      <c r="I519" s="3"/>
      <c r="J519" s="3"/>
      <c r="K519" s="3"/>
    </row>
    <row r="520" spans="1:11" s="1" customFormat="1" x14ac:dyDescent="0.3">
      <c r="B520" s="2"/>
      <c r="D520" s="107"/>
      <c r="E520" s="189"/>
      <c r="F520" s="267"/>
    </row>
    <row r="521" spans="1:11" x14ac:dyDescent="0.3">
      <c r="E521" s="202" t="s">
        <v>135</v>
      </c>
      <c r="F521" s="282">
        <f>SUM(F516:F520)</f>
        <v>-783</v>
      </c>
    </row>
    <row r="523" spans="1:11" s="5" customFormat="1" ht="23.4" x14ac:dyDescent="0.3">
      <c r="A523" s="6" t="s">
        <v>185</v>
      </c>
      <c r="B523" s="7"/>
      <c r="E523" s="136"/>
      <c r="F523" s="136"/>
      <c r="G523" s="137"/>
      <c r="H523" s="8"/>
      <c r="I523" s="8"/>
      <c r="J523" s="137"/>
      <c r="K523" s="8"/>
    </row>
    <row r="524" spans="1:11" ht="18" x14ac:dyDescent="0.3">
      <c r="B524" s="9" t="s">
        <v>186</v>
      </c>
    </row>
    <row r="525" spans="1:11" s="81" customFormat="1" x14ac:dyDescent="0.3">
      <c r="B525" s="82"/>
      <c r="D525" s="322" t="s">
        <v>57</v>
      </c>
      <c r="E525" s="323"/>
      <c r="F525" s="152" t="s">
        <v>42</v>
      </c>
      <c r="G525" s="153" t="s">
        <v>43</v>
      </c>
      <c r="H525" s="130" t="s">
        <v>44</v>
      </c>
      <c r="I525" s="131"/>
    </row>
    <row r="526" spans="1:11" s="1" customFormat="1" x14ac:dyDescent="0.3">
      <c r="B526" s="2"/>
      <c r="D526" s="87" t="s">
        <v>30</v>
      </c>
      <c r="E526" s="180" t="s">
        <v>87</v>
      </c>
      <c r="F526" s="154">
        <v>280</v>
      </c>
      <c r="G526" s="165">
        <v>215</v>
      </c>
      <c r="H526" s="144">
        <v>93</v>
      </c>
      <c r="I526" s="146"/>
    </row>
    <row r="527" spans="1:11" x14ac:dyDescent="0.3">
      <c r="D527" s="97" t="s">
        <v>31</v>
      </c>
      <c r="E527" s="186" t="s">
        <v>87</v>
      </c>
      <c r="F527" s="157">
        <v>301</v>
      </c>
      <c r="G527" s="167">
        <v>142</v>
      </c>
      <c r="H527" s="105">
        <v>100</v>
      </c>
      <c r="I527" s="106"/>
      <c r="J527" s="3"/>
      <c r="K527" s="3"/>
    </row>
    <row r="528" spans="1:11" x14ac:dyDescent="0.3">
      <c r="D528" s="97"/>
      <c r="E528" s="186"/>
      <c r="F528" s="157"/>
      <c r="G528" s="167"/>
      <c r="H528" s="105"/>
      <c r="I528" s="106"/>
      <c r="J528" s="3"/>
      <c r="K528" s="3"/>
    </row>
    <row r="529" spans="1:11" x14ac:dyDescent="0.3">
      <c r="D529" s="97"/>
      <c r="E529" s="186"/>
      <c r="F529" s="157"/>
      <c r="G529" s="167"/>
      <c r="H529" s="105"/>
      <c r="I529" s="106"/>
      <c r="J529" s="3"/>
      <c r="K529" s="3"/>
    </row>
    <row r="530" spans="1:11" s="1" customFormat="1" x14ac:dyDescent="0.3">
      <c r="B530" s="2"/>
      <c r="D530" s="107"/>
      <c r="E530" s="189"/>
      <c r="F530" s="283"/>
      <c r="G530" s="284"/>
      <c r="H530" s="115"/>
      <c r="I530" s="116"/>
    </row>
    <row r="531" spans="1:11" x14ac:dyDescent="0.3">
      <c r="F531" s="80"/>
      <c r="H531" s="276"/>
      <c r="I531" s="80"/>
      <c r="J531" s="4"/>
    </row>
    <row r="532" spans="1:11" ht="18" x14ac:dyDescent="0.3">
      <c r="B532" s="9" t="s">
        <v>183</v>
      </c>
      <c r="F532" s="80"/>
      <c r="H532" s="276"/>
      <c r="I532" s="80"/>
      <c r="J532" s="4"/>
    </row>
    <row r="533" spans="1:11" s="81" customFormat="1" x14ac:dyDescent="0.3">
      <c r="B533" s="82"/>
      <c r="D533" s="322" t="s">
        <v>57</v>
      </c>
      <c r="E533" s="323"/>
      <c r="F533" s="152" t="s">
        <v>42</v>
      </c>
      <c r="G533" s="153" t="s">
        <v>43</v>
      </c>
      <c r="H533" s="278" t="s">
        <v>44</v>
      </c>
      <c r="I533" s="285"/>
    </row>
    <row r="534" spans="1:11" s="1" customFormat="1" x14ac:dyDescent="0.3">
      <c r="B534" s="2"/>
      <c r="D534" s="87" t="s">
        <v>30</v>
      </c>
      <c r="E534" s="180" t="s">
        <v>87</v>
      </c>
      <c r="F534" s="269">
        <v>1E-3</v>
      </c>
      <c r="G534" s="155">
        <v>0</v>
      </c>
      <c r="H534" s="72">
        <v>1.0999999999999999E-2</v>
      </c>
      <c r="I534" s="73"/>
    </row>
    <row r="535" spans="1:11" x14ac:dyDescent="0.3">
      <c r="D535" s="97" t="s">
        <v>31</v>
      </c>
      <c r="E535" s="186" t="s">
        <v>87</v>
      </c>
      <c r="F535" s="271">
        <v>0</v>
      </c>
      <c r="G535" s="158">
        <v>1E-3</v>
      </c>
      <c r="H535" s="148">
        <v>8.0000000000000002E-3</v>
      </c>
      <c r="I535" s="197"/>
      <c r="J535" s="3"/>
      <c r="K535" s="3"/>
    </row>
    <row r="536" spans="1:11" x14ac:dyDescent="0.3">
      <c r="D536" s="97"/>
      <c r="E536" s="186"/>
      <c r="F536" s="271"/>
      <c r="G536" s="158"/>
      <c r="H536" s="148"/>
      <c r="I536" s="197"/>
      <c r="J536" s="3"/>
      <c r="K536" s="3"/>
    </row>
    <row r="537" spans="1:11" x14ac:dyDescent="0.3">
      <c r="A537" s="3"/>
      <c r="D537" s="97"/>
      <c r="E537" s="186"/>
      <c r="F537" s="271"/>
      <c r="G537" s="158"/>
      <c r="H537" s="148"/>
      <c r="I537" s="197"/>
      <c r="J537" s="3"/>
      <c r="K537" s="3"/>
    </row>
    <row r="538" spans="1:11" s="1" customFormat="1" x14ac:dyDescent="0.3">
      <c r="B538" s="2"/>
      <c r="D538" s="107"/>
      <c r="E538" s="189"/>
      <c r="F538" s="273"/>
      <c r="G538" s="274"/>
      <c r="H538" s="150"/>
      <c r="I538" s="201"/>
    </row>
    <row r="540" spans="1:11" ht="18" x14ac:dyDescent="0.3">
      <c r="A540" s="3"/>
      <c r="B540" s="9" t="s">
        <v>184</v>
      </c>
    </row>
    <row r="541" spans="1:11" s="81" customFormat="1" x14ac:dyDescent="0.3">
      <c r="B541" s="82"/>
      <c r="D541" s="322" t="s">
        <v>57</v>
      </c>
      <c r="E541" s="322"/>
      <c r="F541" s="281"/>
    </row>
    <row r="542" spans="1:11" s="1" customFormat="1" x14ac:dyDescent="0.3">
      <c r="B542" s="2"/>
      <c r="D542" s="87" t="s">
        <v>30</v>
      </c>
      <c r="E542" s="180" t="s">
        <v>87</v>
      </c>
      <c r="F542" s="265">
        <v>-401</v>
      </c>
    </row>
    <row r="543" spans="1:11" x14ac:dyDescent="0.3">
      <c r="A543" s="3"/>
      <c r="D543" s="97" t="s">
        <v>31</v>
      </c>
      <c r="E543" s="186" t="s">
        <v>87</v>
      </c>
      <c r="F543" s="266">
        <v>-300</v>
      </c>
      <c r="G543" s="3"/>
      <c r="H543" s="3"/>
      <c r="I543" s="3"/>
      <c r="J543" s="3"/>
      <c r="K543" s="3"/>
    </row>
    <row r="544" spans="1:11" x14ac:dyDescent="0.3">
      <c r="A544" s="3"/>
      <c r="D544" s="97"/>
      <c r="E544" s="186"/>
      <c r="F544" s="266"/>
      <c r="G544" s="3"/>
      <c r="H544" s="3"/>
      <c r="I544" s="3"/>
      <c r="J544" s="3"/>
      <c r="K544" s="3"/>
    </row>
    <row r="545" spans="1:14" x14ac:dyDescent="0.3">
      <c r="A545" s="3"/>
      <c r="D545" s="97"/>
      <c r="E545" s="186"/>
      <c r="F545" s="266"/>
      <c r="G545" s="3"/>
      <c r="H545" s="3"/>
      <c r="I545" s="3"/>
      <c r="J545" s="3"/>
      <c r="K545" s="3"/>
    </row>
    <row r="546" spans="1:14" s="1" customFormat="1" x14ac:dyDescent="0.3">
      <c r="B546" s="2"/>
      <c r="D546" s="107"/>
      <c r="E546" s="189"/>
      <c r="F546" s="267"/>
    </row>
    <row r="547" spans="1:14" x14ac:dyDescent="0.3">
      <c r="A547" s="3"/>
      <c r="E547" s="202" t="s">
        <v>135</v>
      </c>
      <c r="F547" s="282">
        <f>SUM(F542:F546)</f>
        <v>-701</v>
      </c>
    </row>
    <row r="549" spans="1:14" s="5" customFormat="1" ht="23.4" x14ac:dyDescent="0.3">
      <c r="A549" s="6" t="s">
        <v>187</v>
      </c>
      <c r="B549" s="7"/>
      <c r="E549" s="136"/>
      <c r="F549" s="136"/>
      <c r="G549" s="137"/>
      <c r="H549" s="8"/>
      <c r="I549" s="8"/>
      <c r="J549" s="137"/>
      <c r="K549" s="8"/>
    </row>
    <row r="550" spans="1:14" ht="18" x14ac:dyDescent="0.3">
      <c r="B550" s="9" t="s">
        <v>188</v>
      </c>
    </row>
    <row r="551" spans="1:14" ht="18" x14ac:dyDescent="0.3">
      <c r="B551" s="9"/>
      <c r="F551" s="329" t="s">
        <v>189</v>
      </c>
      <c r="G551" s="330"/>
      <c r="H551" s="331"/>
      <c r="I551" s="329" t="s">
        <v>190</v>
      </c>
      <c r="J551" s="330"/>
      <c r="K551" s="331"/>
      <c r="L551" s="329" t="s">
        <v>191</v>
      </c>
      <c r="M551" s="330"/>
      <c r="N551" s="331"/>
    </row>
    <row r="552" spans="1:14" s="81" customFormat="1" ht="28.8" x14ac:dyDescent="0.3">
      <c r="B552" s="82"/>
      <c r="D552" s="322" t="s">
        <v>57</v>
      </c>
      <c r="E552" s="322"/>
      <c r="F552" s="83" t="s">
        <v>6</v>
      </c>
      <c r="G552" s="286" t="s">
        <v>192</v>
      </c>
      <c r="H552" s="287" t="s">
        <v>193</v>
      </c>
      <c r="I552" s="83" t="s">
        <v>192</v>
      </c>
      <c r="J552" s="286" t="s">
        <v>194</v>
      </c>
      <c r="K552" s="287" t="s">
        <v>195</v>
      </c>
      <c r="L552" s="83" t="s">
        <v>6</v>
      </c>
      <c r="M552" s="286" t="s">
        <v>192</v>
      </c>
      <c r="N552" s="287" t="s">
        <v>193</v>
      </c>
    </row>
    <row r="553" spans="1:14" s="1" customFormat="1" x14ac:dyDescent="0.3">
      <c r="B553" s="2"/>
      <c r="D553" s="87"/>
      <c r="E553" s="288" t="s">
        <v>129</v>
      </c>
      <c r="F553" s="264">
        <v>245</v>
      </c>
      <c r="G553" s="165">
        <v>280</v>
      </c>
      <c r="H553" s="265">
        <v>404</v>
      </c>
      <c r="I553" s="289">
        <v>0.14399999999999999</v>
      </c>
      <c r="J553" s="155">
        <v>0.65200000000000002</v>
      </c>
      <c r="K553" s="270">
        <v>0.106</v>
      </c>
      <c r="L553" s="289">
        <f t="shared" ref="L553:N557" si="6">IF(F553=0,"",IF(F$558=0,"",F553/F$558))</f>
        <v>0.14121037463976946</v>
      </c>
      <c r="M553" s="155">
        <f t="shared" si="6"/>
        <v>0.13474494706448509</v>
      </c>
      <c r="N553" s="270">
        <f t="shared" si="6"/>
        <v>0.1512542119056533</v>
      </c>
    </row>
    <row r="554" spans="1:14" x14ac:dyDescent="0.3">
      <c r="A554" s="3"/>
      <c r="D554" s="97"/>
      <c r="E554" s="290" t="s">
        <v>130</v>
      </c>
      <c r="F554" s="103">
        <v>411</v>
      </c>
      <c r="G554" s="167">
        <v>556</v>
      </c>
      <c r="H554" s="266">
        <v>766</v>
      </c>
      <c r="I554" s="233">
        <v>0.35199999999999998</v>
      </c>
      <c r="J554" s="158">
        <v>0.86399999999999999</v>
      </c>
      <c r="K554" s="272">
        <v>0.13300000000000001</v>
      </c>
      <c r="L554" s="233">
        <f t="shared" si="6"/>
        <v>0.23688760806916426</v>
      </c>
      <c r="M554" s="158">
        <f t="shared" si="6"/>
        <v>0.26756496631376325</v>
      </c>
      <c r="N554" s="272">
        <f t="shared" si="6"/>
        <v>0.28678397603893674</v>
      </c>
    </row>
    <row r="555" spans="1:14" x14ac:dyDescent="0.3">
      <c r="A555" s="3"/>
      <c r="D555" s="97"/>
      <c r="E555" s="290" t="s">
        <v>131</v>
      </c>
      <c r="F555" s="103">
        <v>317</v>
      </c>
      <c r="G555" s="167">
        <v>347</v>
      </c>
      <c r="H555" s="266">
        <v>274</v>
      </c>
      <c r="I555" s="233">
        <v>9.1999999999999998E-2</v>
      </c>
      <c r="J555" s="158">
        <v>-0.13800000000000001</v>
      </c>
      <c r="K555" s="272">
        <v>-2.9000000000000001E-2</v>
      </c>
      <c r="L555" s="233">
        <f t="shared" si="6"/>
        <v>0.18270893371757926</v>
      </c>
      <c r="M555" s="158">
        <f t="shared" si="6"/>
        <v>0.16698748796920115</v>
      </c>
      <c r="N555" s="272">
        <f t="shared" si="6"/>
        <v>0.1025833021340322</v>
      </c>
    </row>
    <row r="556" spans="1:14" x14ac:dyDescent="0.3">
      <c r="A556" s="3"/>
      <c r="D556" s="97"/>
      <c r="E556" s="290" t="s">
        <v>132</v>
      </c>
      <c r="F556" s="103">
        <v>308</v>
      </c>
      <c r="G556" s="167">
        <v>352</v>
      </c>
      <c r="H556" s="266">
        <v>327</v>
      </c>
      <c r="I556" s="233">
        <v>0.14399999999999999</v>
      </c>
      <c r="J556" s="158">
        <v>6.2E-2</v>
      </c>
      <c r="K556" s="272">
        <v>1.2E-2</v>
      </c>
      <c r="L556" s="233">
        <f t="shared" si="6"/>
        <v>0.17752161383285303</v>
      </c>
      <c r="M556" s="158">
        <f t="shared" si="6"/>
        <v>0.16939364773820981</v>
      </c>
      <c r="N556" s="272">
        <f t="shared" si="6"/>
        <v>0.1224260576563085</v>
      </c>
    </row>
    <row r="557" spans="1:14" s="1" customFormat="1" x14ac:dyDescent="0.3">
      <c r="B557" s="2"/>
      <c r="D557" s="107"/>
      <c r="E557" s="291" t="s">
        <v>133</v>
      </c>
      <c r="F557" s="113">
        <v>454</v>
      </c>
      <c r="G557" s="284">
        <v>543</v>
      </c>
      <c r="H557" s="267">
        <v>900</v>
      </c>
      <c r="I557" s="234">
        <v>0.19600000000000001</v>
      </c>
      <c r="J557" s="274">
        <v>0.98199999999999998</v>
      </c>
      <c r="K557" s="275">
        <v>0.14699999999999999</v>
      </c>
      <c r="L557" s="234">
        <f t="shared" si="6"/>
        <v>0.26167146974063399</v>
      </c>
      <c r="M557" s="274">
        <f t="shared" si="6"/>
        <v>0.2613089509143407</v>
      </c>
      <c r="N557" s="275">
        <f t="shared" si="6"/>
        <v>0.33695245226506926</v>
      </c>
    </row>
    <row r="558" spans="1:14" x14ac:dyDescent="0.3">
      <c r="A558" s="3"/>
      <c r="D558" s="107"/>
      <c r="E558" s="291" t="s">
        <v>135</v>
      </c>
      <c r="F558" s="113">
        <f>SUM(F553:F557)</f>
        <v>1735</v>
      </c>
      <c r="G558" s="284">
        <f>SUM(G553:G557)</f>
        <v>2078</v>
      </c>
      <c r="H558" s="267">
        <f>SUM(H553:H557)</f>
        <v>2671</v>
      </c>
      <c r="I558" s="234">
        <f>IF(F558&gt;0,G558/F558-1,"N/A")</f>
        <v>0.19769452449567715</v>
      </c>
      <c r="J558" s="274">
        <f>IF(F558&gt;0,H558/F558-1,H558/G558-1)</f>
        <v>0.53948126801152729</v>
      </c>
      <c r="K558" s="275">
        <f>IF(F558&gt;0,((J558+1)^0.2)-1,((J558+1)^0.25)-1)</f>
        <v>9.012144138081446E-2</v>
      </c>
      <c r="L558" s="234">
        <f>IF(F558=0,"",SUM(L553:L557))</f>
        <v>1</v>
      </c>
      <c r="M558" s="274">
        <f>SUM(M553:M557)</f>
        <v>1</v>
      </c>
      <c r="N558" s="275">
        <f>SUM(N553:N557)</f>
        <v>1</v>
      </c>
    </row>
    <row r="559" spans="1:14" x14ac:dyDescent="0.3">
      <c r="A559" s="3"/>
      <c r="D559" s="39" t="s">
        <v>196</v>
      </c>
    </row>
    <row r="561" spans="1:13" s="5" customFormat="1" ht="23.4" x14ac:dyDescent="0.3">
      <c r="A561" s="6" t="s">
        <v>197</v>
      </c>
      <c r="B561" s="7"/>
      <c r="E561" s="136"/>
      <c r="F561" s="136"/>
      <c r="G561" s="137"/>
      <c r="H561" s="8"/>
      <c r="I561" s="8"/>
      <c r="J561" s="137"/>
      <c r="K561" s="8"/>
    </row>
    <row r="562" spans="1:13" ht="18" x14ac:dyDescent="0.3">
      <c r="B562" s="9" t="s">
        <v>198</v>
      </c>
    </row>
    <row r="563" spans="1:13" s="81" customFormat="1" x14ac:dyDescent="0.3">
      <c r="B563" s="82"/>
      <c r="D563" s="322" t="s">
        <v>57</v>
      </c>
      <c r="E563" s="323"/>
      <c r="F563" s="152" t="s">
        <v>129</v>
      </c>
      <c r="G563" s="153" t="s">
        <v>130</v>
      </c>
      <c r="H563" s="130" t="s">
        <v>131</v>
      </c>
      <c r="I563" s="129" t="s">
        <v>132</v>
      </c>
      <c r="J563" s="164" t="s">
        <v>133</v>
      </c>
    </row>
    <row r="564" spans="1:13" s="1" customFormat="1" x14ac:dyDescent="0.3">
      <c r="B564" s="2"/>
      <c r="D564" s="87"/>
      <c r="E564" s="180" t="s">
        <v>199</v>
      </c>
      <c r="F564" s="269">
        <v>1.9E-2</v>
      </c>
      <c r="G564" s="155">
        <v>7.0000000000000001E-3</v>
      </c>
      <c r="H564" s="72">
        <v>0.10199999999999999</v>
      </c>
      <c r="I564" s="70">
        <v>0.18099999999999999</v>
      </c>
      <c r="J564" s="270">
        <v>4.2999999999999997E-2</v>
      </c>
    </row>
    <row r="565" spans="1:13" x14ac:dyDescent="0.3">
      <c r="D565" s="97"/>
      <c r="E565" s="186" t="s">
        <v>111</v>
      </c>
      <c r="F565" s="271">
        <v>0.11700000000000001</v>
      </c>
      <c r="G565" s="158">
        <v>2.5999999999999999E-2</v>
      </c>
      <c r="H565" s="148">
        <v>4.9000000000000002E-2</v>
      </c>
      <c r="I565" s="196">
        <v>1.0999999999999999E-2</v>
      </c>
      <c r="J565" s="272">
        <v>2.3E-2</v>
      </c>
      <c r="K565" s="3"/>
    </row>
    <row r="566" spans="1:13" x14ac:dyDescent="0.3">
      <c r="D566" s="97"/>
      <c r="E566" s="186" t="s">
        <v>112</v>
      </c>
      <c r="F566" s="271">
        <v>0.36699999999999999</v>
      </c>
      <c r="G566" s="158">
        <v>0.24</v>
      </c>
      <c r="H566" s="148">
        <v>0.34</v>
      </c>
      <c r="I566" s="196">
        <v>0.25900000000000001</v>
      </c>
      <c r="J566" s="272">
        <v>0.30199999999999999</v>
      </c>
      <c r="K566" s="3"/>
    </row>
    <row r="567" spans="1:13" s="1" customFormat="1" x14ac:dyDescent="0.3">
      <c r="B567" s="2"/>
      <c r="D567" s="107"/>
      <c r="E567" s="189" t="s">
        <v>146</v>
      </c>
      <c r="F567" s="273">
        <v>0.497</v>
      </c>
      <c r="G567" s="274">
        <v>0.72699999999999998</v>
      </c>
      <c r="H567" s="150">
        <v>0.50800000000000001</v>
      </c>
      <c r="I567" s="200">
        <v>0.54900000000000004</v>
      </c>
      <c r="J567" s="275">
        <v>0.63200000000000001</v>
      </c>
    </row>
    <row r="568" spans="1:13" s="1" customFormat="1" x14ac:dyDescent="0.3">
      <c r="B568" s="2"/>
      <c r="E568" s="202" t="s">
        <v>135</v>
      </c>
      <c r="F568" s="292">
        <f>SUM(F564:F567)</f>
        <v>1</v>
      </c>
      <c r="G568" s="293">
        <f>SUM(G564:G567)</f>
        <v>1</v>
      </c>
      <c r="H568" s="294">
        <f>SUM(H564:H567)</f>
        <v>0.999</v>
      </c>
      <c r="I568" s="295">
        <f>SUM(I564:I567)</f>
        <v>1</v>
      </c>
      <c r="J568" s="296">
        <f>SUM(J564:J567)</f>
        <v>1</v>
      </c>
      <c r="K568" s="117"/>
    </row>
    <row r="570" spans="1:13" ht="18" x14ac:dyDescent="0.3">
      <c r="A570" s="3"/>
      <c r="B570" s="9" t="s">
        <v>200</v>
      </c>
    </row>
    <row r="571" spans="1:13" ht="18" x14ac:dyDescent="0.3">
      <c r="A571" s="3"/>
      <c r="B571" s="9"/>
      <c r="F571" s="327" t="s">
        <v>199</v>
      </c>
      <c r="G571" s="328"/>
      <c r="H571" s="327" t="s">
        <v>201</v>
      </c>
      <c r="I571" s="328"/>
      <c r="J571" s="327" t="s">
        <v>112</v>
      </c>
      <c r="K571" s="328"/>
      <c r="L571" s="327" t="s">
        <v>146</v>
      </c>
      <c r="M571" s="328"/>
    </row>
    <row r="572" spans="1:13" x14ac:dyDescent="0.3">
      <c r="A572" s="3"/>
      <c r="D572" s="322" t="s">
        <v>57</v>
      </c>
      <c r="E572" s="323"/>
      <c r="F572" s="297" t="s">
        <v>202</v>
      </c>
      <c r="G572" s="298" t="s">
        <v>203</v>
      </c>
      <c r="H572" s="299" t="s">
        <v>202</v>
      </c>
      <c r="I572" s="300" t="s">
        <v>203</v>
      </c>
      <c r="J572" s="297" t="s">
        <v>202</v>
      </c>
      <c r="K572" s="298" t="s">
        <v>203</v>
      </c>
      <c r="L572" s="299" t="s">
        <v>202</v>
      </c>
      <c r="M572" s="300" t="s">
        <v>203</v>
      </c>
    </row>
    <row r="573" spans="1:13" x14ac:dyDescent="0.3">
      <c r="A573" s="3"/>
      <c r="D573" s="301"/>
      <c r="E573" s="302" t="s">
        <v>129</v>
      </c>
      <c r="F573" s="303">
        <v>4</v>
      </c>
      <c r="G573" s="304">
        <v>0.5</v>
      </c>
      <c r="H573" s="305">
        <v>22</v>
      </c>
      <c r="I573" s="306">
        <v>0.379</v>
      </c>
      <c r="J573" s="303">
        <v>52</v>
      </c>
      <c r="K573" s="304">
        <v>5.1999999999999998E-2</v>
      </c>
      <c r="L573" s="305">
        <v>224</v>
      </c>
      <c r="M573" s="306">
        <v>0</v>
      </c>
    </row>
    <row r="574" spans="1:13" x14ac:dyDescent="0.3">
      <c r="A574" s="3"/>
      <c r="D574" s="307"/>
      <c r="E574" s="308"/>
      <c r="F574" s="309">
        <v>5</v>
      </c>
      <c r="G574" s="310">
        <v>0.53500000000000003</v>
      </c>
      <c r="H574" s="311">
        <v>28</v>
      </c>
      <c r="I574" s="312">
        <v>0.51</v>
      </c>
      <c r="J574" s="309">
        <v>68</v>
      </c>
      <c r="K574" s="310">
        <v>0.47599999999999998</v>
      </c>
      <c r="L574" s="311">
        <v>303</v>
      </c>
      <c r="M574" s="312">
        <v>1</v>
      </c>
    </row>
    <row r="575" spans="1:13" x14ac:dyDescent="0.3">
      <c r="A575" s="3"/>
      <c r="D575" s="307"/>
      <c r="E575" s="308"/>
      <c r="F575" s="309">
        <v>6</v>
      </c>
      <c r="G575" s="310">
        <v>0.53800000000000003</v>
      </c>
      <c r="H575" s="311">
        <v>34</v>
      </c>
      <c r="I575" s="312">
        <v>0.58099999999999996</v>
      </c>
      <c r="J575" s="309">
        <v>84</v>
      </c>
      <c r="K575" s="310">
        <v>0.79</v>
      </c>
      <c r="L575" s="311">
        <v>382</v>
      </c>
      <c r="M575" s="312">
        <v>0.98799999999999999</v>
      </c>
    </row>
    <row r="576" spans="1:13" x14ac:dyDescent="0.3">
      <c r="A576" s="3"/>
      <c r="D576" s="313"/>
      <c r="E576" s="314"/>
      <c r="F576" s="315">
        <v>7</v>
      </c>
      <c r="G576" s="316">
        <v>0.51</v>
      </c>
      <c r="H576" s="317">
        <v>40</v>
      </c>
      <c r="I576" s="318">
        <v>0.61299999999999999</v>
      </c>
      <c r="J576" s="315">
        <v>100</v>
      </c>
      <c r="K576" s="316">
        <v>0.76500000000000001</v>
      </c>
      <c r="L576" s="317">
        <v>461</v>
      </c>
      <c r="M576" s="318">
        <v>9.5000000000000001E-2</v>
      </c>
    </row>
    <row r="577" spans="1:13" x14ac:dyDescent="0.3">
      <c r="A577" s="3"/>
      <c r="D577" s="301"/>
      <c r="E577" s="302" t="s">
        <v>130</v>
      </c>
      <c r="F577" s="303">
        <v>7</v>
      </c>
      <c r="G577" s="304">
        <v>0.57199999999999995</v>
      </c>
      <c r="H577" s="305">
        <v>17</v>
      </c>
      <c r="I577" s="306">
        <v>0.55700000000000005</v>
      </c>
      <c r="J577" s="303">
        <v>41</v>
      </c>
      <c r="K577" s="304">
        <v>0.39600000000000002</v>
      </c>
      <c r="L577" s="305">
        <v>156</v>
      </c>
      <c r="M577" s="306">
        <v>0.35099999999999998</v>
      </c>
    </row>
    <row r="578" spans="1:13" x14ac:dyDescent="0.3">
      <c r="A578" s="3"/>
      <c r="D578" s="307"/>
      <c r="E578" s="308"/>
      <c r="F578" s="309">
        <v>8</v>
      </c>
      <c r="G578" s="310">
        <v>0.57199999999999995</v>
      </c>
      <c r="H578" s="311">
        <v>23</v>
      </c>
      <c r="I578" s="312">
        <v>0.58699999999999997</v>
      </c>
      <c r="J578" s="309">
        <v>57</v>
      </c>
      <c r="K578" s="310">
        <v>0.71299999999999997</v>
      </c>
      <c r="L578" s="311">
        <v>235</v>
      </c>
      <c r="M578" s="312">
        <v>1</v>
      </c>
    </row>
    <row r="579" spans="1:13" x14ac:dyDescent="0.3">
      <c r="A579" s="3"/>
      <c r="D579" s="307"/>
      <c r="E579" s="308"/>
      <c r="F579" s="309">
        <v>9</v>
      </c>
      <c r="G579" s="310">
        <v>0.56699999999999995</v>
      </c>
      <c r="H579" s="311">
        <v>29</v>
      </c>
      <c r="I579" s="312">
        <v>0.57799999999999996</v>
      </c>
      <c r="J579" s="309">
        <v>73</v>
      </c>
      <c r="K579" s="310">
        <v>0.72699999999999998</v>
      </c>
      <c r="L579" s="311">
        <v>314</v>
      </c>
      <c r="M579" s="312">
        <v>0.92300000000000004</v>
      </c>
    </row>
    <row r="580" spans="1:13" x14ac:dyDescent="0.3">
      <c r="A580" s="3"/>
      <c r="D580" s="313"/>
      <c r="E580" s="314"/>
      <c r="F580" s="315">
        <v>10</v>
      </c>
      <c r="G580" s="316">
        <v>0.56200000000000006</v>
      </c>
      <c r="H580" s="317">
        <v>35</v>
      </c>
      <c r="I580" s="318">
        <v>0.55200000000000005</v>
      </c>
      <c r="J580" s="315">
        <v>89</v>
      </c>
      <c r="K580" s="316">
        <v>0.438</v>
      </c>
      <c r="L580" s="317">
        <v>393</v>
      </c>
      <c r="M580" s="318">
        <v>0</v>
      </c>
    </row>
    <row r="581" spans="1:13" x14ac:dyDescent="0.3">
      <c r="A581" s="3"/>
      <c r="D581" s="301"/>
      <c r="E581" s="302" t="s">
        <v>131</v>
      </c>
      <c r="F581" s="303">
        <v>7</v>
      </c>
      <c r="G581" s="304">
        <v>0.32300000000000001</v>
      </c>
      <c r="H581" s="305">
        <v>22</v>
      </c>
      <c r="I581" s="306">
        <v>0.42299999999999999</v>
      </c>
      <c r="J581" s="303">
        <v>52</v>
      </c>
      <c r="K581" s="304">
        <v>0.104</v>
      </c>
      <c r="L581" s="305">
        <v>320</v>
      </c>
      <c r="M581" s="306">
        <v>0</v>
      </c>
    </row>
    <row r="582" spans="1:13" x14ac:dyDescent="0.3">
      <c r="A582" s="3"/>
      <c r="D582" s="307"/>
      <c r="E582" s="308"/>
      <c r="F582" s="309">
        <v>8</v>
      </c>
      <c r="G582" s="310">
        <v>0.52500000000000002</v>
      </c>
      <c r="H582" s="311">
        <v>28</v>
      </c>
      <c r="I582" s="312">
        <v>0.46700000000000003</v>
      </c>
      <c r="J582" s="309">
        <v>68</v>
      </c>
      <c r="K582" s="310">
        <v>0.38600000000000001</v>
      </c>
      <c r="L582" s="311">
        <v>399</v>
      </c>
      <c r="M582" s="312">
        <v>1</v>
      </c>
    </row>
    <row r="583" spans="1:13" x14ac:dyDescent="0.3">
      <c r="A583" s="3"/>
      <c r="D583" s="307"/>
      <c r="E583" s="308"/>
      <c r="F583" s="309">
        <v>9</v>
      </c>
      <c r="G583" s="310">
        <v>0.52500000000000002</v>
      </c>
      <c r="H583" s="311">
        <v>34</v>
      </c>
      <c r="I583" s="312">
        <v>0.51900000000000002</v>
      </c>
      <c r="J583" s="309">
        <v>84</v>
      </c>
      <c r="K583" s="310">
        <v>0.77300000000000002</v>
      </c>
      <c r="L583" s="311">
        <v>478</v>
      </c>
      <c r="M583" s="312">
        <v>0.61899999999999999</v>
      </c>
    </row>
    <row r="584" spans="1:13" x14ac:dyDescent="0.3">
      <c r="A584" s="3"/>
      <c r="D584" s="313"/>
      <c r="E584" s="314"/>
      <c r="F584" s="315">
        <v>10</v>
      </c>
      <c r="G584" s="316">
        <v>0.51800000000000002</v>
      </c>
      <c r="H584" s="317">
        <v>40</v>
      </c>
      <c r="I584" s="318">
        <v>0.48199999999999998</v>
      </c>
      <c r="J584" s="315">
        <v>100</v>
      </c>
      <c r="K584" s="316">
        <v>0.626</v>
      </c>
      <c r="L584" s="317">
        <v>557</v>
      </c>
      <c r="M584" s="318">
        <v>0.27100000000000002</v>
      </c>
    </row>
    <row r="585" spans="1:13" x14ac:dyDescent="0.3">
      <c r="A585" s="3"/>
      <c r="B585" s="3"/>
      <c r="D585" s="301"/>
      <c r="E585" s="302" t="s">
        <v>132</v>
      </c>
      <c r="F585" s="303">
        <v>7</v>
      </c>
      <c r="G585" s="304">
        <v>0.28599999999999998</v>
      </c>
      <c r="H585" s="305">
        <v>14</v>
      </c>
      <c r="I585" s="306">
        <v>0.505</v>
      </c>
      <c r="J585" s="303">
        <v>41</v>
      </c>
      <c r="K585" s="304">
        <v>0.253</v>
      </c>
      <c r="L585" s="305">
        <v>313</v>
      </c>
      <c r="M585" s="306">
        <v>0</v>
      </c>
    </row>
    <row r="586" spans="1:13" x14ac:dyDescent="0.3">
      <c r="A586" s="3"/>
      <c r="B586" s="3"/>
      <c r="D586" s="307"/>
      <c r="E586" s="308"/>
      <c r="F586" s="309">
        <v>8</v>
      </c>
      <c r="G586" s="310">
        <v>0.48699999999999999</v>
      </c>
      <c r="H586" s="311">
        <v>20</v>
      </c>
      <c r="I586" s="312">
        <v>0.505</v>
      </c>
      <c r="J586" s="309">
        <v>57</v>
      </c>
      <c r="K586" s="310">
        <v>0.66</v>
      </c>
      <c r="L586" s="311">
        <v>392</v>
      </c>
      <c r="M586" s="312">
        <v>1</v>
      </c>
    </row>
    <row r="587" spans="1:13" x14ac:dyDescent="0.3">
      <c r="A587" s="3"/>
      <c r="B587" s="3"/>
      <c r="D587" s="307"/>
      <c r="E587" s="308"/>
      <c r="F587" s="309">
        <v>9</v>
      </c>
      <c r="G587" s="310">
        <v>0.61599999999999999</v>
      </c>
      <c r="H587" s="311">
        <v>26</v>
      </c>
      <c r="I587" s="312">
        <v>0.50700000000000001</v>
      </c>
      <c r="J587" s="309">
        <v>73</v>
      </c>
      <c r="K587" s="310">
        <v>0.72499999999999998</v>
      </c>
      <c r="L587" s="311">
        <v>471</v>
      </c>
      <c r="M587" s="312">
        <v>0.69899999999999995</v>
      </c>
    </row>
    <row r="588" spans="1:13" x14ac:dyDescent="0.3">
      <c r="A588" s="3"/>
      <c r="B588" s="3"/>
      <c r="D588" s="313"/>
      <c r="E588" s="314"/>
      <c r="F588" s="315">
        <v>10</v>
      </c>
      <c r="G588" s="316">
        <v>0.61599999999999999</v>
      </c>
      <c r="H588" s="317">
        <v>32</v>
      </c>
      <c r="I588" s="318">
        <v>0.48799999999999999</v>
      </c>
      <c r="J588" s="315">
        <v>89</v>
      </c>
      <c r="K588" s="316">
        <v>0.36799999999999999</v>
      </c>
      <c r="L588" s="317">
        <v>550</v>
      </c>
      <c r="M588" s="318">
        <v>0.307</v>
      </c>
    </row>
    <row r="589" spans="1:13" x14ac:dyDescent="0.3">
      <c r="A589" s="3"/>
      <c r="B589" s="3"/>
      <c r="D589" s="301"/>
      <c r="E589" s="302" t="s">
        <v>133</v>
      </c>
      <c r="F589" s="303">
        <v>6</v>
      </c>
      <c r="G589" s="304">
        <v>0.60099999999999998</v>
      </c>
      <c r="H589" s="305">
        <v>8</v>
      </c>
      <c r="I589" s="306">
        <v>0.62</v>
      </c>
      <c r="J589" s="303">
        <v>6</v>
      </c>
      <c r="K589" s="304">
        <v>0.47</v>
      </c>
      <c r="L589" s="305">
        <v>107</v>
      </c>
      <c r="M589" s="306">
        <v>0.95199999999999996</v>
      </c>
    </row>
    <row r="590" spans="1:13" x14ac:dyDescent="0.3">
      <c r="A590" s="3"/>
      <c r="B590" s="3"/>
      <c r="D590" s="307"/>
      <c r="E590" s="308"/>
      <c r="F590" s="309">
        <v>7</v>
      </c>
      <c r="G590" s="310">
        <v>0.66900000000000004</v>
      </c>
      <c r="H590" s="311">
        <v>14</v>
      </c>
      <c r="I590" s="312">
        <v>0.65</v>
      </c>
      <c r="J590" s="309">
        <v>22</v>
      </c>
      <c r="K590" s="310">
        <v>0.85499999999999998</v>
      </c>
      <c r="L590" s="311">
        <v>186</v>
      </c>
      <c r="M590" s="312">
        <v>1</v>
      </c>
    </row>
    <row r="591" spans="1:13" x14ac:dyDescent="0.3">
      <c r="A591" s="3"/>
      <c r="B591" s="3"/>
      <c r="D591" s="307"/>
      <c r="E591" s="308"/>
      <c r="F591" s="309">
        <v>8</v>
      </c>
      <c r="G591" s="310">
        <v>0.66</v>
      </c>
      <c r="H591" s="311">
        <v>20</v>
      </c>
      <c r="I591" s="312">
        <v>0.65700000000000003</v>
      </c>
      <c r="J591" s="309">
        <v>38</v>
      </c>
      <c r="K591" s="310">
        <v>0.85199999999999998</v>
      </c>
      <c r="L591" s="311">
        <v>265</v>
      </c>
      <c r="M591" s="312">
        <v>0.60099999999999998</v>
      </c>
    </row>
    <row r="592" spans="1:13" x14ac:dyDescent="0.3">
      <c r="A592" s="3"/>
      <c r="B592" s="3"/>
      <c r="D592" s="313"/>
      <c r="E592" s="314"/>
      <c r="F592" s="315">
        <v>9</v>
      </c>
      <c r="G592" s="316">
        <v>0.623</v>
      </c>
      <c r="H592" s="317">
        <v>26</v>
      </c>
      <c r="I592" s="318">
        <v>0.626</v>
      </c>
      <c r="J592" s="315">
        <v>54</v>
      </c>
      <c r="K592" s="316">
        <v>0.376</v>
      </c>
      <c r="L592" s="317">
        <v>344</v>
      </c>
      <c r="M592" s="318">
        <v>0</v>
      </c>
    </row>
  </sheetData>
  <mergeCells count="32">
    <mergeCell ref="L551:N551"/>
    <mergeCell ref="D515:E515"/>
    <mergeCell ref="D525:E525"/>
    <mergeCell ref="D533:E533"/>
    <mergeCell ref="D541:E541"/>
    <mergeCell ref="H571:I571"/>
    <mergeCell ref="J571:K571"/>
    <mergeCell ref="D563:E563"/>
    <mergeCell ref="D507:E507"/>
    <mergeCell ref="F551:H551"/>
    <mergeCell ref="I551:K551"/>
    <mergeCell ref="D572:E572"/>
    <mergeCell ref="F187:I187"/>
    <mergeCell ref="J187:M187"/>
    <mergeCell ref="D152:E153"/>
    <mergeCell ref="F152:I152"/>
    <mergeCell ref="J152:M152"/>
    <mergeCell ref="D362:E362"/>
    <mergeCell ref="D372:E372"/>
    <mergeCell ref="D187:E188"/>
    <mergeCell ref="D552:E552"/>
    <mergeCell ref="D454:E454"/>
    <mergeCell ref="D464:E464"/>
    <mergeCell ref="D499:E499"/>
    <mergeCell ref="D418:E418"/>
    <mergeCell ref="L571:M571"/>
    <mergeCell ref="F571:G571"/>
    <mergeCell ref="D5:E5"/>
    <mergeCell ref="D38:E38"/>
    <mergeCell ref="D72:E72"/>
    <mergeCell ref="D82:E82"/>
    <mergeCell ref="D116:E11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592"/>
  <sheetViews>
    <sheetView showGridLines="0" tabSelected="1" topLeftCell="A440" zoomScaleNormal="100" workbookViewId="0">
      <selection activeCell="J448" sqref="J448"/>
    </sheetView>
  </sheetViews>
  <sheetFormatPr defaultColWidth="11.44140625" defaultRowHeight="14.4" x14ac:dyDescent="0.3"/>
  <cols>
    <col min="1" max="1" width="4" style="1" customWidth="1"/>
    <col min="2" max="2" width="4" style="2" customWidth="1"/>
    <col min="3" max="3" width="4" style="3" customWidth="1"/>
    <col min="4" max="4" width="28.5546875" style="3" customWidth="1"/>
    <col min="5" max="6" width="14.33203125" style="79" customWidth="1"/>
    <col min="7" max="7" width="14.33203125" style="80" customWidth="1"/>
    <col min="8" max="9" width="14.33203125" style="4" customWidth="1"/>
    <col min="10" max="10" width="14.33203125" style="80" customWidth="1"/>
    <col min="11" max="11" width="14.33203125" style="4" customWidth="1"/>
    <col min="12" max="14" width="14.33203125" style="3" customWidth="1"/>
    <col min="15" max="15" width="11.44140625" style="3" customWidth="1"/>
    <col min="16" max="16384" width="11.44140625" style="3"/>
  </cols>
  <sheetData>
    <row r="1" spans="1:11" s="5" customFormat="1" ht="23.4" x14ac:dyDescent="0.3">
      <c r="A1" s="6" t="s">
        <v>204</v>
      </c>
      <c r="B1" s="7"/>
      <c r="E1" s="136"/>
      <c r="F1" s="136"/>
      <c r="G1" s="137"/>
      <c r="H1" s="8"/>
      <c r="I1" s="8"/>
      <c r="J1" s="137"/>
      <c r="K1" s="8"/>
    </row>
    <row r="2" spans="1:11" s="171" customFormat="1" x14ac:dyDescent="0.3">
      <c r="B2" s="171" t="s">
        <v>205</v>
      </c>
      <c r="E2" s="172"/>
      <c r="F2" s="172"/>
      <c r="G2" s="172"/>
      <c r="H2" s="172"/>
      <c r="I2" s="172"/>
      <c r="J2" s="172"/>
    </row>
    <row r="3" spans="1:11" s="171" customFormat="1" x14ac:dyDescent="0.3">
      <c r="E3" s="172"/>
      <c r="F3" s="172"/>
      <c r="G3" s="172"/>
      <c r="H3" s="172"/>
      <c r="I3" s="172"/>
      <c r="J3" s="172"/>
    </row>
    <row r="4" spans="1:11" ht="18" x14ac:dyDescent="0.3">
      <c r="B4" s="9" t="s">
        <v>127</v>
      </c>
    </row>
    <row r="5" spans="1:11" s="81" customFormat="1" x14ac:dyDescent="0.3">
      <c r="B5" s="82"/>
      <c r="D5" s="322" t="s">
        <v>76</v>
      </c>
      <c r="E5" s="323"/>
      <c r="F5" s="178" t="s">
        <v>128</v>
      </c>
      <c r="G5" s="179" t="s">
        <v>206</v>
      </c>
      <c r="H5" s="130" t="s">
        <v>207</v>
      </c>
      <c r="I5" s="129" t="s">
        <v>208</v>
      </c>
      <c r="J5" s="141"/>
      <c r="K5" s="131"/>
    </row>
    <row r="6" spans="1:11" s="1" customFormat="1" x14ac:dyDescent="0.3">
      <c r="B6" s="2"/>
      <c r="D6" s="87" t="s">
        <v>115</v>
      </c>
      <c r="E6" s="180" t="s">
        <v>88</v>
      </c>
      <c r="F6" s="181">
        <v>0.246</v>
      </c>
      <c r="G6" s="182">
        <v>0.252</v>
      </c>
      <c r="H6" s="183">
        <v>0.222</v>
      </c>
      <c r="I6" s="184">
        <v>0.29199999999999998</v>
      </c>
      <c r="J6" s="183"/>
      <c r="K6" s="185"/>
    </row>
    <row r="7" spans="1:11" x14ac:dyDescent="0.3">
      <c r="D7" s="97"/>
      <c r="E7" s="186"/>
      <c r="F7" s="187"/>
      <c r="G7" s="188"/>
      <c r="H7" s="101"/>
      <c r="I7" s="100"/>
      <c r="J7" s="101"/>
      <c r="K7" s="102"/>
    </row>
    <row r="8" spans="1:11" x14ac:dyDescent="0.3">
      <c r="D8" s="97"/>
      <c r="E8" s="186"/>
      <c r="F8" s="187"/>
      <c r="G8" s="188"/>
      <c r="H8" s="101"/>
      <c r="I8" s="100"/>
      <c r="J8" s="101"/>
      <c r="K8" s="102"/>
    </row>
    <row r="9" spans="1:11" x14ac:dyDescent="0.3">
      <c r="D9" s="97"/>
      <c r="E9" s="186"/>
      <c r="F9" s="187"/>
      <c r="G9" s="188"/>
      <c r="H9" s="101"/>
      <c r="I9" s="100"/>
      <c r="J9" s="101"/>
      <c r="K9" s="102"/>
    </row>
    <row r="10" spans="1:11" x14ac:dyDescent="0.3">
      <c r="A10" s="3"/>
      <c r="D10" s="97"/>
      <c r="E10" s="186"/>
      <c r="F10" s="187"/>
      <c r="G10" s="188"/>
      <c r="H10" s="101"/>
      <c r="I10" s="100"/>
      <c r="J10" s="101"/>
      <c r="K10" s="102"/>
    </row>
    <row r="11" spans="1:11" x14ac:dyDescent="0.3">
      <c r="A11" s="3"/>
      <c r="D11" s="97"/>
      <c r="E11" s="186"/>
      <c r="F11" s="187"/>
      <c r="G11" s="188"/>
      <c r="H11" s="101"/>
      <c r="I11" s="100"/>
      <c r="J11" s="101"/>
      <c r="K11" s="102"/>
    </row>
    <row r="12" spans="1:11" x14ac:dyDescent="0.3">
      <c r="A12" s="3"/>
      <c r="D12" s="97"/>
      <c r="E12" s="186"/>
      <c r="F12" s="187"/>
      <c r="G12" s="188"/>
      <c r="H12" s="101"/>
      <c r="I12" s="100"/>
      <c r="J12" s="101"/>
      <c r="K12" s="102"/>
    </row>
    <row r="13" spans="1:11" x14ac:dyDescent="0.3">
      <c r="A13" s="3"/>
      <c r="D13" s="97"/>
      <c r="E13" s="186"/>
      <c r="F13" s="187"/>
      <c r="G13" s="188"/>
      <c r="H13" s="101"/>
      <c r="I13" s="100"/>
      <c r="J13" s="101"/>
      <c r="K13" s="102"/>
    </row>
    <row r="14" spans="1:11" x14ac:dyDescent="0.3">
      <c r="A14" s="3"/>
      <c r="D14" s="97"/>
      <c r="E14" s="186"/>
      <c r="F14" s="187"/>
      <c r="G14" s="188"/>
      <c r="H14" s="101"/>
      <c r="I14" s="100"/>
      <c r="J14" s="101"/>
      <c r="K14" s="102"/>
    </row>
    <row r="15" spans="1:11" x14ac:dyDescent="0.3">
      <c r="A15" s="3"/>
      <c r="D15" s="97"/>
      <c r="E15" s="186"/>
      <c r="F15" s="187"/>
      <c r="G15" s="188"/>
      <c r="H15" s="101"/>
      <c r="I15" s="100"/>
      <c r="J15" s="101"/>
      <c r="K15" s="102"/>
    </row>
    <row r="16" spans="1:11" x14ac:dyDescent="0.3">
      <c r="A16" s="3"/>
      <c r="D16" s="97"/>
      <c r="E16" s="186"/>
      <c r="F16" s="187"/>
      <c r="G16" s="188"/>
      <c r="H16" s="101"/>
      <c r="I16" s="100"/>
      <c r="J16" s="101"/>
      <c r="K16" s="102"/>
    </row>
    <row r="17" spans="1:11" x14ac:dyDescent="0.3">
      <c r="A17" s="3"/>
      <c r="D17" s="97"/>
      <c r="E17" s="186"/>
      <c r="F17" s="187"/>
      <c r="G17" s="188"/>
      <c r="H17" s="101"/>
      <c r="I17" s="100"/>
      <c r="J17" s="101"/>
      <c r="K17" s="102"/>
    </row>
    <row r="18" spans="1:11" x14ac:dyDescent="0.3">
      <c r="A18" s="3"/>
      <c r="D18" s="97"/>
      <c r="E18" s="186"/>
      <c r="F18" s="187"/>
      <c r="G18" s="188"/>
      <c r="H18" s="101"/>
      <c r="I18" s="100"/>
      <c r="J18" s="101"/>
      <c r="K18" s="102"/>
    </row>
    <row r="19" spans="1:11" x14ac:dyDescent="0.3">
      <c r="A19" s="3"/>
      <c r="D19" s="97"/>
      <c r="E19" s="186"/>
      <c r="F19" s="187"/>
      <c r="G19" s="188"/>
      <c r="H19" s="101"/>
      <c r="I19" s="100"/>
      <c r="J19" s="101"/>
      <c r="K19" s="102"/>
    </row>
    <row r="20" spans="1:11" x14ac:dyDescent="0.3">
      <c r="A20" s="3"/>
      <c r="D20" s="97"/>
      <c r="E20" s="186"/>
      <c r="F20" s="187"/>
      <c r="G20" s="188"/>
      <c r="H20" s="101"/>
      <c r="I20" s="100"/>
      <c r="J20" s="101"/>
      <c r="K20" s="102"/>
    </row>
    <row r="21" spans="1:11" x14ac:dyDescent="0.3">
      <c r="A21" s="3"/>
      <c r="D21" s="97"/>
      <c r="E21" s="186"/>
      <c r="F21" s="187"/>
      <c r="G21" s="188"/>
      <c r="H21" s="101"/>
      <c r="I21" s="100"/>
      <c r="J21" s="101"/>
      <c r="K21" s="102"/>
    </row>
    <row r="22" spans="1:11" x14ac:dyDescent="0.3">
      <c r="A22" s="3"/>
      <c r="D22" s="97"/>
      <c r="E22" s="186"/>
      <c r="F22" s="187"/>
      <c r="G22" s="188"/>
      <c r="H22" s="101"/>
      <c r="I22" s="100"/>
      <c r="J22" s="101"/>
      <c r="K22" s="102"/>
    </row>
    <row r="23" spans="1:11" x14ac:dyDescent="0.3">
      <c r="A23" s="3"/>
      <c r="D23" s="97"/>
      <c r="E23" s="186"/>
      <c r="F23" s="187"/>
      <c r="G23" s="188"/>
      <c r="H23" s="101"/>
      <c r="I23" s="100"/>
      <c r="J23" s="101"/>
      <c r="K23" s="102"/>
    </row>
    <row r="24" spans="1:11" x14ac:dyDescent="0.3">
      <c r="A24" s="3"/>
      <c r="D24" s="97"/>
      <c r="E24" s="186"/>
      <c r="F24" s="187"/>
      <c r="G24" s="188"/>
      <c r="H24" s="101"/>
      <c r="I24" s="100"/>
      <c r="J24" s="101"/>
      <c r="K24" s="102"/>
    </row>
    <row r="25" spans="1:11" x14ac:dyDescent="0.3">
      <c r="A25" s="3"/>
      <c r="D25" s="97"/>
      <c r="E25" s="186"/>
      <c r="F25" s="187"/>
      <c r="G25" s="188"/>
      <c r="H25" s="101"/>
      <c r="I25" s="100"/>
      <c r="J25" s="101"/>
      <c r="K25" s="102"/>
    </row>
    <row r="26" spans="1:11" s="1" customFormat="1" x14ac:dyDescent="0.3">
      <c r="A26" s="3"/>
      <c r="B26" s="2"/>
      <c r="D26" s="97"/>
      <c r="E26" s="186"/>
      <c r="F26" s="187"/>
      <c r="G26" s="188"/>
      <c r="H26" s="101"/>
      <c r="I26" s="100"/>
      <c r="J26" s="101"/>
      <c r="K26" s="102"/>
    </row>
    <row r="27" spans="1:11" x14ac:dyDescent="0.3">
      <c r="A27" s="3"/>
      <c r="D27" s="97"/>
      <c r="E27" s="186"/>
      <c r="F27" s="187"/>
      <c r="G27" s="188"/>
      <c r="H27" s="101"/>
      <c r="I27" s="100"/>
      <c r="J27" s="101"/>
      <c r="K27" s="102"/>
    </row>
    <row r="28" spans="1:11" x14ac:dyDescent="0.3">
      <c r="A28" s="3"/>
      <c r="D28" s="97"/>
      <c r="E28" s="186"/>
      <c r="F28" s="187"/>
      <c r="G28" s="188"/>
      <c r="H28" s="101"/>
      <c r="I28" s="100"/>
      <c r="J28" s="101"/>
      <c r="K28" s="102"/>
    </row>
    <row r="29" spans="1:11" x14ac:dyDescent="0.3">
      <c r="A29" s="3"/>
      <c r="D29" s="97"/>
      <c r="E29" s="186"/>
      <c r="F29" s="187"/>
      <c r="G29" s="188"/>
      <c r="H29" s="101"/>
      <c r="I29" s="100"/>
      <c r="J29" s="101"/>
      <c r="K29" s="102"/>
    </row>
    <row r="30" spans="1:11" s="1" customFormat="1" x14ac:dyDescent="0.3">
      <c r="A30" s="3"/>
      <c r="B30" s="2"/>
      <c r="D30" s="97"/>
      <c r="E30" s="186"/>
      <c r="F30" s="187"/>
      <c r="G30" s="188"/>
      <c r="H30" s="101"/>
      <c r="I30" s="100"/>
      <c r="J30" s="101"/>
      <c r="K30" s="102"/>
    </row>
    <row r="31" spans="1:11" x14ac:dyDescent="0.3">
      <c r="A31" s="3"/>
      <c r="D31" s="97"/>
      <c r="E31" s="186"/>
      <c r="F31" s="187"/>
      <c r="G31" s="188"/>
      <c r="H31" s="101"/>
      <c r="I31" s="100"/>
      <c r="J31" s="101"/>
      <c r="K31" s="102"/>
    </row>
    <row r="32" spans="1:11" x14ac:dyDescent="0.3">
      <c r="A32" s="3"/>
      <c r="D32" s="97"/>
      <c r="E32" s="186"/>
      <c r="F32" s="187"/>
      <c r="G32" s="188"/>
      <c r="H32" s="101"/>
      <c r="I32" s="100"/>
      <c r="J32" s="101"/>
      <c r="K32" s="102"/>
    </row>
    <row r="33" spans="1:11" x14ac:dyDescent="0.3">
      <c r="A33" s="3"/>
      <c r="D33" s="97"/>
      <c r="E33" s="186"/>
      <c r="F33" s="187"/>
      <c r="G33" s="188"/>
      <c r="H33" s="101"/>
      <c r="I33" s="100"/>
      <c r="J33" s="101"/>
      <c r="K33" s="102"/>
    </row>
    <row r="34" spans="1:11" x14ac:dyDescent="0.3">
      <c r="A34" s="3"/>
      <c r="D34" s="97"/>
      <c r="E34" s="186"/>
      <c r="F34" s="187"/>
      <c r="G34" s="188"/>
      <c r="H34" s="101"/>
      <c r="I34" s="100"/>
      <c r="J34" s="101"/>
      <c r="K34" s="102"/>
    </row>
    <row r="35" spans="1:11" s="1" customFormat="1" x14ac:dyDescent="0.3">
      <c r="B35" s="2"/>
      <c r="D35" s="107"/>
      <c r="E35" s="189"/>
      <c r="F35" s="190"/>
      <c r="G35" s="191"/>
      <c r="H35" s="111"/>
      <c r="I35" s="110"/>
      <c r="J35" s="111"/>
      <c r="K35" s="112"/>
    </row>
    <row r="36" spans="1:11" s="39" customFormat="1" x14ac:dyDescent="0.3"/>
    <row r="37" spans="1:11" ht="18" x14ac:dyDescent="0.3">
      <c r="A37" s="3"/>
      <c r="B37" s="9" t="s">
        <v>134</v>
      </c>
    </row>
    <row r="38" spans="1:11" s="81" customFormat="1" x14ac:dyDescent="0.3">
      <c r="B38" s="82"/>
      <c r="D38" s="322" t="s">
        <v>76</v>
      </c>
      <c r="E38" s="323"/>
      <c r="F38" s="178" t="s">
        <v>128</v>
      </c>
      <c r="G38" s="179" t="s">
        <v>206</v>
      </c>
      <c r="H38" s="130" t="s">
        <v>207</v>
      </c>
      <c r="I38" s="129" t="s">
        <v>208</v>
      </c>
      <c r="J38" s="141"/>
      <c r="K38" s="131"/>
    </row>
    <row r="39" spans="1:11" s="1" customFormat="1" x14ac:dyDescent="0.3">
      <c r="B39" s="2"/>
      <c r="D39" s="87" t="s">
        <v>115</v>
      </c>
      <c r="E39" s="180" t="s">
        <v>88</v>
      </c>
      <c r="F39" s="192">
        <v>1</v>
      </c>
      <c r="G39" s="193">
        <v>1</v>
      </c>
      <c r="H39" s="72">
        <v>1</v>
      </c>
      <c r="I39" s="70">
        <v>1</v>
      </c>
      <c r="J39" s="72"/>
      <c r="K39" s="73"/>
    </row>
    <row r="40" spans="1:11" x14ac:dyDescent="0.3">
      <c r="D40" s="97"/>
      <c r="E40" s="186"/>
      <c r="F40" s="194"/>
      <c r="G40" s="195"/>
      <c r="H40" s="148"/>
      <c r="I40" s="196"/>
      <c r="J40" s="148"/>
      <c r="K40" s="197"/>
    </row>
    <row r="41" spans="1:11" x14ac:dyDescent="0.3">
      <c r="D41" s="97"/>
      <c r="E41" s="186"/>
      <c r="F41" s="194"/>
      <c r="G41" s="195"/>
      <c r="H41" s="148"/>
      <c r="I41" s="196"/>
      <c r="J41" s="148"/>
      <c r="K41" s="197"/>
    </row>
    <row r="42" spans="1:11" x14ac:dyDescent="0.3">
      <c r="D42" s="97"/>
      <c r="E42" s="186"/>
      <c r="F42" s="194"/>
      <c r="G42" s="195"/>
      <c r="H42" s="148"/>
      <c r="I42" s="196"/>
      <c r="J42" s="148"/>
      <c r="K42" s="197"/>
    </row>
    <row r="43" spans="1:11" x14ac:dyDescent="0.3">
      <c r="A43" s="3"/>
      <c r="D43" s="97"/>
      <c r="E43" s="186"/>
      <c r="F43" s="194"/>
      <c r="G43" s="195"/>
      <c r="H43" s="148"/>
      <c r="I43" s="196"/>
      <c r="J43" s="148"/>
      <c r="K43" s="197"/>
    </row>
    <row r="44" spans="1:11" x14ac:dyDescent="0.3">
      <c r="A44" s="3"/>
      <c r="D44" s="97"/>
      <c r="E44" s="186"/>
      <c r="F44" s="194"/>
      <c r="G44" s="195"/>
      <c r="H44" s="148"/>
      <c r="I44" s="196"/>
      <c r="J44" s="148"/>
      <c r="K44" s="197"/>
    </row>
    <row r="45" spans="1:11" x14ac:dyDescent="0.3">
      <c r="A45" s="3"/>
      <c r="D45" s="97"/>
      <c r="E45" s="186"/>
      <c r="F45" s="194"/>
      <c r="G45" s="195"/>
      <c r="H45" s="148"/>
      <c r="I45" s="196"/>
      <c r="J45" s="148"/>
      <c r="K45" s="197"/>
    </row>
    <row r="46" spans="1:11" x14ac:dyDescent="0.3">
      <c r="A46" s="3"/>
      <c r="D46" s="97"/>
      <c r="E46" s="186"/>
      <c r="F46" s="194"/>
      <c r="G46" s="195"/>
      <c r="H46" s="148"/>
      <c r="I46" s="196"/>
      <c r="J46" s="148"/>
      <c r="K46" s="197"/>
    </row>
    <row r="47" spans="1:11" x14ac:dyDescent="0.3">
      <c r="A47" s="3"/>
      <c r="D47" s="97"/>
      <c r="E47" s="186"/>
      <c r="F47" s="194"/>
      <c r="G47" s="195"/>
      <c r="H47" s="148"/>
      <c r="I47" s="196"/>
      <c r="J47" s="148"/>
      <c r="K47" s="197"/>
    </row>
    <row r="48" spans="1:11" x14ac:dyDescent="0.3">
      <c r="A48" s="3"/>
      <c r="D48" s="97"/>
      <c r="E48" s="186"/>
      <c r="F48" s="194"/>
      <c r="G48" s="195"/>
      <c r="H48" s="148"/>
      <c r="I48" s="196"/>
      <c r="J48" s="148"/>
      <c r="K48" s="197"/>
    </row>
    <row r="49" spans="1:11" x14ac:dyDescent="0.3">
      <c r="A49" s="3"/>
      <c r="D49" s="97"/>
      <c r="E49" s="186"/>
      <c r="F49" s="194"/>
      <c r="G49" s="195"/>
      <c r="H49" s="148"/>
      <c r="I49" s="196"/>
      <c r="J49" s="148"/>
      <c r="K49" s="197"/>
    </row>
    <row r="50" spans="1:11" x14ac:dyDescent="0.3">
      <c r="A50" s="3"/>
      <c r="D50" s="97"/>
      <c r="E50" s="186"/>
      <c r="F50" s="194"/>
      <c r="G50" s="195"/>
      <c r="H50" s="148"/>
      <c r="I50" s="196"/>
      <c r="J50" s="148"/>
      <c r="K50" s="197"/>
    </row>
    <row r="51" spans="1:11" x14ac:dyDescent="0.3">
      <c r="A51" s="3"/>
      <c r="D51" s="97"/>
      <c r="E51" s="186"/>
      <c r="F51" s="194"/>
      <c r="G51" s="195"/>
      <c r="H51" s="148"/>
      <c r="I51" s="196"/>
      <c r="J51" s="148"/>
      <c r="K51" s="197"/>
    </row>
    <row r="52" spans="1:11" x14ac:dyDescent="0.3">
      <c r="A52" s="3"/>
      <c r="D52" s="97"/>
      <c r="E52" s="186"/>
      <c r="F52" s="194"/>
      <c r="G52" s="195"/>
      <c r="H52" s="148"/>
      <c r="I52" s="196"/>
      <c r="J52" s="148"/>
      <c r="K52" s="197"/>
    </row>
    <row r="53" spans="1:11" x14ac:dyDescent="0.3">
      <c r="A53" s="3"/>
      <c r="D53" s="97"/>
      <c r="E53" s="186"/>
      <c r="F53" s="194"/>
      <c r="G53" s="195"/>
      <c r="H53" s="148"/>
      <c r="I53" s="196"/>
      <c r="J53" s="148"/>
      <c r="K53" s="197"/>
    </row>
    <row r="54" spans="1:11" x14ac:dyDescent="0.3">
      <c r="A54" s="3"/>
      <c r="D54" s="97"/>
      <c r="E54" s="186"/>
      <c r="F54" s="194"/>
      <c r="G54" s="195"/>
      <c r="H54" s="148"/>
      <c r="I54" s="196"/>
      <c r="J54" s="148"/>
      <c r="K54" s="197"/>
    </row>
    <row r="55" spans="1:11" x14ac:dyDescent="0.3">
      <c r="A55" s="3"/>
      <c r="D55" s="97"/>
      <c r="E55" s="186"/>
      <c r="F55" s="194"/>
      <c r="G55" s="195"/>
      <c r="H55" s="148"/>
      <c r="I55" s="196"/>
      <c r="J55" s="148"/>
      <c r="K55" s="197"/>
    </row>
    <row r="56" spans="1:11" x14ac:dyDescent="0.3">
      <c r="A56" s="3"/>
      <c r="D56" s="97"/>
      <c r="E56" s="186"/>
      <c r="F56" s="194"/>
      <c r="G56" s="195"/>
      <c r="H56" s="148"/>
      <c r="I56" s="196"/>
      <c r="J56" s="148"/>
      <c r="K56" s="197"/>
    </row>
    <row r="57" spans="1:11" x14ac:dyDescent="0.3">
      <c r="A57" s="3"/>
      <c r="D57" s="97"/>
      <c r="E57" s="186"/>
      <c r="F57" s="194"/>
      <c r="G57" s="195"/>
      <c r="H57" s="148"/>
      <c r="I57" s="196"/>
      <c r="J57" s="148"/>
      <c r="K57" s="197"/>
    </row>
    <row r="58" spans="1:11" x14ac:dyDescent="0.3">
      <c r="A58" s="3"/>
      <c r="D58" s="97"/>
      <c r="E58" s="186"/>
      <c r="F58" s="194"/>
      <c r="G58" s="195"/>
      <c r="H58" s="148"/>
      <c r="I58" s="196"/>
      <c r="J58" s="148"/>
      <c r="K58" s="197"/>
    </row>
    <row r="59" spans="1:11" s="1" customFormat="1" x14ac:dyDescent="0.3">
      <c r="A59" s="3"/>
      <c r="B59" s="2"/>
      <c r="D59" s="97"/>
      <c r="E59" s="186"/>
      <c r="F59" s="194"/>
      <c r="G59" s="195"/>
      <c r="H59" s="148"/>
      <c r="I59" s="196"/>
      <c r="J59" s="148"/>
      <c r="K59" s="197"/>
    </row>
    <row r="60" spans="1:11" x14ac:dyDescent="0.3">
      <c r="A60" s="3"/>
      <c r="D60" s="97"/>
      <c r="E60" s="186"/>
      <c r="F60" s="194"/>
      <c r="G60" s="195"/>
      <c r="H60" s="148"/>
      <c r="I60" s="196"/>
      <c r="J60" s="148"/>
      <c r="K60" s="197"/>
    </row>
    <row r="61" spans="1:11" x14ac:dyDescent="0.3">
      <c r="A61" s="3"/>
      <c r="D61" s="97"/>
      <c r="E61" s="186"/>
      <c r="F61" s="194"/>
      <c r="G61" s="195"/>
      <c r="H61" s="148"/>
      <c r="I61" s="196"/>
      <c r="J61" s="148"/>
      <c r="K61" s="197"/>
    </row>
    <row r="62" spans="1:11" x14ac:dyDescent="0.3">
      <c r="A62" s="3"/>
      <c r="D62" s="97"/>
      <c r="E62" s="186"/>
      <c r="F62" s="194"/>
      <c r="G62" s="195"/>
      <c r="H62" s="148"/>
      <c r="I62" s="196"/>
      <c r="J62" s="148"/>
      <c r="K62" s="197"/>
    </row>
    <row r="63" spans="1:11" s="1" customFormat="1" x14ac:dyDescent="0.3">
      <c r="A63" s="3"/>
      <c r="B63" s="2"/>
      <c r="D63" s="97"/>
      <c r="E63" s="186"/>
      <c r="F63" s="194"/>
      <c r="G63" s="195"/>
      <c r="H63" s="148"/>
      <c r="I63" s="196"/>
      <c r="J63" s="148"/>
      <c r="K63" s="197"/>
    </row>
    <row r="64" spans="1:11" x14ac:dyDescent="0.3">
      <c r="A64" s="3"/>
      <c r="D64" s="97"/>
      <c r="E64" s="186"/>
      <c r="F64" s="194"/>
      <c r="G64" s="195"/>
      <c r="H64" s="148"/>
      <c r="I64" s="196"/>
      <c r="J64" s="148"/>
      <c r="K64" s="197"/>
    </row>
    <row r="65" spans="1:11" x14ac:dyDescent="0.3">
      <c r="A65" s="3"/>
      <c r="D65" s="97"/>
      <c r="E65" s="186"/>
      <c r="F65" s="194"/>
      <c r="G65" s="195"/>
      <c r="H65" s="148"/>
      <c r="I65" s="196"/>
      <c r="J65" s="148"/>
      <c r="K65" s="197"/>
    </row>
    <row r="66" spans="1:11" x14ac:dyDescent="0.3">
      <c r="A66" s="3"/>
      <c r="D66" s="97"/>
      <c r="E66" s="186"/>
      <c r="F66" s="194"/>
      <c r="G66" s="195"/>
      <c r="H66" s="148"/>
      <c r="I66" s="196"/>
      <c r="J66" s="148"/>
      <c r="K66" s="197"/>
    </row>
    <row r="67" spans="1:11" x14ac:dyDescent="0.3">
      <c r="A67" s="3"/>
      <c r="D67" s="97"/>
      <c r="E67" s="186"/>
      <c r="F67" s="194"/>
      <c r="G67" s="195"/>
      <c r="H67" s="148"/>
      <c r="I67" s="196"/>
      <c r="J67" s="148"/>
      <c r="K67" s="197"/>
    </row>
    <row r="68" spans="1:11" s="1" customFormat="1" x14ac:dyDescent="0.3">
      <c r="B68" s="2"/>
      <c r="D68" s="107"/>
      <c r="E68" s="189"/>
      <c r="F68" s="198"/>
      <c r="G68" s="199"/>
      <c r="H68" s="150"/>
      <c r="I68" s="200"/>
      <c r="J68" s="150"/>
      <c r="K68" s="201"/>
    </row>
    <row r="69" spans="1:11" s="1" customFormat="1" x14ac:dyDescent="0.3">
      <c r="B69" s="2"/>
      <c r="E69" s="202" t="s">
        <v>135</v>
      </c>
      <c r="F69" s="203">
        <f t="shared" ref="F69:K69" si="0">SUM(F39:F68)</f>
        <v>1</v>
      </c>
      <c r="G69" s="204">
        <f t="shared" si="0"/>
        <v>1</v>
      </c>
      <c r="H69" s="205">
        <f t="shared" si="0"/>
        <v>1</v>
      </c>
      <c r="I69" s="206">
        <f t="shared" si="0"/>
        <v>1</v>
      </c>
      <c r="J69" s="205">
        <f t="shared" si="0"/>
        <v>0</v>
      </c>
      <c r="K69" s="207">
        <f t="shared" si="0"/>
        <v>0</v>
      </c>
    </row>
    <row r="71" spans="1:11" ht="18" x14ac:dyDescent="0.3">
      <c r="B71" s="9" t="s">
        <v>136</v>
      </c>
    </row>
    <row r="72" spans="1:11" s="81" customFormat="1" x14ac:dyDescent="0.3">
      <c r="B72" s="82"/>
      <c r="D72" s="322" t="s">
        <v>76</v>
      </c>
      <c r="E72" s="323"/>
      <c r="F72" s="152" t="s">
        <v>206</v>
      </c>
      <c r="G72" s="153" t="s">
        <v>207</v>
      </c>
      <c r="H72" s="130" t="s">
        <v>208</v>
      </c>
      <c r="I72" s="129"/>
      <c r="J72" s="164"/>
    </row>
    <row r="73" spans="1:11" s="1" customFormat="1" x14ac:dyDescent="0.3">
      <c r="B73" s="2"/>
      <c r="D73" s="87"/>
      <c r="E73" s="180" t="s">
        <v>43</v>
      </c>
      <c r="F73" s="208">
        <v>0.11700000000000001</v>
      </c>
      <c r="G73" s="209">
        <v>0.2</v>
      </c>
      <c r="H73" s="183">
        <v>0.41699999999999998</v>
      </c>
      <c r="I73" s="184"/>
      <c r="J73" s="210"/>
    </row>
    <row r="74" spans="1:11" x14ac:dyDescent="0.3">
      <c r="D74" s="97"/>
      <c r="E74" s="186" t="s">
        <v>44</v>
      </c>
      <c r="F74" s="211">
        <v>0.15</v>
      </c>
      <c r="G74" s="212">
        <v>0.2</v>
      </c>
      <c r="H74" s="101">
        <v>0.25</v>
      </c>
      <c r="I74" s="100"/>
      <c r="J74" s="213"/>
      <c r="K74" s="3"/>
    </row>
    <row r="75" spans="1:11" x14ac:dyDescent="0.3">
      <c r="D75" s="97"/>
      <c r="E75" s="186" t="s">
        <v>42</v>
      </c>
      <c r="F75" s="211">
        <v>0.73299999999999998</v>
      </c>
      <c r="G75" s="212">
        <v>0.6</v>
      </c>
      <c r="H75" s="101">
        <v>0.33300000000000002</v>
      </c>
      <c r="I75" s="100"/>
      <c r="J75" s="213"/>
      <c r="K75" s="3"/>
    </row>
    <row r="76" spans="1:11" x14ac:dyDescent="0.3">
      <c r="D76" s="97"/>
      <c r="E76" s="186"/>
      <c r="F76" s="211"/>
      <c r="G76" s="212"/>
      <c r="H76" s="101"/>
      <c r="I76" s="100"/>
      <c r="J76" s="213"/>
      <c r="K76" s="3"/>
    </row>
    <row r="77" spans="1:11" s="1" customFormat="1" x14ac:dyDescent="0.3">
      <c r="B77" s="2"/>
      <c r="D77" s="107"/>
      <c r="E77" s="189"/>
      <c r="F77" s="214"/>
      <c r="G77" s="215"/>
      <c r="H77" s="111"/>
      <c r="I77" s="110"/>
      <c r="J77" s="216"/>
    </row>
    <row r="78" spans="1:11" s="1" customFormat="1" x14ac:dyDescent="0.3">
      <c r="B78" s="2"/>
      <c r="E78" s="202" t="s">
        <v>135</v>
      </c>
      <c r="F78" s="203">
        <f>SUM(F73:F77)</f>
        <v>1</v>
      </c>
      <c r="G78" s="204">
        <f>SUM(G73:G77)</f>
        <v>1</v>
      </c>
      <c r="H78" s="205">
        <f>SUM(H73:H77)</f>
        <v>1</v>
      </c>
      <c r="I78" s="206">
        <f>SUM(I73:I77)</f>
        <v>0</v>
      </c>
      <c r="J78" s="217">
        <f>SUM(J73:J77)</f>
        <v>0</v>
      </c>
    </row>
    <row r="80" spans="1:11" s="5" customFormat="1" ht="23.4" x14ac:dyDescent="0.3">
      <c r="A80" s="6" t="s">
        <v>209</v>
      </c>
      <c r="B80" s="7"/>
      <c r="E80" s="136"/>
      <c r="F80" s="136"/>
      <c r="G80" s="137"/>
      <c r="H80" s="8"/>
      <c r="I80" s="8"/>
      <c r="J80" s="137"/>
      <c r="K80" s="8"/>
    </row>
    <row r="81" spans="1:11" ht="18" x14ac:dyDescent="0.3">
      <c r="B81" s="9" t="s">
        <v>138</v>
      </c>
    </row>
    <row r="82" spans="1:11" s="81" customFormat="1" x14ac:dyDescent="0.3">
      <c r="B82" s="82"/>
      <c r="D82" s="322" t="s">
        <v>76</v>
      </c>
      <c r="E82" s="323"/>
      <c r="F82" s="178" t="s">
        <v>135</v>
      </c>
      <c r="G82" s="179" t="s">
        <v>206</v>
      </c>
      <c r="H82" s="130" t="s">
        <v>207</v>
      </c>
      <c r="I82" s="129" t="s">
        <v>208</v>
      </c>
      <c r="J82" s="141"/>
      <c r="K82" s="131"/>
    </row>
    <row r="83" spans="1:11" s="1" customFormat="1" x14ac:dyDescent="0.3">
      <c r="B83" s="2"/>
      <c r="D83" s="87" t="s">
        <v>115</v>
      </c>
      <c r="E83" s="180" t="s">
        <v>88</v>
      </c>
      <c r="F83" s="192">
        <v>1</v>
      </c>
      <c r="G83" s="193">
        <v>1</v>
      </c>
      <c r="H83" s="72">
        <v>1</v>
      </c>
      <c r="I83" s="70">
        <v>1</v>
      </c>
      <c r="J83" s="72"/>
      <c r="K83" s="73"/>
    </row>
    <row r="84" spans="1:11" x14ac:dyDescent="0.3">
      <c r="D84" s="97"/>
      <c r="E84" s="186"/>
      <c r="F84" s="194"/>
      <c r="G84" s="195"/>
      <c r="H84" s="148"/>
      <c r="I84" s="196"/>
      <c r="J84" s="148"/>
      <c r="K84" s="197"/>
    </row>
    <row r="85" spans="1:11" x14ac:dyDescent="0.3">
      <c r="D85" s="97"/>
      <c r="E85" s="186"/>
      <c r="F85" s="194"/>
      <c r="G85" s="195"/>
      <c r="H85" s="148"/>
      <c r="I85" s="196"/>
      <c r="J85" s="148"/>
      <c r="K85" s="197"/>
    </row>
    <row r="86" spans="1:11" x14ac:dyDescent="0.3">
      <c r="D86" s="97"/>
      <c r="E86" s="186"/>
      <c r="F86" s="194"/>
      <c r="G86" s="195"/>
      <c r="H86" s="148"/>
      <c r="I86" s="196"/>
      <c r="J86" s="148"/>
      <c r="K86" s="197"/>
    </row>
    <row r="87" spans="1:11" x14ac:dyDescent="0.3">
      <c r="A87" s="3"/>
      <c r="D87" s="97"/>
      <c r="E87" s="186"/>
      <c r="F87" s="194"/>
      <c r="G87" s="195"/>
      <c r="H87" s="148"/>
      <c r="I87" s="196"/>
      <c r="J87" s="148"/>
      <c r="K87" s="197"/>
    </row>
    <row r="88" spans="1:11" x14ac:dyDescent="0.3">
      <c r="A88" s="3"/>
      <c r="D88" s="97"/>
      <c r="E88" s="186"/>
      <c r="F88" s="194"/>
      <c r="G88" s="195"/>
      <c r="H88" s="148"/>
      <c r="I88" s="196"/>
      <c r="J88" s="148"/>
      <c r="K88" s="197"/>
    </row>
    <row r="89" spans="1:11" x14ac:dyDescent="0.3">
      <c r="A89" s="3"/>
      <c r="D89" s="97"/>
      <c r="E89" s="186"/>
      <c r="F89" s="194"/>
      <c r="G89" s="195"/>
      <c r="H89" s="148"/>
      <c r="I89" s="196"/>
      <c r="J89" s="148"/>
      <c r="K89" s="197"/>
    </row>
    <row r="90" spans="1:11" x14ac:dyDescent="0.3">
      <c r="A90" s="3"/>
      <c r="D90" s="97"/>
      <c r="E90" s="186"/>
      <c r="F90" s="194"/>
      <c r="G90" s="195"/>
      <c r="H90" s="148"/>
      <c r="I90" s="196"/>
      <c r="J90" s="148"/>
      <c r="K90" s="197"/>
    </row>
    <row r="91" spans="1:11" x14ac:dyDescent="0.3">
      <c r="A91" s="3"/>
      <c r="D91" s="97"/>
      <c r="E91" s="186"/>
      <c r="F91" s="194"/>
      <c r="G91" s="195"/>
      <c r="H91" s="148"/>
      <c r="I91" s="196"/>
      <c r="J91" s="148"/>
      <c r="K91" s="197"/>
    </row>
    <row r="92" spans="1:11" x14ac:dyDescent="0.3">
      <c r="A92" s="3"/>
      <c r="D92" s="97"/>
      <c r="E92" s="186"/>
      <c r="F92" s="194"/>
      <c r="G92" s="195"/>
      <c r="H92" s="148"/>
      <c r="I92" s="196"/>
      <c r="J92" s="148"/>
      <c r="K92" s="197"/>
    </row>
    <row r="93" spans="1:11" x14ac:dyDescent="0.3">
      <c r="A93" s="3"/>
      <c r="D93" s="97"/>
      <c r="E93" s="186"/>
      <c r="F93" s="194"/>
      <c r="G93" s="195"/>
      <c r="H93" s="148"/>
      <c r="I93" s="196"/>
      <c r="J93" s="148"/>
      <c r="K93" s="197"/>
    </row>
    <row r="94" spans="1:11" x14ac:dyDescent="0.3">
      <c r="A94" s="3"/>
      <c r="D94" s="97"/>
      <c r="E94" s="186"/>
      <c r="F94" s="194"/>
      <c r="G94" s="195"/>
      <c r="H94" s="148"/>
      <c r="I94" s="196"/>
      <c r="J94" s="148"/>
      <c r="K94" s="197"/>
    </row>
    <row r="95" spans="1:11" x14ac:dyDescent="0.3">
      <c r="A95" s="3"/>
      <c r="D95" s="97"/>
      <c r="E95" s="186"/>
      <c r="F95" s="194"/>
      <c r="G95" s="195"/>
      <c r="H95" s="148"/>
      <c r="I95" s="196"/>
      <c r="J95" s="148"/>
      <c r="K95" s="197"/>
    </row>
    <row r="96" spans="1:11" x14ac:dyDescent="0.3">
      <c r="A96" s="3"/>
      <c r="D96" s="97"/>
      <c r="E96" s="186"/>
      <c r="F96" s="194"/>
      <c r="G96" s="195"/>
      <c r="H96" s="148"/>
      <c r="I96" s="196"/>
      <c r="J96" s="148"/>
      <c r="K96" s="197"/>
    </row>
    <row r="97" spans="1:11" x14ac:dyDescent="0.3">
      <c r="A97" s="3"/>
      <c r="D97" s="97"/>
      <c r="E97" s="186"/>
      <c r="F97" s="194"/>
      <c r="G97" s="195"/>
      <c r="H97" s="148"/>
      <c r="I97" s="196"/>
      <c r="J97" s="148"/>
      <c r="K97" s="197"/>
    </row>
    <row r="98" spans="1:11" x14ac:dyDescent="0.3">
      <c r="A98" s="3"/>
      <c r="D98" s="97"/>
      <c r="E98" s="186"/>
      <c r="F98" s="194"/>
      <c r="G98" s="195"/>
      <c r="H98" s="148"/>
      <c r="I98" s="196"/>
      <c r="J98" s="148"/>
      <c r="K98" s="197"/>
    </row>
    <row r="99" spans="1:11" x14ac:dyDescent="0.3">
      <c r="A99" s="3"/>
      <c r="D99" s="97"/>
      <c r="E99" s="186"/>
      <c r="F99" s="194"/>
      <c r="G99" s="195"/>
      <c r="H99" s="148"/>
      <c r="I99" s="196"/>
      <c r="J99" s="148"/>
      <c r="K99" s="197"/>
    </row>
    <row r="100" spans="1:11" x14ac:dyDescent="0.3">
      <c r="A100" s="3"/>
      <c r="D100" s="97"/>
      <c r="E100" s="186"/>
      <c r="F100" s="194"/>
      <c r="G100" s="195"/>
      <c r="H100" s="148"/>
      <c r="I100" s="196"/>
      <c r="J100" s="148"/>
      <c r="K100" s="197"/>
    </row>
    <row r="101" spans="1:11" x14ac:dyDescent="0.3">
      <c r="A101" s="3"/>
      <c r="D101" s="97"/>
      <c r="E101" s="186"/>
      <c r="F101" s="194"/>
      <c r="G101" s="195"/>
      <c r="H101" s="148"/>
      <c r="I101" s="196"/>
      <c r="J101" s="148"/>
      <c r="K101" s="197"/>
    </row>
    <row r="102" spans="1:11" x14ac:dyDescent="0.3">
      <c r="A102" s="3"/>
      <c r="D102" s="97"/>
      <c r="E102" s="186"/>
      <c r="F102" s="194"/>
      <c r="G102" s="195"/>
      <c r="H102" s="148"/>
      <c r="I102" s="196"/>
      <c r="J102" s="148"/>
      <c r="K102" s="197"/>
    </row>
    <row r="103" spans="1:11" s="1" customFormat="1" x14ac:dyDescent="0.3">
      <c r="A103" s="3"/>
      <c r="B103" s="2"/>
      <c r="D103" s="97"/>
      <c r="E103" s="186"/>
      <c r="F103" s="194"/>
      <c r="G103" s="195"/>
      <c r="H103" s="148"/>
      <c r="I103" s="196"/>
      <c r="J103" s="148"/>
      <c r="K103" s="197"/>
    </row>
    <row r="104" spans="1:11" x14ac:dyDescent="0.3">
      <c r="A104" s="3"/>
      <c r="D104" s="97"/>
      <c r="E104" s="186"/>
      <c r="F104" s="194"/>
      <c r="G104" s="195"/>
      <c r="H104" s="148"/>
      <c r="I104" s="196"/>
      <c r="J104" s="148"/>
      <c r="K104" s="197"/>
    </row>
    <row r="105" spans="1:11" x14ac:dyDescent="0.3">
      <c r="A105" s="3"/>
      <c r="D105" s="97"/>
      <c r="E105" s="186"/>
      <c r="F105" s="194"/>
      <c r="G105" s="195"/>
      <c r="H105" s="148"/>
      <c r="I105" s="196"/>
      <c r="J105" s="148"/>
      <c r="K105" s="197"/>
    </row>
    <row r="106" spans="1:11" x14ac:dyDescent="0.3">
      <c r="A106" s="3"/>
      <c r="D106" s="97"/>
      <c r="E106" s="186"/>
      <c r="F106" s="194"/>
      <c r="G106" s="195"/>
      <c r="H106" s="148"/>
      <c r="I106" s="196"/>
      <c r="J106" s="148"/>
      <c r="K106" s="197"/>
    </row>
    <row r="107" spans="1:11" s="1" customFormat="1" x14ac:dyDescent="0.3">
      <c r="A107" s="3"/>
      <c r="B107" s="2"/>
      <c r="D107" s="97"/>
      <c r="E107" s="186"/>
      <c r="F107" s="194"/>
      <c r="G107" s="195"/>
      <c r="H107" s="148"/>
      <c r="I107" s="196"/>
      <c r="J107" s="148"/>
      <c r="K107" s="197"/>
    </row>
    <row r="108" spans="1:11" x14ac:dyDescent="0.3">
      <c r="A108" s="3"/>
      <c r="D108" s="97"/>
      <c r="E108" s="186"/>
      <c r="F108" s="194"/>
      <c r="G108" s="195"/>
      <c r="H108" s="148"/>
      <c r="I108" s="196"/>
      <c r="J108" s="148"/>
      <c r="K108" s="197"/>
    </row>
    <row r="109" spans="1:11" x14ac:dyDescent="0.3">
      <c r="A109" s="3"/>
      <c r="D109" s="97"/>
      <c r="E109" s="186"/>
      <c r="F109" s="194"/>
      <c r="G109" s="195"/>
      <c r="H109" s="148"/>
      <c r="I109" s="196"/>
      <c r="J109" s="148"/>
      <c r="K109" s="197"/>
    </row>
    <row r="110" spans="1:11" x14ac:dyDescent="0.3">
      <c r="A110" s="3"/>
      <c r="D110" s="97"/>
      <c r="E110" s="186"/>
      <c r="F110" s="194"/>
      <c r="G110" s="195"/>
      <c r="H110" s="148"/>
      <c r="I110" s="196"/>
      <c r="J110" s="148"/>
      <c r="K110" s="197"/>
    </row>
    <row r="111" spans="1:11" x14ac:dyDescent="0.3">
      <c r="A111" s="3"/>
      <c r="D111" s="97"/>
      <c r="E111" s="186"/>
      <c r="F111" s="194"/>
      <c r="G111" s="195"/>
      <c r="H111" s="148"/>
      <c r="I111" s="196"/>
      <c r="J111" s="148"/>
      <c r="K111" s="197"/>
    </row>
    <row r="112" spans="1:11" s="1" customFormat="1" x14ac:dyDescent="0.3">
      <c r="B112" s="2"/>
      <c r="D112" s="107"/>
      <c r="E112" s="189"/>
      <c r="F112" s="198"/>
      <c r="G112" s="199"/>
      <c r="H112" s="150"/>
      <c r="I112" s="200"/>
      <c r="J112" s="150"/>
      <c r="K112" s="201"/>
    </row>
    <row r="113" spans="1:11" s="1" customFormat="1" x14ac:dyDescent="0.3">
      <c r="B113" s="2"/>
      <c r="E113" s="202" t="s">
        <v>135</v>
      </c>
      <c r="F113" s="203">
        <f t="shared" ref="F113:K113" si="1">SUM(F83:F112)</f>
        <v>1</v>
      </c>
      <c r="G113" s="204">
        <f t="shared" si="1"/>
        <v>1</v>
      </c>
      <c r="H113" s="205">
        <f t="shared" si="1"/>
        <v>1</v>
      </c>
      <c r="I113" s="206">
        <f t="shared" si="1"/>
        <v>1</v>
      </c>
      <c r="J113" s="205">
        <f t="shared" si="1"/>
        <v>0</v>
      </c>
      <c r="K113" s="207">
        <f t="shared" si="1"/>
        <v>0</v>
      </c>
    </row>
    <row r="114" spans="1:11" s="39" customFormat="1" x14ac:dyDescent="0.3"/>
    <row r="115" spans="1:11" ht="18" x14ac:dyDescent="0.3">
      <c r="B115" s="9" t="s">
        <v>139</v>
      </c>
    </row>
    <row r="116" spans="1:11" s="81" customFormat="1" x14ac:dyDescent="0.3">
      <c r="B116" s="82"/>
      <c r="D116" s="322" t="s">
        <v>76</v>
      </c>
      <c r="E116" s="323"/>
      <c r="F116" s="178" t="s">
        <v>135</v>
      </c>
      <c r="G116" s="138" t="s">
        <v>206</v>
      </c>
      <c r="H116" s="130" t="s">
        <v>207</v>
      </c>
      <c r="I116" s="129" t="s">
        <v>208</v>
      </c>
      <c r="J116" s="139"/>
      <c r="K116" s="131"/>
    </row>
    <row r="117" spans="1:11" s="1" customFormat="1" x14ac:dyDescent="0.3">
      <c r="B117" s="2"/>
      <c r="D117" s="87" t="s">
        <v>115</v>
      </c>
      <c r="E117" s="180" t="s">
        <v>88</v>
      </c>
      <c r="F117" s="218">
        <v>72696</v>
      </c>
      <c r="G117" s="219">
        <v>45303</v>
      </c>
      <c r="H117" s="144">
        <v>21539</v>
      </c>
      <c r="I117" s="145">
        <v>5854</v>
      </c>
      <c r="J117" s="144"/>
      <c r="K117" s="146"/>
    </row>
    <row r="118" spans="1:11" x14ac:dyDescent="0.3">
      <c r="D118" s="97"/>
      <c r="E118" s="186"/>
      <c r="F118" s="220"/>
      <c r="G118" s="221"/>
      <c r="H118" s="105"/>
      <c r="I118" s="104"/>
      <c r="J118" s="105"/>
      <c r="K118" s="106"/>
    </row>
    <row r="119" spans="1:11" x14ac:dyDescent="0.3">
      <c r="D119" s="97"/>
      <c r="E119" s="186"/>
      <c r="F119" s="220"/>
      <c r="G119" s="221"/>
      <c r="H119" s="105"/>
      <c r="I119" s="104"/>
      <c r="J119" s="105"/>
      <c r="K119" s="106"/>
    </row>
    <row r="120" spans="1:11" x14ac:dyDescent="0.3">
      <c r="D120" s="97"/>
      <c r="E120" s="186"/>
      <c r="F120" s="220"/>
      <c r="G120" s="221"/>
      <c r="H120" s="105"/>
      <c r="I120" s="104"/>
      <c r="J120" s="105"/>
      <c r="K120" s="106"/>
    </row>
    <row r="121" spans="1:11" x14ac:dyDescent="0.3">
      <c r="A121" s="3"/>
      <c r="D121" s="97"/>
      <c r="E121" s="186"/>
      <c r="F121" s="220"/>
      <c r="G121" s="221"/>
      <c r="H121" s="105"/>
      <c r="I121" s="104"/>
      <c r="J121" s="105"/>
      <c r="K121" s="106"/>
    </row>
    <row r="122" spans="1:11" x14ac:dyDescent="0.3">
      <c r="A122" s="3"/>
      <c r="D122" s="97"/>
      <c r="E122" s="186"/>
      <c r="F122" s="220"/>
      <c r="G122" s="221"/>
      <c r="H122" s="105"/>
      <c r="I122" s="104"/>
      <c r="J122" s="105"/>
      <c r="K122" s="106"/>
    </row>
    <row r="123" spans="1:11" x14ac:dyDescent="0.3">
      <c r="A123" s="3"/>
      <c r="D123" s="97"/>
      <c r="E123" s="186"/>
      <c r="F123" s="220"/>
      <c r="G123" s="221"/>
      <c r="H123" s="105"/>
      <c r="I123" s="104"/>
      <c r="J123" s="105"/>
      <c r="K123" s="106"/>
    </row>
    <row r="124" spans="1:11" x14ac:dyDescent="0.3">
      <c r="A124" s="3"/>
      <c r="D124" s="97"/>
      <c r="E124" s="186"/>
      <c r="F124" s="220"/>
      <c r="G124" s="221"/>
      <c r="H124" s="105"/>
      <c r="I124" s="104"/>
      <c r="J124" s="105"/>
      <c r="K124" s="106"/>
    </row>
    <row r="125" spans="1:11" x14ac:dyDescent="0.3">
      <c r="A125" s="3"/>
      <c r="D125" s="97"/>
      <c r="E125" s="186"/>
      <c r="F125" s="220"/>
      <c r="G125" s="221"/>
      <c r="H125" s="105"/>
      <c r="I125" s="104"/>
      <c r="J125" s="105"/>
      <c r="K125" s="106"/>
    </row>
    <row r="126" spans="1:11" x14ac:dyDescent="0.3">
      <c r="A126" s="3"/>
      <c r="D126" s="97"/>
      <c r="E126" s="186"/>
      <c r="F126" s="220"/>
      <c r="G126" s="221"/>
      <c r="H126" s="105"/>
      <c r="I126" s="104"/>
      <c r="J126" s="105"/>
      <c r="K126" s="106"/>
    </row>
    <row r="127" spans="1:11" x14ac:dyDescent="0.3">
      <c r="A127" s="3"/>
      <c r="D127" s="97"/>
      <c r="E127" s="186"/>
      <c r="F127" s="220"/>
      <c r="G127" s="221"/>
      <c r="H127" s="105"/>
      <c r="I127" s="104"/>
      <c r="J127" s="105"/>
      <c r="K127" s="106"/>
    </row>
    <row r="128" spans="1:11" x14ac:dyDescent="0.3">
      <c r="A128" s="3"/>
      <c r="D128" s="97"/>
      <c r="E128" s="186"/>
      <c r="F128" s="220"/>
      <c r="G128" s="221"/>
      <c r="H128" s="105"/>
      <c r="I128" s="104"/>
      <c r="J128" s="105"/>
      <c r="K128" s="106"/>
    </row>
    <row r="129" spans="1:11" x14ac:dyDescent="0.3">
      <c r="A129" s="3"/>
      <c r="D129" s="97"/>
      <c r="E129" s="186"/>
      <c r="F129" s="220"/>
      <c r="G129" s="221"/>
      <c r="H129" s="105"/>
      <c r="I129" s="104"/>
      <c r="J129" s="105"/>
      <c r="K129" s="106"/>
    </row>
    <row r="130" spans="1:11" x14ac:dyDescent="0.3">
      <c r="A130" s="3"/>
      <c r="D130" s="97"/>
      <c r="E130" s="186"/>
      <c r="F130" s="220"/>
      <c r="G130" s="221"/>
      <c r="H130" s="105"/>
      <c r="I130" s="104"/>
      <c r="J130" s="105"/>
      <c r="K130" s="106"/>
    </row>
    <row r="131" spans="1:11" x14ac:dyDescent="0.3">
      <c r="A131" s="3"/>
      <c r="D131" s="97"/>
      <c r="E131" s="186"/>
      <c r="F131" s="220"/>
      <c r="G131" s="221"/>
      <c r="H131" s="105"/>
      <c r="I131" s="104"/>
      <c r="J131" s="105"/>
      <c r="K131" s="106"/>
    </row>
    <row r="132" spans="1:11" x14ac:dyDescent="0.3">
      <c r="A132" s="3"/>
      <c r="D132" s="97"/>
      <c r="E132" s="186"/>
      <c r="F132" s="220"/>
      <c r="G132" s="221"/>
      <c r="H132" s="105"/>
      <c r="I132" s="104"/>
      <c r="J132" s="105"/>
      <c r="K132" s="106"/>
    </row>
    <row r="133" spans="1:11" x14ac:dyDescent="0.3">
      <c r="A133" s="3"/>
      <c r="D133" s="97"/>
      <c r="E133" s="186"/>
      <c r="F133" s="220"/>
      <c r="G133" s="221"/>
      <c r="H133" s="105"/>
      <c r="I133" s="104"/>
      <c r="J133" s="105"/>
      <c r="K133" s="106"/>
    </row>
    <row r="134" spans="1:11" x14ac:dyDescent="0.3">
      <c r="A134" s="3"/>
      <c r="D134" s="97"/>
      <c r="E134" s="186"/>
      <c r="F134" s="220"/>
      <c r="G134" s="221"/>
      <c r="H134" s="105"/>
      <c r="I134" s="104"/>
      <c r="J134" s="105"/>
      <c r="K134" s="106"/>
    </row>
    <row r="135" spans="1:11" x14ac:dyDescent="0.3">
      <c r="A135" s="3"/>
      <c r="D135" s="97"/>
      <c r="E135" s="186"/>
      <c r="F135" s="220"/>
      <c r="G135" s="221"/>
      <c r="H135" s="105"/>
      <c r="I135" s="104"/>
      <c r="J135" s="105"/>
      <c r="K135" s="106"/>
    </row>
    <row r="136" spans="1:11" x14ac:dyDescent="0.3">
      <c r="A136" s="3"/>
      <c r="D136" s="97"/>
      <c r="E136" s="186"/>
      <c r="F136" s="220"/>
      <c r="G136" s="221"/>
      <c r="H136" s="105"/>
      <c r="I136" s="104"/>
      <c r="J136" s="105"/>
      <c r="K136" s="106"/>
    </row>
    <row r="137" spans="1:11" s="1" customFormat="1" x14ac:dyDescent="0.3">
      <c r="A137" s="3"/>
      <c r="B137" s="2"/>
      <c r="D137" s="97"/>
      <c r="E137" s="186"/>
      <c r="F137" s="220"/>
      <c r="G137" s="221"/>
      <c r="H137" s="105"/>
      <c r="I137" s="104"/>
      <c r="J137" s="105"/>
      <c r="K137" s="106"/>
    </row>
    <row r="138" spans="1:11" x14ac:dyDescent="0.3">
      <c r="A138" s="3"/>
      <c r="D138" s="97"/>
      <c r="E138" s="186"/>
      <c r="F138" s="220"/>
      <c r="G138" s="221"/>
      <c r="H138" s="105"/>
      <c r="I138" s="104"/>
      <c r="J138" s="105"/>
      <c r="K138" s="106"/>
    </row>
    <row r="139" spans="1:11" x14ac:dyDescent="0.3">
      <c r="A139" s="3"/>
      <c r="D139" s="97"/>
      <c r="E139" s="186"/>
      <c r="F139" s="220"/>
      <c r="G139" s="221"/>
      <c r="H139" s="105"/>
      <c r="I139" s="104"/>
      <c r="J139" s="105"/>
      <c r="K139" s="106"/>
    </row>
    <row r="140" spans="1:11" x14ac:dyDescent="0.3">
      <c r="A140" s="3"/>
      <c r="D140" s="97"/>
      <c r="E140" s="186"/>
      <c r="F140" s="220"/>
      <c r="G140" s="221"/>
      <c r="H140" s="105"/>
      <c r="I140" s="104"/>
      <c r="J140" s="105"/>
      <c r="K140" s="106"/>
    </row>
    <row r="141" spans="1:11" s="1" customFormat="1" x14ac:dyDescent="0.3">
      <c r="A141" s="3"/>
      <c r="B141" s="2"/>
      <c r="D141" s="97"/>
      <c r="E141" s="186"/>
      <c r="F141" s="220"/>
      <c r="G141" s="221"/>
      <c r="H141" s="105"/>
      <c r="I141" s="104"/>
      <c r="J141" s="105"/>
      <c r="K141" s="106"/>
    </row>
    <row r="142" spans="1:11" x14ac:dyDescent="0.3">
      <c r="A142" s="3"/>
      <c r="D142" s="97"/>
      <c r="E142" s="186"/>
      <c r="F142" s="220"/>
      <c r="G142" s="221"/>
      <c r="H142" s="105"/>
      <c r="I142" s="104"/>
      <c r="J142" s="105"/>
      <c r="K142" s="106"/>
    </row>
    <row r="143" spans="1:11" x14ac:dyDescent="0.3">
      <c r="A143" s="3"/>
      <c r="D143" s="97"/>
      <c r="E143" s="186"/>
      <c r="F143" s="220"/>
      <c r="G143" s="221"/>
      <c r="H143" s="105"/>
      <c r="I143" s="104"/>
      <c r="J143" s="105"/>
      <c r="K143" s="106"/>
    </row>
    <row r="144" spans="1:11" x14ac:dyDescent="0.3">
      <c r="A144" s="3"/>
      <c r="D144" s="97"/>
      <c r="E144" s="186"/>
      <c r="F144" s="220"/>
      <c r="G144" s="221"/>
      <c r="H144" s="105"/>
      <c r="I144" s="104"/>
      <c r="J144" s="105"/>
      <c r="K144" s="106"/>
    </row>
    <row r="145" spans="1:15" x14ac:dyDescent="0.3">
      <c r="A145" s="3"/>
      <c r="D145" s="97"/>
      <c r="E145" s="186"/>
      <c r="F145" s="220"/>
      <c r="G145" s="221"/>
      <c r="H145" s="105"/>
      <c r="I145" s="104"/>
      <c r="J145" s="105"/>
      <c r="K145" s="106"/>
    </row>
    <row r="146" spans="1:15" s="1" customFormat="1" x14ac:dyDescent="0.3">
      <c r="B146" s="2"/>
      <c r="D146" s="107"/>
      <c r="E146" s="189"/>
      <c r="F146" s="222"/>
      <c r="G146" s="223"/>
      <c r="H146" s="115"/>
      <c r="I146" s="114"/>
      <c r="J146" s="115"/>
      <c r="K146" s="116"/>
    </row>
    <row r="147" spans="1:15" s="1" customFormat="1" x14ac:dyDescent="0.3">
      <c r="B147" s="2"/>
      <c r="E147" s="202" t="s">
        <v>135</v>
      </c>
      <c r="F147" s="224">
        <f t="shared" ref="F147:K147" si="2">SUM(F117:F146)</f>
        <v>72696</v>
      </c>
      <c r="G147" s="225">
        <f t="shared" si="2"/>
        <v>45303</v>
      </c>
      <c r="H147" s="226">
        <f t="shared" si="2"/>
        <v>21539</v>
      </c>
      <c r="I147" s="227">
        <f t="shared" si="2"/>
        <v>5854</v>
      </c>
      <c r="J147" s="226">
        <f t="shared" si="2"/>
        <v>0</v>
      </c>
      <c r="K147" s="228">
        <f t="shared" si="2"/>
        <v>0</v>
      </c>
    </row>
    <row r="148" spans="1:15" s="39" customFormat="1" x14ac:dyDescent="0.3">
      <c r="B148" s="40"/>
      <c r="D148" s="39" t="s">
        <v>51</v>
      </c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</row>
    <row r="149" spans="1:15" s="39" customFormat="1" x14ac:dyDescent="0.3">
      <c r="B149" s="40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</row>
    <row r="150" spans="1:15" s="5" customFormat="1" ht="23.4" x14ac:dyDescent="0.3">
      <c r="A150" s="6" t="s">
        <v>210</v>
      </c>
      <c r="B150" s="7"/>
      <c r="E150" s="136"/>
      <c r="F150" s="136"/>
      <c r="G150" s="137"/>
      <c r="H150" s="8"/>
      <c r="I150" s="8"/>
      <c r="J150" s="137"/>
      <c r="K150" s="8"/>
    </row>
    <row r="151" spans="1:15" ht="18" x14ac:dyDescent="0.3">
      <c r="B151" s="9" t="s">
        <v>141</v>
      </c>
    </row>
    <row r="152" spans="1:15" s="81" customFormat="1" x14ac:dyDescent="0.3">
      <c r="B152" s="82"/>
      <c r="D152" s="320" t="s">
        <v>76</v>
      </c>
      <c r="E152" s="321"/>
      <c r="F152" s="324" t="s">
        <v>37</v>
      </c>
      <c r="G152" s="325"/>
      <c r="H152" s="325"/>
      <c r="I152" s="326"/>
      <c r="J152" s="324" t="s">
        <v>41</v>
      </c>
      <c r="K152" s="325"/>
      <c r="L152" s="325"/>
      <c r="M152" s="326"/>
    </row>
    <row r="153" spans="1:15" s="81" customFormat="1" x14ac:dyDescent="0.3">
      <c r="B153" s="82"/>
      <c r="D153" s="322"/>
      <c r="E153" s="323"/>
      <c r="F153" s="83" t="s">
        <v>42</v>
      </c>
      <c r="G153" s="84" t="s">
        <v>43</v>
      </c>
      <c r="H153" s="85" t="s">
        <v>44</v>
      </c>
      <c r="I153" s="86"/>
      <c r="J153" s="83" t="s">
        <v>42</v>
      </c>
      <c r="K153" s="84" t="s">
        <v>43</v>
      </c>
      <c r="L153" s="85" t="s">
        <v>44</v>
      </c>
      <c r="M153" s="86"/>
    </row>
    <row r="154" spans="1:15" s="1" customFormat="1" x14ac:dyDescent="0.3">
      <c r="B154" s="2"/>
      <c r="D154" s="87" t="s">
        <v>115</v>
      </c>
      <c r="E154" s="180" t="s">
        <v>88</v>
      </c>
      <c r="F154" s="229">
        <v>1</v>
      </c>
      <c r="G154" s="230">
        <v>0</v>
      </c>
      <c r="H154" s="231">
        <v>0</v>
      </c>
      <c r="I154" s="232"/>
      <c r="J154" s="93">
        <v>72696</v>
      </c>
      <c r="K154" s="94">
        <v>0</v>
      </c>
      <c r="L154" s="95">
        <v>0</v>
      </c>
      <c r="M154" s="96"/>
    </row>
    <row r="155" spans="1:15" x14ac:dyDescent="0.3">
      <c r="D155" s="97"/>
      <c r="E155" s="186"/>
      <c r="F155" s="233"/>
      <c r="G155" s="196"/>
      <c r="H155" s="148"/>
      <c r="I155" s="197"/>
      <c r="J155" s="103"/>
      <c r="K155" s="104"/>
      <c r="L155" s="105"/>
      <c r="M155" s="106"/>
    </row>
    <row r="156" spans="1:15" x14ac:dyDescent="0.3">
      <c r="D156" s="97"/>
      <c r="E156" s="186"/>
      <c r="F156" s="233"/>
      <c r="G156" s="196"/>
      <c r="H156" s="148"/>
      <c r="I156" s="197"/>
      <c r="J156" s="103"/>
      <c r="K156" s="104"/>
      <c r="L156" s="105"/>
      <c r="M156" s="106"/>
    </row>
    <row r="157" spans="1:15" x14ac:dyDescent="0.3">
      <c r="D157" s="97"/>
      <c r="E157" s="186"/>
      <c r="F157" s="233"/>
      <c r="G157" s="196"/>
      <c r="H157" s="148"/>
      <c r="I157" s="197"/>
      <c r="J157" s="103"/>
      <c r="K157" s="104"/>
      <c r="L157" s="105"/>
      <c r="M157" s="106"/>
    </row>
    <row r="158" spans="1:15" x14ac:dyDescent="0.3">
      <c r="A158" s="3"/>
      <c r="D158" s="97"/>
      <c r="E158" s="186"/>
      <c r="F158" s="233"/>
      <c r="G158" s="196"/>
      <c r="H158" s="148"/>
      <c r="I158" s="197"/>
      <c r="J158" s="103"/>
      <c r="K158" s="104"/>
      <c r="L158" s="105"/>
      <c r="M158" s="106"/>
    </row>
    <row r="159" spans="1:15" x14ac:dyDescent="0.3">
      <c r="A159" s="3"/>
      <c r="D159" s="97"/>
      <c r="E159" s="186"/>
      <c r="F159" s="233"/>
      <c r="G159" s="196"/>
      <c r="H159" s="148"/>
      <c r="I159" s="197"/>
      <c r="J159" s="103"/>
      <c r="K159" s="104"/>
      <c r="L159" s="105"/>
      <c r="M159" s="106"/>
    </row>
    <row r="160" spans="1:15" x14ac:dyDescent="0.3">
      <c r="A160" s="3"/>
      <c r="D160" s="97"/>
      <c r="E160" s="186"/>
      <c r="F160" s="233"/>
      <c r="G160" s="196"/>
      <c r="H160" s="148"/>
      <c r="I160" s="197"/>
      <c r="J160" s="103"/>
      <c r="K160" s="104"/>
      <c r="L160" s="105"/>
      <c r="M160" s="106"/>
    </row>
    <row r="161" spans="1:13" x14ac:dyDescent="0.3">
      <c r="A161" s="3"/>
      <c r="D161" s="97"/>
      <c r="E161" s="186"/>
      <c r="F161" s="233"/>
      <c r="G161" s="196"/>
      <c r="H161" s="148"/>
      <c r="I161" s="197"/>
      <c r="J161" s="103"/>
      <c r="K161" s="104"/>
      <c r="L161" s="105"/>
      <c r="M161" s="106"/>
    </row>
    <row r="162" spans="1:13" x14ac:dyDescent="0.3">
      <c r="A162" s="3"/>
      <c r="D162" s="97"/>
      <c r="E162" s="186"/>
      <c r="F162" s="233"/>
      <c r="G162" s="196"/>
      <c r="H162" s="148"/>
      <c r="I162" s="197"/>
      <c r="J162" s="103"/>
      <c r="K162" s="104"/>
      <c r="L162" s="105"/>
      <c r="M162" s="106"/>
    </row>
    <row r="163" spans="1:13" x14ac:dyDescent="0.3">
      <c r="A163" s="3"/>
      <c r="D163" s="97"/>
      <c r="E163" s="186"/>
      <c r="F163" s="233"/>
      <c r="G163" s="196"/>
      <c r="H163" s="148"/>
      <c r="I163" s="197"/>
      <c r="J163" s="103"/>
      <c r="K163" s="104"/>
      <c r="L163" s="105"/>
      <c r="M163" s="106"/>
    </row>
    <row r="164" spans="1:13" x14ac:dyDescent="0.3">
      <c r="A164" s="3"/>
      <c r="D164" s="97"/>
      <c r="E164" s="186"/>
      <c r="F164" s="233"/>
      <c r="G164" s="196"/>
      <c r="H164" s="148"/>
      <c r="I164" s="197"/>
      <c r="J164" s="103"/>
      <c r="K164" s="104"/>
      <c r="L164" s="105"/>
      <c r="M164" s="106"/>
    </row>
    <row r="165" spans="1:13" x14ac:dyDescent="0.3">
      <c r="A165" s="3"/>
      <c r="D165" s="97"/>
      <c r="E165" s="186"/>
      <c r="F165" s="233"/>
      <c r="G165" s="196"/>
      <c r="H165" s="148"/>
      <c r="I165" s="197"/>
      <c r="J165" s="103"/>
      <c r="K165" s="104"/>
      <c r="L165" s="105"/>
      <c r="M165" s="106"/>
    </row>
    <row r="166" spans="1:13" x14ac:dyDescent="0.3">
      <c r="A166" s="3"/>
      <c r="D166" s="97"/>
      <c r="E166" s="186"/>
      <c r="F166" s="233"/>
      <c r="G166" s="196"/>
      <c r="H166" s="148"/>
      <c r="I166" s="197"/>
      <c r="J166" s="103"/>
      <c r="K166" s="104"/>
      <c r="L166" s="105"/>
      <c r="M166" s="106"/>
    </row>
    <row r="167" spans="1:13" x14ac:dyDescent="0.3">
      <c r="A167" s="3"/>
      <c r="D167" s="97"/>
      <c r="E167" s="186"/>
      <c r="F167" s="233"/>
      <c r="G167" s="196"/>
      <c r="H167" s="148"/>
      <c r="I167" s="197"/>
      <c r="J167" s="103"/>
      <c r="K167" s="104"/>
      <c r="L167" s="105"/>
      <c r="M167" s="106"/>
    </row>
    <row r="168" spans="1:13" x14ac:dyDescent="0.3">
      <c r="A168" s="3"/>
      <c r="D168" s="97"/>
      <c r="E168" s="186"/>
      <c r="F168" s="233"/>
      <c r="G168" s="196"/>
      <c r="H168" s="148"/>
      <c r="I168" s="197"/>
      <c r="J168" s="103"/>
      <c r="K168" s="104"/>
      <c r="L168" s="105"/>
      <c r="M168" s="106"/>
    </row>
    <row r="169" spans="1:13" x14ac:dyDescent="0.3">
      <c r="A169" s="3"/>
      <c r="D169" s="97"/>
      <c r="E169" s="186"/>
      <c r="F169" s="233"/>
      <c r="G169" s="196"/>
      <c r="H169" s="148"/>
      <c r="I169" s="197"/>
      <c r="J169" s="103"/>
      <c r="K169" s="104"/>
      <c r="L169" s="105"/>
      <c r="M169" s="106"/>
    </row>
    <row r="170" spans="1:13" x14ac:dyDescent="0.3">
      <c r="A170" s="3"/>
      <c r="D170" s="97"/>
      <c r="E170" s="186"/>
      <c r="F170" s="233"/>
      <c r="G170" s="196"/>
      <c r="H170" s="148"/>
      <c r="I170" s="197"/>
      <c r="J170" s="103"/>
      <c r="K170" s="104"/>
      <c r="L170" s="105"/>
      <c r="M170" s="106"/>
    </row>
    <row r="171" spans="1:13" x14ac:dyDescent="0.3">
      <c r="A171" s="3"/>
      <c r="D171" s="97"/>
      <c r="E171" s="186"/>
      <c r="F171" s="233"/>
      <c r="G171" s="196"/>
      <c r="H171" s="148"/>
      <c r="I171" s="197"/>
      <c r="J171" s="103"/>
      <c r="K171" s="104"/>
      <c r="L171" s="105"/>
      <c r="M171" s="106"/>
    </row>
    <row r="172" spans="1:13" x14ac:dyDescent="0.3">
      <c r="A172" s="3"/>
      <c r="D172" s="97"/>
      <c r="E172" s="186"/>
      <c r="F172" s="233"/>
      <c r="G172" s="196"/>
      <c r="H172" s="148"/>
      <c r="I172" s="197"/>
      <c r="J172" s="103"/>
      <c r="K172" s="104"/>
      <c r="L172" s="105"/>
      <c r="M172" s="106"/>
    </row>
    <row r="173" spans="1:13" x14ac:dyDescent="0.3">
      <c r="A173" s="3"/>
      <c r="D173" s="97"/>
      <c r="E173" s="186"/>
      <c r="F173" s="233"/>
      <c r="G173" s="196"/>
      <c r="H173" s="148"/>
      <c r="I173" s="197"/>
      <c r="J173" s="103"/>
      <c r="K173" s="104"/>
      <c r="L173" s="105"/>
      <c r="M173" s="106"/>
    </row>
    <row r="174" spans="1:13" s="1" customFormat="1" x14ac:dyDescent="0.3">
      <c r="A174" s="3"/>
      <c r="B174" s="2"/>
      <c r="D174" s="97"/>
      <c r="E174" s="186"/>
      <c r="F174" s="233"/>
      <c r="G174" s="196"/>
      <c r="H174" s="148"/>
      <c r="I174" s="197"/>
      <c r="J174" s="103"/>
      <c r="K174" s="104"/>
      <c r="L174" s="105"/>
      <c r="M174" s="106"/>
    </row>
    <row r="175" spans="1:13" x14ac:dyDescent="0.3">
      <c r="A175" s="3"/>
      <c r="D175" s="97"/>
      <c r="E175" s="186"/>
      <c r="F175" s="233"/>
      <c r="G175" s="196"/>
      <c r="H175" s="148"/>
      <c r="I175" s="197"/>
      <c r="J175" s="103"/>
      <c r="K175" s="104"/>
      <c r="L175" s="105"/>
      <c r="M175" s="106"/>
    </row>
    <row r="176" spans="1:13" x14ac:dyDescent="0.3">
      <c r="A176" s="3"/>
      <c r="D176" s="97"/>
      <c r="E176" s="186"/>
      <c r="F176" s="233"/>
      <c r="G176" s="196"/>
      <c r="H176" s="148"/>
      <c r="I176" s="197"/>
      <c r="J176" s="103"/>
      <c r="K176" s="104"/>
      <c r="L176" s="105"/>
      <c r="M176" s="106"/>
    </row>
    <row r="177" spans="1:13" x14ac:dyDescent="0.3">
      <c r="A177" s="3"/>
      <c r="D177" s="97"/>
      <c r="E177" s="186"/>
      <c r="F177" s="233"/>
      <c r="G177" s="196"/>
      <c r="H177" s="148"/>
      <c r="I177" s="197"/>
      <c r="J177" s="103"/>
      <c r="K177" s="104"/>
      <c r="L177" s="105"/>
      <c r="M177" s="106"/>
    </row>
    <row r="178" spans="1:13" s="1" customFormat="1" x14ac:dyDescent="0.3">
      <c r="A178" s="3"/>
      <c r="B178" s="2"/>
      <c r="D178" s="97"/>
      <c r="E178" s="186"/>
      <c r="F178" s="233"/>
      <c r="G178" s="196"/>
      <c r="H178" s="148"/>
      <c r="I178" s="197"/>
      <c r="J178" s="103"/>
      <c r="K178" s="104"/>
      <c r="L178" s="105"/>
      <c r="M178" s="106"/>
    </row>
    <row r="179" spans="1:13" x14ac:dyDescent="0.3">
      <c r="A179" s="3"/>
      <c r="D179" s="97"/>
      <c r="E179" s="186"/>
      <c r="F179" s="233"/>
      <c r="G179" s="196"/>
      <c r="H179" s="148"/>
      <c r="I179" s="197"/>
      <c r="J179" s="103"/>
      <c r="K179" s="104"/>
      <c r="L179" s="105"/>
      <c r="M179" s="106"/>
    </row>
    <row r="180" spans="1:13" x14ac:dyDescent="0.3">
      <c r="A180" s="3"/>
      <c r="D180" s="97"/>
      <c r="E180" s="186"/>
      <c r="F180" s="233"/>
      <c r="G180" s="196"/>
      <c r="H180" s="148"/>
      <c r="I180" s="197"/>
      <c r="J180" s="103"/>
      <c r="K180" s="104"/>
      <c r="L180" s="105"/>
      <c r="M180" s="106"/>
    </row>
    <row r="181" spans="1:13" x14ac:dyDescent="0.3">
      <c r="A181" s="3"/>
      <c r="D181" s="97"/>
      <c r="E181" s="186"/>
      <c r="F181" s="233"/>
      <c r="G181" s="196"/>
      <c r="H181" s="148"/>
      <c r="I181" s="197"/>
      <c r="J181" s="103"/>
      <c r="K181" s="104"/>
      <c r="L181" s="105"/>
      <c r="M181" s="106"/>
    </row>
    <row r="182" spans="1:13" x14ac:dyDescent="0.3">
      <c r="A182" s="3"/>
      <c r="D182" s="97"/>
      <c r="E182" s="186"/>
      <c r="F182" s="233"/>
      <c r="G182" s="196"/>
      <c r="H182" s="148"/>
      <c r="I182" s="197"/>
      <c r="J182" s="103"/>
      <c r="K182" s="104"/>
      <c r="L182" s="105"/>
      <c r="M182" s="106"/>
    </row>
    <row r="183" spans="1:13" s="1" customFormat="1" x14ac:dyDescent="0.3">
      <c r="B183" s="2"/>
      <c r="D183" s="107"/>
      <c r="E183" s="189"/>
      <c r="F183" s="234"/>
      <c r="G183" s="200"/>
      <c r="H183" s="150"/>
      <c r="I183" s="201"/>
      <c r="J183" s="113"/>
      <c r="K183" s="114"/>
      <c r="L183" s="115"/>
      <c r="M183" s="116"/>
    </row>
    <row r="184" spans="1:13" s="1" customFormat="1" x14ac:dyDescent="0.3">
      <c r="B184" s="2"/>
      <c r="E184" s="202" t="s">
        <v>135</v>
      </c>
      <c r="F184" s="235">
        <f t="shared" ref="F184:M184" si="3">SUM(F154:F183)</f>
        <v>1</v>
      </c>
      <c r="G184" s="236">
        <f t="shared" si="3"/>
        <v>0</v>
      </c>
      <c r="H184" s="236">
        <f t="shared" si="3"/>
        <v>0</v>
      </c>
      <c r="I184" s="237">
        <f t="shared" si="3"/>
        <v>0</v>
      </c>
      <c r="J184" s="238">
        <f t="shared" si="3"/>
        <v>72696</v>
      </c>
      <c r="K184" s="119">
        <f t="shared" si="3"/>
        <v>0</v>
      </c>
      <c r="L184" s="119">
        <f t="shared" si="3"/>
        <v>0</v>
      </c>
      <c r="M184" s="120">
        <f t="shared" si="3"/>
        <v>0</v>
      </c>
    </row>
    <row r="185" spans="1:13" x14ac:dyDescent="0.3">
      <c r="G185" s="79"/>
      <c r="H185" s="79"/>
      <c r="I185" s="79"/>
      <c r="J185" s="79"/>
      <c r="K185" s="79"/>
      <c r="L185" s="79"/>
      <c r="M185" s="79"/>
    </row>
    <row r="186" spans="1:13" ht="18" x14ac:dyDescent="0.3">
      <c r="B186" s="9" t="s">
        <v>142</v>
      </c>
    </row>
    <row r="187" spans="1:13" s="81" customFormat="1" x14ac:dyDescent="0.3">
      <c r="B187" s="82"/>
      <c r="D187" s="320" t="s">
        <v>76</v>
      </c>
      <c r="E187" s="321"/>
      <c r="F187" s="324" t="s">
        <v>40</v>
      </c>
      <c r="G187" s="325"/>
      <c r="H187" s="325"/>
      <c r="I187" s="326"/>
      <c r="J187" s="324" t="s">
        <v>143</v>
      </c>
      <c r="K187" s="325"/>
      <c r="L187" s="325"/>
      <c r="M187" s="326"/>
    </row>
    <row r="188" spans="1:13" s="81" customFormat="1" x14ac:dyDescent="0.3">
      <c r="B188" s="82"/>
      <c r="D188" s="322"/>
      <c r="E188" s="323"/>
      <c r="F188" s="83" t="s">
        <v>42</v>
      </c>
      <c r="G188" s="84" t="s">
        <v>43</v>
      </c>
      <c r="H188" s="85" t="s">
        <v>44</v>
      </c>
      <c r="I188" s="86"/>
      <c r="J188" s="83" t="s">
        <v>42</v>
      </c>
      <c r="K188" s="84" t="s">
        <v>43</v>
      </c>
      <c r="L188" s="85" t="s">
        <v>44</v>
      </c>
      <c r="M188" s="86"/>
    </row>
    <row r="189" spans="1:13" s="1" customFormat="1" x14ac:dyDescent="0.3">
      <c r="B189" s="2"/>
      <c r="D189" s="87" t="s">
        <v>115</v>
      </c>
      <c r="E189" s="180" t="s">
        <v>88</v>
      </c>
      <c r="F189" s="89">
        <v>0.47799999999999998</v>
      </c>
      <c r="G189" s="90">
        <v>0</v>
      </c>
      <c r="H189" s="91">
        <v>0</v>
      </c>
      <c r="I189" s="92"/>
      <c r="J189" s="93">
        <v>4459</v>
      </c>
      <c r="K189" s="94">
        <v>0</v>
      </c>
      <c r="L189" s="95">
        <v>0</v>
      </c>
      <c r="M189" s="96"/>
    </row>
    <row r="190" spans="1:13" x14ac:dyDescent="0.3">
      <c r="D190" s="97"/>
      <c r="E190" s="186"/>
      <c r="F190" s="99"/>
      <c r="G190" s="100"/>
      <c r="H190" s="101"/>
      <c r="I190" s="102"/>
      <c r="J190" s="103"/>
      <c r="K190" s="104"/>
      <c r="L190" s="105"/>
      <c r="M190" s="106"/>
    </row>
    <row r="191" spans="1:13" x14ac:dyDescent="0.3">
      <c r="D191" s="97"/>
      <c r="E191" s="186"/>
      <c r="F191" s="99"/>
      <c r="G191" s="100"/>
      <c r="H191" s="101"/>
      <c r="I191" s="102"/>
      <c r="J191" s="103"/>
      <c r="K191" s="104"/>
      <c r="L191" s="105"/>
      <c r="M191" s="106"/>
    </row>
    <row r="192" spans="1:13" x14ac:dyDescent="0.3">
      <c r="D192" s="97"/>
      <c r="E192" s="186"/>
      <c r="F192" s="99"/>
      <c r="G192" s="100"/>
      <c r="H192" s="101"/>
      <c r="I192" s="102"/>
      <c r="J192" s="103"/>
      <c r="K192" s="104"/>
      <c r="L192" s="105"/>
      <c r="M192" s="106"/>
    </row>
    <row r="193" spans="1:13" x14ac:dyDescent="0.3">
      <c r="A193" s="3"/>
      <c r="D193" s="97"/>
      <c r="E193" s="186"/>
      <c r="F193" s="99"/>
      <c r="G193" s="100"/>
      <c r="H193" s="101"/>
      <c r="I193" s="102"/>
      <c r="J193" s="103"/>
      <c r="K193" s="104"/>
      <c r="L193" s="105"/>
      <c r="M193" s="106"/>
    </row>
    <row r="194" spans="1:13" x14ac:dyDescent="0.3">
      <c r="A194" s="3"/>
      <c r="D194" s="97"/>
      <c r="E194" s="186"/>
      <c r="F194" s="99"/>
      <c r="G194" s="100"/>
      <c r="H194" s="101"/>
      <c r="I194" s="102"/>
      <c r="J194" s="103"/>
      <c r="K194" s="104"/>
      <c r="L194" s="105"/>
      <c r="M194" s="106"/>
    </row>
    <row r="195" spans="1:13" x14ac:dyDescent="0.3">
      <c r="A195" s="3"/>
      <c r="D195" s="97"/>
      <c r="E195" s="186"/>
      <c r="F195" s="99"/>
      <c r="G195" s="100"/>
      <c r="H195" s="101"/>
      <c r="I195" s="102"/>
      <c r="J195" s="103"/>
      <c r="K195" s="104"/>
      <c r="L195" s="105"/>
      <c r="M195" s="106"/>
    </row>
    <row r="196" spans="1:13" x14ac:dyDescent="0.3">
      <c r="A196" s="3"/>
      <c r="D196" s="97"/>
      <c r="E196" s="186"/>
      <c r="F196" s="99"/>
      <c r="G196" s="100"/>
      <c r="H196" s="101"/>
      <c r="I196" s="102"/>
      <c r="J196" s="103"/>
      <c r="K196" s="104"/>
      <c r="L196" s="105"/>
      <c r="M196" s="106"/>
    </row>
    <row r="197" spans="1:13" x14ac:dyDescent="0.3">
      <c r="A197" s="3"/>
      <c r="D197" s="97"/>
      <c r="E197" s="186"/>
      <c r="F197" s="99"/>
      <c r="G197" s="100"/>
      <c r="H197" s="101"/>
      <c r="I197" s="102"/>
      <c r="J197" s="103"/>
      <c r="K197" s="104"/>
      <c r="L197" s="105"/>
      <c r="M197" s="106"/>
    </row>
    <row r="198" spans="1:13" x14ac:dyDescent="0.3">
      <c r="A198" s="3"/>
      <c r="D198" s="97"/>
      <c r="E198" s="186"/>
      <c r="F198" s="99"/>
      <c r="G198" s="100"/>
      <c r="H198" s="101"/>
      <c r="I198" s="102"/>
      <c r="J198" s="103"/>
      <c r="K198" s="104"/>
      <c r="L198" s="105"/>
      <c r="M198" s="106"/>
    </row>
    <row r="199" spans="1:13" x14ac:dyDescent="0.3">
      <c r="A199" s="3"/>
      <c r="D199" s="97"/>
      <c r="E199" s="186"/>
      <c r="F199" s="99"/>
      <c r="G199" s="100"/>
      <c r="H199" s="101"/>
      <c r="I199" s="102"/>
      <c r="J199" s="103"/>
      <c r="K199" s="104"/>
      <c r="L199" s="105"/>
      <c r="M199" s="106"/>
    </row>
    <row r="200" spans="1:13" x14ac:dyDescent="0.3">
      <c r="A200" s="3"/>
      <c r="D200" s="97"/>
      <c r="E200" s="186"/>
      <c r="F200" s="99"/>
      <c r="G200" s="100"/>
      <c r="H200" s="101"/>
      <c r="I200" s="102"/>
      <c r="J200" s="103"/>
      <c r="K200" s="104"/>
      <c r="L200" s="105"/>
      <c r="M200" s="106"/>
    </row>
    <row r="201" spans="1:13" x14ac:dyDescent="0.3">
      <c r="A201" s="3"/>
      <c r="D201" s="97"/>
      <c r="E201" s="186"/>
      <c r="F201" s="99"/>
      <c r="G201" s="100"/>
      <c r="H201" s="101"/>
      <c r="I201" s="102"/>
      <c r="J201" s="103"/>
      <c r="K201" s="104"/>
      <c r="L201" s="105"/>
      <c r="M201" s="106"/>
    </row>
    <row r="202" spans="1:13" x14ac:dyDescent="0.3">
      <c r="A202" s="3"/>
      <c r="D202" s="97"/>
      <c r="E202" s="186"/>
      <c r="F202" s="99"/>
      <c r="G202" s="100"/>
      <c r="H202" s="101"/>
      <c r="I202" s="102"/>
      <c r="J202" s="103"/>
      <c r="K202" s="104"/>
      <c r="L202" s="105"/>
      <c r="M202" s="106"/>
    </row>
    <row r="203" spans="1:13" x14ac:dyDescent="0.3">
      <c r="A203" s="3"/>
      <c r="D203" s="97"/>
      <c r="E203" s="186"/>
      <c r="F203" s="99"/>
      <c r="G203" s="100"/>
      <c r="H203" s="101"/>
      <c r="I203" s="102"/>
      <c r="J203" s="103"/>
      <c r="K203" s="104"/>
      <c r="L203" s="105"/>
      <c r="M203" s="106"/>
    </row>
    <row r="204" spans="1:13" x14ac:dyDescent="0.3">
      <c r="A204" s="3"/>
      <c r="D204" s="97"/>
      <c r="E204" s="186"/>
      <c r="F204" s="99"/>
      <c r="G204" s="100"/>
      <c r="H204" s="101"/>
      <c r="I204" s="102"/>
      <c r="J204" s="103"/>
      <c r="K204" s="104"/>
      <c r="L204" s="105"/>
      <c r="M204" s="106"/>
    </row>
    <row r="205" spans="1:13" x14ac:dyDescent="0.3">
      <c r="A205" s="3"/>
      <c r="D205" s="97"/>
      <c r="E205" s="186"/>
      <c r="F205" s="99"/>
      <c r="G205" s="100"/>
      <c r="H205" s="101"/>
      <c r="I205" s="102"/>
      <c r="J205" s="103"/>
      <c r="K205" s="104"/>
      <c r="L205" s="105"/>
      <c r="M205" s="106"/>
    </row>
    <row r="206" spans="1:13" x14ac:dyDescent="0.3">
      <c r="A206" s="3"/>
      <c r="D206" s="97"/>
      <c r="E206" s="186"/>
      <c r="F206" s="99"/>
      <c r="G206" s="100"/>
      <c r="H206" s="101"/>
      <c r="I206" s="102"/>
      <c r="J206" s="103"/>
      <c r="K206" s="104"/>
      <c r="L206" s="105"/>
      <c r="M206" s="106"/>
    </row>
    <row r="207" spans="1:13" x14ac:dyDescent="0.3">
      <c r="A207" s="3"/>
      <c r="D207" s="97"/>
      <c r="E207" s="186"/>
      <c r="F207" s="99"/>
      <c r="G207" s="100"/>
      <c r="H207" s="101"/>
      <c r="I207" s="102"/>
      <c r="J207" s="103"/>
      <c r="K207" s="104"/>
      <c r="L207" s="105"/>
      <c r="M207" s="106"/>
    </row>
    <row r="208" spans="1:13" x14ac:dyDescent="0.3">
      <c r="A208" s="3"/>
      <c r="D208" s="97"/>
      <c r="E208" s="186"/>
      <c r="F208" s="99"/>
      <c r="G208" s="100"/>
      <c r="H208" s="101"/>
      <c r="I208" s="102"/>
      <c r="J208" s="103"/>
      <c r="K208" s="104"/>
      <c r="L208" s="105"/>
      <c r="M208" s="106"/>
    </row>
    <row r="209" spans="1:13" s="1" customFormat="1" x14ac:dyDescent="0.3">
      <c r="A209" s="3"/>
      <c r="B209" s="2"/>
      <c r="D209" s="97"/>
      <c r="E209" s="186"/>
      <c r="F209" s="99"/>
      <c r="G209" s="100"/>
      <c r="H209" s="101"/>
      <c r="I209" s="102"/>
      <c r="J209" s="103"/>
      <c r="K209" s="104"/>
      <c r="L209" s="105"/>
      <c r="M209" s="106"/>
    </row>
    <row r="210" spans="1:13" x14ac:dyDescent="0.3">
      <c r="A210" s="3"/>
      <c r="D210" s="97"/>
      <c r="E210" s="186"/>
      <c r="F210" s="99"/>
      <c r="G210" s="100"/>
      <c r="H210" s="101"/>
      <c r="I210" s="102"/>
      <c r="J210" s="103"/>
      <c r="K210" s="104"/>
      <c r="L210" s="105"/>
      <c r="M210" s="106"/>
    </row>
    <row r="211" spans="1:13" x14ac:dyDescent="0.3">
      <c r="A211" s="3"/>
      <c r="D211" s="97"/>
      <c r="E211" s="186"/>
      <c r="F211" s="99"/>
      <c r="G211" s="100"/>
      <c r="H211" s="101"/>
      <c r="I211" s="102"/>
      <c r="J211" s="103"/>
      <c r="K211" s="104"/>
      <c r="L211" s="105"/>
      <c r="M211" s="106"/>
    </row>
    <row r="212" spans="1:13" x14ac:dyDescent="0.3">
      <c r="A212" s="3"/>
      <c r="D212" s="97"/>
      <c r="E212" s="186"/>
      <c r="F212" s="99"/>
      <c r="G212" s="100"/>
      <c r="H212" s="101"/>
      <c r="I212" s="102"/>
      <c r="J212" s="103"/>
      <c r="K212" s="104"/>
      <c r="L212" s="105"/>
      <c r="M212" s="106"/>
    </row>
    <row r="213" spans="1:13" s="1" customFormat="1" x14ac:dyDescent="0.3">
      <c r="A213" s="3"/>
      <c r="B213" s="2"/>
      <c r="D213" s="97"/>
      <c r="E213" s="186"/>
      <c r="F213" s="99"/>
      <c r="G213" s="100"/>
      <c r="H213" s="101"/>
      <c r="I213" s="102"/>
      <c r="J213" s="103"/>
      <c r="K213" s="104"/>
      <c r="L213" s="105"/>
      <c r="M213" s="106"/>
    </row>
    <row r="214" spans="1:13" x14ac:dyDescent="0.3">
      <c r="A214" s="3"/>
      <c r="D214" s="97"/>
      <c r="E214" s="186"/>
      <c r="F214" s="99"/>
      <c r="G214" s="100"/>
      <c r="H214" s="101"/>
      <c r="I214" s="102"/>
      <c r="J214" s="103"/>
      <c r="K214" s="104"/>
      <c r="L214" s="105"/>
      <c r="M214" s="106"/>
    </row>
    <row r="215" spans="1:13" x14ac:dyDescent="0.3">
      <c r="A215" s="3"/>
      <c r="D215" s="97"/>
      <c r="E215" s="186"/>
      <c r="F215" s="99"/>
      <c r="G215" s="100"/>
      <c r="H215" s="101"/>
      <c r="I215" s="102"/>
      <c r="J215" s="103"/>
      <c r="K215" s="104"/>
      <c r="L215" s="105"/>
      <c r="M215" s="106"/>
    </row>
    <row r="216" spans="1:13" x14ac:dyDescent="0.3">
      <c r="A216" s="3"/>
      <c r="D216" s="97"/>
      <c r="E216" s="186"/>
      <c r="F216" s="99"/>
      <c r="G216" s="100"/>
      <c r="H216" s="101"/>
      <c r="I216" s="102"/>
      <c r="J216" s="103"/>
      <c r="K216" s="104"/>
      <c r="L216" s="105"/>
      <c r="M216" s="106"/>
    </row>
    <row r="217" spans="1:13" x14ac:dyDescent="0.3">
      <c r="A217" s="3"/>
      <c r="D217" s="97"/>
      <c r="E217" s="186"/>
      <c r="F217" s="99"/>
      <c r="G217" s="100"/>
      <c r="H217" s="101"/>
      <c r="I217" s="102"/>
      <c r="J217" s="103"/>
      <c r="K217" s="104"/>
      <c r="L217" s="105"/>
      <c r="M217" s="106"/>
    </row>
    <row r="218" spans="1:13" s="1" customFormat="1" x14ac:dyDescent="0.3">
      <c r="B218" s="2"/>
      <c r="D218" s="107"/>
      <c r="E218" s="189"/>
      <c r="F218" s="109"/>
      <c r="G218" s="110"/>
      <c r="H218" s="111"/>
      <c r="I218" s="112"/>
      <c r="J218" s="113"/>
      <c r="K218" s="114"/>
      <c r="L218" s="115"/>
      <c r="M218" s="116"/>
    </row>
    <row r="219" spans="1:13" s="1" customFormat="1" x14ac:dyDescent="0.3">
      <c r="B219" s="2"/>
      <c r="I219" s="117" t="s">
        <v>45</v>
      </c>
      <c r="J219" s="118">
        <v>9333</v>
      </c>
      <c r="K219" s="119">
        <v>6500</v>
      </c>
      <c r="L219" s="119">
        <v>1083</v>
      </c>
      <c r="M219" s="120"/>
    </row>
    <row r="221" spans="1:13" s="5" customFormat="1" ht="23.4" x14ac:dyDescent="0.3">
      <c r="A221" s="6" t="s">
        <v>211</v>
      </c>
      <c r="B221" s="7"/>
      <c r="E221" s="136"/>
      <c r="F221" s="136"/>
      <c r="G221" s="137"/>
      <c r="H221" s="8"/>
      <c r="I221" s="8"/>
      <c r="J221" s="137"/>
      <c r="K221" s="8"/>
    </row>
    <row r="222" spans="1:13" ht="18" x14ac:dyDescent="0.3">
      <c r="B222" s="9" t="s">
        <v>145</v>
      </c>
    </row>
    <row r="223" spans="1:13" s="81" customFormat="1" ht="28.8" x14ac:dyDescent="0.3">
      <c r="B223" s="82"/>
      <c r="D223" s="322" t="s">
        <v>76</v>
      </c>
      <c r="E223" s="323"/>
      <c r="F223" s="152" t="s">
        <v>77</v>
      </c>
      <c r="G223" s="163" t="s">
        <v>117</v>
      </c>
      <c r="H223" s="130" t="s">
        <v>118</v>
      </c>
      <c r="I223" s="129" t="s">
        <v>119</v>
      </c>
      <c r="J223" s="141" t="s">
        <v>120</v>
      </c>
      <c r="K223" s="131" t="s">
        <v>146</v>
      </c>
    </row>
    <row r="224" spans="1:13" s="1" customFormat="1" x14ac:dyDescent="0.3">
      <c r="B224" s="2"/>
      <c r="D224" s="87" t="s">
        <v>115</v>
      </c>
      <c r="E224" s="180" t="s">
        <v>88</v>
      </c>
      <c r="F224" s="239">
        <v>5.24</v>
      </c>
      <c r="G224" s="240">
        <v>2.81</v>
      </c>
      <c r="H224" s="241">
        <v>4.41</v>
      </c>
      <c r="I224" s="240">
        <v>5.4</v>
      </c>
      <c r="J224" s="241">
        <v>3.64</v>
      </c>
      <c r="K224" s="242">
        <v>6.5</v>
      </c>
    </row>
    <row r="225" spans="1:11" x14ac:dyDescent="0.3">
      <c r="D225" s="97"/>
      <c r="E225" s="186"/>
      <c r="F225" s="243"/>
      <c r="G225" s="244"/>
      <c r="H225" s="245"/>
      <c r="I225" s="244"/>
      <c r="J225" s="245"/>
      <c r="K225" s="246"/>
    </row>
    <row r="226" spans="1:11" x14ac:dyDescent="0.3">
      <c r="D226" s="97"/>
      <c r="E226" s="186"/>
      <c r="F226" s="243"/>
      <c r="G226" s="244"/>
      <c r="H226" s="245"/>
      <c r="I226" s="244"/>
      <c r="J226" s="245"/>
      <c r="K226" s="246"/>
    </row>
    <row r="227" spans="1:11" x14ac:dyDescent="0.3">
      <c r="D227" s="97"/>
      <c r="E227" s="186"/>
      <c r="F227" s="243"/>
      <c r="G227" s="244"/>
      <c r="H227" s="245"/>
      <c r="I227" s="244"/>
      <c r="J227" s="245"/>
      <c r="K227" s="246"/>
    </row>
    <row r="228" spans="1:11" x14ac:dyDescent="0.3">
      <c r="A228" s="3"/>
      <c r="D228" s="97"/>
      <c r="E228" s="186"/>
      <c r="F228" s="243"/>
      <c r="G228" s="244"/>
      <c r="H228" s="245"/>
      <c r="I228" s="244"/>
      <c r="J228" s="245"/>
      <c r="K228" s="246"/>
    </row>
    <row r="229" spans="1:11" x14ac:dyDescent="0.3">
      <c r="A229" s="3"/>
      <c r="D229" s="97"/>
      <c r="E229" s="186"/>
      <c r="F229" s="243"/>
      <c r="G229" s="244"/>
      <c r="H229" s="245"/>
      <c r="I229" s="244"/>
      <c r="J229" s="245"/>
      <c r="K229" s="246"/>
    </row>
    <row r="230" spans="1:11" x14ac:dyDescent="0.3">
      <c r="A230" s="3"/>
      <c r="D230" s="97"/>
      <c r="E230" s="186"/>
      <c r="F230" s="243"/>
      <c r="G230" s="244"/>
      <c r="H230" s="245"/>
      <c r="I230" s="244"/>
      <c r="J230" s="245"/>
      <c r="K230" s="246"/>
    </row>
    <row r="231" spans="1:11" x14ac:dyDescent="0.3">
      <c r="A231" s="3"/>
      <c r="D231" s="97"/>
      <c r="E231" s="186"/>
      <c r="F231" s="243"/>
      <c r="G231" s="244"/>
      <c r="H231" s="245"/>
      <c r="I231" s="244"/>
      <c r="J231" s="245"/>
      <c r="K231" s="246"/>
    </row>
    <row r="232" spans="1:11" x14ac:dyDescent="0.3">
      <c r="A232" s="3"/>
      <c r="D232" s="97"/>
      <c r="E232" s="186"/>
      <c r="F232" s="243"/>
      <c r="G232" s="244"/>
      <c r="H232" s="245"/>
      <c r="I232" s="244"/>
      <c r="J232" s="245"/>
      <c r="K232" s="246"/>
    </row>
    <row r="233" spans="1:11" x14ac:dyDescent="0.3">
      <c r="A233" s="3"/>
      <c r="D233" s="97"/>
      <c r="E233" s="186"/>
      <c r="F233" s="243"/>
      <c r="G233" s="244"/>
      <c r="H233" s="245"/>
      <c r="I233" s="244"/>
      <c r="J233" s="245"/>
      <c r="K233" s="246"/>
    </row>
    <row r="234" spans="1:11" x14ac:dyDescent="0.3">
      <c r="A234" s="3"/>
      <c r="D234" s="97"/>
      <c r="E234" s="186"/>
      <c r="F234" s="243"/>
      <c r="G234" s="244"/>
      <c r="H234" s="245"/>
      <c r="I234" s="244"/>
      <c r="J234" s="245"/>
      <c r="K234" s="246"/>
    </row>
    <row r="235" spans="1:11" x14ac:dyDescent="0.3">
      <c r="A235" s="3"/>
      <c r="D235" s="97"/>
      <c r="E235" s="186"/>
      <c r="F235" s="243"/>
      <c r="G235" s="244"/>
      <c r="H235" s="245"/>
      <c r="I235" s="244"/>
      <c r="J235" s="245"/>
      <c r="K235" s="246"/>
    </row>
    <row r="236" spans="1:11" x14ac:dyDescent="0.3">
      <c r="A236" s="3"/>
      <c r="D236" s="97"/>
      <c r="E236" s="186"/>
      <c r="F236" s="243"/>
      <c r="G236" s="244"/>
      <c r="H236" s="245"/>
      <c r="I236" s="244"/>
      <c r="J236" s="245"/>
      <c r="K236" s="246"/>
    </row>
    <row r="237" spans="1:11" x14ac:dyDescent="0.3">
      <c r="A237" s="3"/>
      <c r="D237" s="97"/>
      <c r="E237" s="186"/>
      <c r="F237" s="243"/>
      <c r="G237" s="244"/>
      <c r="H237" s="245"/>
      <c r="I237" s="244"/>
      <c r="J237" s="245"/>
      <c r="K237" s="246"/>
    </row>
    <row r="238" spans="1:11" x14ac:dyDescent="0.3">
      <c r="A238" s="3"/>
      <c r="D238" s="97"/>
      <c r="E238" s="186"/>
      <c r="F238" s="243"/>
      <c r="G238" s="244"/>
      <c r="H238" s="245"/>
      <c r="I238" s="244"/>
      <c r="J238" s="245"/>
      <c r="K238" s="246"/>
    </row>
    <row r="239" spans="1:11" x14ac:dyDescent="0.3">
      <c r="A239" s="3"/>
      <c r="D239" s="97"/>
      <c r="E239" s="186"/>
      <c r="F239" s="243"/>
      <c r="G239" s="244"/>
      <c r="H239" s="245"/>
      <c r="I239" s="244"/>
      <c r="J239" s="245"/>
      <c r="K239" s="246"/>
    </row>
    <row r="240" spans="1:11" x14ac:dyDescent="0.3">
      <c r="A240" s="3"/>
      <c r="D240" s="97"/>
      <c r="E240" s="186"/>
      <c r="F240" s="243"/>
      <c r="G240" s="244"/>
      <c r="H240" s="245"/>
      <c r="I240" s="244"/>
      <c r="J240" s="245"/>
      <c r="K240" s="246"/>
    </row>
    <row r="241" spans="1:11" x14ac:dyDescent="0.3">
      <c r="A241" s="3"/>
      <c r="D241" s="97"/>
      <c r="E241" s="186"/>
      <c r="F241" s="243"/>
      <c r="G241" s="244"/>
      <c r="H241" s="245"/>
      <c r="I241" s="244"/>
      <c r="J241" s="245"/>
      <c r="K241" s="246"/>
    </row>
    <row r="242" spans="1:11" x14ac:dyDescent="0.3">
      <c r="A242" s="3"/>
      <c r="D242" s="97"/>
      <c r="E242" s="186"/>
      <c r="F242" s="243"/>
      <c r="G242" s="244"/>
      <c r="H242" s="245"/>
      <c r="I242" s="244"/>
      <c r="J242" s="245"/>
      <c r="K242" s="246"/>
    </row>
    <row r="243" spans="1:11" x14ac:dyDescent="0.3">
      <c r="A243" s="3"/>
      <c r="D243" s="97"/>
      <c r="E243" s="186"/>
      <c r="F243" s="243"/>
      <c r="G243" s="244"/>
      <c r="H243" s="245"/>
      <c r="I243" s="244"/>
      <c r="J243" s="245"/>
      <c r="K243" s="246"/>
    </row>
    <row r="244" spans="1:11" s="1" customFormat="1" x14ac:dyDescent="0.3">
      <c r="A244" s="3"/>
      <c r="B244" s="2"/>
      <c r="D244" s="97"/>
      <c r="E244" s="186"/>
      <c r="F244" s="243"/>
      <c r="G244" s="244"/>
      <c r="H244" s="245"/>
      <c r="I244" s="244"/>
      <c r="J244" s="245"/>
      <c r="K244" s="246"/>
    </row>
    <row r="245" spans="1:11" x14ac:dyDescent="0.3">
      <c r="A245" s="3"/>
      <c r="D245" s="97"/>
      <c r="E245" s="186"/>
      <c r="F245" s="243"/>
      <c r="G245" s="244"/>
      <c r="H245" s="245"/>
      <c r="I245" s="244"/>
      <c r="J245" s="245"/>
      <c r="K245" s="246"/>
    </row>
    <row r="246" spans="1:11" x14ac:dyDescent="0.3">
      <c r="A246" s="3"/>
      <c r="D246" s="97"/>
      <c r="E246" s="186"/>
      <c r="F246" s="243"/>
      <c r="G246" s="244"/>
      <c r="H246" s="245"/>
      <c r="I246" s="244"/>
      <c r="J246" s="245"/>
      <c r="K246" s="246"/>
    </row>
    <row r="247" spans="1:11" x14ac:dyDescent="0.3">
      <c r="A247" s="3"/>
      <c r="D247" s="97"/>
      <c r="E247" s="186"/>
      <c r="F247" s="243"/>
      <c r="G247" s="244"/>
      <c r="H247" s="245"/>
      <c r="I247" s="244"/>
      <c r="J247" s="245"/>
      <c r="K247" s="246"/>
    </row>
    <row r="248" spans="1:11" s="1" customFormat="1" x14ac:dyDescent="0.3">
      <c r="A248" s="3"/>
      <c r="B248" s="2"/>
      <c r="D248" s="97"/>
      <c r="E248" s="186"/>
      <c r="F248" s="243"/>
      <c r="G248" s="244"/>
      <c r="H248" s="245"/>
      <c r="I248" s="244"/>
      <c r="J248" s="245"/>
      <c r="K248" s="246"/>
    </row>
    <row r="249" spans="1:11" x14ac:dyDescent="0.3">
      <c r="A249" s="3"/>
      <c r="D249" s="97"/>
      <c r="E249" s="186"/>
      <c r="F249" s="243"/>
      <c r="G249" s="244"/>
      <c r="H249" s="245"/>
      <c r="I249" s="244"/>
      <c r="J249" s="245"/>
      <c r="K249" s="246"/>
    </row>
    <row r="250" spans="1:11" x14ac:dyDescent="0.3">
      <c r="A250" s="3"/>
      <c r="D250" s="97"/>
      <c r="E250" s="186"/>
      <c r="F250" s="243"/>
      <c r="G250" s="244"/>
      <c r="H250" s="245"/>
      <c r="I250" s="244"/>
      <c r="J250" s="245"/>
      <c r="K250" s="246"/>
    </row>
    <row r="251" spans="1:11" x14ac:dyDescent="0.3">
      <c r="A251" s="3"/>
      <c r="D251" s="97"/>
      <c r="E251" s="186"/>
      <c r="F251" s="243"/>
      <c r="G251" s="244"/>
      <c r="H251" s="245"/>
      <c r="I251" s="244"/>
      <c r="J251" s="245"/>
      <c r="K251" s="246"/>
    </row>
    <row r="252" spans="1:11" x14ac:dyDescent="0.3">
      <c r="A252" s="3"/>
      <c r="D252" s="97"/>
      <c r="E252" s="186"/>
      <c r="F252" s="243"/>
      <c r="G252" s="244"/>
      <c r="H252" s="245"/>
      <c r="I252" s="244"/>
      <c r="J252" s="245"/>
      <c r="K252" s="246"/>
    </row>
    <row r="253" spans="1:11" s="1" customFormat="1" x14ac:dyDescent="0.3">
      <c r="B253" s="2"/>
      <c r="D253" s="107"/>
      <c r="E253" s="189"/>
      <c r="F253" s="247"/>
      <c r="G253" s="248"/>
      <c r="H253" s="249"/>
      <c r="I253" s="248"/>
      <c r="J253" s="249"/>
      <c r="K253" s="250"/>
    </row>
    <row r="255" spans="1:11" ht="18" x14ac:dyDescent="0.3">
      <c r="B255" s="9" t="s">
        <v>147</v>
      </c>
    </row>
    <row r="256" spans="1:11" s="81" customFormat="1" ht="28.8" x14ac:dyDescent="0.3">
      <c r="B256" s="82"/>
      <c r="D256" s="251" t="s">
        <v>148</v>
      </c>
      <c r="E256" s="252" t="s">
        <v>83</v>
      </c>
      <c r="F256" s="152" t="s">
        <v>77</v>
      </c>
      <c r="G256" s="163" t="s">
        <v>117</v>
      </c>
      <c r="H256" s="130" t="s">
        <v>118</v>
      </c>
      <c r="I256" s="129" t="s">
        <v>119</v>
      </c>
      <c r="J256" s="141" t="s">
        <v>120</v>
      </c>
      <c r="K256" s="131" t="s">
        <v>146</v>
      </c>
    </row>
    <row r="257" spans="1:11" s="1" customFormat="1" x14ac:dyDescent="0.3">
      <c r="B257" s="2"/>
      <c r="D257" s="87" t="s">
        <v>212</v>
      </c>
      <c r="E257" s="253">
        <v>4</v>
      </c>
      <c r="F257" s="239">
        <v>4.54</v>
      </c>
      <c r="G257" s="240">
        <v>4.05</v>
      </c>
      <c r="H257" s="241">
        <v>4.88</v>
      </c>
      <c r="I257" s="240">
        <v>3.97</v>
      </c>
      <c r="J257" s="241">
        <v>4.34</v>
      </c>
      <c r="K257" s="242">
        <v>5.43</v>
      </c>
    </row>
    <row r="258" spans="1:11" x14ac:dyDescent="0.3">
      <c r="D258" s="97" t="s">
        <v>208</v>
      </c>
      <c r="E258" s="254">
        <v>4</v>
      </c>
      <c r="F258" s="243">
        <v>3.45</v>
      </c>
      <c r="G258" s="244">
        <v>4.53</v>
      </c>
      <c r="H258" s="245">
        <v>3.35</v>
      </c>
      <c r="I258" s="244">
        <v>3.29</v>
      </c>
      <c r="J258" s="245">
        <v>3.33</v>
      </c>
      <c r="K258" s="246">
        <v>4.7</v>
      </c>
    </row>
    <row r="259" spans="1:11" x14ac:dyDescent="0.3">
      <c r="D259" s="97" t="s">
        <v>206</v>
      </c>
      <c r="E259" s="254">
        <v>4</v>
      </c>
      <c r="F259" s="243">
        <v>5.14</v>
      </c>
      <c r="G259" s="244">
        <v>3.33</v>
      </c>
      <c r="H259" s="245">
        <v>4.28</v>
      </c>
      <c r="I259" s="244">
        <v>4.93</v>
      </c>
      <c r="J259" s="245">
        <v>3.74</v>
      </c>
      <c r="K259" s="246">
        <v>6.15</v>
      </c>
    </row>
    <row r="260" spans="1:11" x14ac:dyDescent="0.3">
      <c r="D260" s="97" t="s">
        <v>207</v>
      </c>
      <c r="E260" s="254">
        <v>3</v>
      </c>
      <c r="F260" s="243">
        <v>4.45</v>
      </c>
      <c r="G260" s="244">
        <v>4</v>
      </c>
      <c r="H260" s="245">
        <v>4.9000000000000004</v>
      </c>
      <c r="I260" s="244">
        <v>3.85</v>
      </c>
      <c r="J260" s="245">
        <v>4.3</v>
      </c>
      <c r="K260" s="246">
        <v>5.5</v>
      </c>
    </row>
    <row r="261" spans="1:11" x14ac:dyDescent="0.3">
      <c r="A261" s="3"/>
      <c r="D261" s="97" t="s">
        <v>208</v>
      </c>
      <c r="E261" s="254">
        <v>3</v>
      </c>
      <c r="F261" s="243">
        <v>3.25</v>
      </c>
      <c r="G261" s="244">
        <v>4.45</v>
      </c>
      <c r="H261" s="245">
        <v>3.4</v>
      </c>
      <c r="I261" s="244">
        <v>3.1</v>
      </c>
      <c r="J261" s="245">
        <v>3.25</v>
      </c>
      <c r="K261" s="246">
        <v>4.75</v>
      </c>
    </row>
    <row r="262" spans="1:11" x14ac:dyDescent="0.3">
      <c r="A262" s="3"/>
      <c r="D262" s="97" t="s">
        <v>206</v>
      </c>
      <c r="E262" s="254">
        <v>3</v>
      </c>
      <c r="F262" s="243">
        <v>5.05</v>
      </c>
      <c r="G262" s="244">
        <v>3.25</v>
      </c>
      <c r="H262" s="245">
        <v>4.3</v>
      </c>
      <c r="I262" s="244">
        <v>4.75</v>
      </c>
      <c r="J262" s="245">
        <v>3.7</v>
      </c>
      <c r="K262" s="246">
        <v>6.25</v>
      </c>
    </row>
    <row r="263" spans="1:11" x14ac:dyDescent="0.3">
      <c r="A263" s="3"/>
      <c r="D263" s="97" t="s">
        <v>207</v>
      </c>
      <c r="E263" s="254">
        <v>2</v>
      </c>
      <c r="F263" s="243">
        <v>4.45</v>
      </c>
      <c r="G263" s="244">
        <v>4</v>
      </c>
      <c r="H263" s="245">
        <v>4.9000000000000004</v>
      </c>
      <c r="I263" s="244">
        <v>3.85</v>
      </c>
      <c r="J263" s="245">
        <v>4.3</v>
      </c>
      <c r="K263" s="246">
        <v>5.5</v>
      </c>
    </row>
    <row r="264" spans="1:11" x14ac:dyDescent="0.3">
      <c r="A264" s="3"/>
      <c r="D264" s="97" t="s">
        <v>208</v>
      </c>
      <c r="E264" s="254">
        <v>2</v>
      </c>
      <c r="F264" s="243">
        <v>3.25</v>
      </c>
      <c r="G264" s="244">
        <v>4.45</v>
      </c>
      <c r="H264" s="245">
        <v>3.4</v>
      </c>
      <c r="I264" s="244">
        <v>3.1</v>
      </c>
      <c r="J264" s="245">
        <v>3.25</v>
      </c>
      <c r="K264" s="246">
        <v>4.75</v>
      </c>
    </row>
    <row r="265" spans="1:11" x14ac:dyDescent="0.3">
      <c r="A265" s="3"/>
      <c r="D265" s="97" t="s">
        <v>206</v>
      </c>
      <c r="E265" s="254">
        <v>2</v>
      </c>
      <c r="F265" s="243">
        <v>5.05</v>
      </c>
      <c r="G265" s="244">
        <v>3.25</v>
      </c>
      <c r="H265" s="245">
        <v>4.3</v>
      </c>
      <c r="I265" s="244">
        <v>4.75</v>
      </c>
      <c r="J265" s="245">
        <v>3.7</v>
      </c>
      <c r="K265" s="246">
        <v>6.25</v>
      </c>
    </row>
    <row r="266" spans="1:11" x14ac:dyDescent="0.3">
      <c r="A266" s="3"/>
      <c r="D266" s="97" t="s">
        <v>207</v>
      </c>
      <c r="E266" s="254">
        <v>1</v>
      </c>
      <c r="F266" s="243">
        <v>4.45</v>
      </c>
      <c r="G266" s="244">
        <v>4</v>
      </c>
      <c r="H266" s="245">
        <v>4.9000000000000004</v>
      </c>
      <c r="I266" s="244">
        <v>3.85</v>
      </c>
      <c r="J266" s="245">
        <v>4.3</v>
      </c>
      <c r="K266" s="246">
        <v>5.5</v>
      </c>
    </row>
    <row r="267" spans="1:11" x14ac:dyDescent="0.3">
      <c r="A267" s="3"/>
      <c r="D267" s="97" t="s">
        <v>208</v>
      </c>
      <c r="E267" s="254">
        <v>1</v>
      </c>
      <c r="F267" s="243">
        <v>3.25</v>
      </c>
      <c r="G267" s="244">
        <v>4.45</v>
      </c>
      <c r="H267" s="245">
        <v>3.4</v>
      </c>
      <c r="I267" s="244">
        <v>3.1</v>
      </c>
      <c r="J267" s="245">
        <v>3.25</v>
      </c>
      <c r="K267" s="246">
        <v>4.75</v>
      </c>
    </row>
    <row r="268" spans="1:11" x14ac:dyDescent="0.3">
      <c r="A268" s="3"/>
      <c r="D268" s="97" t="s">
        <v>206</v>
      </c>
      <c r="E268" s="254">
        <v>1</v>
      </c>
      <c r="F268" s="243">
        <v>5.05</v>
      </c>
      <c r="G268" s="244">
        <v>3.25</v>
      </c>
      <c r="H268" s="245">
        <v>4.3</v>
      </c>
      <c r="I268" s="244">
        <v>4.75</v>
      </c>
      <c r="J268" s="245">
        <v>3.7</v>
      </c>
      <c r="K268" s="246">
        <v>6.25</v>
      </c>
    </row>
    <row r="269" spans="1:11" x14ac:dyDescent="0.3">
      <c r="A269" s="3"/>
      <c r="D269" s="97" t="s">
        <v>207</v>
      </c>
      <c r="E269" s="254">
        <v>0</v>
      </c>
      <c r="F269" s="243">
        <v>4.45</v>
      </c>
      <c r="G269" s="244">
        <v>4</v>
      </c>
      <c r="H269" s="245">
        <v>4.9000000000000004</v>
      </c>
      <c r="I269" s="244">
        <v>3.85</v>
      </c>
      <c r="J269" s="245">
        <v>4.3</v>
      </c>
      <c r="K269" s="246">
        <v>5.5</v>
      </c>
    </row>
    <row r="270" spans="1:11" x14ac:dyDescent="0.3">
      <c r="A270" s="3"/>
      <c r="D270" s="97" t="s">
        <v>208</v>
      </c>
      <c r="E270" s="254">
        <v>0</v>
      </c>
      <c r="F270" s="243">
        <v>3.25</v>
      </c>
      <c r="G270" s="244">
        <v>4.45</v>
      </c>
      <c r="H270" s="245">
        <v>3.4</v>
      </c>
      <c r="I270" s="244">
        <v>3.1</v>
      </c>
      <c r="J270" s="245">
        <v>3.25</v>
      </c>
      <c r="K270" s="246">
        <v>4.75</v>
      </c>
    </row>
    <row r="271" spans="1:11" x14ac:dyDescent="0.3">
      <c r="A271" s="3"/>
      <c r="D271" s="97" t="s">
        <v>206</v>
      </c>
      <c r="E271" s="254">
        <v>0</v>
      </c>
      <c r="F271" s="243">
        <v>5.05</v>
      </c>
      <c r="G271" s="244">
        <v>3.25</v>
      </c>
      <c r="H271" s="245">
        <v>4.3</v>
      </c>
      <c r="I271" s="244">
        <v>4.75</v>
      </c>
      <c r="J271" s="245">
        <v>3.7</v>
      </c>
      <c r="K271" s="246">
        <v>6.25</v>
      </c>
    </row>
    <row r="272" spans="1:11" x14ac:dyDescent="0.3">
      <c r="A272" s="3"/>
      <c r="D272" s="97"/>
      <c r="E272" s="254"/>
      <c r="F272" s="243"/>
      <c r="G272" s="244"/>
      <c r="H272" s="245"/>
      <c r="I272" s="244"/>
      <c r="J272" s="245"/>
      <c r="K272" s="246"/>
    </row>
    <row r="273" spans="1:11" x14ac:dyDescent="0.3">
      <c r="A273" s="3"/>
      <c r="D273" s="97"/>
      <c r="E273" s="254"/>
      <c r="F273" s="243"/>
      <c r="G273" s="244"/>
      <c r="H273" s="245"/>
      <c r="I273" s="244"/>
      <c r="J273" s="245"/>
      <c r="K273" s="246"/>
    </row>
    <row r="274" spans="1:11" x14ac:dyDescent="0.3">
      <c r="A274" s="3"/>
      <c r="D274" s="97"/>
      <c r="E274" s="254"/>
      <c r="F274" s="243"/>
      <c r="G274" s="244"/>
      <c r="H274" s="245"/>
      <c r="I274" s="244"/>
      <c r="J274" s="245"/>
      <c r="K274" s="246"/>
    </row>
    <row r="275" spans="1:11" x14ac:dyDescent="0.3">
      <c r="A275" s="3"/>
      <c r="D275" s="97"/>
      <c r="E275" s="254"/>
      <c r="F275" s="243"/>
      <c r="G275" s="244"/>
      <c r="H275" s="245"/>
      <c r="I275" s="244"/>
      <c r="J275" s="245"/>
      <c r="K275" s="246"/>
    </row>
    <row r="276" spans="1:11" x14ac:dyDescent="0.3">
      <c r="A276" s="3"/>
      <c r="D276" s="97"/>
      <c r="E276" s="254"/>
      <c r="F276" s="243"/>
      <c r="G276" s="244"/>
      <c r="H276" s="245"/>
      <c r="I276" s="244"/>
      <c r="J276" s="245"/>
      <c r="K276" s="246"/>
    </row>
    <row r="277" spans="1:11" s="1" customFormat="1" x14ac:dyDescent="0.3">
      <c r="A277" s="3"/>
      <c r="B277" s="2"/>
      <c r="D277" s="97"/>
      <c r="E277" s="254"/>
      <c r="F277" s="243"/>
      <c r="G277" s="244"/>
      <c r="H277" s="245"/>
      <c r="I277" s="244"/>
      <c r="J277" s="245"/>
      <c r="K277" s="246"/>
    </row>
    <row r="278" spans="1:11" x14ac:dyDescent="0.3">
      <c r="A278" s="3"/>
      <c r="D278" s="97"/>
      <c r="E278" s="254"/>
      <c r="F278" s="243"/>
      <c r="G278" s="244"/>
      <c r="H278" s="245"/>
      <c r="I278" s="244"/>
      <c r="J278" s="245"/>
      <c r="K278" s="246"/>
    </row>
    <row r="279" spans="1:11" x14ac:dyDescent="0.3">
      <c r="A279" s="3"/>
      <c r="D279" s="97"/>
      <c r="E279" s="254"/>
      <c r="F279" s="243"/>
      <c r="G279" s="244"/>
      <c r="H279" s="245"/>
      <c r="I279" s="244"/>
      <c r="J279" s="245"/>
      <c r="K279" s="246"/>
    </row>
    <row r="280" spans="1:11" x14ac:dyDescent="0.3">
      <c r="A280" s="3"/>
      <c r="D280" s="97"/>
      <c r="E280" s="254"/>
      <c r="F280" s="243"/>
      <c r="G280" s="244"/>
      <c r="H280" s="245"/>
      <c r="I280" s="244"/>
      <c r="J280" s="245"/>
      <c r="K280" s="246"/>
    </row>
    <row r="281" spans="1:11" s="1" customFormat="1" x14ac:dyDescent="0.3">
      <c r="A281" s="3"/>
      <c r="B281" s="2"/>
      <c r="D281" s="97"/>
      <c r="E281" s="254"/>
      <c r="F281" s="243"/>
      <c r="G281" s="244"/>
      <c r="H281" s="245"/>
      <c r="I281" s="244"/>
      <c r="J281" s="245"/>
      <c r="K281" s="246"/>
    </row>
    <row r="282" spans="1:11" x14ac:dyDescent="0.3">
      <c r="A282" s="3"/>
      <c r="D282" s="97"/>
      <c r="E282" s="254"/>
      <c r="F282" s="243"/>
      <c r="G282" s="244"/>
      <c r="H282" s="245"/>
      <c r="I282" s="244"/>
      <c r="J282" s="245"/>
      <c r="K282" s="246"/>
    </row>
    <row r="283" spans="1:11" x14ac:dyDescent="0.3">
      <c r="A283" s="3"/>
      <c r="D283" s="97"/>
      <c r="E283" s="254"/>
      <c r="F283" s="243"/>
      <c r="G283" s="244"/>
      <c r="H283" s="245"/>
      <c r="I283" s="244"/>
      <c r="J283" s="245"/>
      <c r="K283" s="246"/>
    </row>
    <row r="284" spans="1:11" x14ac:dyDescent="0.3">
      <c r="A284" s="3"/>
      <c r="D284" s="97"/>
      <c r="E284" s="254"/>
      <c r="F284" s="243"/>
      <c r="G284" s="244"/>
      <c r="H284" s="245"/>
      <c r="I284" s="244"/>
      <c r="J284" s="245"/>
      <c r="K284" s="246"/>
    </row>
    <row r="285" spans="1:11" x14ac:dyDescent="0.3">
      <c r="A285" s="3"/>
      <c r="D285" s="97"/>
      <c r="E285" s="254"/>
      <c r="F285" s="243"/>
      <c r="G285" s="244"/>
      <c r="H285" s="245"/>
      <c r="I285" s="244"/>
      <c r="J285" s="245"/>
      <c r="K285" s="246"/>
    </row>
    <row r="286" spans="1:11" s="1" customFormat="1" x14ac:dyDescent="0.3">
      <c r="B286" s="2"/>
      <c r="D286" s="107"/>
      <c r="E286" s="255"/>
      <c r="F286" s="247"/>
      <c r="G286" s="248"/>
      <c r="H286" s="249"/>
      <c r="I286" s="248"/>
      <c r="J286" s="249"/>
      <c r="K286" s="250"/>
    </row>
    <row r="288" spans="1:11" ht="18" x14ac:dyDescent="0.3">
      <c r="B288" s="9" t="s">
        <v>149</v>
      </c>
    </row>
    <row r="289" spans="1:11" s="81" customFormat="1" ht="28.8" x14ac:dyDescent="0.3">
      <c r="B289" s="82"/>
      <c r="D289" s="256"/>
      <c r="E289" s="257"/>
      <c r="F289" s="258" t="s">
        <v>77</v>
      </c>
      <c r="G289" s="259" t="s">
        <v>117</v>
      </c>
      <c r="H289" s="260" t="s">
        <v>118</v>
      </c>
      <c r="I289" s="261" t="s">
        <v>119</v>
      </c>
      <c r="J289" s="262" t="s">
        <v>120</v>
      </c>
      <c r="K289" s="263" t="s">
        <v>146</v>
      </c>
    </row>
    <row r="290" spans="1:11" x14ac:dyDescent="0.3">
      <c r="E290" s="202" t="s">
        <v>150</v>
      </c>
      <c r="F290" s="247">
        <v>5.4</v>
      </c>
      <c r="G290" s="248">
        <v>4.9000000000000004</v>
      </c>
      <c r="H290" s="249">
        <v>2.1</v>
      </c>
      <c r="I290" s="248">
        <v>10</v>
      </c>
      <c r="J290" s="249">
        <v>2.8</v>
      </c>
      <c r="K290" s="250">
        <v>7</v>
      </c>
    </row>
    <row r="292" spans="1:11" s="5" customFormat="1" ht="23.4" x14ac:dyDescent="0.3">
      <c r="A292" s="6" t="s">
        <v>213</v>
      </c>
      <c r="B292" s="7"/>
      <c r="E292" s="136"/>
      <c r="F292" s="136"/>
      <c r="G292" s="137"/>
      <c r="H292" s="8"/>
      <c r="I292" s="8"/>
      <c r="J292" s="137"/>
      <c r="K292" s="8"/>
    </row>
    <row r="293" spans="1:11" ht="18" x14ac:dyDescent="0.3">
      <c r="B293" s="9" t="s">
        <v>152</v>
      </c>
    </row>
    <row r="294" spans="1:11" s="171" customFormat="1" x14ac:dyDescent="0.3">
      <c r="C294" s="171" t="s">
        <v>153</v>
      </c>
      <c r="E294" s="172"/>
      <c r="F294" s="172"/>
      <c r="G294" s="172"/>
      <c r="H294" s="172"/>
      <c r="I294" s="172"/>
      <c r="J294" s="172"/>
    </row>
    <row r="295" spans="1:11" s="171" customFormat="1" x14ac:dyDescent="0.3">
      <c r="E295" s="172"/>
      <c r="F295" s="172"/>
      <c r="G295" s="172"/>
      <c r="H295" s="172"/>
      <c r="I295" s="172"/>
      <c r="J295" s="172"/>
    </row>
    <row r="296" spans="1:11" s="81" customFormat="1" x14ac:dyDescent="0.3">
      <c r="B296" s="82"/>
      <c r="D296" s="322" t="s">
        <v>76</v>
      </c>
      <c r="E296" s="323"/>
      <c r="F296" s="152" t="s">
        <v>214</v>
      </c>
      <c r="G296" s="163" t="s">
        <v>215</v>
      </c>
      <c r="H296" s="164" t="s">
        <v>154</v>
      </c>
    </row>
    <row r="297" spans="1:11" s="1" customFormat="1" x14ac:dyDescent="0.3">
      <c r="B297" s="2"/>
      <c r="D297" s="87" t="s">
        <v>72</v>
      </c>
      <c r="E297" s="180"/>
      <c r="F297" s="264"/>
      <c r="G297" s="145"/>
      <c r="H297" s="265"/>
    </row>
    <row r="298" spans="1:11" x14ac:dyDescent="0.3">
      <c r="D298" s="97"/>
      <c r="E298" s="186"/>
      <c r="F298" s="103"/>
      <c r="G298" s="104"/>
      <c r="H298" s="266"/>
      <c r="I298" s="3"/>
      <c r="J298" s="3"/>
      <c r="K298" s="3"/>
    </row>
    <row r="299" spans="1:11" x14ac:dyDescent="0.3">
      <c r="D299" s="97"/>
      <c r="E299" s="186"/>
      <c r="F299" s="103"/>
      <c r="G299" s="104"/>
      <c r="H299" s="266"/>
      <c r="I299" s="3"/>
      <c r="J299" s="3"/>
      <c r="K299" s="3"/>
    </row>
    <row r="300" spans="1:11" x14ac:dyDescent="0.3">
      <c r="D300" s="97"/>
      <c r="E300" s="186"/>
      <c r="F300" s="103"/>
      <c r="G300" s="104"/>
      <c r="H300" s="266"/>
      <c r="I300" s="3"/>
      <c r="J300" s="3"/>
      <c r="K300" s="3"/>
    </row>
    <row r="301" spans="1:11" x14ac:dyDescent="0.3">
      <c r="A301" s="3"/>
      <c r="D301" s="97"/>
      <c r="E301" s="186"/>
      <c r="F301" s="103"/>
      <c r="G301" s="104"/>
      <c r="H301" s="266"/>
      <c r="I301" s="3"/>
      <c r="J301" s="3"/>
      <c r="K301" s="3"/>
    </row>
    <row r="302" spans="1:11" x14ac:dyDescent="0.3">
      <c r="A302" s="3"/>
      <c r="D302" s="97"/>
      <c r="E302" s="186"/>
      <c r="F302" s="103"/>
      <c r="G302" s="104"/>
      <c r="H302" s="266"/>
      <c r="I302" s="3"/>
      <c r="J302" s="3"/>
      <c r="K302" s="3"/>
    </row>
    <row r="303" spans="1:11" x14ac:dyDescent="0.3">
      <c r="A303" s="3"/>
      <c r="D303" s="97"/>
      <c r="E303" s="186"/>
      <c r="F303" s="103"/>
      <c r="G303" s="104"/>
      <c r="H303" s="266"/>
      <c r="I303" s="3"/>
      <c r="J303" s="3"/>
      <c r="K303" s="3"/>
    </row>
    <row r="304" spans="1:11" x14ac:dyDescent="0.3">
      <c r="A304" s="3"/>
      <c r="D304" s="97"/>
      <c r="E304" s="186"/>
      <c r="F304" s="103"/>
      <c r="G304" s="104"/>
      <c r="H304" s="266"/>
      <c r="I304" s="3"/>
      <c r="J304" s="3"/>
      <c r="K304" s="3"/>
    </row>
    <row r="305" spans="1:11" x14ac:dyDescent="0.3">
      <c r="A305" s="3"/>
      <c r="D305" s="97"/>
      <c r="E305" s="186"/>
      <c r="F305" s="103"/>
      <c r="G305" s="104"/>
      <c r="H305" s="266"/>
      <c r="I305" s="3"/>
      <c r="J305" s="3"/>
      <c r="K305" s="3"/>
    </row>
    <row r="306" spans="1:11" x14ac:dyDescent="0.3">
      <c r="A306" s="3"/>
      <c r="D306" s="97"/>
      <c r="E306" s="186"/>
      <c r="F306" s="103"/>
      <c r="G306" s="104"/>
      <c r="H306" s="266"/>
      <c r="I306" s="3"/>
      <c r="J306" s="3"/>
      <c r="K306" s="3"/>
    </row>
    <row r="307" spans="1:11" x14ac:dyDescent="0.3">
      <c r="A307" s="3"/>
      <c r="D307" s="97"/>
      <c r="E307" s="186"/>
      <c r="F307" s="103"/>
      <c r="G307" s="104"/>
      <c r="H307" s="266"/>
      <c r="I307" s="3"/>
      <c r="J307" s="3"/>
      <c r="K307" s="3"/>
    </row>
    <row r="308" spans="1:11" x14ac:dyDescent="0.3">
      <c r="A308" s="3"/>
      <c r="D308" s="97"/>
      <c r="E308" s="186"/>
      <c r="F308" s="103"/>
      <c r="G308" s="104"/>
      <c r="H308" s="266"/>
      <c r="I308" s="3"/>
      <c r="J308" s="3"/>
      <c r="K308" s="3"/>
    </row>
    <row r="309" spans="1:11" x14ac:dyDescent="0.3">
      <c r="A309" s="3"/>
      <c r="D309" s="97"/>
      <c r="E309" s="186"/>
      <c r="F309" s="103"/>
      <c r="G309" s="104"/>
      <c r="H309" s="266"/>
      <c r="I309" s="3"/>
      <c r="J309" s="3"/>
      <c r="K309" s="3"/>
    </row>
    <row r="310" spans="1:11" x14ac:dyDescent="0.3">
      <c r="A310" s="3"/>
      <c r="D310" s="97"/>
      <c r="E310" s="186"/>
      <c r="F310" s="103"/>
      <c r="G310" s="104"/>
      <c r="H310" s="266"/>
      <c r="I310" s="3"/>
      <c r="J310" s="3"/>
      <c r="K310" s="3"/>
    </row>
    <row r="311" spans="1:11" x14ac:dyDescent="0.3">
      <c r="A311" s="3"/>
      <c r="D311" s="97"/>
      <c r="E311" s="186"/>
      <c r="F311" s="103"/>
      <c r="G311" s="104"/>
      <c r="H311" s="266"/>
      <c r="I311" s="3"/>
      <c r="J311" s="3"/>
      <c r="K311" s="3"/>
    </row>
    <row r="312" spans="1:11" x14ac:dyDescent="0.3">
      <c r="A312" s="3"/>
      <c r="D312" s="97"/>
      <c r="E312" s="186"/>
      <c r="F312" s="103"/>
      <c r="G312" s="104"/>
      <c r="H312" s="266"/>
      <c r="I312" s="3"/>
      <c r="J312" s="3"/>
      <c r="K312" s="3"/>
    </row>
    <row r="313" spans="1:11" x14ac:dyDescent="0.3">
      <c r="A313" s="3"/>
      <c r="D313" s="97"/>
      <c r="E313" s="186"/>
      <c r="F313" s="103"/>
      <c r="G313" s="104"/>
      <c r="H313" s="266"/>
      <c r="I313" s="3"/>
      <c r="J313" s="3"/>
      <c r="K313" s="3"/>
    </row>
    <row r="314" spans="1:11" x14ac:dyDescent="0.3">
      <c r="A314" s="3"/>
      <c r="D314" s="97"/>
      <c r="E314" s="186"/>
      <c r="F314" s="103"/>
      <c r="G314" s="104"/>
      <c r="H314" s="266"/>
      <c r="I314" s="3"/>
      <c r="J314" s="3"/>
      <c r="K314" s="3"/>
    </row>
    <row r="315" spans="1:11" x14ac:dyDescent="0.3">
      <c r="A315" s="3"/>
      <c r="D315" s="97"/>
      <c r="E315" s="186"/>
      <c r="F315" s="103"/>
      <c r="G315" s="104"/>
      <c r="H315" s="266"/>
      <c r="I315" s="3"/>
      <c r="J315" s="3"/>
      <c r="K315" s="3"/>
    </row>
    <row r="316" spans="1:11" x14ac:dyDescent="0.3">
      <c r="A316" s="3"/>
      <c r="D316" s="97"/>
      <c r="E316" s="186"/>
      <c r="F316" s="103"/>
      <c r="G316" s="104"/>
      <c r="H316" s="266"/>
      <c r="I316" s="3"/>
      <c r="J316" s="3"/>
      <c r="K316" s="3"/>
    </row>
    <row r="317" spans="1:11" s="1" customFormat="1" x14ac:dyDescent="0.3">
      <c r="A317" s="3"/>
      <c r="B317" s="2"/>
      <c r="D317" s="97"/>
      <c r="E317" s="186"/>
      <c r="F317" s="103"/>
      <c r="G317" s="104"/>
      <c r="H317" s="266"/>
    </row>
    <row r="318" spans="1:11" x14ac:dyDescent="0.3">
      <c r="A318" s="3"/>
      <c r="D318" s="97"/>
      <c r="E318" s="186"/>
      <c r="F318" s="103"/>
      <c r="G318" s="104"/>
      <c r="H318" s="266"/>
      <c r="I318" s="3"/>
      <c r="J318" s="3"/>
      <c r="K318" s="3"/>
    </row>
    <row r="319" spans="1:11" x14ac:dyDescent="0.3">
      <c r="A319" s="3"/>
      <c r="D319" s="97"/>
      <c r="E319" s="186"/>
      <c r="F319" s="103"/>
      <c r="G319" s="104"/>
      <c r="H319" s="266"/>
      <c r="I319" s="3"/>
      <c r="J319" s="3"/>
      <c r="K319" s="3"/>
    </row>
    <row r="320" spans="1:11" x14ac:dyDescent="0.3">
      <c r="A320" s="3"/>
      <c r="D320" s="97"/>
      <c r="E320" s="186"/>
      <c r="F320" s="103"/>
      <c r="G320" s="104"/>
      <c r="H320" s="266"/>
      <c r="I320" s="3"/>
      <c r="J320" s="3"/>
      <c r="K320" s="3"/>
    </row>
    <row r="321" spans="1:11" s="1" customFormat="1" x14ac:dyDescent="0.3">
      <c r="A321" s="3"/>
      <c r="B321" s="2"/>
      <c r="D321" s="97"/>
      <c r="E321" s="186"/>
      <c r="F321" s="103"/>
      <c r="G321" s="104"/>
      <c r="H321" s="266"/>
    </row>
    <row r="322" spans="1:11" x14ac:dyDescent="0.3">
      <c r="A322" s="3"/>
      <c r="D322" s="97"/>
      <c r="E322" s="186"/>
      <c r="F322" s="103"/>
      <c r="G322" s="104"/>
      <c r="H322" s="266"/>
      <c r="I322" s="3"/>
      <c r="J322" s="3"/>
      <c r="K322" s="3"/>
    </row>
    <row r="323" spans="1:11" x14ac:dyDescent="0.3">
      <c r="A323" s="3"/>
      <c r="D323" s="97"/>
      <c r="E323" s="186"/>
      <c r="F323" s="103"/>
      <c r="G323" s="104"/>
      <c r="H323" s="266"/>
      <c r="I323" s="3"/>
      <c r="J323" s="3"/>
      <c r="K323" s="3"/>
    </row>
    <row r="324" spans="1:11" x14ac:dyDescent="0.3">
      <c r="A324" s="3"/>
      <c r="D324" s="97"/>
      <c r="E324" s="186"/>
      <c r="F324" s="103"/>
      <c r="G324" s="104"/>
      <c r="H324" s="266"/>
      <c r="I324" s="3"/>
      <c r="J324" s="3"/>
      <c r="K324" s="3"/>
    </row>
    <row r="325" spans="1:11" x14ac:dyDescent="0.3">
      <c r="A325" s="3"/>
      <c r="D325" s="97"/>
      <c r="E325" s="186"/>
      <c r="F325" s="103"/>
      <c r="G325" s="104"/>
      <c r="H325" s="266"/>
      <c r="I325" s="3"/>
      <c r="J325" s="3"/>
      <c r="K325" s="3"/>
    </row>
    <row r="326" spans="1:11" s="1" customFormat="1" x14ac:dyDescent="0.3">
      <c r="B326" s="2"/>
      <c r="D326" s="107"/>
      <c r="E326" s="189"/>
      <c r="F326" s="113"/>
      <c r="G326" s="114"/>
      <c r="H326" s="267"/>
    </row>
    <row r="328" spans="1:11" ht="18" x14ac:dyDescent="0.3">
      <c r="A328" s="3"/>
      <c r="B328" s="9" t="s">
        <v>157</v>
      </c>
    </row>
    <row r="329" spans="1:11" s="81" customFormat="1" x14ac:dyDescent="0.3">
      <c r="B329" s="82"/>
      <c r="D329" s="251" t="s">
        <v>148</v>
      </c>
      <c r="E329" s="252" t="s">
        <v>83</v>
      </c>
      <c r="F329" s="152" t="s">
        <v>214</v>
      </c>
      <c r="G329" s="163" t="s">
        <v>215</v>
      </c>
      <c r="H329" s="164" t="s">
        <v>154</v>
      </c>
    </row>
    <row r="330" spans="1:11" s="1" customFormat="1" x14ac:dyDescent="0.3">
      <c r="B330" s="2"/>
      <c r="D330" s="87" t="s">
        <v>72</v>
      </c>
      <c r="E330" s="253"/>
      <c r="F330" s="264"/>
      <c r="G330" s="145"/>
      <c r="H330" s="265"/>
    </row>
    <row r="331" spans="1:11" x14ac:dyDescent="0.3">
      <c r="D331" s="97"/>
      <c r="E331" s="254"/>
      <c r="F331" s="103"/>
      <c r="G331" s="104"/>
      <c r="H331" s="266"/>
      <c r="I331" s="3"/>
      <c r="J331" s="3"/>
      <c r="K331" s="3"/>
    </row>
    <row r="332" spans="1:11" x14ac:dyDescent="0.3">
      <c r="D332" s="97"/>
      <c r="E332" s="254"/>
      <c r="F332" s="103"/>
      <c r="G332" s="104"/>
      <c r="H332" s="266"/>
      <c r="I332" s="3"/>
      <c r="J332" s="3"/>
      <c r="K332" s="3"/>
    </row>
    <row r="333" spans="1:11" x14ac:dyDescent="0.3">
      <c r="D333" s="97"/>
      <c r="E333" s="254"/>
      <c r="F333" s="103"/>
      <c r="G333" s="104"/>
      <c r="H333" s="266"/>
      <c r="I333" s="3"/>
      <c r="J333" s="3"/>
      <c r="K333" s="3"/>
    </row>
    <row r="334" spans="1:11" x14ac:dyDescent="0.3">
      <c r="A334" s="3"/>
      <c r="D334" s="97"/>
      <c r="E334" s="254"/>
      <c r="F334" s="103"/>
      <c r="G334" s="104"/>
      <c r="H334" s="266"/>
      <c r="I334" s="3"/>
      <c r="J334" s="3"/>
      <c r="K334" s="3"/>
    </row>
    <row r="335" spans="1:11" x14ac:dyDescent="0.3">
      <c r="A335" s="3"/>
      <c r="D335" s="97"/>
      <c r="E335" s="254"/>
      <c r="F335" s="103"/>
      <c r="G335" s="104"/>
      <c r="H335" s="266"/>
      <c r="I335" s="3"/>
      <c r="J335" s="3"/>
      <c r="K335" s="3"/>
    </row>
    <row r="336" spans="1:11" x14ac:dyDescent="0.3">
      <c r="A336" s="3"/>
      <c r="D336" s="97"/>
      <c r="E336" s="254"/>
      <c r="F336" s="103"/>
      <c r="G336" s="104"/>
      <c r="H336" s="266"/>
      <c r="I336" s="3"/>
      <c r="J336" s="3"/>
      <c r="K336" s="3"/>
    </row>
    <row r="337" spans="1:11" x14ac:dyDescent="0.3">
      <c r="A337" s="3"/>
      <c r="D337" s="97"/>
      <c r="E337" s="254"/>
      <c r="F337" s="103"/>
      <c r="G337" s="104"/>
      <c r="H337" s="266"/>
      <c r="I337" s="3"/>
      <c r="J337" s="3"/>
      <c r="K337" s="3"/>
    </row>
    <row r="338" spans="1:11" x14ac:dyDescent="0.3">
      <c r="A338" s="3"/>
      <c r="D338" s="97"/>
      <c r="E338" s="254"/>
      <c r="F338" s="103"/>
      <c r="G338" s="104"/>
      <c r="H338" s="266"/>
      <c r="I338" s="3"/>
      <c r="J338" s="3"/>
      <c r="K338" s="3"/>
    </row>
    <row r="339" spans="1:11" x14ac:dyDescent="0.3">
      <c r="A339" s="3"/>
      <c r="D339" s="97"/>
      <c r="E339" s="254"/>
      <c r="F339" s="103"/>
      <c r="G339" s="104"/>
      <c r="H339" s="266"/>
      <c r="I339" s="3"/>
      <c r="J339" s="3"/>
      <c r="K339" s="3"/>
    </row>
    <row r="340" spans="1:11" x14ac:dyDescent="0.3">
      <c r="A340" s="3"/>
      <c r="D340" s="97"/>
      <c r="E340" s="254"/>
      <c r="F340" s="103"/>
      <c r="G340" s="104"/>
      <c r="H340" s="266"/>
      <c r="I340" s="3"/>
      <c r="J340" s="3"/>
      <c r="K340" s="3"/>
    </row>
    <row r="341" spans="1:11" x14ac:dyDescent="0.3">
      <c r="A341" s="3"/>
      <c r="D341" s="97"/>
      <c r="E341" s="254"/>
      <c r="F341" s="103"/>
      <c r="G341" s="104"/>
      <c r="H341" s="266"/>
      <c r="I341" s="3"/>
      <c r="J341" s="3"/>
      <c r="K341" s="3"/>
    </row>
    <row r="342" spans="1:11" x14ac:dyDescent="0.3">
      <c r="A342" s="3"/>
      <c r="D342" s="97"/>
      <c r="E342" s="254"/>
      <c r="F342" s="103"/>
      <c r="G342" s="104"/>
      <c r="H342" s="266"/>
      <c r="I342" s="3"/>
      <c r="J342" s="3"/>
      <c r="K342" s="3"/>
    </row>
    <row r="343" spans="1:11" x14ac:dyDescent="0.3">
      <c r="A343" s="3"/>
      <c r="D343" s="97"/>
      <c r="E343" s="254"/>
      <c r="F343" s="103"/>
      <c r="G343" s="104"/>
      <c r="H343" s="266"/>
      <c r="I343" s="3"/>
      <c r="J343" s="3"/>
      <c r="K343" s="3"/>
    </row>
    <row r="344" spans="1:11" x14ac:dyDescent="0.3">
      <c r="A344" s="3"/>
      <c r="D344" s="97"/>
      <c r="E344" s="254"/>
      <c r="F344" s="103"/>
      <c r="G344" s="104"/>
      <c r="H344" s="266"/>
      <c r="I344" s="3"/>
      <c r="J344" s="3"/>
      <c r="K344" s="3"/>
    </row>
    <row r="345" spans="1:11" x14ac:dyDescent="0.3">
      <c r="A345" s="3"/>
      <c r="D345" s="97"/>
      <c r="E345" s="254"/>
      <c r="F345" s="103"/>
      <c r="G345" s="104"/>
      <c r="H345" s="266"/>
      <c r="I345" s="3"/>
      <c r="J345" s="3"/>
      <c r="K345" s="3"/>
    </row>
    <row r="346" spans="1:11" x14ac:dyDescent="0.3">
      <c r="A346" s="3"/>
      <c r="D346" s="97"/>
      <c r="E346" s="254"/>
      <c r="F346" s="103"/>
      <c r="G346" s="104"/>
      <c r="H346" s="266"/>
      <c r="I346" s="3"/>
      <c r="J346" s="3"/>
      <c r="K346" s="3"/>
    </row>
    <row r="347" spans="1:11" x14ac:dyDescent="0.3">
      <c r="A347" s="3"/>
      <c r="D347" s="97"/>
      <c r="E347" s="254"/>
      <c r="F347" s="103"/>
      <c r="G347" s="104"/>
      <c r="H347" s="266"/>
      <c r="I347" s="3"/>
      <c r="J347" s="3"/>
      <c r="K347" s="3"/>
    </row>
    <row r="348" spans="1:11" x14ac:dyDescent="0.3">
      <c r="A348" s="3"/>
      <c r="D348" s="97"/>
      <c r="E348" s="254"/>
      <c r="F348" s="103"/>
      <c r="G348" s="104"/>
      <c r="H348" s="266"/>
      <c r="I348" s="3"/>
      <c r="J348" s="3"/>
      <c r="K348" s="3"/>
    </row>
    <row r="349" spans="1:11" x14ac:dyDescent="0.3">
      <c r="A349" s="3"/>
      <c r="D349" s="97"/>
      <c r="E349" s="254"/>
      <c r="F349" s="103"/>
      <c r="G349" s="104"/>
      <c r="H349" s="266"/>
      <c r="I349" s="3"/>
      <c r="J349" s="3"/>
      <c r="K349" s="3"/>
    </row>
    <row r="350" spans="1:11" s="1" customFormat="1" x14ac:dyDescent="0.3">
      <c r="A350" s="3"/>
      <c r="B350" s="2"/>
      <c r="D350" s="97"/>
      <c r="E350" s="254"/>
      <c r="F350" s="103"/>
      <c r="G350" s="104"/>
      <c r="H350" s="266"/>
    </row>
    <row r="351" spans="1:11" x14ac:dyDescent="0.3">
      <c r="A351" s="3"/>
      <c r="D351" s="97"/>
      <c r="E351" s="254"/>
      <c r="F351" s="103"/>
      <c r="G351" s="104"/>
      <c r="H351" s="266"/>
      <c r="I351" s="3"/>
      <c r="J351" s="3"/>
      <c r="K351" s="3"/>
    </row>
    <row r="352" spans="1:11" x14ac:dyDescent="0.3">
      <c r="A352" s="3"/>
      <c r="D352" s="97"/>
      <c r="E352" s="254"/>
      <c r="F352" s="103"/>
      <c r="G352" s="104"/>
      <c r="H352" s="266"/>
      <c r="I352" s="3"/>
      <c r="J352" s="3"/>
      <c r="K352" s="3"/>
    </row>
    <row r="353" spans="1:11" x14ac:dyDescent="0.3">
      <c r="A353" s="3"/>
      <c r="D353" s="97"/>
      <c r="E353" s="254"/>
      <c r="F353" s="103"/>
      <c r="G353" s="104"/>
      <c r="H353" s="266"/>
      <c r="I353" s="3"/>
      <c r="J353" s="3"/>
      <c r="K353" s="3"/>
    </row>
    <row r="354" spans="1:11" s="1" customFormat="1" x14ac:dyDescent="0.3">
      <c r="A354" s="3"/>
      <c r="B354" s="2"/>
      <c r="D354" s="97"/>
      <c r="E354" s="254"/>
      <c r="F354" s="103"/>
      <c r="G354" s="104"/>
      <c r="H354" s="266"/>
    </row>
    <row r="355" spans="1:11" x14ac:dyDescent="0.3">
      <c r="A355" s="3"/>
      <c r="D355" s="97"/>
      <c r="E355" s="254"/>
      <c r="F355" s="103"/>
      <c r="G355" s="104"/>
      <c r="H355" s="266"/>
      <c r="I355" s="3"/>
      <c r="J355" s="3"/>
      <c r="K355" s="3"/>
    </row>
    <row r="356" spans="1:11" x14ac:dyDescent="0.3">
      <c r="A356" s="3"/>
      <c r="D356" s="97"/>
      <c r="E356" s="254"/>
      <c r="F356" s="103"/>
      <c r="G356" s="104"/>
      <c r="H356" s="266"/>
      <c r="I356" s="3"/>
      <c r="J356" s="3"/>
      <c r="K356" s="3"/>
    </row>
    <row r="357" spans="1:11" x14ac:dyDescent="0.3">
      <c r="A357" s="3"/>
      <c r="D357" s="97"/>
      <c r="E357" s="254"/>
      <c r="F357" s="103"/>
      <c r="G357" s="104"/>
      <c r="H357" s="266"/>
      <c r="I357" s="3"/>
      <c r="J357" s="3"/>
      <c r="K357" s="3"/>
    </row>
    <row r="358" spans="1:11" x14ac:dyDescent="0.3">
      <c r="A358" s="3"/>
      <c r="D358" s="97"/>
      <c r="E358" s="254"/>
      <c r="F358" s="103"/>
      <c r="G358" s="104"/>
      <c r="H358" s="266"/>
      <c r="I358" s="3"/>
      <c r="J358" s="3"/>
      <c r="K358" s="3"/>
    </row>
    <row r="359" spans="1:11" s="1" customFormat="1" x14ac:dyDescent="0.3">
      <c r="B359" s="2"/>
      <c r="D359" s="107"/>
      <c r="E359" s="255"/>
      <c r="F359" s="113"/>
      <c r="G359" s="114"/>
      <c r="H359" s="267"/>
    </row>
    <row r="361" spans="1:11" ht="18" x14ac:dyDescent="0.3">
      <c r="B361" s="9" t="s">
        <v>158</v>
      </c>
    </row>
    <row r="362" spans="1:11" s="81" customFormat="1" x14ac:dyDescent="0.3">
      <c r="B362" s="82"/>
      <c r="D362" s="322" t="s">
        <v>76</v>
      </c>
      <c r="E362" s="323"/>
      <c r="F362" s="152" t="s">
        <v>214</v>
      </c>
      <c r="G362" s="163" t="s">
        <v>215</v>
      </c>
      <c r="H362" s="164" t="s">
        <v>154</v>
      </c>
    </row>
    <row r="363" spans="1:11" s="1" customFormat="1" x14ac:dyDescent="0.3">
      <c r="B363" s="2"/>
      <c r="D363" s="87"/>
      <c r="E363" s="253" t="s">
        <v>72</v>
      </c>
      <c r="F363" s="264"/>
      <c r="G363" s="145"/>
      <c r="H363" s="265"/>
    </row>
    <row r="364" spans="1:11" x14ac:dyDescent="0.3">
      <c r="D364" s="97"/>
      <c r="E364" s="254"/>
      <c r="F364" s="103"/>
      <c r="G364" s="104"/>
      <c r="H364" s="266"/>
      <c r="I364" s="3"/>
      <c r="J364" s="3"/>
      <c r="K364" s="3"/>
    </row>
    <row r="365" spans="1:11" x14ac:dyDescent="0.3">
      <c r="D365" s="97"/>
      <c r="E365" s="254"/>
      <c r="F365" s="103"/>
      <c r="G365" s="104"/>
      <c r="H365" s="266"/>
      <c r="I365" s="3"/>
      <c r="J365" s="3"/>
      <c r="K365" s="3"/>
    </row>
    <row r="366" spans="1:11" x14ac:dyDescent="0.3">
      <c r="D366" s="97"/>
      <c r="E366" s="254"/>
      <c r="F366" s="103"/>
      <c r="G366" s="104"/>
      <c r="H366" s="266"/>
      <c r="I366" s="3"/>
      <c r="J366" s="3"/>
      <c r="K366" s="3"/>
    </row>
    <row r="367" spans="1:11" x14ac:dyDescent="0.3">
      <c r="D367" s="97"/>
      <c r="E367" s="254"/>
      <c r="F367" s="103"/>
      <c r="G367" s="104"/>
      <c r="H367" s="266"/>
      <c r="I367" s="3"/>
      <c r="J367" s="3"/>
      <c r="K367" s="3"/>
    </row>
    <row r="368" spans="1:11" x14ac:dyDescent="0.3">
      <c r="D368" s="107"/>
      <c r="E368" s="255"/>
      <c r="F368" s="113"/>
      <c r="G368" s="114"/>
      <c r="H368" s="267"/>
      <c r="I368" s="3"/>
      <c r="J368" s="3"/>
      <c r="K368" s="3"/>
    </row>
    <row r="370" spans="1:11" s="5" customFormat="1" ht="23.4" x14ac:dyDescent="0.3">
      <c r="A370" s="6" t="s">
        <v>216</v>
      </c>
      <c r="B370" s="7"/>
      <c r="E370" s="136"/>
      <c r="F370" s="136"/>
      <c r="G370" s="137"/>
      <c r="H370" s="8"/>
      <c r="I370" s="8"/>
      <c r="J370" s="137"/>
      <c r="K370" s="8"/>
    </row>
    <row r="371" spans="1:11" ht="18" x14ac:dyDescent="0.3">
      <c r="B371" s="9" t="s">
        <v>165</v>
      </c>
    </row>
    <row r="372" spans="1:11" s="81" customFormat="1" x14ac:dyDescent="0.3">
      <c r="B372" s="82"/>
      <c r="D372" s="322" t="s">
        <v>76</v>
      </c>
      <c r="E372" s="323"/>
      <c r="F372" s="178" t="s">
        <v>135</v>
      </c>
      <c r="G372" s="138" t="s">
        <v>206</v>
      </c>
      <c r="H372" s="130" t="s">
        <v>207</v>
      </c>
      <c r="I372" s="129" t="s">
        <v>208</v>
      </c>
      <c r="J372" s="139"/>
      <c r="K372" s="131"/>
    </row>
    <row r="373" spans="1:11" s="1" customFormat="1" x14ac:dyDescent="0.3">
      <c r="B373" s="2"/>
      <c r="D373" s="87"/>
      <c r="E373" s="180" t="s">
        <v>88</v>
      </c>
      <c r="F373" s="218">
        <v>3250</v>
      </c>
      <c r="G373" s="219">
        <v>1650</v>
      </c>
      <c r="H373" s="144">
        <v>990</v>
      </c>
      <c r="I373" s="145">
        <v>610</v>
      </c>
      <c r="J373" s="144"/>
      <c r="K373" s="146"/>
    </row>
    <row r="374" spans="1:11" x14ac:dyDescent="0.3">
      <c r="A374" s="3"/>
      <c r="D374" s="97"/>
      <c r="E374" s="186"/>
      <c r="F374" s="220"/>
      <c r="G374" s="221"/>
      <c r="H374" s="105"/>
      <c r="I374" s="104"/>
      <c r="J374" s="105"/>
      <c r="K374" s="106"/>
    </row>
    <row r="375" spans="1:11" x14ac:dyDescent="0.3">
      <c r="A375" s="3"/>
      <c r="D375" s="97"/>
      <c r="E375" s="186"/>
      <c r="F375" s="220"/>
      <c r="G375" s="221"/>
      <c r="H375" s="105"/>
      <c r="I375" s="104"/>
      <c r="J375" s="105"/>
      <c r="K375" s="106"/>
    </row>
    <row r="376" spans="1:11" x14ac:dyDescent="0.3">
      <c r="A376" s="3"/>
      <c r="D376" s="97"/>
      <c r="E376" s="186"/>
      <c r="F376" s="220"/>
      <c r="G376" s="221"/>
      <c r="H376" s="105"/>
      <c r="I376" s="104"/>
      <c r="J376" s="105"/>
      <c r="K376" s="106"/>
    </row>
    <row r="377" spans="1:11" x14ac:dyDescent="0.3">
      <c r="A377" s="3"/>
      <c r="D377" s="97"/>
      <c r="E377" s="186"/>
      <c r="F377" s="220"/>
      <c r="G377" s="221"/>
      <c r="H377" s="105"/>
      <c r="I377" s="104"/>
      <c r="J377" s="105"/>
      <c r="K377" s="106"/>
    </row>
    <row r="378" spans="1:11" s="1" customFormat="1" x14ac:dyDescent="0.3">
      <c r="B378" s="2"/>
      <c r="D378" s="107"/>
      <c r="E378" s="189"/>
      <c r="F378" s="222"/>
      <c r="G378" s="223"/>
      <c r="H378" s="115"/>
      <c r="I378" s="114"/>
      <c r="J378" s="115"/>
      <c r="K378" s="116"/>
    </row>
    <row r="379" spans="1:11" s="1" customFormat="1" x14ac:dyDescent="0.3">
      <c r="B379" s="2"/>
      <c r="E379" s="202" t="s">
        <v>135</v>
      </c>
      <c r="F379" s="224">
        <f t="shared" ref="F379:K379" si="4">SUM(F373:F378)</f>
        <v>3250</v>
      </c>
      <c r="G379" s="225">
        <f t="shared" si="4"/>
        <v>1650</v>
      </c>
      <c r="H379" s="226">
        <f t="shared" si="4"/>
        <v>990</v>
      </c>
      <c r="I379" s="227">
        <f t="shared" si="4"/>
        <v>610</v>
      </c>
      <c r="J379" s="226">
        <f t="shared" si="4"/>
        <v>0</v>
      </c>
      <c r="K379" s="228">
        <f t="shared" si="4"/>
        <v>0</v>
      </c>
    </row>
    <row r="380" spans="1:11" s="39" customFormat="1" x14ac:dyDescent="0.3">
      <c r="F380" s="39" t="s">
        <v>24</v>
      </c>
    </row>
    <row r="381" spans="1:11" x14ac:dyDescent="0.3">
      <c r="A381" s="3"/>
      <c r="G381" s="79"/>
      <c r="J381" s="79"/>
    </row>
    <row r="382" spans="1:11" ht="18" x14ac:dyDescent="0.3">
      <c r="A382" s="3"/>
      <c r="B382" s="9" t="s">
        <v>166</v>
      </c>
      <c r="G382" s="79"/>
      <c r="J382" s="79"/>
    </row>
    <row r="383" spans="1:11" s="81" customFormat="1" x14ac:dyDescent="0.3">
      <c r="B383" s="82"/>
      <c r="D383" s="322" t="s">
        <v>76</v>
      </c>
      <c r="E383" s="323"/>
      <c r="F383" s="178" t="s">
        <v>135</v>
      </c>
      <c r="G383" s="138" t="s">
        <v>206</v>
      </c>
      <c r="H383" s="130" t="s">
        <v>207</v>
      </c>
      <c r="I383" s="129" t="s">
        <v>208</v>
      </c>
      <c r="J383" s="139"/>
      <c r="K383" s="131"/>
    </row>
    <row r="384" spans="1:11" s="1" customFormat="1" x14ac:dyDescent="0.3">
      <c r="B384" s="2"/>
      <c r="D384" s="87" t="s">
        <v>115</v>
      </c>
      <c r="E384" s="180" t="s">
        <v>88</v>
      </c>
      <c r="F384" s="218">
        <v>3250</v>
      </c>
      <c r="G384" s="219">
        <v>1650</v>
      </c>
      <c r="H384" s="144">
        <v>990</v>
      </c>
      <c r="I384" s="145">
        <v>610</v>
      </c>
      <c r="J384" s="144"/>
      <c r="K384" s="146"/>
    </row>
    <row r="385" spans="1:11" x14ac:dyDescent="0.3">
      <c r="D385" s="97"/>
      <c r="E385" s="186"/>
      <c r="F385" s="220"/>
      <c r="G385" s="221"/>
      <c r="H385" s="105"/>
      <c r="I385" s="104"/>
      <c r="J385" s="105"/>
      <c r="K385" s="106"/>
    </row>
    <row r="386" spans="1:11" x14ac:dyDescent="0.3">
      <c r="D386" s="97"/>
      <c r="E386" s="186"/>
      <c r="F386" s="220"/>
      <c r="G386" s="221"/>
      <c r="H386" s="105"/>
      <c r="I386" s="104"/>
      <c r="J386" s="105"/>
      <c r="K386" s="106"/>
    </row>
    <row r="387" spans="1:11" x14ac:dyDescent="0.3">
      <c r="D387" s="97"/>
      <c r="E387" s="186"/>
      <c r="F387" s="220"/>
      <c r="G387" s="221"/>
      <c r="H387" s="105"/>
      <c r="I387" s="104"/>
      <c r="J387" s="105"/>
      <c r="K387" s="106"/>
    </row>
    <row r="388" spans="1:11" x14ac:dyDescent="0.3">
      <c r="A388" s="3"/>
      <c r="D388" s="97"/>
      <c r="E388" s="186"/>
      <c r="F388" s="220"/>
      <c r="G388" s="221"/>
      <c r="H388" s="105"/>
      <c r="I388" s="104"/>
      <c r="J388" s="105"/>
      <c r="K388" s="106"/>
    </row>
    <row r="389" spans="1:11" x14ac:dyDescent="0.3">
      <c r="A389" s="3"/>
      <c r="D389" s="97"/>
      <c r="E389" s="186"/>
      <c r="F389" s="220"/>
      <c r="G389" s="221"/>
      <c r="H389" s="105"/>
      <c r="I389" s="104"/>
      <c r="J389" s="105"/>
      <c r="K389" s="106"/>
    </row>
    <row r="390" spans="1:11" x14ac:dyDescent="0.3">
      <c r="A390" s="3"/>
      <c r="D390" s="97"/>
      <c r="E390" s="186"/>
      <c r="F390" s="220"/>
      <c r="G390" s="221"/>
      <c r="H390" s="105"/>
      <c r="I390" s="104"/>
      <c r="J390" s="105"/>
      <c r="K390" s="106"/>
    </row>
    <row r="391" spans="1:11" x14ac:dyDescent="0.3">
      <c r="A391" s="3"/>
      <c r="D391" s="97"/>
      <c r="E391" s="186"/>
      <c r="F391" s="220"/>
      <c r="G391" s="221"/>
      <c r="H391" s="105"/>
      <c r="I391" s="104"/>
      <c r="J391" s="105"/>
      <c r="K391" s="106"/>
    </row>
    <row r="392" spans="1:11" x14ac:dyDescent="0.3">
      <c r="A392" s="3"/>
      <c r="D392" s="97"/>
      <c r="E392" s="186"/>
      <c r="F392" s="220"/>
      <c r="G392" s="221"/>
      <c r="H392" s="105"/>
      <c r="I392" s="104"/>
      <c r="J392" s="105"/>
      <c r="K392" s="106"/>
    </row>
    <row r="393" spans="1:11" x14ac:dyDescent="0.3">
      <c r="A393" s="3"/>
      <c r="D393" s="97"/>
      <c r="E393" s="186"/>
      <c r="F393" s="220"/>
      <c r="G393" s="221"/>
      <c r="H393" s="105"/>
      <c r="I393" s="104"/>
      <c r="J393" s="105"/>
      <c r="K393" s="106"/>
    </row>
    <row r="394" spans="1:11" x14ac:dyDescent="0.3">
      <c r="A394" s="3"/>
      <c r="D394" s="97"/>
      <c r="E394" s="186"/>
      <c r="F394" s="220"/>
      <c r="G394" s="221"/>
      <c r="H394" s="105"/>
      <c r="I394" s="104"/>
      <c r="J394" s="105"/>
      <c r="K394" s="106"/>
    </row>
    <row r="395" spans="1:11" x14ac:dyDescent="0.3">
      <c r="A395" s="3"/>
      <c r="D395" s="97"/>
      <c r="E395" s="186"/>
      <c r="F395" s="220"/>
      <c r="G395" s="221"/>
      <c r="H395" s="105"/>
      <c r="I395" s="104"/>
      <c r="J395" s="105"/>
      <c r="K395" s="106"/>
    </row>
    <row r="396" spans="1:11" x14ac:dyDescent="0.3">
      <c r="A396" s="3"/>
      <c r="D396" s="97"/>
      <c r="E396" s="186"/>
      <c r="F396" s="220"/>
      <c r="G396" s="221"/>
      <c r="H396" s="105"/>
      <c r="I396" s="104"/>
      <c r="J396" s="105"/>
      <c r="K396" s="106"/>
    </row>
    <row r="397" spans="1:11" x14ac:dyDescent="0.3">
      <c r="A397" s="3"/>
      <c r="D397" s="97"/>
      <c r="E397" s="186"/>
      <c r="F397" s="220"/>
      <c r="G397" s="221"/>
      <c r="H397" s="105"/>
      <c r="I397" s="104"/>
      <c r="J397" s="105"/>
      <c r="K397" s="106"/>
    </row>
    <row r="398" spans="1:11" x14ac:dyDescent="0.3">
      <c r="A398" s="3"/>
      <c r="D398" s="97"/>
      <c r="E398" s="186"/>
      <c r="F398" s="220"/>
      <c r="G398" s="221"/>
      <c r="H398" s="105"/>
      <c r="I398" s="104"/>
      <c r="J398" s="105"/>
      <c r="K398" s="106"/>
    </row>
    <row r="399" spans="1:11" x14ac:dyDescent="0.3">
      <c r="A399" s="3"/>
      <c r="D399" s="97"/>
      <c r="E399" s="186"/>
      <c r="F399" s="220"/>
      <c r="G399" s="221"/>
      <c r="H399" s="105"/>
      <c r="I399" s="104"/>
      <c r="J399" s="105"/>
      <c r="K399" s="106"/>
    </row>
    <row r="400" spans="1:11" x14ac:dyDescent="0.3">
      <c r="A400" s="3"/>
      <c r="D400" s="97"/>
      <c r="E400" s="186"/>
      <c r="F400" s="220"/>
      <c r="G400" s="221"/>
      <c r="H400" s="105"/>
      <c r="I400" s="104"/>
      <c r="J400" s="105"/>
      <c r="K400" s="106"/>
    </row>
    <row r="401" spans="1:11" x14ac:dyDescent="0.3">
      <c r="A401" s="3"/>
      <c r="D401" s="97"/>
      <c r="E401" s="186"/>
      <c r="F401" s="220"/>
      <c r="G401" s="221"/>
      <c r="H401" s="105"/>
      <c r="I401" s="104"/>
      <c r="J401" s="105"/>
      <c r="K401" s="106"/>
    </row>
    <row r="402" spans="1:11" x14ac:dyDescent="0.3">
      <c r="A402" s="3"/>
      <c r="D402" s="97"/>
      <c r="E402" s="186"/>
      <c r="F402" s="220"/>
      <c r="G402" s="221"/>
      <c r="H402" s="105"/>
      <c r="I402" s="104"/>
      <c r="J402" s="105"/>
      <c r="K402" s="106"/>
    </row>
    <row r="403" spans="1:11" x14ac:dyDescent="0.3">
      <c r="A403" s="3"/>
      <c r="D403" s="97"/>
      <c r="E403" s="186"/>
      <c r="F403" s="220"/>
      <c r="G403" s="221"/>
      <c r="H403" s="105"/>
      <c r="I403" s="104"/>
      <c r="J403" s="105"/>
      <c r="K403" s="106"/>
    </row>
    <row r="404" spans="1:11" s="1" customFormat="1" x14ac:dyDescent="0.3">
      <c r="A404" s="3"/>
      <c r="B404" s="2"/>
      <c r="D404" s="97"/>
      <c r="E404" s="186"/>
      <c r="F404" s="220"/>
      <c r="G404" s="221"/>
      <c r="H404" s="105"/>
      <c r="I404" s="104"/>
      <c r="J404" s="105"/>
      <c r="K404" s="106"/>
    </row>
    <row r="405" spans="1:11" x14ac:dyDescent="0.3">
      <c r="A405" s="3"/>
      <c r="D405" s="97"/>
      <c r="E405" s="186"/>
      <c r="F405" s="220"/>
      <c r="G405" s="221"/>
      <c r="H405" s="105"/>
      <c r="I405" s="104"/>
      <c r="J405" s="105"/>
      <c r="K405" s="106"/>
    </row>
    <row r="406" spans="1:11" x14ac:dyDescent="0.3">
      <c r="A406" s="3"/>
      <c r="D406" s="97"/>
      <c r="E406" s="186"/>
      <c r="F406" s="220"/>
      <c r="G406" s="221"/>
      <c r="H406" s="105"/>
      <c r="I406" s="104"/>
      <c r="J406" s="105"/>
      <c r="K406" s="106"/>
    </row>
    <row r="407" spans="1:11" x14ac:dyDescent="0.3">
      <c r="A407" s="3"/>
      <c r="D407" s="97"/>
      <c r="E407" s="186"/>
      <c r="F407" s="220"/>
      <c r="G407" s="221"/>
      <c r="H407" s="105"/>
      <c r="I407" s="104"/>
      <c r="J407" s="105"/>
      <c r="K407" s="106"/>
    </row>
    <row r="408" spans="1:11" s="1" customFormat="1" x14ac:dyDescent="0.3">
      <c r="A408" s="3"/>
      <c r="B408" s="2"/>
      <c r="D408" s="97"/>
      <c r="E408" s="186"/>
      <c r="F408" s="220"/>
      <c r="G408" s="221"/>
      <c r="H408" s="105"/>
      <c r="I408" s="104"/>
      <c r="J408" s="105"/>
      <c r="K408" s="106"/>
    </row>
    <row r="409" spans="1:11" x14ac:dyDescent="0.3">
      <c r="A409" s="3"/>
      <c r="D409" s="97"/>
      <c r="E409" s="186"/>
      <c r="F409" s="220"/>
      <c r="G409" s="221"/>
      <c r="H409" s="105"/>
      <c r="I409" s="104"/>
      <c r="J409" s="105"/>
      <c r="K409" s="106"/>
    </row>
    <row r="410" spans="1:11" x14ac:dyDescent="0.3">
      <c r="A410" s="3"/>
      <c r="D410" s="97"/>
      <c r="E410" s="186"/>
      <c r="F410" s="220"/>
      <c r="G410" s="221"/>
      <c r="H410" s="105"/>
      <c r="I410" s="104"/>
      <c r="J410" s="105"/>
      <c r="K410" s="106"/>
    </row>
    <row r="411" spans="1:11" x14ac:dyDescent="0.3">
      <c r="A411" s="3"/>
      <c r="D411" s="97"/>
      <c r="E411" s="186"/>
      <c r="F411" s="220"/>
      <c r="G411" s="221"/>
      <c r="H411" s="105"/>
      <c r="I411" s="104"/>
      <c r="J411" s="105"/>
      <c r="K411" s="106"/>
    </row>
    <row r="412" spans="1:11" x14ac:dyDescent="0.3">
      <c r="A412" s="3"/>
      <c r="D412" s="97"/>
      <c r="E412" s="186"/>
      <c r="F412" s="220"/>
      <c r="G412" s="221"/>
      <c r="H412" s="105"/>
      <c r="I412" s="104"/>
      <c r="J412" s="105"/>
      <c r="K412" s="106"/>
    </row>
    <row r="413" spans="1:11" s="1" customFormat="1" x14ac:dyDescent="0.3">
      <c r="B413" s="2"/>
      <c r="D413" s="107"/>
      <c r="E413" s="189"/>
      <c r="F413" s="222"/>
      <c r="G413" s="223"/>
      <c r="H413" s="115"/>
      <c r="I413" s="114"/>
      <c r="J413" s="115"/>
      <c r="K413" s="116"/>
    </row>
    <row r="414" spans="1:11" s="1" customFormat="1" x14ac:dyDescent="0.3">
      <c r="B414" s="2"/>
      <c r="E414" s="202" t="s">
        <v>135</v>
      </c>
      <c r="F414" s="224">
        <f t="shared" ref="F414:K414" si="5">SUM(F384:F413)</f>
        <v>3250</v>
      </c>
      <c r="G414" s="225">
        <f t="shared" si="5"/>
        <v>1650</v>
      </c>
      <c r="H414" s="226">
        <f t="shared" si="5"/>
        <v>990</v>
      </c>
      <c r="I414" s="227">
        <f t="shared" si="5"/>
        <v>610</v>
      </c>
      <c r="J414" s="226">
        <f t="shared" si="5"/>
        <v>0</v>
      </c>
      <c r="K414" s="228">
        <f t="shared" si="5"/>
        <v>0</v>
      </c>
    </row>
    <row r="415" spans="1:11" x14ac:dyDescent="0.3">
      <c r="F415" s="39" t="s">
        <v>24</v>
      </c>
    </row>
    <row r="416" spans="1:11" x14ac:dyDescent="0.3">
      <c r="F416" s="39"/>
    </row>
    <row r="417" spans="1:11" ht="18" x14ac:dyDescent="0.3">
      <c r="A417" s="3"/>
      <c r="B417" s="9" t="s">
        <v>167</v>
      </c>
      <c r="G417" s="79"/>
      <c r="J417" s="79"/>
    </row>
    <row r="418" spans="1:11" s="81" customFormat="1" ht="28.8" x14ac:dyDescent="0.3">
      <c r="B418" s="82"/>
      <c r="D418" s="322" t="s">
        <v>76</v>
      </c>
      <c r="E418" s="323"/>
      <c r="F418" s="138" t="s">
        <v>168</v>
      </c>
      <c r="G418" s="130" t="s">
        <v>169</v>
      </c>
      <c r="H418" s="130"/>
      <c r="I418" s="129"/>
      <c r="J418" s="139"/>
      <c r="K418" s="131"/>
    </row>
    <row r="419" spans="1:11" s="1" customFormat="1" x14ac:dyDescent="0.3">
      <c r="B419" s="2"/>
      <c r="D419" s="87" t="s">
        <v>115</v>
      </c>
      <c r="E419" s="180" t="s">
        <v>174</v>
      </c>
      <c r="F419" s="218" t="s">
        <v>72</v>
      </c>
      <c r="G419" s="219" t="s">
        <v>72</v>
      </c>
      <c r="H419" s="144"/>
      <c r="I419" s="145"/>
      <c r="J419" s="144"/>
      <c r="K419" s="146"/>
    </row>
    <row r="420" spans="1:11" x14ac:dyDescent="0.3">
      <c r="D420" s="97"/>
      <c r="E420" s="186"/>
      <c r="F420" s="220"/>
      <c r="G420" s="221"/>
      <c r="H420" s="105"/>
      <c r="I420" s="104"/>
      <c r="J420" s="105"/>
      <c r="K420" s="106"/>
    </row>
    <row r="421" spans="1:11" x14ac:dyDescent="0.3">
      <c r="D421" s="97"/>
      <c r="E421" s="186"/>
      <c r="F421" s="220"/>
      <c r="G421" s="221"/>
      <c r="H421" s="105"/>
      <c r="I421" s="104"/>
      <c r="J421" s="105"/>
      <c r="K421" s="106"/>
    </row>
    <row r="422" spans="1:11" x14ac:dyDescent="0.3">
      <c r="D422" s="97"/>
      <c r="E422" s="186"/>
      <c r="F422" s="220"/>
      <c r="G422" s="221"/>
      <c r="H422" s="105"/>
      <c r="I422" s="104"/>
      <c r="J422" s="105"/>
      <c r="K422" s="106"/>
    </row>
    <row r="423" spans="1:11" x14ac:dyDescent="0.3">
      <c r="A423" s="3"/>
      <c r="D423" s="97"/>
      <c r="E423" s="186"/>
      <c r="F423" s="220"/>
      <c r="G423" s="221"/>
      <c r="H423" s="105"/>
      <c r="I423" s="104"/>
      <c r="J423" s="105"/>
      <c r="K423" s="106"/>
    </row>
    <row r="424" spans="1:11" x14ac:dyDescent="0.3">
      <c r="A424" s="3"/>
      <c r="D424" s="97"/>
      <c r="E424" s="186"/>
      <c r="F424" s="220"/>
      <c r="G424" s="221"/>
      <c r="H424" s="105"/>
      <c r="I424" s="104"/>
      <c r="J424" s="105"/>
      <c r="K424" s="106"/>
    </row>
    <row r="425" spans="1:11" x14ac:dyDescent="0.3">
      <c r="A425" s="3"/>
      <c r="D425" s="97"/>
      <c r="E425" s="186"/>
      <c r="F425" s="220"/>
      <c r="G425" s="221"/>
      <c r="H425" s="105"/>
      <c r="I425" s="104"/>
      <c r="J425" s="105"/>
      <c r="K425" s="106"/>
    </row>
    <row r="426" spans="1:11" x14ac:dyDescent="0.3">
      <c r="A426" s="3"/>
      <c r="D426" s="97"/>
      <c r="E426" s="186"/>
      <c r="F426" s="220"/>
      <c r="G426" s="221"/>
      <c r="H426" s="105"/>
      <c r="I426" s="104"/>
      <c r="J426" s="105"/>
      <c r="K426" s="106"/>
    </row>
    <row r="427" spans="1:11" x14ac:dyDescent="0.3">
      <c r="A427" s="3"/>
      <c r="D427" s="97"/>
      <c r="E427" s="186"/>
      <c r="F427" s="220"/>
      <c r="G427" s="221"/>
      <c r="H427" s="105"/>
      <c r="I427" s="104"/>
      <c r="J427" s="105"/>
      <c r="K427" s="106"/>
    </row>
    <row r="428" spans="1:11" x14ac:dyDescent="0.3">
      <c r="A428" s="3"/>
      <c r="D428" s="97"/>
      <c r="E428" s="186"/>
      <c r="F428" s="220"/>
      <c r="G428" s="221"/>
      <c r="H428" s="105"/>
      <c r="I428" s="104"/>
      <c r="J428" s="105"/>
      <c r="K428" s="106"/>
    </row>
    <row r="429" spans="1:11" x14ac:dyDescent="0.3">
      <c r="A429" s="3"/>
      <c r="D429" s="97"/>
      <c r="E429" s="186"/>
      <c r="F429" s="220"/>
      <c r="G429" s="221"/>
      <c r="H429" s="105"/>
      <c r="I429" s="104"/>
      <c r="J429" s="105"/>
      <c r="K429" s="106"/>
    </row>
    <row r="430" spans="1:11" x14ac:dyDescent="0.3">
      <c r="A430" s="3"/>
      <c r="D430" s="97"/>
      <c r="E430" s="186"/>
      <c r="F430" s="220"/>
      <c r="G430" s="221"/>
      <c r="H430" s="105"/>
      <c r="I430" s="104"/>
      <c r="J430" s="105"/>
      <c r="K430" s="106"/>
    </row>
    <row r="431" spans="1:11" x14ac:dyDescent="0.3">
      <c r="A431" s="3"/>
      <c r="D431" s="97"/>
      <c r="E431" s="186"/>
      <c r="F431" s="220"/>
      <c r="G431" s="221"/>
      <c r="H431" s="105"/>
      <c r="I431" s="104"/>
      <c r="J431" s="105"/>
      <c r="K431" s="106"/>
    </row>
    <row r="432" spans="1:11" x14ac:dyDescent="0.3">
      <c r="A432" s="3"/>
      <c r="D432" s="97"/>
      <c r="E432" s="186"/>
      <c r="F432" s="220"/>
      <c r="G432" s="221"/>
      <c r="H432" s="105"/>
      <c r="I432" s="104"/>
      <c r="J432" s="105"/>
      <c r="K432" s="106"/>
    </row>
    <row r="433" spans="1:11" x14ac:dyDescent="0.3">
      <c r="A433" s="3"/>
      <c r="D433" s="97"/>
      <c r="E433" s="186"/>
      <c r="F433" s="220"/>
      <c r="G433" s="221"/>
      <c r="H433" s="105"/>
      <c r="I433" s="104"/>
      <c r="J433" s="105"/>
      <c r="K433" s="106"/>
    </row>
    <row r="434" spans="1:11" x14ac:dyDescent="0.3">
      <c r="A434" s="3"/>
      <c r="D434" s="97"/>
      <c r="E434" s="186"/>
      <c r="F434" s="220"/>
      <c r="G434" s="221"/>
      <c r="H434" s="105"/>
      <c r="I434" s="104"/>
      <c r="J434" s="105"/>
      <c r="K434" s="106"/>
    </row>
    <row r="435" spans="1:11" x14ac:dyDescent="0.3">
      <c r="A435" s="3"/>
      <c r="D435" s="97"/>
      <c r="E435" s="186"/>
      <c r="F435" s="220"/>
      <c r="G435" s="221"/>
      <c r="H435" s="105"/>
      <c r="I435" s="104"/>
      <c r="J435" s="105"/>
      <c r="K435" s="106"/>
    </row>
    <row r="436" spans="1:11" x14ac:dyDescent="0.3">
      <c r="A436" s="3"/>
      <c r="D436" s="97"/>
      <c r="E436" s="186"/>
      <c r="F436" s="220"/>
      <c r="G436" s="221"/>
      <c r="H436" s="105"/>
      <c r="I436" s="104"/>
      <c r="J436" s="105"/>
      <c r="K436" s="106"/>
    </row>
    <row r="437" spans="1:11" x14ac:dyDescent="0.3">
      <c r="A437" s="3"/>
      <c r="D437" s="97"/>
      <c r="E437" s="186"/>
      <c r="F437" s="220"/>
      <c r="G437" s="221"/>
      <c r="H437" s="105"/>
      <c r="I437" s="104"/>
      <c r="J437" s="105"/>
      <c r="K437" s="106"/>
    </row>
    <row r="438" spans="1:11" x14ac:dyDescent="0.3">
      <c r="A438" s="3"/>
      <c r="D438" s="97"/>
      <c r="E438" s="186"/>
      <c r="F438" s="220"/>
      <c r="G438" s="221"/>
      <c r="H438" s="105"/>
      <c r="I438" s="104"/>
      <c r="J438" s="105"/>
      <c r="K438" s="106"/>
    </row>
    <row r="439" spans="1:11" s="1" customFormat="1" x14ac:dyDescent="0.3">
      <c r="A439" s="3"/>
      <c r="B439" s="2"/>
      <c r="D439" s="97"/>
      <c r="E439" s="186"/>
      <c r="F439" s="220"/>
      <c r="G439" s="221"/>
      <c r="H439" s="105"/>
      <c r="I439" s="104"/>
      <c r="J439" s="105"/>
      <c r="K439" s="106"/>
    </row>
    <row r="440" spans="1:11" x14ac:dyDescent="0.3">
      <c r="A440" s="3"/>
      <c r="D440" s="97"/>
      <c r="E440" s="186"/>
      <c r="F440" s="220"/>
      <c r="G440" s="221"/>
      <c r="H440" s="105"/>
      <c r="I440" s="104"/>
      <c r="J440" s="105"/>
      <c r="K440" s="106"/>
    </row>
    <row r="441" spans="1:11" x14ac:dyDescent="0.3">
      <c r="A441" s="3"/>
      <c r="D441" s="97"/>
      <c r="E441" s="186"/>
      <c r="F441" s="220"/>
      <c r="G441" s="221"/>
      <c r="H441" s="105"/>
      <c r="I441" s="104"/>
      <c r="J441" s="105"/>
      <c r="K441" s="106"/>
    </row>
    <row r="442" spans="1:11" x14ac:dyDescent="0.3">
      <c r="A442" s="3"/>
      <c r="D442" s="97"/>
      <c r="E442" s="186"/>
      <c r="F442" s="220"/>
      <c r="G442" s="221"/>
      <c r="H442" s="105"/>
      <c r="I442" s="104"/>
      <c r="J442" s="105"/>
      <c r="K442" s="106"/>
    </row>
    <row r="443" spans="1:11" s="1" customFormat="1" x14ac:dyDescent="0.3">
      <c r="A443" s="3"/>
      <c r="B443" s="2"/>
      <c r="D443" s="97"/>
      <c r="E443" s="186"/>
      <c r="F443" s="220"/>
      <c r="G443" s="221"/>
      <c r="H443" s="105"/>
      <c r="I443" s="104"/>
      <c r="J443" s="105"/>
      <c r="K443" s="106"/>
    </row>
    <row r="444" spans="1:11" x14ac:dyDescent="0.3">
      <c r="A444" s="3"/>
      <c r="D444" s="97"/>
      <c r="E444" s="186"/>
      <c r="F444" s="220"/>
      <c r="G444" s="221"/>
      <c r="H444" s="105"/>
      <c r="I444" s="104"/>
      <c r="J444" s="105"/>
      <c r="K444" s="106"/>
    </row>
    <row r="445" spans="1:11" x14ac:dyDescent="0.3">
      <c r="A445" s="3"/>
      <c r="D445" s="97"/>
      <c r="E445" s="186"/>
      <c r="F445" s="220"/>
      <c r="G445" s="221"/>
      <c r="H445" s="105"/>
      <c r="I445" s="104"/>
      <c r="J445" s="105"/>
      <c r="K445" s="106"/>
    </row>
    <row r="446" spans="1:11" x14ac:dyDescent="0.3">
      <c r="A446" s="3"/>
      <c r="D446" s="97"/>
      <c r="E446" s="186"/>
      <c r="F446" s="220"/>
      <c r="G446" s="221"/>
      <c r="H446" s="105"/>
      <c r="I446" s="104"/>
      <c r="J446" s="105"/>
      <c r="K446" s="106"/>
    </row>
    <row r="447" spans="1:11" x14ac:dyDescent="0.3">
      <c r="A447" s="3"/>
      <c r="D447" s="97"/>
      <c r="E447" s="186"/>
      <c r="F447" s="220"/>
      <c r="G447" s="221"/>
      <c r="H447" s="105"/>
      <c r="I447" s="104"/>
      <c r="J447" s="105"/>
      <c r="K447" s="106"/>
    </row>
    <row r="448" spans="1:11" s="1" customFormat="1" x14ac:dyDescent="0.3">
      <c r="B448" s="2"/>
      <c r="D448" s="107"/>
      <c r="E448" s="189"/>
      <c r="F448" s="222"/>
      <c r="G448" s="223"/>
      <c r="H448" s="115"/>
      <c r="I448" s="114"/>
      <c r="J448" s="115"/>
      <c r="K448" s="116"/>
    </row>
    <row r="449" spans="1:11" s="1" customFormat="1" x14ac:dyDescent="0.3">
      <c r="B449" s="2"/>
      <c r="E449" s="202"/>
      <c r="F449" s="224"/>
      <c r="G449" s="225"/>
      <c r="H449" s="226"/>
      <c r="I449" s="227"/>
      <c r="J449" s="226"/>
      <c r="K449" s="228"/>
    </row>
    <row r="450" spans="1:11" x14ac:dyDescent="0.3">
      <c r="F450" s="39"/>
    </row>
    <row r="452" spans="1:11" s="5" customFormat="1" ht="23.4" x14ac:dyDescent="0.3">
      <c r="A452" s="6" t="s">
        <v>217</v>
      </c>
      <c r="B452" s="7"/>
      <c r="E452" s="136"/>
      <c r="F452" s="136"/>
      <c r="G452" s="137"/>
      <c r="H452" s="8"/>
      <c r="I452" s="8"/>
      <c r="J452" s="137"/>
      <c r="K452" s="8"/>
    </row>
    <row r="453" spans="1:11" ht="18" x14ac:dyDescent="0.3">
      <c r="B453" s="9" t="s">
        <v>179</v>
      </c>
    </row>
    <row r="454" spans="1:11" s="81" customFormat="1" x14ac:dyDescent="0.3">
      <c r="B454" s="82"/>
      <c r="D454" s="322" t="s">
        <v>76</v>
      </c>
      <c r="E454" s="323"/>
      <c r="F454" s="178" t="s">
        <v>135</v>
      </c>
      <c r="G454" s="138" t="s">
        <v>42</v>
      </c>
      <c r="H454" s="130" t="s">
        <v>43</v>
      </c>
      <c r="I454" s="129" t="s">
        <v>44</v>
      </c>
      <c r="J454" s="164"/>
    </row>
    <row r="455" spans="1:11" s="1" customFormat="1" x14ac:dyDescent="0.3">
      <c r="B455" s="2"/>
      <c r="D455" s="87"/>
      <c r="E455" s="180" t="s">
        <v>88</v>
      </c>
      <c r="F455" s="218">
        <v>30</v>
      </c>
      <c r="G455" s="219">
        <v>30</v>
      </c>
      <c r="H455" s="144">
        <v>0</v>
      </c>
      <c r="I455" s="145">
        <v>0</v>
      </c>
      <c r="J455" s="265"/>
    </row>
    <row r="456" spans="1:11" x14ac:dyDescent="0.3">
      <c r="D456" s="97"/>
      <c r="E456" s="186"/>
      <c r="F456" s="220"/>
      <c r="G456" s="221"/>
      <c r="H456" s="105"/>
      <c r="I456" s="104"/>
      <c r="J456" s="266"/>
      <c r="K456" s="3"/>
    </row>
    <row r="457" spans="1:11" x14ac:dyDescent="0.3">
      <c r="A457" s="3"/>
      <c r="D457" s="97"/>
      <c r="E457" s="186"/>
      <c r="F457" s="220"/>
      <c r="G457" s="221"/>
      <c r="H457" s="105"/>
      <c r="I457" s="104"/>
      <c r="J457" s="266"/>
      <c r="K457" s="3"/>
    </row>
    <row r="458" spans="1:11" x14ac:dyDescent="0.3">
      <c r="A458" s="3"/>
      <c r="D458" s="97"/>
      <c r="E458" s="186"/>
      <c r="F458" s="220"/>
      <c r="G458" s="221"/>
      <c r="H458" s="105"/>
      <c r="I458" s="104"/>
      <c r="J458" s="266"/>
      <c r="K458" s="3"/>
    </row>
    <row r="459" spans="1:11" x14ac:dyDescent="0.3">
      <c r="A459" s="3"/>
      <c r="D459" s="97"/>
      <c r="E459" s="186"/>
      <c r="F459" s="220"/>
      <c r="G459" s="221"/>
      <c r="H459" s="105"/>
      <c r="I459" s="104"/>
      <c r="J459" s="266"/>
      <c r="K459" s="3"/>
    </row>
    <row r="460" spans="1:11" s="1" customFormat="1" x14ac:dyDescent="0.3">
      <c r="B460" s="2"/>
      <c r="D460" s="107"/>
      <c r="E460" s="189"/>
      <c r="F460" s="222"/>
      <c r="G460" s="223"/>
      <c r="H460" s="115"/>
      <c r="I460" s="114"/>
      <c r="J460" s="267"/>
    </row>
    <row r="461" spans="1:11" s="1" customFormat="1" x14ac:dyDescent="0.3">
      <c r="B461" s="2"/>
      <c r="E461" s="202" t="s">
        <v>135</v>
      </c>
      <c r="F461" s="224">
        <f>SUM(F455:F460)</f>
        <v>30</v>
      </c>
      <c r="G461" s="225">
        <f>SUM(G455:G460)</f>
        <v>30</v>
      </c>
      <c r="H461" s="226">
        <f>SUM(H455:H460)</f>
        <v>0</v>
      </c>
      <c r="I461" s="227">
        <f>SUM(I455:I460)</f>
        <v>0</v>
      </c>
      <c r="J461" s="268">
        <f>SUM(J455:J460)</f>
        <v>0</v>
      </c>
    </row>
    <row r="462" spans="1:11" x14ac:dyDescent="0.3">
      <c r="A462" s="3"/>
      <c r="G462" s="79"/>
      <c r="J462" s="4"/>
      <c r="K462" s="3"/>
    </row>
    <row r="463" spans="1:11" ht="18" x14ac:dyDescent="0.3">
      <c r="A463" s="3"/>
      <c r="B463" s="9" t="s">
        <v>180</v>
      </c>
      <c r="G463" s="79"/>
      <c r="J463" s="4"/>
      <c r="K463" s="3"/>
    </row>
    <row r="464" spans="1:11" s="81" customFormat="1" x14ac:dyDescent="0.3">
      <c r="B464" s="82"/>
      <c r="D464" s="322" t="s">
        <v>76</v>
      </c>
      <c r="E464" s="323"/>
      <c r="F464" s="178" t="s">
        <v>135</v>
      </c>
      <c r="G464" s="138" t="s">
        <v>42</v>
      </c>
      <c r="H464" s="130" t="s">
        <v>43</v>
      </c>
      <c r="I464" s="129" t="s">
        <v>44</v>
      </c>
      <c r="J464" s="164"/>
    </row>
    <row r="465" spans="1:11" s="1" customFormat="1" x14ac:dyDescent="0.3">
      <c r="B465" s="2"/>
      <c r="D465" s="87" t="s">
        <v>115</v>
      </c>
      <c r="E465" s="180" t="s">
        <v>88</v>
      </c>
      <c r="F465" s="218">
        <v>30</v>
      </c>
      <c r="G465" s="219">
        <v>30</v>
      </c>
      <c r="H465" s="144">
        <v>0</v>
      </c>
      <c r="I465" s="145">
        <v>0</v>
      </c>
      <c r="J465" s="265"/>
    </row>
    <row r="466" spans="1:11" x14ac:dyDescent="0.3">
      <c r="D466" s="97"/>
      <c r="E466" s="186"/>
      <c r="F466" s="220"/>
      <c r="G466" s="221"/>
      <c r="H466" s="105"/>
      <c r="I466" s="104"/>
      <c r="J466" s="266"/>
      <c r="K466" s="3"/>
    </row>
    <row r="467" spans="1:11" x14ac:dyDescent="0.3">
      <c r="D467" s="97"/>
      <c r="E467" s="186"/>
      <c r="F467" s="220"/>
      <c r="G467" s="221"/>
      <c r="H467" s="105"/>
      <c r="I467" s="104"/>
      <c r="J467" s="266"/>
      <c r="K467" s="3"/>
    </row>
    <row r="468" spans="1:11" x14ac:dyDescent="0.3">
      <c r="D468" s="97"/>
      <c r="E468" s="186"/>
      <c r="F468" s="220"/>
      <c r="G468" s="221"/>
      <c r="H468" s="105"/>
      <c r="I468" s="104"/>
      <c r="J468" s="266"/>
      <c r="K468" s="3"/>
    </row>
    <row r="469" spans="1:11" x14ac:dyDescent="0.3">
      <c r="A469" s="3"/>
      <c r="D469" s="97"/>
      <c r="E469" s="186"/>
      <c r="F469" s="220"/>
      <c r="G469" s="221"/>
      <c r="H469" s="105"/>
      <c r="I469" s="104"/>
      <c r="J469" s="266"/>
      <c r="K469" s="3"/>
    </row>
    <row r="470" spans="1:11" x14ac:dyDescent="0.3">
      <c r="A470" s="3"/>
      <c r="D470" s="97"/>
      <c r="E470" s="186"/>
      <c r="F470" s="220"/>
      <c r="G470" s="221"/>
      <c r="H470" s="105"/>
      <c r="I470" s="104"/>
      <c r="J470" s="266"/>
      <c r="K470" s="3"/>
    </row>
    <row r="471" spans="1:11" x14ac:dyDescent="0.3">
      <c r="A471" s="3"/>
      <c r="D471" s="97"/>
      <c r="E471" s="186"/>
      <c r="F471" s="220"/>
      <c r="G471" s="221"/>
      <c r="H471" s="105"/>
      <c r="I471" s="104"/>
      <c r="J471" s="266"/>
      <c r="K471" s="3"/>
    </row>
    <row r="472" spans="1:11" x14ac:dyDescent="0.3">
      <c r="A472" s="3"/>
      <c r="D472" s="97"/>
      <c r="E472" s="186"/>
      <c r="F472" s="220"/>
      <c r="G472" s="221"/>
      <c r="H472" s="105"/>
      <c r="I472" s="104"/>
      <c r="J472" s="266"/>
      <c r="K472" s="3"/>
    </row>
    <row r="473" spans="1:11" x14ac:dyDescent="0.3">
      <c r="A473" s="3"/>
      <c r="D473" s="97"/>
      <c r="E473" s="186"/>
      <c r="F473" s="220"/>
      <c r="G473" s="221"/>
      <c r="H473" s="105"/>
      <c r="I473" s="104"/>
      <c r="J473" s="266"/>
      <c r="K473" s="3"/>
    </row>
    <row r="474" spans="1:11" x14ac:dyDescent="0.3">
      <c r="A474" s="3"/>
      <c r="D474" s="97"/>
      <c r="E474" s="186"/>
      <c r="F474" s="220"/>
      <c r="G474" s="221"/>
      <c r="H474" s="105"/>
      <c r="I474" s="104"/>
      <c r="J474" s="266"/>
      <c r="K474" s="3"/>
    </row>
    <row r="475" spans="1:11" x14ac:dyDescent="0.3">
      <c r="A475" s="3"/>
      <c r="D475" s="97"/>
      <c r="E475" s="186"/>
      <c r="F475" s="220"/>
      <c r="G475" s="221"/>
      <c r="H475" s="105"/>
      <c r="I475" s="104"/>
      <c r="J475" s="266"/>
      <c r="K475" s="3"/>
    </row>
    <row r="476" spans="1:11" x14ac:dyDescent="0.3">
      <c r="A476" s="3"/>
      <c r="D476" s="97"/>
      <c r="E476" s="186"/>
      <c r="F476" s="220"/>
      <c r="G476" s="221"/>
      <c r="H476" s="105"/>
      <c r="I476" s="104"/>
      <c r="J476" s="266"/>
      <c r="K476" s="3"/>
    </row>
    <row r="477" spans="1:11" x14ac:dyDescent="0.3">
      <c r="A477" s="3"/>
      <c r="D477" s="97"/>
      <c r="E477" s="186"/>
      <c r="F477" s="220"/>
      <c r="G477" s="221"/>
      <c r="H477" s="105"/>
      <c r="I477" s="104"/>
      <c r="J477" s="266"/>
      <c r="K477" s="3"/>
    </row>
    <row r="478" spans="1:11" x14ac:dyDescent="0.3">
      <c r="A478" s="3"/>
      <c r="D478" s="97"/>
      <c r="E478" s="186"/>
      <c r="F478" s="220"/>
      <c r="G478" s="221"/>
      <c r="H478" s="105"/>
      <c r="I478" s="104"/>
      <c r="J478" s="266"/>
      <c r="K478" s="3"/>
    </row>
    <row r="479" spans="1:11" x14ac:dyDescent="0.3">
      <c r="A479" s="3"/>
      <c r="D479" s="97"/>
      <c r="E479" s="186"/>
      <c r="F479" s="220"/>
      <c r="G479" s="221"/>
      <c r="H479" s="105"/>
      <c r="I479" s="104"/>
      <c r="J479" s="266"/>
      <c r="K479" s="3"/>
    </row>
    <row r="480" spans="1:11" x14ac:dyDescent="0.3">
      <c r="A480" s="3"/>
      <c r="D480" s="97"/>
      <c r="E480" s="186"/>
      <c r="F480" s="220"/>
      <c r="G480" s="221"/>
      <c r="H480" s="105"/>
      <c r="I480" s="104"/>
      <c r="J480" s="266"/>
      <c r="K480" s="3"/>
    </row>
    <row r="481" spans="1:11" x14ac:dyDescent="0.3">
      <c r="A481" s="3"/>
      <c r="D481" s="97"/>
      <c r="E481" s="186"/>
      <c r="F481" s="220"/>
      <c r="G481" s="221"/>
      <c r="H481" s="105"/>
      <c r="I481" s="104"/>
      <c r="J481" s="266"/>
      <c r="K481" s="3"/>
    </row>
    <row r="482" spans="1:11" x14ac:dyDescent="0.3">
      <c r="A482" s="3"/>
      <c r="D482" s="97"/>
      <c r="E482" s="186"/>
      <c r="F482" s="220"/>
      <c r="G482" s="221"/>
      <c r="H482" s="105"/>
      <c r="I482" s="104"/>
      <c r="J482" s="266"/>
      <c r="K482" s="3"/>
    </row>
    <row r="483" spans="1:11" x14ac:dyDescent="0.3">
      <c r="A483" s="3"/>
      <c r="D483" s="97"/>
      <c r="E483" s="186"/>
      <c r="F483" s="220"/>
      <c r="G483" s="221"/>
      <c r="H483" s="105"/>
      <c r="I483" s="104"/>
      <c r="J483" s="266"/>
      <c r="K483" s="3"/>
    </row>
    <row r="484" spans="1:11" x14ac:dyDescent="0.3">
      <c r="A484" s="3"/>
      <c r="D484" s="97"/>
      <c r="E484" s="186"/>
      <c r="F484" s="220"/>
      <c r="G484" s="221"/>
      <c r="H484" s="105"/>
      <c r="I484" s="104"/>
      <c r="J484" s="266"/>
      <c r="K484" s="3"/>
    </row>
    <row r="485" spans="1:11" s="1" customFormat="1" x14ac:dyDescent="0.3">
      <c r="A485" s="3"/>
      <c r="B485" s="2"/>
      <c r="D485" s="97"/>
      <c r="E485" s="186"/>
      <c r="F485" s="220"/>
      <c r="G485" s="221"/>
      <c r="H485" s="105"/>
      <c r="I485" s="104"/>
      <c r="J485" s="266"/>
    </row>
    <row r="486" spans="1:11" x14ac:dyDescent="0.3">
      <c r="A486" s="3"/>
      <c r="D486" s="97"/>
      <c r="E486" s="186"/>
      <c r="F486" s="220"/>
      <c r="G486" s="221"/>
      <c r="H486" s="105"/>
      <c r="I486" s="104"/>
      <c r="J486" s="266"/>
      <c r="K486" s="3"/>
    </row>
    <row r="487" spans="1:11" x14ac:dyDescent="0.3">
      <c r="A487" s="3"/>
      <c r="D487" s="97"/>
      <c r="E487" s="186"/>
      <c r="F487" s="220"/>
      <c r="G487" s="221"/>
      <c r="H487" s="105"/>
      <c r="I487" s="104"/>
      <c r="J487" s="266"/>
      <c r="K487" s="3"/>
    </row>
    <row r="488" spans="1:11" x14ac:dyDescent="0.3">
      <c r="A488" s="3"/>
      <c r="D488" s="97"/>
      <c r="E488" s="186"/>
      <c r="F488" s="220"/>
      <c r="G488" s="221"/>
      <c r="H488" s="105"/>
      <c r="I488" s="104"/>
      <c r="J488" s="266"/>
      <c r="K488" s="3"/>
    </row>
    <row r="489" spans="1:11" s="1" customFormat="1" x14ac:dyDescent="0.3">
      <c r="A489" s="3"/>
      <c r="B489" s="2"/>
      <c r="D489" s="97"/>
      <c r="E489" s="186"/>
      <c r="F489" s="220"/>
      <c r="G489" s="221"/>
      <c r="H489" s="105"/>
      <c r="I489" s="104"/>
      <c r="J489" s="266"/>
    </row>
    <row r="490" spans="1:11" x14ac:dyDescent="0.3">
      <c r="A490" s="3"/>
      <c r="D490" s="97"/>
      <c r="E490" s="186"/>
      <c r="F490" s="220"/>
      <c r="G490" s="221"/>
      <c r="H490" s="105"/>
      <c r="I490" s="104"/>
      <c r="J490" s="266"/>
      <c r="K490" s="3"/>
    </row>
    <row r="491" spans="1:11" x14ac:dyDescent="0.3">
      <c r="A491" s="3"/>
      <c r="D491" s="97"/>
      <c r="E491" s="186"/>
      <c r="F491" s="220"/>
      <c r="G491" s="221"/>
      <c r="H491" s="105"/>
      <c r="I491" s="104"/>
      <c r="J491" s="266"/>
      <c r="K491" s="3"/>
    </row>
    <row r="492" spans="1:11" x14ac:dyDescent="0.3">
      <c r="A492" s="3"/>
      <c r="D492" s="97"/>
      <c r="E492" s="186"/>
      <c r="F492" s="220"/>
      <c r="G492" s="221"/>
      <c r="H492" s="105"/>
      <c r="I492" s="104"/>
      <c r="J492" s="266"/>
      <c r="K492" s="3"/>
    </row>
    <row r="493" spans="1:11" x14ac:dyDescent="0.3">
      <c r="A493" s="3"/>
      <c r="D493" s="97"/>
      <c r="E493" s="186"/>
      <c r="F493" s="220"/>
      <c r="G493" s="221"/>
      <c r="H493" s="105"/>
      <c r="I493" s="104"/>
      <c r="J493" s="266"/>
      <c r="K493" s="3"/>
    </row>
    <row r="494" spans="1:11" s="1" customFormat="1" x14ac:dyDescent="0.3">
      <c r="B494" s="2"/>
      <c r="D494" s="107"/>
      <c r="E494" s="189"/>
      <c r="F494" s="222"/>
      <c r="G494" s="223"/>
      <c r="H494" s="115"/>
      <c r="I494" s="114"/>
      <c r="J494" s="267"/>
    </row>
    <row r="495" spans="1:11" s="1" customFormat="1" x14ac:dyDescent="0.3">
      <c r="B495" s="2"/>
      <c r="E495" s="202" t="s">
        <v>135</v>
      </c>
      <c r="F495" s="224">
        <f>SUM(F465:F494)</f>
        <v>30</v>
      </c>
      <c r="G495" s="225">
        <f>SUM(G465:G494)</f>
        <v>30</v>
      </c>
      <c r="H495" s="226">
        <f>SUM(H465:H494)</f>
        <v>0</v>
      </c>
      <c r="I495" s="227">
        <f>SUM(I465:I494)</f>
        <v>0</v>
      </c>
      <c r="J495" s="268">
        <f>SUM(J465:J494)</f>
        <v>0</v>
      </c>
    </row>
    <row r="496" spans="1:11" x14ac:dyDescent="0.3">
      <c r="F496" s="39"/>
    </row>
    <row r="497" spans="1:11" s="5" customFormat="1" ht="23.4" x14ac:dyDescent="0.3">
      <c r="A497" s="6" t="s">
        <v>218</v>
      </c>
      <c r="B497" s="7"/>
      <c r="E497" s="136"/>
      <c r="F497" s="136"/>
      <c r="G497" s="137"/>
      <c r="H497" s="8"/>
      <c r="I497" s="8"/>
      <c r="J497" s="137"/>
      <c r="K497" s="8"/>
    </row>
    <row r="498" spans="1:11" ht="18" x14ac:dyDescent="0.3">
      <c r="B498" s="9" t="s">
        <v>182</v>
      </c>
    </row>
    <row r="499" spans="1:11" s="81" customFormat="1" x14ac:dyDescent="0.3">
      <c r="B499" s="82"/>
      <c r="D499" s="322" t="s">
        <v>76</v>
      </c>
      <c r="E499" s="323"/>
      <c r="F499" s="152" t="s">
        <v>206</v>
      </c>
      <c r="G499" s="153" t="s">
        <v>207</v>
      </c>
      <c r="H499" s="130" t="s">
        <v>208</v>
      </c>
      <c r="I499" s="129"/>
      <c r="J499" s="164"/>
    </row>
    <row r="500" spans="1:11" s="1" customFormat="1" x14ac:dyDescent="0.3">
      <c r="B500" s="2"/>
      <c r="D500" s="87" t="s">
        <v>72</v>
      </c>
      <c r="E500" s="180"/>
      <c r="F500" s="269"/>
      <c r="G500" s="155"/>
      <c r="H500" s="72"/>
      <c r="I500" s="70"/>
      <c r="J500" s="270"/>
    </row>
    <row r="501" spans="1:11" x14ac:dyDescent="0.3">
      <c r="D501" s="97"/>
      <c r="E501" s="186"/>
      <c r="F501" s="271"/>
      <c r="G501" s="158"/>
      <c r="H501" s="148"/>
      <c r="I501" s="196"/>
      <c r="J501" s="272"/>
      <c r="K501" s="3"/>
    </row>
    <row r="502" spans="1:11" x14ac:dyDescent="0.3">
      <c r="D502" s="97"/>
      <c r="E502" s="186"/>
      <c r="F502" s="271"/>
      <c r="G502" s="158"/>
      <c r="H502" s="148"/>
      <c r="I502" s="196"/>
      <c r="J502" s="272"/>
      <c r="K502" s="3"/>
    </row>
    <row r="503" spans="1:11" x14ac:dyDescent="0.3">
      <c r="D503" s="97"/>
      <c r="E503" s="186"/>
      <c r="F503" s="271"/>
      <c r="G503" s="158"/>
      <c r="H503" s="148"/>
      <c r="I503" s="196"/>
      <c r="J503" s="272"/>
      <c r="K503" s="3"/>
    </row>
    <row r="504" spans="1:11" s="1" customFormat="1" x14ac:dyDescent="0.3">
      <c r="B504" s="2"/>
      <c r="D504" s="107"/>
      <c r="E504" s="189"/>
      <c r="F504" s="273"/>
      <c r="G504" s="274"/>
      <c r="H504" s="150"/>
      <c r="I504" s="200"/>
      <c r="J504" s="275"/>
    </row>
    <row r="505" spans="1:11" x14ac:dyDescent="0.3">
      <c r="A505" s="3"/>
      <c r="F505" s="80"/>
      <c r="H505" s="276"/>
      <c r="I505" s="276"/>
    </row>
    <row r="506" spans="1:11" ht="18" x14ac:dyDescent="0.3">
      <c r="A506" s="3"/>
      <c r="B506" s="9" t="s">
        <v>183</v>
      </c>
      <c r="F506" s="80"/>
      <c r="H506" s="276"/>
      <c r="I506" s="276"/>
    </row>
    <row r="507" spans="1:11" s="81" customFormat="1" x14ac:dyDescent="0.3">
      <c r="B507" s="82"/>
      <c r="D507" s="322" t="s">
        <v>76</v>
      </c>
      <c r="E507" s="323"/>
      <c r="F507" s="277" t="s">
        <v>206</v>
      </c>
      <c r="G507" s="153" t="s">
        <v>207</v>
      </c>
      <c r="H507" s="278" t="s">
        <v>208</v>
      </c>
      <c r="I507" s="279"/>
      <c r="J507" s="280"/>
    </row>
    <row r="508" spans="1:11" s="1" customFormat="1" x14ac:dyDescent="0.3">
      <c r="B508" s="2"/>
      <c r="D508" s="87" t="s">
        <v>72</v>
      </c>
      <c r="E508" s="180"/>
      <c r="F508" s="269"/>
      <c r="G508" s="155"/>
      <c r="H508" s="72"/>
      <c r="I508" s="70"/>
      <c r="J508" s="270"/>
    </row>
    <row r="509" spans="1:11" x14ac:dyDescent="0.3">
      <c r="A509" s="3"/>
      <c r="D509" s="97"/>
      <c r="E509" s="186"/>
      <c r="F509" s="271"/>
      <c r="G509" s="158"/>
      <c r="H509" s="148"/>
      <c r="I509" s="196"/>
      <c r="J509" s="272"/>
      <c r="K509" s="3"/>
    </row>
    <row r="510" spans="1:11" x14ac:dyDescent="0.3">
      <c r="A510" s="3"/>
      <c r="D510" s="97"/>
      <c r="E510" s="186"/>
      <c r="F510" s="271"/>
      <c r="G510" s="158"/>
      <c r="H510" s="148"/>
      <c r="I510" s="196"/>
      <c r="J510" s="272"/>
      <c r="K510" s="3"/>
    </row>
    <row r="511" spans="1:11" x14ac:dyDescent="0.3">
      <c r="A511" s="3"/>
      <c r="D511" s="97"/>
      <c r="E511" s="186"/>
      <c r="F511" s="271"/>
      <c r="G511" s="158"/>
      <c r="H511" s="148"/>
      <c r="I511" s="196"/>
      <c r="J511" s="272"/>
      <c r="K511" s="3"/>
    </row>
    <row r="512" spans="1:11" s="1" customFormat="1" x14ac:dyDescent="0.3">
      <c r="B512" s="2"/>
      <c r="D512" s="107"/>
      <c r="E512" s="189"/>
      <c r="F512" s="273"/>
      <c r="G512" s="274"/>
      <c r="H512" s="150"/>
      <c r="I512" s="200"/>
      <c r="J512" s="275"/>
    </row>
    <row r="514" spans="1:11" ht="18" x14ac:dyDescent="0.3">
      <c r="A514" s="3"/>
      <c r="B514" s="9" t="s">
        <v>184</v>
      </c>
    </row>
    <row r="515" spans="1:11" s="81" customFormat="1" x14ac:dyDescent="0.3">
      <c r="B515" s="82"/>
      <c r="D515" s="322" t="s">
        <v>76</v>
      </c>
      <c r="E515" s="322"/>
      <c r="F515" s="281"/>
    </row>
    <row r="516" spans="1:11" s="1" customFormat="1" x14ac:dyDescent="0.3">
      <c r="B516" s="2"/>
      <c r="D516" s="87" t="s">
        <v>72</v>
      </c>
      <c r="E516" s="180"/>
      <c r="F516" s="265"/>
    </row>
    <row r="517" spans="1:11" x14ac:dyDescent="0.3">
      <c r="A517" s="3"/>
      <c r="D517" s="97"/>
      <c r="E517" s="186"/>
      <c r="F517" s="266"/>
      <c r="G517" s="3"/>
      <c r="H517" s="3"/>
      <c r="I517" s="3"/>
      <c r="J517" s="3"/>
      <c r="K517" s="3"/>
    </row>
    <row r="518" spans="1:11" x14ac:dyDescent="0.3">
      <c r="A518" s="3"/>
      <c r="D518" s="97"/>
      <c r="E518" s="186"/>
      <c r="F518" s="266"/>
      <c r="G518" s="3"/>
      <c r="H518" s="3"/>
      <c r="I518" s="3"/>
      <c r="J518" s="3"/>
      <c r="K518" s="3"/>
    </row>
    <row r="519" spans="1:11" x14ac:dyDescent="0.3">
      <c r="A519" s="3"/>
      <c r="D519" s="97"/>
      <c r="E519" s="186"/>
      <c r="F519" s="266"/>
      <c r="G519" s="3"/>
      <c r="H519" s="3"/>
      <c r="I519" s="3"/>
      <c r="J519" s="3"/>
      <c r="K519" s="3"/>
    </row>
    <row r="520" spans="1:11" s="1" customFormat="1" x14ac:dyDescent="0.3">
      <c r="B520" s="2"/>
      <c r="D520" s="107"/>
      <c r="E520" s="189"/>
      <c r="F520" s="267"/>
    </row>
    <row r="521" spans="1:11" x14ac:dyDescent="0.3">
      <c r="E521" s="202" t="s">
        <v>135</v>
      </c>
      <c r="F521" s="282">
        <f>SUM(F516:F520)</f>
        <v>0</v>
      </c>
    </row>
    <row r="523" spans="1:11" s="5" customFormat="1" ht="23.4" x14ac:dyDescent="0.3">
      <c r="A523" s="6" t="s">
        <v>219</v>
      </c>
      <c r="B523" s="7"/>
      <c r="E523" s="136"/>
      <c r="F523" s="136"/>
      <c r="G523" s="137"/>
      <c r="H523" s="8"/>
      <c r="I523" s="8"/>
      <c r="J523" s="137"/>
      <c r="K523" s="8"/>
    </row>
    <row r="524" spans="1:11" ht="18" x14ac:dyDescent="0.3">
      <c r="B524" s="9" t="s">
        <v>186</v>
      </c>
    </row>
    <row r="525" spans="1:11" s="81" customFormat="1" x14ac:dyDescent="0.3">
      <c r="B525" s="82"/>
      <c r="D525" s="322" t="s">
        <v>76</v>
      </c>
      <c r="E525" s="323"/>
      <c r="F525" s="152" t="s">
        <v>42</v>
      </c>
      <c r="G525" s="153" t="s">
        <v>43</v>
      </c>
      <c r="H525" s="130" t="s">
        <v>44</v>
      </c>
      <c r="I525" s="131"/>
    </row>
    <row r="526" spans="1:11" s="1" customFormat="1" x14ac:dyDescent="0.3">
      <c r="B526" s="2"/>
      <c r="D526" s="87" t="s">
        <v>72</v>
      </c>
      <c r="E526" s="180"/>
      <c r="F526" s="154"/>
      <c r="G526" s="165"/>
      <c r="H526" s="144"/>
      <c r="I526" s="146"/>
    </row>
    <row r="527" spans="1:11" x14ac:dyDescent="0.3">
      <c r="D527" s="97"/>
      <c r="E527" s="186"/>
      <c r="F527" s="157"/>
      <c r="G527" s="167"/>
      <c r="H527" s="105"/>
      <c r="I527" s="106"/>
      <c r="J527" s="3"/>
      <c r="K527" s="3"/>
    </row>
    <row r="528" spans="1:11" x14ac:dyDescent="0.3">
      <c r="D528" s="97"/>
      <c r="E528" s="186"/>
      <c r="F528" s="157"/>
      <c r="G528" s="167"/>
      <c r="H528" s="105"/>
      <c r="I528" s="106"/>
      <c r="J528" s="3"/>
      <c r="K528" s="3"/>
    </row>
    <row r="529" spans="1:11" x14ac:dyDescent="0.3">
      <c r="D529" s="97"/>
      <c r="E529" s="186"/>
      <c r="F529" s="157"/>
      <c r="G529" s="167"/>
      <c r="H529" s="105"/>
      <c r="I529" s="106"/>
      <c r="J529" s="3"/>
      <c r="K529" s="3"/>
    </row>
    <row r="530" spans="1:11" s="1" customFormat="1" x14ac:dyDescent="0.3">
      <c r="B530" s="2"/>
      <c r="D530" s="107"/>
      <c r="E530" s="189"/>
      <c r="F530" s="283"/>
      <c r="G530" s="284"/>
      <c r="H530" s="115"/>
      <c r="I530" s="116"/>
    </row>
    <row r="531" spans="1:11" x14ac:dyDescent="0.3">
      <c r="F531" s="80"/>
      <c r="H531" s="276"/>
      <c r="I531" s="80"/>
      <c r="J531" s="4"/>
    </row>
    <row r="532" spans="1:11" ht="18" x14ac:dyDescent="0.3">
      <c r="B532" s="9" t="s">
        <v>183</v>
      </c>
      <c r="F532" s="80"/>
      <c r="H532" s="276"/>
      <c r="I532" s="80"/>
      <c r="J532" s="4"/>
    </row>
    <row r="533" spans="1:11" s="81" customFormat="1" x14ac:dyDescent="0.3">
      <c r="B533" s="82"/>
      <c r="D533" s="322" t="s">
        <v>76</v>
      </c>
      <c r="E533" s="323"/>
      <c r="F533" s="152" t="s">
        <v>42</v>
      </c>
      <c r="G533" s="153" t="s">
        <v>43</v>
      </c>
      <c r="H533" s="278" t="s">
        <v>44</v>
      </c>
      <c r="I533" s="285"/>
    </row>
    <row r="534" spans="1:11" s="1" customFormat="1" x14ac:dyDescent="0.3">
      <c r="B534" s="2"/>
      <c r="D534" s="87" t="s">
        <v>72</v>
      </c>
      <c r="E534" s="180"/>
      <c r="F534" s="269"/>
      <c r="G534" s="155"/>
      <c r="H534" s="72"/>
      <c r="I534" s="73"/>
    </row>
    <row r="535" spans="1:11" x14ac:dyDescent="0.3">
      <c r="D535" s="97"/>
      <c r="E535" s="186"/>
      <c r="F535" s="271"/>
      <c r="G535" s="158"/>
      <c r="H535" s="148"/>
      <c r="I535" s="197"/>
      <c r="J535" s="3"/>
      <c r="K535" s="3"/>
    </row>
    <row r="536" spans="1:11" x14ac:dyDescent="0.3">
      <c r="D536" s="97"/>
      <c r="E536" s="186"/>
      <c r="F536" s="271"/>
      <c r="G536" s="158"/>
      <c r="H536" s="148"/>
      <c r="I536" s="197"/>
      <c r="J536" s="3"/>
      <c r="K536" s="3"/>
    </row>
    <row r="537" spans="1:11" x14ac:dyDescent="0.3">
      <c r="A537" s="3"/>
      <c r="D537" s="97"/>
      <c r="E537" s="186"/>
      <c r="F537" s="271"/>
      <c r="G537" s="158"/>
      <c r="H537" s="148"/>
      <c r="I537" s="197"/>
      <c r="J537" s="3"/>
      <c r="K537" s="3"/>
    </row>
    <row r="538" spans="1:11" s="1" customFormat="1" x14ac:dyDescent="0.3">
      <c r="B538" s="2"/>
      <c r="D538" s="107"/>
      <c r="E538" s="189"/>
      <c r="F538" s="273"/>
      <c r="G538" s="274"/>
      <c r="H538" s="150"/>
      <c r="I538" s="201"/>
    </row>
    <row r="540" spans="1:11" ht="18" x14ac:dyDescent="0.3">
      <c r="A540" s="3"/>
      <c r="B540" s="9" t="s">
        <v>184</v>
      </c>
    </row>
    <row r="541" spans="1:11" s="81" customFormat="1" x14ac:dyDescent="0.3">
      <c r="B541" s="82"/>
      <c r="D541" s="322" t="s">
        <v>76</v>
      </c>
      <c r="E541" s="322"/>
      <c r="F541" s="281"/>
    </row>
    <row r="542" spans="1:11" s="1" customFormat="1" x14ac:dyDescent="0.3">
      <c r="B542" s="2"/>
      <c r="D542" s="87" t="s">
        <v>72</v>
      </c>
      <c r="E542" s="180"/>
      <c r="F542" s="265"/>
    </row>
    <row r="543" spans="1:11" x14ac:dyDescent="0.3">
      <c r="A543" s="3"/>
      <c r="D543" s="97"/>
      <c r="E543" s="186"/>
      <c r="F543" s="266"/>
      <c r="G543" s="3"/>
      <c r="H543" s="3"/>
      <c r="I543" s="3"/>
      <c r="J543" s="3"/>
      <c r="K543" s="3"/>
    </row>
    <row r="544" spans="1:11" x14ac:dyDescent="0.3">
      <c r="A544" s="3"/>
      <c r="D544" s="97"/>
      <c r="E544" s="186"/>
      <c r="F544" s="266"/>
      <c r="G544" s="3"/>
      <c r="H544" s="3"/>
      <c r="I544" s="3"/>
      <c r="J544" s="3"/>
      <c r="K544" s="3"/>
    </row>
    <row r="545" spans="1:14" x14ac:dyDescent="0.3">
      <c r="A545" s="3"/>
      <c r="D545" s="97"/>
      <c r="E545" s="186"/>
      <c r="F545" s="266"/>
      <c r="G545" s="3"/>
      <c r="H545" s="3"/>
      <c r="I545" s="3"/>
      <c r="J545" s="3"/>
      <c r="K545" s="3"/>
    </row>
    <row r="546" spans="1:14" s="1" customFormat="1" x14ac:dyDescent="0.3">
      <c r="B546" s="2"/>
      <c r="D546" s="107"/>
      <c r="E546" s="189"/>
      <c r="F546" s="267"/>
    </row>
    <row r="547" spans="1:14" x14ac:dyDescent="0.3">
      <c r="A547" s="3"/>
      <c r="E547" s="202" t="s">
        <v>135</v>
      </c>
      <c r="F547" s="282">
        <f>SUM(F542:F546)</f>
        <v>0</v>
      </c>
    </row>
    <row r="549" spans="1:14" s="5" customFormat="1" ht="23.4" x14ac:dyDescent="0.3">
      <c r="A549" s="6" t="s">
        <v>220</v>
      </c>
      <c r="B549" s="7"/>
      <c r="E549" s="136"/>
      <c r="F549" s="136"/>
      <c r="G549" s="137"/>
      <c r="H549" s="8"/>
      <c r="I549" s="8"/>
      <c r="J549" s="137"/>
      <c r="K549" s="8"/>
    </row>
    <row r="550" spans="1:14" ht="18" x14ac:dyDescent="0.3">
      <c r="B550" s="9" t="s">
        <v>188</v>
      </c>
    </row>
    <row r="551" spans="1:14" ht="18" x14ac:dyDescent="0.3">
      <c r="B551" s="9"/>
      <c r="F551" s="329" t="s">
        <v>189</v>
      </c>
      <c r="G551" s="330"/>
      <c r="H551" s="331"/>
      <c r="I551" s="329" t="s">
        <v>190</v>
      </c>
      <c r="J551" s="330"/>
      <c r="K551" s="331"/>
      <c r="L551" s="329" t="s">
        <v>191</v>
      </c>
      <c r="M551" s="330"/>
      <c r="N551" s="331"/>
    </row>
    <row r="552" spans="1:14" s="81" customFormat="1" ht="28.8" x14ac:dyDescent="0.3">
      <c r="B552" s="82"/>
      <c r="D552" s="322" t="s">
        <v>76</v>
      </c>
      <c r="E552" s="322"/>
      <c r="F552" s="83" t="s">
        <v>6</v>
      </c>
      <c r="G552" s="286" t="s">
        <v>192</v>
      </c>
      <c r="H552" s="287" t="s">
        <v>193</v>
      </c>
      <c r="I552" s="83" t="s">
        <v>192</v>
      </c>
      <c r="J552" s="286" t="s">
        <v>194</v>
      </c>
      <c r="K552" s="287" t="s">
        <v>195</v>
      </c>
      <c r="L552" s="83" t="s">
        <v>6</v>
      </c>
      <c r="M552" s="286" t="s">
        <v>192</v>
      </c>
      <c r="N552" s="287" t="s">
        <v>193</v>
      </c>
    </row>
    <row r="553" spans="1:14" s="1" customFormat="1" x14ac:dyDescent="0.3">
      <c r="B553" s="2"/>
      <c r="D553" s="87"/>
      <c r="E553" s="288" t="s">
        <v>206</v>
      </c>
      <c r="F553" s="264">
        <v>45</v>
      </c>
      <c r="G553" s="165">
        <v>56</v>
      </c>
      <c r="H553" s="265">
        <v>82</v>
      </c>
      <c r="I553" s="289">
        <v>0.23599999999999999</v>
      </c>
      <c r="J553" s="155">
        <v>0.80200000000000005</v>
      </c>
      <c r="K553" s="270">
        <v>0.125</v>
      </c>
      <c r="L553" s="289">
        <f t="shared" ref="L553:N557" si="6">IF(F553=0,"",IF(F$558=0,"",F553/F$558))</f>
        <v>0.61643835616438358</v>
      </c>
      <c r="M553" s="155">
        <f t="shared" si="6"/>
        <v>0.46666666666666667</v>
      </c>
      <c r="N553" s="270">
        <f t="shared" si="6"/>
        <v>0.13553719008264462</v>
      </c>
    </row>
    <row r="554" spans="1:14" x14ac:dyDescent="0.3">
      <c r="A554" s="3"/>
      <c r="D554" s="97"/>
      <c r="E554" s="290" t="s">
        <v>207</v>
      </c>
      <c r="F554" s="103">
        <v>22</v>
      </c>
      <c r="G554" s="167">
        <v>49</v>
      </c>
      <c r="H554" s="266">
        <v>129</v>
      </c>
      <c r="I554" s="233">
        <v>1.266</v>
      </c>
      <c r="J554" s="158">
        <v>5.0060000000000002</v>
      </c>
      <c r="K554" s="272">
        <v>0.43099999999999999</v>
      </c>
      <c r="L554" s="233">
        <f t="shared" si="6"/>
        <v>0.30136986301369861</v>
      </c>
      <c r="M554" s="158">
        <f t="shared" si="6"/>
        <v>0.40833333333333333</v>
      </c>
      <c r="N554" s="272">
        <f t="shared" si="6"/>
        <v>0.21322314049586777</v>
      </c>
    </row>
    <row r="555" spans="1:14" x14ac:dyDescent="0.3">
      <c r="A555" s="3"/>
      <c r="D555" s="97"/>
      <c r="E555" s="290" t="s">
        <v>208</v>
      </c>
      <c r="F555" s="103">
        <v>6</v>
      </c>
      <c r="G555" s="167">
        <v>15</v>
      </c>
      <c r="H555" s="266">
        <v>394</v>
      </c>
      <c r="I555" s="233">
        <v>1.575</v>
      </c>
      <c r="J555" s="158">
        <v>66.22</v>
      </c>
      <c r="K555" s="272">
        <v>1.32</v>
      </c>
      <c r="L555" s="233">
        <f t="shared" si="6"/>
        <v>8.2191780821917804E-2</v>
      </c>
      <c r="M555" s="158">
        <f t="shared" si="6"/>
        <v>0.125</v>
      </c>
      <c r="N555" s="272">
        <f t="shared" si="6"/>
        <v>0.65123966942148759</v>
      </c>
    </row>
    <row r="556" spans="1:14" x14ac:dyDescent="0.3">
      <c r="A556" s="3"/>
      <c r="D556" s="97"/>
      <c r="E556" s="290"/>
      <c r="F556" s="103"/>
      <c r="G556" s="167"/>
      <c r="H556" s="266"/>
      <c r="I556" s="233"/>
      <c r="J556" s="158"/>
      <c r="K556" s="272"/>
      <c r="L556" s="233" t="str">
        <f t="shared" si="6"/>
        <v/>
      </c>
      <c r="M556" s="158" t="str">
        <f t="shared" si="6"/>
        <v/>
      </c>
      <c r="N556" s="272" t="str">
        <f t="shared" si="6"/>
        <v/>
      </c>
    </row>
    <row r="557" spans="1:14" s="1" customFormat="1" x14ac:dyDescent="0.3">
      <c r="B557" s="2"/>
      <c r="D557" s="107"/>
      <c r="E557" s="291"/>
      <c r="F557" s="113"/>
      <c r="G557" s="284"/>
      <c r="H557" s="267"/>
      <c r="I557" s="234"/>
      <c r="J557" s="274"/>
      <c r="K557" s="275"/>
      <c r="L557" s="234" t="str">
        <f t="shared" si="6"/>
        <v/>
      </c>
      <c r="M557" s="274" t="str">
        <f t="shared" si="6"/>
        <v/>
      </c>
      <c r="N557" s="275" t="str">
        <f t="shared" si="6"/>
        <v/>
      </c>
    </row>
    <row r="558" spans="1:14" x14ac:dyDescent="0.3">
      <c r="A558" s="3"/>
      <c r="D558" s="107"/>
      <c r="E558" s="291" t="s">
        <v>135</v>
      </c>
      <c r="F558" s="113">
        <f>SUM(F553:F557)</f>
        <v>73</v>
      </c>
      <c r="G558" s="284">
        <f>SUM(G553:G557)</f>
        <v>120</v>
      </c>
      <c r="H558" s="267">
        <f>SUM(H553:H557)</f>
        <v>605</v>
      </c>
      <c r="I558" s="234">
        <f>IF(F558&gt;0,G558/F558-1,"N/A")</f>
        <v>0.64383561643835607</v>
      </c>
      <c r="J558" s="274">
        <f>IF(F558&gt;0,H558/F558-1,H558/G558-1)</f>
        <v>7.287671232876713</v>
      </c>
      <c r="K558" s="275">
        <f>IF(F558&gt;0,((J558+1)^0.2)-1,((J558+1)^0.25)-1)</f>
        <v>0.52646377686519585</v>
      </c>
      <c r="L558" s="234">
        <f>IF(F558=0,"",SUM(L553:L557))</f>
        <v>1</v>
      </c>
      <c r="M558" s="274">
        <f>SUM(M553:M557)</f>
        <v>1</v>
      </c>
      <c r="N558" s="275">
        <f>SUM(N553:N557)</f>
        <v>1</v>
      </c>
    </row>
    <row r="559" spans="1:14" x14ac:dyDescent="0.3">
      <c r="A559" s="3"/>
      <c r="D559" s="39" t="s">
        <v>196</v>
      </c>
    </row>
    <row r="561" spans="1:13" s="5" customFormat="1" ht="23.4" x14ac:dyDescent="0.3">
      <c r="A561" s="6" t="s">
        <v>221</v>
      </c>
      <c r="B561" s="7"/>
      <c r="E561" s="136"/>
      <c r="F561" s="136"/>
      <c r="G561" s="137"/>
      <c r="H561" s="8"/>
      <c r="I561" s="8"/>
      <c r="J561" s="137"/>
      <c r="K561" s="8"/>
    </row>
    <row r="562" spans="1:13" ht="18" x14ac:dyDescent="0.3">
      <c r="B562" s="9" t="s">
        <v>198</v>
      </c>
    </row>
    <row r="563" spans="1:13" s="81" customFormat="1" x14ac:dyDescent="0.3">
      <c r="B563" s="82"/>
      <c r="D563" s="322" t="s">
        <v>76</v>
      </c>
      <c r="E563" s="323"/>
      <c r="F563" s="152" t="s">
        <v>206</v>
      </c>
      <c r="G563" s="153" t="s">
        <v>207</v>
      </c>
      <c r="H563" s="130" t="s">
        <v>208</v>
      </c>
      <c r="I563" s="129"/>
      <c r="J563" s="164"/>
    </row>
    <row r="564" spans="1:13" s="1" customFormat="1" x14ac:dyDescent="0.3">
      <c r="B564" s="2"/>
      <c r="D564" s="87"/>
      <c r="E564" s="180" t="s">
        <v>119</v>
      </c>
      <c r="F564" s="269">
        <v>0.251</v>
      </c>
      <c r="G564" s="155">
        <v>0.29499999999999998</v>
      </c>
      <c r="H564" s="72">
        <v>0.23300000000000001</v>
      </c>
      <c r="I564" s="70"/>
      <c r="J564" s="270"/>
    </row>
    <row r="565" spans="1:13" x14ac:dyDescent="0.3">
      <c r="D565" s="97"/>
      <c r="E565" s="186" t="s">
        <v>117</v>
      </c>
      <c r="F565" s="271">
        <v>5.0999999999999997E-2</v>
      </c>
      <c r="G565" s="158">
        <v>6.7000000000000004E-2</v>
      </c>
      <c r="H565" s="148">
        <v>7.5999999999999998E-2</v>
      </c>
      <c r="I565" s="196"/>
      <c r="J565" s="272"/>
      <c r="K565" s="3"/>
    </row>
    <row r="566" spans="1:13" x14ac:dyDescent="0.3">
      <c r="D566" s="97"/>
      <c r="E566" s="186" t="s">
        <v>146</v>
      </c>
      <c r="F566" s="271">
        <v>0.46300000000000002</v>
      </c>
      <c r="G566" s="158">
        <v>0.44600000000000001</v>
      </c>
      <c r="H566" s="148">
        <v>0.56100000000000005</v>
      </c>
      <c r="I566" s="196"/>
      <c r="J566" s="272"/>
      <c r="K566" s="3"/>
    </row>
    <row r="567" spans="1:13" s="1" customFormat="1" x14ac:dyDescent="0.3">
      <c r="B567" s="2"/>
      <c r="D567" s="107"/>
      <c r="E567" s="189" t="s">
        <v>77</v>
      </c>
      <c r="F567" s="273">
        <v>0.23499999999999999</v>
      </c>
      <c r="G567" s="274">
        <v>0.192</v>
      </c>
      <c r="H567" s="150">
        <v>0.129</v>
      </c>
      <c r="I567" s="200"/>
      <c r="J567" s="275"/>
    </row>
    <row r="568" spans="1:13" s="1" customFormat="1" x14ac:dyDescent="0.3">
      <c r="B568" s="2"/>
      <c r="E568" s="202" t="s">
        <v>135</v>
      </c>
      <c r="F568" s="292">
        <f>SUM(F564:F567)</f>
        <v>1</v>
      </c>
      <c r="G568" s="293">
        <f>SUM(G564:G567)</f>
        <v>1</v>
      </c>
      <c r="H568" s="294">
        <f>SUM(H564:H567)</f>
        <v>0.99900000000000011</v>
      </c>
      <c r="I568" s="295">
        <f>SUM(I564:I567)</f>
        <v>0</v>
      </c>
      <c r="J568" s="296">
        <f>SUM(J564:J567)</f>
        <v>0</v>
      </c>
      <c r="K568" s="117"/>
    </row>
    <row r="570" spans="1:13" ht="18" x14ac:dyDescent="0.3">
      <c r="A570" s="3"/>
      <c r="B570" s="9" t="s">
        <v>200</v>
      </c>
    </row>
    <row r="571" spans="1:13" ht="18" x14ac:dyDescent="0.3">
      <c r="A571" s="3"/>
      <c r="B571" s="9"/>
      <c r="F571" s="327" t="s">
        <v>146</v>
      </c>
      <c r="G571" s="328"/>
      <c r="H571" s="327" t="s">
        <v>77</v>
      </c>
      <c r="I571" s="328"/>
      <c r="J571" s="327" t="s">
        <v>222</v>
      </c>
      <c r="K571" s="328"/>
      <c r="L571" s="327" t="s">
        <v>119</v>
      </c>
      <c r="M571" s="328"/>
    </row>
    <row r="572" spans="1:13" x14ac:dyDescent="0.3">
      <c r="A572" s="3"/>
      <c r="D572" s="322" t="s">
        <v>76</v>
      </c>
      <c r="E572" s="323"/>
      <c r="F572" s="297" t="s">
        <v>202</v>
      </c>
      <c r="G572" s="298" t="s">
        <v>203</v>
      </c>
      <c r="H572" s="299" t="s">
        <v>202</v>
      </c>
      <c r="I572" s="300" t="s">
        <v>203</v>
      </c>
      <c r="J572" s="297" t="s">
        <v>202</v>
      </c>
      <c r="K572" s="298" t="s">
        <v>203</v>
      </c>
      <c r="L572" s="299" t="s">
        <v>202</v>
      </c>
      <c r="M572" s="300" t="s">
        <v>203</v>
      </c>
    </row>
    <row r="573" spans="1:13" x14ac:dyDescent="0.3">
      <c r="A573" s="3"/>
      <c r="D573" s="301"/>
      <c r="E573" s="302" t="s">
        <v>206</v>
      </c>
      <c r="F573" s="303">
        <v>554</v>
      </c>
      <c r="G573" s="304">
        <v>0</v>
      </c>
      <c r="H573" s="305">
        <v>55</v>
      </c>
      <c r="I573" s="306">
        <v>0.41299999999999998</v>
      </c>
      <c r="J573" s="303">
        <v>22</v>
      </c>
      <c r="K573" s="304">
        <v>0.70199999999999996</v>
      </c>
      <c r="L573" s="305">
        <v>6</v>
      </c>
      <c r="M573" s="306">
        <v>0.40500000000000003</v>
      </c>
    </row>
    <row r="574" spans="1:13" x14ac:dyDescent="0.3">
      <c r="A574" s="3"/>
      <c r="D574" s="307"/>
      <c r="E574" s="308"/>
      <c r="F574" s="309">
        <v>706</v>
      </c>
      <c r="G574" s="310">
        <v>0.96199999999999997</v>
      </c>
      <c r="H574" s="311">
        <v>68</v>
      </c>
      <c r="I574" s="312">
        <v>0.88500000000000001</v>
      </c>
      <c r="J574" s="309">
        <v>37</v>
      </c>
      <c r="K574" s="310">
        <v>0.72499999999999998</v>
      </c>
      <c r="L574" s="311">
        <v>7</v>
      </c>
      <c r="M574" s="312">
        <v>0.92300000000000004</v>
      </c>
    </row>
    <row r="575" spans="1:13" x14ac:dyDescent="0.3">
      <c r="A575" s="3"/>
      <c r="D575" s="307"/>
      <c r="E575" s="308"/>
      <c r="F575" s="309">
        <v>858</v>
      </c>
      <c r="G575" s="310">
        <v>1</v>
      </c>
      <c r="H575" s="311">
        <v>81</v>
      </c>
      <c r="I575" s="312">
        <v>0.91900000000000004</v>
      </c>
      <c r="J575" s="309">
        <v>52</v>
      </c>
      <c r="K575" s="310">
        <v>0.72899999999999998</v>
      </c>
      <c r="L575" s="311">
        <v>8</v>
      </c>
      <c r="M575" s="312">
        <v>0.94699999999999995</v>
      </c>
    </row>
    <row r="576" spans="1:13" x14ac:dyDescent="0.3">
      <c r="A576" s="3"/>
      <c r="D576" s="313"/>
      <c r="E576" s="314"/>
      <c r="F576" s="315">
        <v>1010</v>
      </c>
      <c r="G576" s="316">
        <v>0.81200000000000006</v>
      </c>
      <c r="H576" s="317">
        <v>94</v>
      </c>
      <c r="I576" s="318">
        <v>0.55700000000000005</v>
      </c>
      <c r="J576" s="315">
        <v>67</v>
      </c>
      <c r="K576" s="316">
        <v>0.61899999999999999</v>
      </c>
      <c r="L576" s="317">
        <v>9</v>
      </c>
      <c r="M576" s="318">
        <v>0.499</v>
      </c>
    </row>
    <row r="577" spans="1:13" x14ac:dyDescent="0.3">
      <c r="A577" s="3"/>
      <c r="D577" s="301"/>
      <c r="E577" s="302" t="s">
        <v>207</v>
      </c>
      <c r="F577" s="303">
        <v>554</v>
      </c>
      <c r="G577" s="304">
        <v>0</v>
      </c>
      <c r="H577" s="305">
        <v>47</v>
      </c>
      <c r="I577" s="306">
        <v>0.26900000000000002</v>
      </c>
      <c r="J577" s="303">
        <v>33</v>
      </c>
      <c r="K577" s="304">
        <v>0.436</v>
      </c>
      <c r="L577" s="305">
        <v>5</v>
      </c>
      <c r="M577" s="306">
        <v>0.19700000000000001</v>
      </c>
    </row>
    <row r="578" spans="1:13" x14ac:dyDescent="0.3">
      <c r="A578" s="3"/>
      <c r="D578" s="307"/>
      <c r="E578" s="308"/>
      <c r="F578" s="309">
        <v>706</v>
      </c>
      <c r="G578" s="310">
        <v>1</v>
      </c>
      <c r="H578" s="311">
        <v>60</v>
      </c>
      <c r="I578" s="312">
        <v>0.7</v>
      </c>
      <c r="J578" s="309">
        <v>48</v>
      </c>
      <c r="K578" s="310">
        <v>0.57199999999999995</v>
      </c>
      <c r="L578" s="311">
        <v>6</v>
      </c>
      <c r="M578" s="312">
        <v>0.82399999999999995</v>
      </c>
    </row>
    <row r="579" spans="1:13" x14ac:dyDescent="0.3">
      <c r="A579" s="3"/>
      <c r="D579" s="307"/>
      <c r="E579" s="308"/>
      <c r="F579" s="309">
        <v>858</v>
      </c>
      <c r="G579" s="310">
        <v>0.71099999999999997</v>
      </c>
      <c r="H579" s="311">
        <v>73</v>
      </c>
      <c r="I579" s="312">
        <v>0.69</v>
      </c>
      <c r="J579" s="309">
        <v>63</v>
      </c>
      <c r="K579" s="310">
        <v>0.56100000000000005</v>
      </c>
      <c r="L579" s="311">
        <v>7</v>
      </c>
      <c r="M579" s="312">
        <v>0.81</v>
      </c>
    </row>
    <row r="580" spans="1:13" x14ac:dyDescent="0.3">
      <c r="A580" s="3"/>
      <c r="D580" s="313"/>
      <c r="E580" s="314"/>
      <c r="F580" s="315">
        <v>1010</v>
      </c>
      <c r="G580" s="316">
        <v>0.28100000000000003</v>
      </c>
      <c r="H580" s="317">
        <v>86</v>
      </c>
      <c r="I580" s="318">
        <v>0.33200000000000002</v>
      </c>
      <c r="J580" s="315">
        <v>78</v>
      </c>
      <c r="K580" s="316">
        <v>0.42199999999999999</v>
      </c>
      <c r="L580" s="317">
        <v>8</v>
      </c>
      <c r="M580" s="318">
        <v>0.161</v>
      </c>
    </row>
    <row r="581" spans="1:13" x14ac:dyDescent="0.3">
      <c r="A581" s="3"/>
      <c r="D581" s="301"/>
      <c r="E581" s="302" t="s">
        <v>208</v>
      </c>
      <c r="F581" s="303">
        <v>441</v>
      </c>
      <c r="G581" s="304">
        <v>0</v>
      </c>
      <c r="H581" s="305">
        <v>31</v>
      </c>
      <c r="I581" s="306">
        <v>0.377</v>
      </c>
      <c r="J581" s="303">
        <v>40</v>
      </c>
      <c r="K581" s="304">
        <v>0.42399999999999999</v>
      </c>
      <c r="L581" s="305">
        <v>4</v>
      </c>
      <c r="M581" s="306">
        <v>0.34499999999999997</v>
      </c>
    </row>
    <row r="582" spans="1:13" x14ac:dyDescent="0.3">
      <c r="A582" s="3"/>
      <c r="D582" s="307"/>
      <c r="E582" s="308"/>
      <c r="F582" s="309">
        <v>593</v>
      </c>
      <c r="G582" s="310">
        <v>1</v>
      </c>
      <c r="H582" s="311">
        <v>44</v>
      </c>
      <c r="I582" s="312">
        <v>0.59499999999999997</v>
      </c>
      <c r="J582" s="309">
        <v>55</v>
      </c>
      <c r="K582" s="310">
        <v>0.56000000000000005</v>
      </c>
      <c r="L582" s="311">
        <v>5</v>
      </c>
      <c r="M582" s="312">
        <v>0.66700000000000004</v>
      </c>
    </row>
    <row r="583" spans="1:13" x14ac:dyDescent="0.3">
      <c r="A583" s="3"/>
      <c r="D583" s="307"/>
      <c r="E583" s="308"/>
      <c r="F583" s="309">
        <v>745</v>
      </c>
      <c r="G583" s="310">
        <v>0.69799999999999995</v>
      </c>
      <c r="H583" s="311">
        <v>57</v>
      </c>
      <c r="I583" s="312">
        <v>0.60699999999999998</v>
      </c>
      <c r="J583" s="309">
        <v>70</v>
      </c>
      <c r="K583" s="310">
        <v>0.55100000000000005</v>
      </c>
      <c r="L583" s="311">
        <v>6</v>
      </c>
      <c r="M583" s="312">
        <v>0.70399999999999996</v>
      </c>
    </row>
    <row r="584" spans="1:13" x14ac:dyDescent="0.3">
      <c r="A584" s="3"/>
      <c r="D584" s="313"/>
      <c r="E584" s="314"/>
      <c r="F584" s="315">
        <v>897</v>
      </c>
      <c r="G584" s="316">
        <v>0.307</v>
      </c>
      <c r="H584" s="317">
        <v>70</v>
      </c>
      <c r="I584" s="318">
        <v>0.42599999999999999</v>
      </c>
      <c r="J584" s="315">
        <v>85</v>
      </c>
      <c r="K584" s="316">
        <v>0.47</v>
      </c>
      <c r="L584" s="317">
        <v>7</v>
      </c>
      <c r="M584" s="318">
        <v>0.28899999999999998</v>
      </c>
    </row>
    <row r="585" spans="1:13" x14ac:dyDescent="0.3">
      <c r="A585" s="3"/>
      <c r="B585" s="3"/>
      <c r="D585" s="301"/>
      <c r="E585" s="302"/>
      <c r="F585" s="303"/>
      <c r="G585" s="304"/>
      <c r="H585" s="305"/>
      <c r="I585" s="306"/>
      <c r="J585" s="303"/>
      <c r="K585" s="304"/>
      <c r="L585" s="305"/>
      <c r="M585" s="306"/>
    </row>
    <row r="586" spans="1:13" x14ac:dyDescent="0.3">
      <c r="A586" s="3"/>
      <c r="B586" s="3"/>
      <c r="D586" s="307"/>
      <c r="E586" s="308"/>
      <c r="F586" s="309"/>
      <c r="G586" s="310"/>
      <c r="H586" s="311"/>
      <c r="I586" s="312"/>
      <c r="J586" s="309"/>
      <c r="K586" s="310"/>
      <c r="L586" s="311"/>
      <c r="M586" s="312"/>
    </row>
    <row r="587" spans="1:13" x14ac:dyDescent="0.3">
      <c r="A587" s="3"/>
      <c r="B587" s="3"/>
      <c r="D587" s="307"/>
      <c r="E587" s="308"/>
      <c r="F587" s="309"/>
      <c r="G587" s="310"/>
      <c r="H587" s="311"/>
      <c r="I587" s="312"/>
      <c r="J587" s="309"/>
      <c r="K587" s="310"/>
      <c r="L587" s="311"/>
      <c r="M587" s="312"/>
    </row>
    <row r="588" spans="1:13" x14ac:dyDescent="0.3">
      <c r="A588" s="3"/>
      <c r="B588" s="3"/>
      <c r="D588" s="313"/>
      <c r="E588" s="314"/>
      <c r="F588" s="315"/>
      <c r="G588" s="316"/>
      <c r="H588" s="317"/>
      <c r="I588" s="318"/>
      <c r="J588" s="315"/>
      <c r="K588" s="316"/>
      <c r="L588" s="317"/>
      <c r="M588" s="318"/>
    </row>
    <row r="589" spans="1:13" x14ac:dyDescent="0.3">
      <c r="A589" s="3"/>
      <c r="B589" s="3"/>
      <c r="D589" s="301"/>
      <c r="E589" s="302"/>
      <c r="F589" s="303"/>
      <c r="G589" s="304"/>
      <c r="H589" s="305"/>
      <c r="I589" s="306"/>
      <c r="J589" s="303"/>
      <c r="K589" s="304"/>
      <c r="L589" s="305"/>
      <c r="M589" s="306"/>
    </row>
    <row r="590" spans="1:13" x14ac:dyDescent="0.3">
      <c r="A590" s="3"/>
      <c r="B590" s="3"/>
      <c r="D590" s="307"/>
      <c r="E590" s="308"/>
      <c r="F590" s="309"/>
      <c r="G590" s="310"/>
      <c r="H590" s="311"/>
      <c r="I590" s="312"/>
      <c r="J590" s="309"/>
      <c r="K590" s="310"/>
      <c r="L590" s="311"/>
      <c r="M590" s="312"/>
    </row>
    <row r="591" spans="1:13" x14ac:dyDescent="0.3">
      <c r="A591" s="3"/>
      <c r="B591" s="3"/>
      <c r="D591" s="307"/>
      <c r="E591" s="308"/>
      <c r="F591" s="309"/>
      <c r="G591" s="310"/>
      <c r="H591" s="311"/>
      <c r="I591" s="312"/>
      <c r="J591" s="309"/>
      <c r="K591" s="310"/>
      <c r="L591" s="311"/>
      <c r="M591" s="312"/>
    </row>
    <row r="592" spans="1:13" x14ac:dyDescent="0.3">
      <c r="A592" s="3"/>
      <c r="B592" s="3"/>
      <c r="D592" s="313"/>
      <c r="E592" s="314"/>
      <c r="F592" s="315"/>
      <c r="G592" s="316"/>
      <c r="H592" s="317"/>
      <c r="I592" s="318"/>
      <c r="J592" s="315"/>
      <c r="K592" s="316"/>
      <c r="L592" s="317"/>
      <c r="M592" s="318"/>
    </row>
  </sheetData>
  <mergeCells count="35">
    <mergeCell ref="D362:E362"/>
    <mergeCell ref="D372:E372"/>
    <mergeCell ref="D187:E188"/>
    <mergeCell ref="F187:I187"/>
    <mergeCell ref="J187:M187"/>
    <mergeCell ref="D223:E223"/>
    <mergeCell ref="D296:E296"/>
    <mergeCell ref="D152:E153"/>
    <mergeCell ref="F152:I152"/>
    <mergeCell ref="J152:M152"/>
    <mergeCell ref="D5:E5"/>
    <mergeCell ref="D38:E38"/>
    <mergeCell ref="D72:E72"/>
    <mergeCell ref="D82:E82"/>
    <mergeCell ref="D116:E116"/>
    <mergeCell ref="D383:E383"/>
    <mergeCell ref="D454:E454"/>
    <mergeCell ref="D464:E464"/>
    <mergeCell ref="D499:E499"/>
    <mergeCell ref="D507:E507"/>
    <mergeCell ref="D418:E418"/>
    <mergeCell ref="D515:E515"/>
    <mergeCell ref="D525:E525"/>
    <mergeCell ref="D533:E533"/>
    <mergeCell ref="F551:H551"/>
    <mergeCell ref="I551:K551"/>
    <mergeCell ref="D541:E541"/>
    <mergeCell ref="D572:E572"/>
    <mergeCell ref="L551:N551"/>
    <mergeCell ref="D552:E552"/>
    <mergeCell ref="D563:E563"/>
    <mergeCell ref="F571:G571"/>
    <mergeCell ref="H571:I571"/>
    <mergeCell ref="J571:K571"/>
    <mergeCell ref="L571:M57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Firm</vt:lpstr>
      <vt:lpstr>INDUSTRY DASHBOARD</vt:lpstr>
      <vt:lpstr>Sonites</vt:lpstr>
      <vt:lpstr>Vodites</vt:lpstr>
      <vt:lpstr>Loans</vt:lpstr>
      <vt:lpstr>INDUSTRY BENCHMARKING</vt:lpstr>
      <vt:lpstr>Studies - Sonites Market</vt:lpstr>
      <vt:lpstr>Studies - Vodites Market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Rémi Triolet</dc:creator>
  <cp:lastModifiedBy>Federico Cortesi</cp:lastModifiedBy>
  <dcterms:created xsi:type="dcterms:W3CDTF">2012-03-19T09:34:47Z</dcterms:created>
  <dcterms:modified xsi:type="dcterms:W3CDTF">2024-11-26T01:40:12Z</dcterms:modified>
</cp:coreProperties>
</file>