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Code\Exports\"/>
    </mc:Choice>
  </mc:AlternateContent>
  <xr:revisionPtr revIDLastSave="0" documentId="13_ncr:1_{0F0FE8D1-B349-4219-BE5A-4854D7EFBE0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8" i="9" l="1"/>
  <c r="I568" i="9"/>
  <c r="H568" i="9"/>
  <c r="G568" i="9"/>
  <c r="F568" i="9"/>
  <c r="H558" i="9"/>
  <c r="G558" i="9"/>
  <c r="F558" i="9"/>
  <c r="N557" i="9"/>
  <c r="M557" i="9"/>
  <c r="L557" i="9"/>
  <c r="N556" i="9"/>
  <c r="M556" i="9"/>
  <c r="L556" i="9"/>
  <c r="N555" i="9"/>
  <c r="M555" i="9"/>
  <c r="N554" i="9"/>
  <c r="M554" i="9"/>
  <c r="N553" i="9"/>
  <c r="N558" i="9" s="1"/>
  <c r="M553" i="9"/>
  <c r="M558" i="9" s="1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I558" i="8"/>
  <c r="H558" i="8"/>
  <c r="N555" i="8" s="1"/>
  <c r="G558" i="8"/>
  <c r="M555" i="8" s="1"/>
  <c r="F558" i="8"/>
  <c r="M556" i="8"/>
  <c r="L556" i="8"/>
  <c r="L555" i="8"/>
  <c r="L554" i="8"/>
  <c r="M553" i="8"/>
  <c r="L553" i="8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N553" i="8" l="1"/>
  <c r="L555" i="9"/>
  <c r="M554" i="8"/>
  <c r="M558" i="8" s="1"/>
  <c r="L557" i="8"/>
  <c r="L558" i="8" s="1"/>
  <c r="L553" i="9"/>
  <c r="N554" i="8"/>
  <c r="M557" i="8"/>
  <c r="N556" i="8"/>
  <c r="N557" i="8"/>
  <c r="I558" i="9"/>
  <c r="L554" i="9"/>
  <c r="L558" i="9" s="1"/>
  <c r="J558" i="9"/>
  <c r="K558" i="9" s="1"/>
  <c r="J558" i="8"/>
  <c r="K558" i="8" s="1"/>
  <c r="N558" i="8" l="1"/>
</calcChain>
</file>

<file path=xl/sharedStrings.xml><?xml version="1.0" encoding="utf-8"?>
<sst xmlns="http://schemas.openxmlformats.org/spreadsheetml/2006/main" count="1116" uniqueCount="225">
  <si>
    <t>FINANCIAL REPORT – FIRM M – PERIOD 5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</si>
  <si>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</si>
  <si>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</si>
  <si>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</si>
  <si>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</si>
  <si>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</si>
  <si>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</si>
  <si>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</si>
  <si>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</si>
  <si>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</si>
  <si>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</si>
  <si>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</si>
  <si>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</si>
  <si>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</si>
  <si>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</si>
  <si>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</si>
  <si>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</si>
  <si>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</si>
  <si>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</si>
  <si>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</si>
  <si>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</si>
  <si>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</si>
  <si>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</si>
  <si>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</si>
  <si>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</si>
  <si>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</si>
  <si>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</si>
  <si>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</si>
  <si>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</si>
  <si>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</si>
  <si>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</si>
  <si>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</si>
  <si>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</si>
  <si>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</si>
  <si>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</si>
  <si>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</si>
  <si>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</si>
  <si>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</si>
  <si>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</si>
  <si>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</si>
  <si>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</si>
  <si>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</si>
  <si>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</si>
  <si>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</si>
  <si>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</si>
  <si>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</si>
  <si>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</si>
  <si>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</si>
  <si>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</si>
  <si>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</si>
  <si>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</si>
  <si>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</si>
  <si>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</si>
  <si>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</si>
  <si>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</si>
  <si>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</si>
  <si>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</si>
  <si>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</si>
  <si>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</si>
  <si>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</si>
  <si>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</si>
  <si>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</si>
  <si>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</si>
  <si>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</si>
  <si>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</si>
  <si>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</si>
  <si>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</si>
  <si>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</si>
  <si>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</si>
  <si>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POMOVE3</t>
  </si>
  <si>
    <t>POMOST2</t>
  </si>
  <si>
    <t>POMOVE2</t>
  </si>
  <si>
    <t>POMOSTCRP1</t>
  </si>
  <si>
    <t/>
  </si>
  <si>
    <t>POMOVE</t>
  </si>
  <si>
    <t>POMOST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</si>
  <si>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</si>
  <si>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</si>
  <si>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</si>
  <si>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</si>
  <si>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</si>
  <si>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</si>
  <si>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</si>
  <si>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PEMIMMO</t>
  </si>
  <si>
    <t>INDUSTRY DASHBOARD – PERIOD 5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</si>
  <si>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</si>
  <si>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</si>
  <si>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</si>
  <si>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</si>
  <si>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</si>
  <si>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</si>
  <si>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</si>
  <si>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</si>
  <si>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</si>
  <si>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5</t>
  </si>
  <si>
    <t>Retail Sales and Volume Sold</t>
  </si>
  <si>
    <t>Launched in Period</t>
  </si>
  <si>
    <t>Variation</t>
  </si>
  <si>
    <t>Base Cost</t>
  </si>
  <si>
    <t>ROADY</t>
  </si>
  <si>
    <t>ROBUDO</t>
  </si>
  <si>
    <t>ROCK</t>
  </si>
  <si>
    <t>ROLLED</t>
  </si>
  <si>
    <t>SOFT</t>
  </si>
  <si>
    <t>SOLO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</si>
  <si>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</si>
  <si>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</si>
  <si>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</si>
  <si>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</si>
  <si>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</si>
  <si>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</si>
  <si>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</si>
  <si>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</si>
  <si>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</si>
  <si>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</si>
  <si>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5</t>
  </si>
  <si>
    <t>REEGO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</si>
  <si>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</si>
  <si>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</si>
  <si>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</si>
  <si>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</si>
  <si>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</si>
  <si>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5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</si>
  <si>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</si>
  <si>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</si>
  <si>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</si>
  <si>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5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</si>
  <si>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</si>
  <si>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</si>
  <si>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</si>
  <si>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</si>
  <si>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</si>
  <si>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</si>
  <si>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</si>
  <si>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</si>
  <si>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</si>
  <si>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</si>
  <si>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</si>
  <si>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5</t>
  </si>
  <si>
    <t>Market Shares by Consumer Segment (based on volume)</t>
  </si>
  <si>
    <t>Volume Sold by Consumer Segment</t>
  </si>
  <si>
    <t>DISTRIBUTION PANEL – Sonites MARKET – PERIOD 5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</si>
  <si>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</si>
  <si>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</si>
  <si>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</si>
  <si>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5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</si>
  <si>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</si>
  <si>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</si>
  <si>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</si>
  <si>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</si>
  <si>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</si>
  <si>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</si>
  <si>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5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</si>
  <si>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</si>
  <si>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</si>
  <si>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</si>
  <si>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</si>
  <si>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</si>
  <si>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</si>
  <si>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</si>
  <si>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</si>
  <si>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</si>
  <si>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Strong</t>
  </si>
  <si>
    <t>Moderate</t>
  </si>
  <si>
    <t>Very Strong</t>
  </si>
  <si>
    <t>COMPETITIVE ADVERTISING – Sonites MARKET – PERIOD 5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</si>
  <si>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</si>
  <si>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</si>
  <si>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</si>
  <si>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</si>
  <si>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</si>
  <si>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Price &amp; Display</t>
  </si>
  <si>
    <t>Excellent</t>
  </si>
  <si>
    <t>Convenience &amp; Economy</t>
  </si>
  <si>
    <t>Rangers</t>
  </si>
  <si>
    <t>Price &amp; Proc. Power</t>
  </si>
  <si>
    <t>Price &amp; Design</t>
  </si>
  <si>
    <t>Performance &amp; Convenience</t>
  </si>
  <si>
    <t>Economy &amp; Convenience</t>
  </si>
  <si>
    <t>Good</t>
  </si>
  <si>
    <t>COMPETITIVE COMMERCIAL TEAMS – Sonites MARKET – PERIOD 5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</si>
  <si>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</si>
  <si>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</si>
  <si>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5</t>
  </si>
  <si>
    <t>Expected Change in Brand Awareness</t>
  </si>
  <si>
    <t>Expected Change in unit Market Share (%U)</t>
  </si>
  <si>
    <t>Expected Change in Contribution (in K$)</t>
  </si>
  <si>
    <t>COMMERCIAL TEAM EXPERIMENT – Sonites MARKET – PERIOD 5</t>
  </si>
  <si>
    <t>Expected Change in Number of Distributors</t>
  </si>
  <si>
    <t>MARKET FORECAST – Sonites MARKET – PERIOD 5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</si>
  <si>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</si>
  <si>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</si>
  <si>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</si>
  <si>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</si>
  <si>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6</t>
  </si>
  <si>
    <t>Period 10</t>
  </si>
  <si>
    <t>Total until Period 10</t>
  </si>
  <si>
    <t>Average until Period 10</t>
  </si>
  <si>
    <t xml:space="preserve">If the market is not created yet, the table above shows the potential market size in one and five periods, if a brand were introduced next period. </t>
  </si>
  <si>
    <t>CONJOINT ANALYSIS – Sonites MARKET – PERIOD 5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</si>
  <si>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</si>
  <si>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</si>
  <si>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</si>
  <si>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</si>
  <si>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</si>
  <si>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</si>
  <si>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5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</si>
  <si>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</si>
  <si>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</si>
  <si>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</si>
  <si>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</si>
  <si>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5</t>
  </si>
  <si>
    <t>DISTRIBUTION PANEL – Vodites MARKET – PERIOD 5</t>
  </si>
  <si>
    <t>SEMANTIC SCALES – Vodites MARKET – PERIOD 5</t>
  </si>
  <si>
    <t>Adopters</t>
  </si>
  <si>
    <t>MULTIDIMENSIONAL SCALING  – Vodites MARKET – PERIOD 5</t>
  </si>
  <si>
    <t>Autonomy</t>
  </si>
  <si>
    <t>Sophistication</t>
  </si>
  <si>
    <t>COMPETITIVE ADVERTISING – Vodites MARKET – PERIOD 5</t>
  </si>
  <si>
    <t>COMPETITIVE COMMERCIAL TEAMS – Vodites MARKET – PERIOD 5</t>
  </si>
  <si>
    <t>ADVERTISING EXPERIMENT – Vodites MARKET – PERIOD 5</t>
  </si>
  <si>
    <t>COMMERCIAL TEAM EXPERIMENT – Vodites MARKET – PERIOD 5</t>
  </si>
  <si>
    <t>MARKET FORECAST – Vodites MARKET – PERIOD 5</t>
  </si>
  <si>
    <t>CONJOINT ANALYSIS – Vodites MARKET – PERIOD 5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</si>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</sst>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2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26" xfId="0" applyNumberFormat="1" applyFont="1" applyBorder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showGridLines="0" topLeftCell="C1" zoomScaleNormal="100" workbookViewId="0">
      <selection activeCell="I22" sqref="I2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 t="s">
        <v>6</v>
      </c>
      <c r="J3" s="11" t="s">
        <v>7</v>
      </c>
      <c r="K3" s="12"/>
      <c r="L3" s="11"/>
      <c r="M3" s="12"/>
      <c r="N3" s="11"/>
      <c r="O3" s="13"/>
      <c r="P3" s="14" t="s">
        <v>8</v>
      </c>
    </row>
    <row r="4" spans="1:16" s="1" customFormat="1" x14ac:dyDescent="0.3">
      <c r="B4" s="2"/>
      <c r="D4" s="15" t="s">
        <v>9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>
        <v>65321.7578125</v>
      </c>
      <c r="J4" s="17">
        <v>94478.671875</v>
      </c>
      <c r="K4" s="18"/>
      <c r="L4" s="17"/>
      <c r="M4" s="18"/>
      <c r="N4" s="17"/>
      <c r="O4" s="19"/>
      <c r="P4" s="20">
        <v>309674.95703125</v>
      </c>
    </row>
    <row r="5" spans="1:16" x14ac:dyDescent="0.3">
      <c r="D5" s="21" t="s">
        <v>10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>
        <v>-31046.091796875</v>
      </c>
      <c r="J5" s="23">
        <v>-42109.99609375</v>
      </c>
      <c r="K5" s="24"/>
      <c r="L5" s="23"/>
      <c r="M5" s="24"/>
      <c r="N5" s="23"/>
      <c r="O5" s="25"/>
      <c r="P5" s="26">
        <v>-138670.849609375</v>
      </c>
    </row>
    <row r="6" spans="1:16" x14ac:dyDescent="0.3">
      <c r="D6" s="21" t="s">
        <v>11</v>
      </c>
      <c r="E6" s="22">
        <v>-309.76345825195313</v>
      </c>
      <c r="F6" s="23">
        <v>0</v>
      </c>
      <c r="G6" s="24">
        <v>-48.407680511474609</v>
      </c>
      <c r="H6" s="23">
        <v>0</v>
      </c>
      <c r="I6" s="24">
        <v>0</v>
      </c>
      <c r="J6" s="23">
        <v>-153.64370727539063</v>
      </c>
      <c r="K6" s="24"/>
      <c r="L6" s="23"/>
      <c r="M6" s="24"/>
      <c r="N6" s="23"/>
      <c r="O6" s="25"/>
      <c r="P6" s="26">
        <v>-511.81484603881836</v>
      </c>
    </row>
    <row r="7" spans="1:16" x14ac:dyDescent="0.3">
      <c r="D7" s="21" t="s">
        <v>12</v>
      </c>
      <c r="E7" s="22">
        <v>0</v>
      </c>
      <c r="F7" s="23">
        <v>0</v>
      </c>
      <c r="G7" s="24">
        <v>0</v>
      </c>
      <c r="H7" s="23">
        <v>-121.01919555664063</v>
      </c>
      <c r="I7" s="24">
        <v>0</v>
      </c>
      <c r="J7" s="23">
        <v>0</v>
      </c>
      <c r="K7" s="24"/>
      <c r="L7" s="23"/>
      <c r="M7" s="24"/>
      <c r="N7" s="23"/>
      <c r="O7" s="25"/>
      <c r="P7" s="26">
        <v>-121.01919555664063</v>
      </c>
    </row>
    <row r="8" spans="1:16" s="1" customFormat="1" x14ac:dyDescent="0.3">
      <c r="B8" s="2"/>
      <c r="D8" s="27" t="s">
        <v>13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>
        <v>34275.6640625</v>
      </c>
      <c r="J8" s="29">
        <v>52215.03125</v>
      </c>
      <c r="K8" s="30"/>
      <c r="L8" s="29"/>
      <c r="M8" s="30"/>
      <c r="N8" s="29"/>
      <c r="O8" s="31"/>
      <c r="P8" s="32">
        <v>170371.271484375</v>
      </c>
    </row>
    <row r="9" spans="1:16" x14ac:dyDescent="0.3">
      <c r="D9" s="21" t="s">
        <v>14</v>
      </c>
      <c r="E9" s="22">
        <v>-3840</v>
      </c>
      <c r="F9" s="23">
        <v>-4000</v>
      </c>
      <c r="G9" s="24">
        <v>-3800</v>
      </c>
      <c r="H9" s="23">
        <v>-3800</v>
      </c>
      <c r="I9" s="24">
        <v>-3275</v>
      </c>
      <c r="J9" s="23">
        <v>-382.60501098632813</v>
      </c>
      <c r="K9" s="24"/>
      <c r="L9" s="23"/>
      <c r="M9" s="24"/>
      <c r="N9" s="23"/>
      <c r="O9" s="25"/>
      <c r="P9" s="26">
        <v>-19097.605010986328</v>
      </c>
    </row>
    <row r="10" spans="1:16" x14ac:dyDescent="0.3">
      <c r="D10" s="21" t="s">
        <v>15</v>
      </c>
      <c r="E10" s="22">
        <v>-160</v>
      </c>
      <c r="F10" s="23">
        <v>-200</v>
      </c>
      <c r="G10" s="24">
        <v>-600</v>
      </c>
      <c r="H10" s="23">
        <v>-600</v>
      </c>
      <c r="I10" s="24">
        <v>-625</v>
      </c>
      <c r="J10" s="23">
        <v>-900</v>
      </c>
      <c r="K10" s="24"/>
      <c r="L10" s="23"/>
      <c r="M10" s="24"/>
      <c r="N10" s="23"/>
      <c r="O10" s="25"/>
      <c r="P10" s="26">
        <v>-3085</v>
      </c>
    </row>
    <row r="11" spans="1:16" x14ac:dyDescent="0.3">
      <c r="D11" s="21" t="s">
        <v>16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>
        <v>-1767.615966796875</v>
      </c>
      <c r="J11" s="23">
        <v>-2077.0634765625</v>
      </c>
      <c r="K11" s="24"/>
      <c r="L11" s="23"/>
      <c r="M11" s="24"/>
      <c r="N11" s="23"/>
      <c r="O11" s="25"/>
      <c r="P11" s="26">
        <v>-9185.017822265625</v>
      </c>
    </row>
    <row r="12" spans="1:16" s="1" customFormat="1" x14ac:dyDescent="0.3">
      <c r="B12" s="2"/>
      <c r="D12" s="27" t="s">
        <v>17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>
        <v>28608.048828125</v>
      </c>
      <c r="J12" s="29">
        <v>48855.36328125</v>
      </c>
      <c r="K12" s="30"/>
      <c r="L12" s="29"/>
      <c r="M12" s="30"/>
      <c r="N12" s="29"/>
      <c r="O12" s="31"/>
      <c r="P12" s="32">
        <v>139003.6494140625</v>
      </c>
    </row>
    <row r="13" spans="1:16" x14ac:dyDescent="0.3">
      <c r="D13" s="21" t="s">
        <v>18</v>
      </c>
      <c r="E13" s="22">
        <v>-403.25</v>
      </c>
      <c r="F13" s="23">
        <v>-505</v>
      </c>
      <c r="G13" s="24">
        <v>-514.75</v>
      </c>
      <c r="H13" s="23">
        <v>-525.5</v>
      </c>
      <c r="I13" s="24">
        <v>-942</v>
      </c>
      <c r="J13" s="23">
        <v>-978</v>
      </c>
      <c r="K13" s="24"/>
      <c r="L13" s="23"/>
      <c r="M13" s="24"/>
      <c r="N13" s="23"/>
      <c r="O13" s="25"/>
      <c r="P13" s="26">
        <v>-3868.5</v>
      </c>
    </row>
    <row r="14" spans="1:16" x14ac:dyDescent="0.3">
      <c r="D14" s="21" t="s">
        <v>19</v>
      </c>
      <c r="E14" s="22">
        <v>0</v>
      </c>
      <c r="F14" s="23">
        <v>-200</v>
      </c>
      <c r="G14" s="24">
        <v>-2050</v>
      </c>
      <c r="H14" s="23">
        <v>-1140</v>
      </c>
      <c r="I14" s="24">
        <v>-1250</v>
      </c>
      <c r="J14" s="23">
        <v>-9850</v>
      </c>
      <c r="K14" s="24"/>
      <c r="L14" s="23"/>
      <c r="M14" s="24"/>
      <c r="N14" s="23"/>
      <c r="O14" s="25"/>
      <c r="P14" s="26">
        <v>-14490</v>
      </c>
    </row>
    <row r="15" spans="1:16" x14ac:dyDescent="0.3">
      <c r="D15" s="21" t="s">
        <v>20</v>
      </c>
      <c r="E15" s="22">
        <v>0</v>
      </c>
      <c r="F15" s="23">
        <v>0</v>
      </c>
      <c r="G15" s="24">
        <v>0</v>
      </c>
      <c r="H15" s="23">
        <v>-429.30511474609375</v>
      </c>
      <c r="I15" s="24">
        <v>-590.66461181640625</v>
      </c>
      <c r="J15" s="23">
        <v>-743.6888427734375</v>
      </c>
      <c r="K15" s="24"/>
      <c r="L15" s="23"/>
      <c r="M15" s="24"/>
      <c r="N15" s="23"/>
      <c r="O15" s="25"/>
      <c r="P15" s="26">
        <v>-1763.6585693359375</v>
      </c>
    </row>
    <row r="16" spans="1:16" x14ac:dyDescent="0.3">
      <c r="D16" s="21" t="s">
        <v>21</v>
      </c>
      <c r="E16" s="22">
        <v>0</v>
      </c>
      <c r="F16" s="23">
        <v>0</v>
      </c>
      <c r="G16" s="24">
        <v>1421</v>
      </c>
      <c r="H16" s="23">
        <v>392</v>
      </c>
      <c r="I16" s="24">
        <v>310.99996948242188</v>
      </c>
      <c r="J16" s="23">
        <v>3000</v>
      </c>
      <c r="K16" s="24"/>
      <c r="L16" s="23"/>
      <c r="M16" s="24"/>
      <c r="N16" s="23"/>
      <c r="O16" s="25"/>
      <c r="P16" s="26">
        <v>5123.9999694824219</v>
      </c>
    </row>
    <row r="17" spans="2:16" x14ac:dyDescent="0.3">
      <c r="D17" s="21" t="s">
        <v>22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>
        <v>-169.469482421875</v>
      </c>
      <c r="J17" s="23">
        <v>-410.40304565429688</v>
      </c>
      <c r="K17" s="24"/>
      <c r="L17" s="23"/>
      <c r="M17" s="24"/>
      <c r="N17" s="23"/>
      <c r="O17" s="25"/>
      <c r="P17" s="26">
        <v>-903.27253723144531</v>
      </c>
    </row>
    <row r="18" spans="2:16" x14ac:dyDescent="0.3">
      <c r="D18" s="21" t="s">
        <v>23</v>
      </c>
      <c r="E18" s="22">
        <v>0</v>
      </c>
      <c r="F18" s="23">
        <v>0</v>
      </c>
      <c r="G18" s="24">
        <v>0</v>
      </c>
      <c r="H18" s="23">
        <v>0</v>
      </c>
      <c r="I18" s="24">
        <v>0</v>
      </c>
      <c r="J18" s="23">
        <v>0</v>
      </c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24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>
        <v>25966.9140625</v>
      </c>
      <c r="J19" s="35">
        <v>39873.2734375</v>
      </c>
      <c r="K19" s="36"/>
      <c r="L19" s="35"/>
      <c r="M19" s="36"/>
      <c r="N19" s="35"/>
      <c r="O19" s="37"/>
      <c r="P19" s="38">
        <v>123102.2177734375</v>
      </c>
    </row>
    <row r="20" spans="2:16" s="39" customFormat="1" x14ac:dyDescent="0.3">
      <c r="B20" s="40"/>
      <c r="D20" s="39" t="s">
        <v>25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26</v>
      </c>
    </row>
    <row r="23" spans="2:16" s="1" customFormat="1" x14ac:dyDescent="0.3">
      <c r="B23" s="2"/>
      <c r="E23" s="10" t="s">
        <v>27</v>
      </c>
      <c r="F23" s="14" t="s">
        <v>28</v>
      </c>
    </row>
    <row r="24" spans="2:16" s="1" customFormat="1" x14ac:dyDescent="0.3">
      <c r="B24" s="2"/>
      <c r="D24" s="15" t="s">
        <v>9</v>
      </c>
      <c r="E24" s="16">
        <v>94478.671875</v>
      </c>
      <c r="F24" s="20">
        <v>0</v>
      </c>
    </row>
    <row r="25" spans="2:16" x14ac:dyDescent="0.3">
      <c r="D25" s="21" t="s">
        <v>10</v>
      </c>
      <c r="E25" s="22">
        <v>-42109.99609375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11</v>
      </c>
      <c r="E26" s="22">
        <v>-153.64370727539063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12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13</v>
      </c>
      <c r="E28" s="28">
        <v>52215.03125</v>
      </c>
      <c r="F28" s="32">
        <v>0</v>
      </c>
    </row>
    <row r="29" spans="2:16" x14ac:dyDescent="0.3">
      <c r="D29" s="21" t="s">
        <v>14</v>
      </c>
      <c r="E29" s="22">
        <v>-382.60501098632813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15</v>
      </c>
      <c r="E30" s="22">
        <v>-900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16</v>
      </c>
      <c r="E31" s="22">
        <v>-2077.0634765625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17</v>
      </c>
      <c r="E32" s="28">
        <v>48855.36328125</v>
      </c>
      <c r="F32" s="32">
        <v>0</v>
      </c>
    </row>
    <row r="33" spans="2:15" x14ac:dyDescent="0.3">
      <c r="D33" s="21" t="s">
        <v>18</v>
      </c>
      <c r="E33" s="22">
        <v>-506.75</v>
      </c>
      <c r="F33" s="26">
        <v>-435.5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19</v>
      </c>
      <c r="E34" s="22">
        <v>0</v>
      </c>
      <c r="F34" s="26">
        <v>-9850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29</v>
      </c>
      <c r="E35" s="34">
        <v>48348.6171875</v>
      </c>
      <c r="F35" s="38">
        <v>-10285.5</v>
      </c>
    </row>
    <row r="36" spans="2:15" s="39" customFormat="1" x14ac:dyDescent="0.3">
      <c r="B36" s="40"/>
      <c r="D36" s="39" t="s">
        <v>25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30</v>
      </c>
      <c r="O38" s="3"/>
    </row>
    <row r="39" spans="2:15" s="1" customFormat="1" x14ac:dyDescent="0.3">
      <c r="B39" s="2"/>
      <c r="E39" s="42" t="s">
        <v>31</v>
      </c>
      <c r="F39" s="43" t="s">
        <v>32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27</v>
      </c>
      <c r="F40" s="49" t="s">
        <v>27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9</v>
      </c>
      <c r="E41" s="16">
        <v>39962.54296875</v>
      </c>
      <c r="F41" s="17">
        <v>54516.12890625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10</v>
      </c>
      <c r="E42" s="22">
        <v>-12938.2998046875</v>
      </c>
      <c r="F42" s="23">
        <v>-29171.6953125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11</v>
      </c>
      <c r="E43" s="22">
        <v>-153.64370727539063</v>
      </c>
      <c r="F43" s="23">
        <v>0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12</v>
      </c>
      <c r="E44" s="22">
        <v>0</v>
      </c>
      <c r="F44" s="23">
        <v>0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13</v>
      </c>
      <c r="E45" s="28">
        <v>26870.6015625</v>
      </c>
      <c r="F45" s="29">
        <v>25344.4296875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14</v>
      </c>
      <c r="E46" s="22">
        <v>-170.0469970703125</v>
      </c>
      <c r="F46" s="23">
        <v>-212.55799865722656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15</v>
      </c>
      <c r="E47" s="22">
        <v>-500</v>
      </c>
      <c r="F47" s="23">
        <v>-400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16</v>
      </c>
      <c r="E48" s="22">
        <v>-1122.091796875</v>
      </c>
      <c r="F48" s="23">
        <v>-954.97174072265625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17</v>
      </c>
      <c r="E49" s="34">
        <v>25078.462890625</v>
      </c>
      <c r="F49" s="35">
        <v>23776.900390625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25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33</v>
      </c>
      <c r="O52" s="3"/>
    </row>
    <row r="53" spans="1:15" s="1" customFormat="1" x14ac:dyDescent="0.3">
      <c r="B53" s="2"/>
      <c r="E53" s="42" t="s">
        <v>31</v>
      </c>
      <c r="F53" s="43" t="s">
        <v>32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27</v>
      </c>
      <c r="F54" s="49" t="s">
        <v>27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34</v>
      </c>
      <c r="E55" s="54">
        <v>265</v>
      </c>
      <c r="F55" s="55">
        <v>350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35</v>
      </c>
      <c r="E56" s="59">
        <v>244.32</v>
      </c>
      <c r="F56" s="60">
        <v>343.8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36</v>
      </c>
      <c r="E57" s="64">
        <v>166.92</v>
      </c>
      <c r="F57" s="65">
        <v>214.83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37</v>
      </c>
      <c r="O59" s="3"/>
    </row>
    <row r="60" spans="1:15" s="1" customFormat="1" x14ac:dyDescent="0.3">
      <c r="B60" s="2"/>
      <c r="E60" s="42" t="s">
        <v>31</v>
      </c>
      <c r="F60" s="43" t="s">
        <v>32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27</v>
      </c>
      <c r="F61" s="49" t="s">
        <v>27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38</v>
      </c>
      <c r="E62" s="69">
        <v>0.11352858692407608</v>
      </c>
      <c r="F62" s="70">
        <v>0.12033779174089432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39</v>
      </c>
      <c r="E63" s="74">
        <v>8.5526205599308014E-2</v>
      </c>
      <c r="F63" s="75">
        <v>0.12505732476711273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40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20"/>
      <c r="E66" s="321"/>
      <c r="F66" s="324" t="s">
        <v>41</v>
      </c>
      <c r="G66" s="325"/>
      <c r="H66" s="325"/>
      <c r="I66" s="326"/>
      <c r="J66" s="324" t="s">
        <v>42</v>
      </c>
      <c r="K66" s="325"/>
      <c r="L66" s="325"/>
      <c r="M66" s="326"/>
    </row>
    <row r="67" spans="1:15" s="81" customFormat="1" x14ac:dyDescent="0.3">
      <c r="B67" s="82"/>
      <c r="D67" s="322"/>
      <c r="E67" s="323"/>
      <c r="F67" s="83" t="s">
        <v>43</v>
      </c>
      <c r="G67" s="84" t="s">
        <v>44</v>
      </c>
      <c r="H67" s="85" t="s">
        <v>45</v>
      </c>
      <c r="I67" s="86"/>
      <c r="J67" s="83" t="s">
        <v>43</v>
      </c>
      <c r="K67" s="84" t="s">
        <v>44</v>
      </c>
      <c r="L67" s="85" t="s">
        <v>45</v>
      </c>
      <c r="M67" s="86"/>
    </row>
    <row r="68" spans="1:15" s="1" customFormat="1" x14ac:dyDescent="0.3">
      <c r="B68" s="2"/>
      <c r="D68" s="87" t="s">
        <v>31</v>
      </c>
      <c r="E68" s="88" t="s">
        <v>27</v>
      </c>
      <c r="F68" s="89">
        <v>0.251</v>
      </c>
      <c r="G68" s="90">
        <v>0.48599999999999999</v>
      </c>
      <c r="H68" s="91">
        <v>0.28599999999999998</v>
      </c>
      <c r="I68" s="92"/>
      <c r="J68" s="93">
        <v>37059</v>
      </c>
      <c r="K68" s="94">
        <v>171242</v>
      </c>
      <c r="L68" s="95">
        <v>31105</v>
      </c>
      <c r="M68" s="96"/>
    </row>
    <row r="69" spans="1:15" x14ac:dyDescent="0.3">
      <c r="D69" s="97" t="s">
        <v>32</v>
      </c>
      <c r="E69" s="98" t="s">
        <v>27</v>
      </c>
      <c r="F69" s="99">
        <v>0.45200000000000001</v>
      </c>
      <c r="G69" s="100">
        <v>0.14699999999999999</v>
      </c>
      <c r="H69" s="101">
        <v>0.29599999999999999</v>
      </c>
      <c r="I69" s="102"/>
      <c r="J69" s="103">
        <v>187288</v>
      </c>
      <c r="K69" s="104">
        <v>23399</v>
      </c>
      <c r="L69" s="105">
        <v>43077</v>
      </c>
      <c r="M69" s="106"/>
      <c r="N69" s="3"/>
      <c r="O69" s="3"/>
    </row>
    <row r="70" spans="1:15" x14ac:dyDescent="0.3">
      <c r="D70" s="97"/>
      <c r="E70" s="98"/>
      <c r="F70" s="99"/>
      <c r="G70" s="100"/>
      <c r="H70" s="101"/>
      <c r="I70" s="102"/>
      <c r="J70" s="103"/>
      <c r="K70" s="104"/>
      <c r="L70" s="105"/>
      <c r="M70" s="106"/>
      <c r="N70" s="3"/>
      <c r="O70" s="3"/>
    </row>
    <row r="71" spans="1:15" x14ac:dyDescent="0.3">
      <c r="D71" s="97"/>
      <c r="E71" s="98"/>
      <c r="F71" s="99"/>
      <c r="G71" s="100"/>
      <c r="H71" s="101"/>
      <c r="I71" s="102"/>
      <c r="J71" s="103"/>
      <c r="K71" s="104"/>
      <c r="L71" s="105"/>
      <c r="M71" s="106"/>
      <c r="N71" s="3"/>
      <c r="O71" s="3"/>
    </row>
    <row r="72" spans="1:15" x14ac:dyDescent="0.3">
      <c r="A72" s="3"/>
      <c r="D72" s="97"/>
      <c r="E72" s="98"/>
      <c r="F72" s="99"/>
      <c r="G72" s="100"/>
      <c r="H72" s="101"/>
      <c r="I72" s="102"/>
      <c r="J72" s="103"/>
      <c r="K72" s="104"/>
      <c r="L72" s="105"/>
      <c r="M72" s="106"/>
      <c r="N72" s="3"/>
      <c r="O72" s="3"/>
    </row>
    <row r="73" spans="1:15" x14ac:dyDescent="0.3">
      <c r="A73" s="3"/>
      <c r="D73" s="97"/>
      <c r="E73" s="98"/>
      <c r="F73" s="99"/>
      <c r="G73" s="100"/>
      <c r="H73" s="101"/>
      <c r="I73" s="102"/>
      <c r="J73" s="103"/>
      <c r="K73" s="104"/>
      <c r="L73" s="105"/>
      <c r="M73" s="106"/>
      <c r="N73" s="3"/>
      <c r="O73" s="3"/>
    </row>
    <row r="74" spans="1:15" x14ac:dyDescent="0.3">
      <c r="A74" s="3"/>
      <c r="D74" s="97"/>
      <c r="E74" s="98"/>
      <c r="F74" s="99"/>
      <c r="G74" s="100"/>
      <c r="H74" s="101"/>
      <c r="I74" s="102"/>
      <c r="J74" s="103"/>
      <c r="K74" s="104"/>
      <c r="L74" s="105"/>
      <c r="M74" s="106"/>
      <c r="N74" s="3"/>
      <c r="O74" s="3"/>
    </row>
    <row r="75" spans="1:15" x14ac:dyDescent="0.3">
      <c r="A75" s="3"/>
      <c r="D75" s="97"/>
      <c r="E75" s="98"/>
      <c r="F75" s="99"/>
      <c r="G75" s="100"/>
      <c r="H75" s="101"/>
      <c r="I75" s="102"/>
      <c r="J75" s="103"/>
      <c r="K75" s="104"/>
      <c r="L75" s="105"/>
      <c r="M75" s="106"/>
      <c r="N75" s="3"/>
      <c r="O75" s="3"/>
    </row>
    <row r="76" spans="1:15" x14ac:dyDescent="0.3">
      <c r="A76" s="3"/>
      <c r="D76" s="97"/>
      <c r="E76" s="98"/>
      <c r="F76" s="99"/>
      <c r="G76" s="100"/>
      <c r="H76" s="101"/>
      <c r="I76" s="102"/>
      <c r="J76" s="103"/>
      <c r="K76" s="104"/>
      <c r="L76" s="105"/>
      <c r="M76" s="106"/>
      <c r="N76" s="3"/>
      <c r="O76" s="3"/>
    </row>
    <row r="77" spans="1:15" s="1" customFormat="1" x14ac:dyDescent="0.3">
      <c r="B77" s="2"/>
      <c r="D77" s="107"/>
      <c r="E77" s="108"/>
      <c r="F77" s="109"/>
      <c r="G77" s="110"/>
      <c r="H77" s="111"/>
      <c r="I77" s="112"/>
      <c r="J77" s="113"/>
      <c r="K77" s="114"/>
      <c r="L77" s="115"/>
      <c r="M77" s="116"/>
    </row>
    <row r="78" spans="1:15" s="1" customFormat="1" x14ac:dyDescent="0.3">
      <c r="B78" s="2"/>
      <c r="I78" s="117" t="s">
        <v>46</v>
      </c>
      <c r="J78" s="118">
        <v>9111</v>
      </c>
      <c r="K78" s="119">
        <v>6667</v>
      </c>
      <c r="L78" s="119">
        <v>1111</v>
      </c>
      <c r="M78" s="120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47</v>
      </c>
      <c r="O80" s="3"/>
    </row>
    <row r="81" spans="1:15" s="1" customFormat="1" x14ac:dyDescent="0.3">
      <c r="B81" s="2"/>
      <c r="E81" s="42" t="s">
        <v>31</v>
      </c>
      <c r="F81" s="43" t="s">
        <v>32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27</v>
      </c>
      <c r="F82" s="49" t="s">
        <v>27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42</v>
      </c>
      <c r="E83" s="16">
        <v>239.40499877929688</v>
      </c>
      <c r="F83" s="17">
        <v>253.76400756835938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48</v>
      </c>
      <c r="E84" s="22">
        <v>343.67800903320313</v>
      </c>
      <c r="F84" s="23">
        <v>220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49</v>
      </c>
      <c r="E85" s="22">
        <v>274.94198608398438</v>
      </c>
      <c r="F85" s="23">
        <v>253.76400756835938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50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51</v>
      </c>
      <c r="E87" s="121">
        <v>35.536998748779297</v>
      </c>
      <c r="F87" s="122">
        <v>0</v>
      </c>
      <c r="G87" s="123"/>
      <c r="H87" s="122"/>
      <c r="I87" s="123"/>
      <c r="J87" s="122"/>
      <c r="K87" s="123"/>
      <c r="L87" s="122"/>
      <c r="M87" s="123"/>
      <c r="N87" s="124"/>
      <c r="O87" s="3"/>
    </row>
    <row r="88" spans="1:15" s="39" customFormat="1" x14ac:dyDescent="0.3">
      <c r="B88" s="40"/>
      <c r="D88" s="39" t="s">
        <v>52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53</v>
      </c>
      <c r="O90" s="3"/>
    </row>
    <row r="91" spans="1:15" s="1" customFormat="1" x14ac:dyDescent="0.3">
      <c r="B91" s="2"/>
      <c r="E91" s="42" t="s">
        <v>31</v>
      </c>
      <c r="F91" s="43" t="s">
        <v>32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27</v>
      </c>
      <c r="F92" s="49" t="s">
        <v>27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42</v>
      </c>
      <c r="E93" s="16">
        <v>239.40499877929688</v>
      </c>
      <c r="F93" s="17">
        <v>253.76400756835938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54</v>
      </c>
      <c r="E94" s="22">
        <v>54.043567657470703</v>
      </c>
      <c r="F94" s="23">
        <v>114.95600891113281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55</v>
      </c>
      <c r="E95" s="22">
        <v>54.043567657470703</v>
      </c>
      <c r="F95" s="23">
        <v>114.95600891113281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10</v>
      </c>
      <c r="E96" s="22">
        <v>12938.2998046875</v>
      </c>
      <c r="F96" s="23">
        <v>29171.6953125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51</v>
      </c>
      <c r="E97" s="22">
        <v>35.536998748779297</v>
      </c>
      <c r="F97" s="23">
        <v>0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11</v>
      </c>
      <c r="E98" s="121">
        <v>153.64370727539063</v>
      </c>
      <c r="F98" s="122">
        <v>0</v>
      </c>
      <c r="G98" s="123"/>
      <c r="H98" s="122"/>
      <c r="I98" s="123"/>
      <c r="J98" s="122"/>
      <c r="K98" s="123"/>
      <c r="L98" s="122"/>
      <c r="M98" s="123"/>
      <c r="N98" s="124"/>
      <c r="O98" s="3"/>
    </row>
    <row r="99" spans="1:15" s="39" customFormat="1" x14ac:dyDescent="0.3">
      <c r="B99" s="40"/>
      <c r="D99" s="39" t="s">
        <v>56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57</v>
      </c>
      <c r="O101" s="3"/>
    </row>
    <row r="102" spans="1:15" s="125" customFormat="1" ht="30" customHeight="1" x14ac:dyDescent="0.3">
      <c r="B102" s="126"/>
      <c r="D102" s="127" t="s">
        <v>58</v>
      </c>
      <c r="E102" s="128" t="s">
        <v>59</v>
      </c>
      <c r="F102" s="129" t="s">
        <v>60</v>
      </c>
      <c r="G102" s="129" t="s">
        <v>61</v>
      </c>
      <c r="H102" s="129" t="s">
        <v>62</v>
      </c>
      <c r="I102" s="129" t="s">
        <v>63</v>
      </c>
      <c r="J102" s="129" t="s">
        <v>64</v>
      </c>
      <c r="K102" s="130" t="s">
        <v>65</v>
      </c>
      <c r="L102" s="130" t="s">
        <v>66</v>
      </c>
      <c r="M102" s="129" t="s">
        <v>67</v>
      </c>
      <c r="N102" s="131" t="s">
        <v>68</v>
      </c>
    </row>
    <row r="103" spans="1:15" s="1" customFormat="1" x14ac:dyDescent="0.3">
      <c r="B103" s="2"/>
      <c r="D103" s="15" t="s">
        <v>69</v>
      </c>
      <c r="E103" s="132">
        <v>4</v>
      </c>
      <c r="F103" s="133">
        <v>14</v>
      </c>
      <c r="G103" s="133">
        <v>5</v>
      </c>
      <c r="H103" s="133">
        <v>65</v>
      </c>
      <c r="I103" s="133">
        <v>32</v>
      </c>
      <c r="J103" s="133">
        <v>90</v>
      </c>
      <c r="K103" s="134">
        <v>175</v>
      </c>
      <c r="L103" s="134">
        <v>175</v>
      </c>
      <c r="M103" s="133">
        <v>0</v>
      </c>
      <c r="N103" s="135">
        <v>1250</v>
      </c>
    </row>
    <row r="104" spans="1:15" x14ac:dyDescent="0.3">
      <c r="A104" s="3"/>
      <c r="B104" s="52"/>
      <c r="D104" s="27" t="s">
        <v>70</v>
      </c>
      <c r="E104" s="22">
        <v>3</v>
      </c>
      <c r="F104" s="23">
        <v>9</v>
      </c>
      <c r="G104" s="23">
        <v>7</v>
      </c>
      <c r="H104" s="23">
        <v>36</v>
      </c>
      <c r="I104" s="23">
        <v>16</v>
      </c>
      <c r="J104" s="23">
        <v>27</v>
      </c>
      <c r="K104" s="24">
        <v>82</v>
      </c>
      <c r="L104" s="24">
        <v>82</v>
      </c>
      <c r="M104" s="23">
        <v>0</v>
      </c>
      <c r="N104" s="26">
        <v>1140</v>
      </c>
      <c r="O104" s="3"/>
    </row>
    <row r="105" spans="1:15" x14ac:dyDescent="0.3">
      <c r="A105" s="3"/>
      <c r="B105" s="52"/>
      <c r="D105" s="27" t="s">
        <v>71</v>
      </c>
      <c r="E105" s="22">
        <v>2</v>
      </c>
      <c r="F105" s="23">
        <v>13</v>
      </c>
      <c r="G105" s="23">
        <v>6</v>
      </c>
      <c r="H105" s="23">
        <v>82</v>
      </c>
      <c r="I105" s="23">
        <v>31</v>
      </c>
      <c r="J105" s="23">
        <v>83</v>
      </c>
      <c r="K105" s="24">
        <v>172</v>
      </c>
      <c r="L105" s="24">
        <v>171</v>
      </c>
      <c r="M105" s="23">
        <v>0</v>
      </c>
      <c r="N105" s="26">
        <v>2050</v>
      </c>
      <c r="O105" s="3"/>
    </row>
    <row r="106" spans="1:15" x14ac:dyDescent="0.3">
      <c r="A106" s="3"/>
      <c r="B106" s="52"/>
      <c r="D106" s="27" t="s">
        <v>72</v>
      </c>
      <c r="E106" s="22">
        <v>1</v>
      </c>
      <c r="F106" s="23">
        <v>8</v>
      </c>
      <c r="G106" s="23">
        <v>5</v>
      </c>
      <c r="H106" s="23">
        <v>53</v>
      </c>
      <c r="I106" s="23">
        <v>8</v>
      </c>
      <c r="J106" s="23">
        <v>10</v>
      </c>
      <c r="K106" s="24">
        <v>51</v>
      </c>
      <c r="L106" s="24">
        <v>51</v>
      </c>
      <c r="M106" s="23">
        <v>0</v>
      </c>
      <c r="N106" s="26">
        <v>200</v>
      </c>
      <c r="O106" s="3"/>
    </row>
    <row r="107" spans="1:15" ht="0.9" customHeight="1" x14ac:dyDescent="0.3">
      <c r="A107" s="3" t="s">
        <v>73</v>
      </c>
      <c r="B107" s="52"/>
      <c r="D107" s="27" t="s">
        <v>74</v>
      </c>
      <c r="E107" s="22">
        <v>0</v>
      </c>
      <c r="F107" s="23">
        <v>13</v>
      </c>
      <c r="G107" s="23">
        <v>4</v>
      </c>
      <c r="H107" s="23">
        <v>82</v>
      </c>
      <c r="I107" s="23">
        <v>17</v>
      </c>
      <c r="J107" s="23">
        <v>43</v>
      </c>
      <c r="K107" s="24">
        <v>163</v>
      </c>
      <c r="L107" s="24">
        <v>104</v>
      </c>
      <c r="M107" s="23">
        <v>0</v>
      </c>
      <c r="N107" s="26">
        <v>2000</v>
      </c>
      <c r="O107" s="3"/>
    </row>
    <row r="108" spans="1:15" ht="0.9" customHeight="1" x14ac:dyDescent="0.3">
      <c r="A108" s="3" t="s">
        <v>73</v>
      </c>
      <c r="B108" s="52"/>
      <c r="D108" s="27" t="s">
        <v>75</v>
      </c>
      <c r="E108" s="22">
        <v>0</v>
      </c>
      <c r="F108" s="23">
        <v>8</v>
      </c>
      <c r="G108" s="23">
        <v>5</v>
      </c>
      <c r="H108" s="23">
        <v>53</v>
      </c>
      <c r="I108" s="23">
        <v>8</v>
      </c>
      <c r="J108" s="23">
        <v>10</v>
      </c>
      <c r="K108" s="24">
        <v>72</v>
      </c>
      <c r="L108" s="24">
        <v>51</v>
      </c>
      <c r="M108" s="23">
        <v>0</v>
      </c>
      <c r="N108" s="26">
        <v>1500</v>
      </c>
      <c r="O108" s="3"/>
    </row>
    <row r="109" spans="1:15" x14ac:dyDescent="0.3">
      <c r="A109" s="3"/>
      <c r="B109" s="52"/>
      <c r="D109" s="33"/>
      <c r="E109" s="121"/>
      <c r="F109" s="122"/>
      <c r="G109" s="122"/>
      <c r="H109" s="122"/>
      <c r="I109" s="122"/>
      <c r="J109" s="122"/>
      <c r="K109" s="123"/>
      <c r="L109" s="123"/>
      <c r="M109" s="122"/>
      <c r="N109" s="124"/>
      <c r="O109" s="3"/>
    </row>
    <row r="110" spans="1:15" s="39" customFormat="1" x14ac:dyDescent="0.3">
      <c r="B110" s="40"/>
      <c r="D110" s="39" t="s">
        <v>76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</row>
    <row r="112" spans="1:15" s="125" customFormat="1" ht="30" customHeight="1" x14ac:dyDescent="0.3">
      <c r="B112" s="126"/>
      <c r="D112" s="127" t="s">
        <v>77</v>
      </c>
      <c r="E112" s="128" t="s">
        <v>59</v>
      </c>
      <c r="F112" s="129" t="s">
        <v>78</v>
      </c>
      <c r="G112" s="129" t="s">
        <v>79</v>
      </c>
      <c r="H112" s="129" t="s">
        <v>80</v>
      </c>
      <c r="I112" s="129" t="s">
        <v>81</v>
      </c>
      <c r="J112" s="129" t="s">
        <v>82</v>
      </c>
      <c r="K112" s="130" t="s">
        <v>65</v>
      </c>
      <c r="L112" s="130" t="s">
        <v>66</v>
      </c>
      <c r="M112" s="129" t="s">
        <v>67</v>
      </c>
      <c r="N112" s="131" t="s">
        <v>68</v>
      </c>
    </row>
    <row r="113" spans="1:15" s="1" customFormat="1" x14ac:dyDescent="0.3">
      <c r="B113" s="2"/>
      <c r="D113" s="15" t="s">
        <v>83</v>
      </c>
      <c r="E113" s="132">
        <v>5</v>
      </c>
      <c r="F113" s="133">
        <v>44</v>
      </c>
      <c r="G113" s="133">
        <v>70</v>
      </c>
      <c r="H113" s="133">
        <v>30</v>
      </c>
      <c r="I113" s="133">
        <v>5</v>
      </c>
      <c r="J113" s="133">
        <v>40</v>
      </c>
      <c r="K113" s="134">
        <v>232</v>
      </c>
      <c r="L113" s="134">
        <v>232</v>
      </c>
      <c r="M113" s="133">
        <v>0</v>
      </c>
      <c r="N113" s="135">
        <v>9850</v>
      </c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27"/>
      <c r="E115" s="22"/>
      <c r="F115" s="23"/>
      <c r="G115" s="23"/>
      <c r="H115" s="23"/>
      <c r="I115" s="23"/>
      <c r="J115" s="23"/>
      <c r="K115" s="24"/>
      <c r="L115" s="24"/>
      <c r="M115" s="23"/>
      <c r="N115" s="26"/>
      <c r="O115" s="3"/>
    </row>
    <row r="116" spans="1:15" x14ac:dyDescent="0.3">
      <c r="A116" s="3"/>
      <c r="B116" s="52"/>
      <c r="D116" s="27"/>
      <c r="E116" s="22"/>
      <c r="F116" s="23"/>
      <c r="G116" s="23"/>
      <c r="H116" s="23"/>
      <c r="I116" s="23"/>
      <c r="J116" s="23"/>
      <c r="K116" s="24"/>
      <c r="L116" s="24"/>
      <c r="M116" s="23"/>
      <c r="N116" s="26"/>
      <c r="O116" s="3"/>
    </row>
    <row r="117" spans="1:15" x14ac:dyDescent="0.3">
      <c r="A117" s="3"/>
      <c r="B117" s="52"/>
      <c r="D117" s="33"/>
      <c r="E117" s="121"/>
      <c r="F117" s="122"/>
      <c r="G117" s="122"/>
      <c r="H117" s="122"/>
      <c r="I117" s="122"/>
      <c r="J117" s="122"/>
      <c r="K117" s="123"/>
      <c r="L117" s="123"/>
      <c r="M117" s="122"/>
      <c r="N117" s="124"/>
      <c r="O117" s="3"/>
    </row>
    <row r="118" spans="1:15" s="39" customFormat="1" x14ac:dyDescent="0.3">
      <c r="B118" s="40"/>
      <c r="D118" s="39" t="s">
        <v>76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showGridLines="0" zoomScaleNormal="100" workbookViewId="0">
      <selection activeCell="G38" sqref="G3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84</v>
      </c>
      <c r="B1" s="7"/>
      <c r="E1" s="136"/>
      <c r="F1" s="136"/>
      <c r="G1" s="136"/>
      <c r="H1" s="8"/>
      <c r="I1" s="137"/>
      <c r="J1" s="8"/>
      <c r="K1" s="137"/>
      <c r="L1" s="8"/>
    </row>
    <row r="2" spans="1:12" ht="18" x14ac:dyDescent="0.3">
      <c r="B2" s="9"/>
    </row>
    <row r="3" spans="1:12" s="81" customFormat="1" ht="28.8" x14ac:dyDescent="0.3">
      <c r="B3" s="82"/>
      <c r="D3" s="138" t="s">
        <v>85</v>
      </c>
      <c r="E3" s="139" t="s">
        <v>86</v>
      </c>
      <c r="F3" s="140" t="s">
        <v>87</v>
      </c>
      <c r="G3" s="139" t="s">
        <v>9</v>
      </c>
      <c r="H3" s="140" t="s">
        <v>29</v>
      </c>
      <c r="I3" s="141" t="s">
        <v>39</v>
      </c>
      <c r="J3" s="140" t="s">
        <v>88</v>
      </c>
      <c r="K3" s="141" t="s">
        <v>38</v>
      </c>
      <c r="L3" s="142" t="s">
        <v>42</v>
      </c>
    </row>
    <row r="4" spans="1:12" s="1" customFormat="1" x14ac:dyDescent="0.3">
      <c r="B4" s="2"/>
      <c r="D4" s="143">
        <v>5</v>
      </c>
      <c r="E4" s="144" t="s">
        <v>89</v>
      </c>
      <c r="F4" s="145">
        <v>1814.991455078125</v>
      </c>
      <c r="G4" s="144">
        <v>94478.671875</v>
      </c>
      <c r="H4" s="145">
        <v>39873.2734375</v>
      </c>
      <c r="I4" s="72">
        <v>0.18129482865333557</v>
      </c>
      <c r="J4" s="145">
        <v>145736.859375</v>
      </c>
      <c r="K4" s="72">
        <v>0.2215355783700943</v>
      </c>
      <c r="L4" s="146">
        <v>493.16900634765625</v>
      </c>
    </row>
    <row r="5" spans="1:12" x14ac:dyDescent="0.3">
      <c r="A5" s="3"/>
      <c r="D5" s="147">
        <v>5</v>
      </c>
      <c r="E5" s="105" t="s">
        <v>90</v>
      </c>
      <c r="F5" s="104">
        <v>4960.9794921875</v>
      </c>
      <c r="G5" s="105">
        <v>351163.75</v>
      </c>
      <c r="H5" s="104">
        <v>199678.375</v>
      </c>
      <c r="I5" s="148">
        <v>0.67056947946548462</v>
      </c>
      <c r="J5" s="104">
        <v>539048.4375</v>
      </c>
      <c r="K5" s="148">
        <v>0.6317673921585083</v>
      </c>
      <c r="L5" s="106">
        <v>1406.4019775390625</v>
      </c>
    </row>
    <row r="6" spans="1:12" x14ac:dyDescent="0.3">
      <c r="A6" s="3"/>
      <c r="D6" s="147">
        <v>5</v>
      </c>
      <c r="E6" s="105" t="s">
        <v>91</v>
      </c>
      <c r="F6" s="104">
        <v>389.76821899414063</v>
      </c>
      <c r="G6" s="105">
        <v>16383.29296875</v>
      </c>
      <c r="H6" s="104">
        <v>2954.782470703125</v>
      </c>
      <c r="I6" s="148">
        <v>2.9888564720749855E-2</v>
      </c>
      <c r="J6" s="104">
        <v>24026.419921875</v>
      </c>
      <c r="K6" s="148">
        <v>4.2919151484966278E-2</v>
      </c>
      <c r="L6" s="106">
        <v>95.543998718261719</v>
      </c>
    </row>
    <row r="7" spans="1:12" x14ac:dyDescent="0.3">
      <c r="A7" s="3"/>
      <c r="D7" s="147">
        <v>5</v>
      </c>
      <c r="E7" s="105" t="s">
        <v>92</v>
      </c>
      <c r="F7" s="104">
        <v>965.9708251953125</v>
      </c>
      <c r="G7" s="105">
        <v>61051.79296875</v>
      </c>
      <c r="H7" s="104">
        <v>15733.958984375</v>
      </c>
      <c r="I7" s="148">
        <v>0.11824709922075272</v>
      </c>
      <c r="J7" s="104">
        <v>95054.8984375</v>
      </c>
      <c r="K7" s="148">
        <v>0.10377788543701172</v>
      </c>
      <c r="L7" s="106">
        <v>231.02400207519531</v>
      </c>
    </row>
    <row r="8" spans="1:12" x14ac:dyDescent="0.3">
      <c r="A8" s="3"/>
      <c r="D8" s="147">
        <v>4</v>
      </c>
      <c r="E8" s="105" t="s">
        <v>89</v>
      </c>
      <c r="F8" s="104">
        <v>1392.5233154296875</v>
      </c>
      <c r="G8" s="105">
        <v>65321.7578125</v>
      </c>
      <c r="H8" s="104">
        <v>25966.9140625</v>
      </c>
      <c r="I8" s="148">
        <v>0.1513725221157074</v>
      </c>
      <c r="J8" s="104">
        <v>99550.6015625</v>
      </c>
      <c r="K8" s="148">
        <v>0.19689807295799255</v>
      </c>
      <c r="L8" s="106">
        <v>355.98699951171875</v>
      </c>
    </row>
    <row r="9" spans="1:12" x14ac:dyDescent="0.3">
      <c r="A9" s="3"/>
      <c r="D9" s="147">
        <v>4</v>
      </c>
      <c r="E9" s="105" t="s">
        <v>90</v>
      </c>
      <c r="F9" s="104">
        <v>4090.490478515625</v>
      </c>
      <c r="G9" s="105">
        <v>277791</v>
      </c>
      <c r="H9" s="104">
        <v>144283.34375</v>
      </c>
      <c r="I9" s="148">
        <v>0.65650147199630737</v>
      </c>
      <c r="J9" s="104">
        <v>431750.1875</v>
      </c>
      <c r="K9" s="148">
        <v>0.61773055791854858</v>
      </c>
      <c r="L9" s="106">
        <v>1116.842041015625</v>
      </c>
    </row>
    <row r="10" spans="1:12" x14ac:dyDescent="0.3">
      <c r="A10" s="3"/>
      <c r="D10" s="147">
        <v>4</v>
      </c>
      <c r="E10" s="105" t="s">
        <v>91</v>
      </c>
      <c r="F10" s="104">
        <v>427.24008178710938</v>
      </c>
      <c r="G10" s="105">
        <v>15393.841796875</v>
      </c>
      <c r="H10" s="104">
        <v>2916.335693359375</v>
      </c>
      <c r="I10" s="148">
        <v>3.4382171928882599E-2</v>
      </c>
      <c r="J10" s="104">
        <v>22611.537109375</v>
      </c>
      <c r="K10" s="148">
        <v>5.0341375172138214E-2</v>
      </c>
      <c r="L10" s="106">
        <v>91.015998840332031</v>
      </c>
    </row>
    <row r="11" spans="1:12" x14ac:dyDescent="0.3">
      <c r="A11" s="3"/>
      <c r="D11" s="147">
        <v>4</v>
      </c>
      <c r="E11" s="105" t="s">
        <v>92</v>
      </c>
      <c r="F11" s="104">
        <v>1034.6427001953125</v>
      </c>
      <c r="G11" s="105">
        <v>66215.1171875</v>
      </c>
      <c r="H11" s="104">
        <v>20766.173828125</v>
      </c>
      <c r="I11" s="148">
        <v>0.15774381160736084</v>
      </c>
      <c r="J11" s="104">
        <v>103740.6953125</v>
      </c>
      <c r="K11" s="148">
        <v>0.13503000140190125</v>
      </c>
      <c r="L11" s="106">
        <v>244.13099670410156</v>
      </c>
    </row>
    <row r="12" spans="1:12" x14ac:dyDescent="0.3">
      <c r="A12" s="3"/>
      <c r="D12" s="147">
        <v>3</v>
      </c>
      <c r="E12" s="105" t="s">
        <v>89</v>
      </c>
      <c r="F12" s="104">
        <v>1110.382080078125</v>
      </c>
      <c r="G12" s="105">
        <v>44302.97265625</v>
      </c>
      <c r="H12" s="104">
        <v>16092.611328125</v>
      </c>
      <c r="I12" s="148">
        <v>0.13795427978038788</v>
      </c>
      <c r="J12" s="104">
        <v>67519</v>
      </c>
      <c r="K12" s="148">
        <v>0.19432128965854645</v>
      </c>
      <c r="L12" s="106">
        <v>276.82699584960938</v>
      </c>
    </row>
    <row r="13" spans="1:12" x14ac:dyDescent="0.3">
      <c r="A13" s="3" t="s">
        <v>73</v>
      </c>
      <c r="D13" s="147">
        <v>3</v>
      </c>
      <c r="E13" s="105" t="s">
        <v>90</v>
      </c>
      <c r="F13" s="104">
        <v>3154.004150390625</v>
      </c>
      <c r="G13" s="105">
        <v>183604.640625</v>
      </c>
      <c r="H13" s="104">
        <v>83716</v>
      </c>
      <c r="I13" s="148">
        <v>0.5790177583694458</v>
      </c>
      <c r="J13" s="104">
        <v>283388.8125</v>
      </c>
      <c r="K13" s="148">
        <v>0.53480172157287598</v>
      </c>
      <c r="L13" s="106">
        <v>761.8699951171875</v>
      </c>
    </row>
    <row r="14" spans="1:12" x14ac:dyDescent="0.3">
      <c r="A14" s="3" t="s">
        <v>73</v>
      </c>
      <c r="D14" s="147">
        <v>3</v>
      </c>
      <c r="E14" s="105" t="s">
        <v>91</v>
      </c>
      <c r="F14" s="104">
        <v>633.6959228515625</v>
      </c>
      <c r="G14" s="105">
        <v>25443.02734375</v>
      </c>
      <c r="H14" s="104">
        <v>10429.4521484375</v>
      </c>
      <c r="I14" s="148">
        <v>7.6388366520404816E-2</v>
      </c>
      <c r="J14" s="104">
        <v>37386.77734375</v>
      </c>
      <c r="K14" s="148">
        <v>0.1097773090004921</v>
      </c>
      <c r="L14" s="106">
        <v>156.38699340820313</v>
      </c>
    </row>
    <row r="15" spans="1:12" x14ac:dyDescent="0.3">
      <c r="A15" s="3" t="s">
        <v>73</v>
      </c>
      <c r="D15" s="147">
        <v>3</v>
      </c>
      <c r="E15" s="105" t="s">
        <v>92</v>
      </c>
      <c r="F15" s="104">
        <v>1091.5634765625</v>
      </c>
      <c r="G15" s="105">
        <v>63908.1171875</v>
      </c>
      <c r="H15" s="104">
        <v>20149.513671875</v>
      </c>
      <c r="I15" s="148">
        <v>0.20663958787918091</v>
      </c>
      <c r="J15" s="104">
        <v>101135.6640625</v>
      </c>
      <c r="K15" s="148">
        <v>0.16109965741634369</v>
      </c>
      <c r="L15" s="106">
        <v>229.5</v>
      </c>
    </row>
    <row r="16" spans="1:12" x14ac:dyDescent="0.3">
      <c r="A16" s="3" t="s">
        <v>73</v>
      </c>
      <c r="D16" s="147">
        <v>2</v>
      </c>
      <c r="E16" s="105" t="s">
        <v>89</v>
      </c>
      <c r="F16" s="104">
        <v>1045.696044921875</v>
      </c>
      <c r="G16" s="105">
        <v>34196.96875</v>
      </c>
      <c r="H16" s="104">
        <v>13970.701171875</v>
      </c>
      <c r="I16" s="148">
        <v>0.12893545627593994</v>
      </c>
      <c r="J16" s="104">
        <v>51927.171875</v>
      </c>
      <c r="K16" s="148">
        <v>0.19382244348526001</v>
      </c>
      <c r="L16" s="106">
        <v>213.69700622558594</v>
      </c>
    </row>
    <row r="17" spans="1:12" x14ac:dyDescent="0.3">
      <c r="A17" s="3" t="s">
        <v>73</v>
      </c>
      <c r="D17" s="147">
        <v>2</v>
      </c>
      <c r="E17" s="105" t="s">
        <v>90</v>
      </c>
      <c r="F17" s="104">
        <v>2240.471435546875</v>
      </c>
      <c r="G17" s="105">
        <v>126911.5078125</v>
      </c>
      <c r="H17" s="104">
        <v>54173.05859375</v>
      </c>
      <c r="I17" s="148">
        <v>0.48985388875007629</v>
      </c>
      <c r="J17" s="104">
        <v>197282.640625</v>
      </c>
      <c r="K17" s="148">
        <v>0.4243011474609375</v>
      </c>
      <c r="L17" s="106">
        <v>467.80899047851563</v>
      </c>
    </row>
    <row r="18" spans="1:12" x14ac:dyDescent="0.3">
      <c r="A18" s="3" t="s">
        <v>73</v>
      </c>
      <c r="D18" s="147">
        <v>2</v>
      </c>
      <c r="E18" s="105" t="s">
        <v>91</v>
      </c>
      <c r="F18" s="104">
        <v>764.36932373046875</v>
      </c>
      <c r="G18" s="105">
        <v>30063.416015625</v>
      </c>
      <c r="H18" s="104">
        <v>13277.974609375</v>
      </c>
      <c r="I18" s="148">
        <v>0.11051413416862488</v>
      </c>
      <c r="J18" s="104">
        <v>44508.2109375</v>
      </c>
      <c r="K18" s="148">
        <v>0.16430787742137909</v>
      </c>
      <c r="L18" s="106">
        <v>181.156005859375</v>
      </c>
    </row>
    <row r="19" spans="1:12" x14ac:dyDescent="0.3">
      <c r="A19" s="3" t="s">
        <v>73</v>
      </c>
      <c r="D19" s="147">
        <v>2</v>
      </c>
      <c r="E19" s="105" t="s">
        <v>92</v>
      </c>
      <c r="F19" s="104">
        <v>1272.3709716796875</v>
      </c>
      <c r="G19" s="105">
        <v>67927.03125</v>
      </c>
      <c r="H19" s="104">
        <v>21736.328125</v>
      </c>
      <c r="I19" s="148">
        <v>0.27069652080535889</v>
      </c>
      <c r="J19" s="104">
        <v>109019.703125</v>
      </c>
      <c r="K19" s="148">
        <v>0.21756851673126221</v>
      </c>
      <c r="L19" s="106">
        <v>239.87800598144531</v>
      </c>
    </row>
    <row r="20" spans="1:12" x14ac:dyDescent="0.3">
      <c r="A20" s="3" t="s">
        <v>73</v>
      </c>
      <c r="D20" s="147">
        <v>1</v>
      </c>
      <c r="E20" s="105" t="s">
        <v>89</v>
      </c>
      <c r="F20" s="104">
        <v>1177.2410888671875</v>
      </c>
      <c r="G20" s="105">
        <v>39518.26953125</v>
      </c>
      <c r="H20" s="104">
        <v>16408.57421875</v>
      </c>
      <c r="I20" s="148">
        <v>0.17597717046737671</v>
      </c>
      <c r="J20" s="104">
        <v>59937.84765625</v>
      </c>
      <c r="K20" s="148">
        <v>0.25022980570793152</v>
      </c>
      <c r="L20" s="106">
        <v>227.843994140625</v>
      </c>
    </row>
    <row r="21" spans="1:12" x14ac:dyDescent="0.3">
      <c r="A21" s="3" t="s">
        <v>73</v>
      </c>
      <c r="D21" s="147">
        <v>1</v>
      </c>
      <c r="E21" s="105" t="s">
        <v>90</v>
      </c>
      <c r="F21" s="104">
        <v>1370.647705078125</v>
      </c>
      <c r="G21" s="105">
        <v>74393.75</v>
      </c>
      <c r="H21" s="104">
        <v>28021.484375</v>
      </c>
      <c r="I21" s="148">
        <v>0.34173059463500977</v>
      </c>
      <c r="J21" s="104">
        <v>116393.484375</v>
      </c>
      <c r="K21" s="148">
        <v>0.26633566617965698</v>
      </c>
      <c r="L21" s="106">
        <v>242.50900268554688</v>
      </c>
    </row>
    <row r="22" spans="1:12" x14ac:dyDescent="0.3">
      <c r="A22" s="3" t="s">
        <v>73</v>
      </c>
      <c r="D22" s="147">
        <v>1</v>
      </c>
      <c r="E22" s="105" t="s">
        <v>91</v>
      </c>
      <c r="F22" s="104">
        <v>889.43536376953125</v>
      </c>
      <c r="G22" s="105">
        <v>33433.45703125</v>
      </c>
      <c r="H22" s="104">
        <v>14674.8017578125</v>
      </c>
      <c r="I22" s="148">
        <v>0.14682984352111816</v>
      </c>
      <c r="J22" s="104">
        <v>50010.26953125</v>
      </c>
      <c r="K22" s="148">
        <v>0.21702969074249268</v>
      </c>
      <c r="L22" s="106">
        <v>197.61399841308594</v>
      </c>
    </row>
    <row r="23" spans="1:12" x14ac:dyDescent="0.3">
      <c r="A23" s="3" t="s">
        <v>73</v>
      </c>
      <c r="D23" s="147">
        <v>1</v>
      </c>
      <c r="E23" s="105" t="s">
        <v>92</v>
      </c>
      <c r="F23" s="104">
        <v>1327.2662353515625</v>
      </c>
      <c r="G23" s="105">
        <v>71835.1796875</v>
      </c>
      <c r="H23" s="104">
        <v>23049.48828125</v>
      </c>
      <c r="I23" s="148">
        <v>0.33546239137649536</v>
      </c>
      <c r="J23" s="104">
        <v>114258.546875</v>
      </c>
      <c r="K23" s="148">
        <v>0.26640483736991882</v>
      </c>
      <c r="L23" s="106">
        <v>242.57200622558594</v>
      </c>
    </row>
    <row r="24" spans="1:12" s="1" customFormat="1" x14ac:dyDescent="0.3">
      <c r="B24" s="2"/>
      <c r="D24" s="149"/>
      <c r="E24" s="115"/>
      <c r="F24" s="114"/>
      <c r="G24" s="115"/>
      <c r="H24" s="114"/>
      <c r="I24" s="150"/>
      <c r="J24" s="114"/>
      <c r="K24" s="150"/>
      <c r="L24" s="116"/>
    </row>
    <row r="25" spans="1:12" s="39" customFormat="1" x14ac:dyDescent="0.3">
      <c r="D25" s="39" t="s">
        <v>93</v>
      </c>
      <c r="I25" s="151"/>
      <c r="K25" s="1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showGridLines="0" tabSelected="1" zoomScaleNormal="100" workbookViewId="0">
      <selection activeCell="B18" sqref="B1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94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95</v>
      </c>
    </row>
    <row r="3" spans="1:14" s="81" customFormat="1" ht="28.8" x14ac:dyDescent="0.3">
      <c r="B3" s="82"/>
      <c r="D3" s="127" t="s">
        <v>58</v>
      </c>
      <c r="E3" s="152" t="s">
        <v>96</v>
      </c>
      <c r="F3" s="153" t="s">
        <v>39</v>
      </c>
      <c r="G3" s="129" t="s">
        <v>88</v>
      </c>
      <c r="H3" s="129" t="s">
        <v>97</v>
      </c>
      <c r="I3" s="141" t="s">
        <v>38</v>
      </c>
      <c r="J3" s="130" t="s">
        <v>42</v>
      </c>
      <c r="K3" s="130" t="s">
        <v>97</v>
      </c>
      <c r="L3" s="129" t="s">
        <v>34</v>
      </c>
      <c r="M3" s="131" t="s">
        <v>98</v>
      </c>
    </row>
    <row r="4" spans="1:14" s="1" customFormat="1" x14ac:dyDescent="0.3">
      <c r="B4" s="2"/>
      <c r="D4" s="15" t="s">
        <v>31</v>
      </c>
      <c r="E4" s="154">
        <v>0</v>
      </c>
      <c r="F4" s="155">
        <v>8.5526205599308014E-2</v>
      </c>
      <c r="G4" s="133">
        <v>58492.28515625</v>
      </c>
      <c r="H4" s="133">
        <v>2321.035888671875</v>
      </c>
      <c r="I4" s="72">
        <v>0.11352858692407608</v>
      </c>
      <c r="J4" s="134">
        <v>239405</v>
      </c>
      <c r="K4" s="134">
        <v>9418</v>
      </c>
      <c r="L4" s="133">
        <v>265</v>
      </c>
      <c r="M4" s="135">
        <v>79</v>
      </c>
      <c r="N4" s="156"/>
    </row>
    <row r="5" spans="1:14" x14ac:dyDescent="0.3">
      <c r="D5" s="27" t="s">
        <v>32</v>
      </c>
      <c r="E5" s="157">
        <v>0</v>
      </c>
      <c r="F5" s="158">
        <v>0.12505732476711273</v>
      </c>
      <c r="G5" s="23">
        <v>87244.578125</v>
      </c>
      <c r="H5" s="23">
        <v>43865.2265625</v>
      </c>
      <c r="I5" s="148">
        <v>0.12033779174089432</v>
      </c>
      <c r="J5" s="24">
        <v>253764</v>
      </c>
      <c r="K5" s="24">
        <v>127764</v>
      </c>
      <c r="L5" s="23">
        <v>350</v>
      </c>
      <c r="M5" s="26">
        <v>165</v>
      </c>
      <c r="N5" s="156" t="s">
        <v>73</v>
      </c>
    </row>
    <row r="6" spans="1:14" x14ac:dyDescent="0.3">
      <c r="D6" s="27" t="s">
        <v>99</v>
      </c>
      <c r="E6" s="157">
        <v>4</v>
      </c>
      <c r="F6" s="158">
        <v>6.6828593611717224E-2</v>
      </c>
      <c r="G6" s="23">
        <v>45769.046875</v>
      </c>
      <c r="H6" s="23">
        <v>12508.81640625</v>
      </c>
      <c r="I6" s="148">
        <v>0.10242967307567596</v>
      </c>
      <c r="J6" s="24">
        <v>216000</v>
      </c>
      <c r="K6" s="24">
        <v>65745</v>
      </c>
      <c r="L6" s="23">
        <v>230</v>
      </c>
      <c r="M6" s="26">
        <v>77</v>
      </c>
      <c r="N6" s="156" t="s">
        <v>73</v>
      </c>
    </row>
    <row r="7" spans="1:14" x14ac:dyDescent="0.3">
      <c r="D7" s="27" t="s">
        <v>100</v>
      </c>
      <c r="E7" s="157">
        <v>2</v>
      </c>
      <c r="F7" s="158">
        <v>0.16932220757007599</v>
      </c>
      <c r="G7" s="23">
        <v>116595.859375</v>
      </c>
      <c r="H7" s="23">
        <v>27852.111328125</v>
      </c>
      <c r="I7" s="148">
        <v>0.21285881102085114</v>
      </c>
      <c r="J7" s="24">
        <v>448869</v>
      </c>
      <c r="K7" s="24">
        <v>107444</v>
      </c>
      <c r="L7" s="23">
        <v>275</v>
      </c>
      <c r="M7" s="26">
        <v>97</v>
      </c>
      <c r="N7" s="156" t="s">
        <v>73</v>
      </c>
    </row>
    <row r="8" spans="1:14" x14ac:dyDescent="0.3">
      <c r="D8" s="27" t="s">
        <v>101</v>
      </c>
      <c r="E8" s="157">
        <v>0</v>
      </c>
      <c r="F8" s="158">
        <v>0.20944607257843018</v>
      </c>
      <c r="G8" s="23">
        <v>144633.078125</v>
      </c>
      <c r="H8" s="23">
        <v>4192.7041015625</v>
      </c>
      <c r="I8" s="148">
        <v>0.1613679826259613</v>
      </c>
      <c r="J8" s="24">
        <v>340287</v>
      </c>
      <c r="K8" s="24">
        <v>10442</v>
      </c>
      <c r="L8" s="23">
        <v>440</v>
      </c>
      <c r="M8" s="26">
        <v>179</v>
      </c>
      <c r="N8" s="156" t="s">
        <v>73</v>
      </c>
    </row>
    <row r="9" spans="1:14" x14ac:dyDescent="0.3">
      <c r="D9" s="27" t="s">
        <v>102</v>
      </c>
      <c r="E9" s="157">
        <v>3</v>
      </c>
      <c r="F9" s="158">
        <v>0.17123068869113922</v>
      </c>
      <c r="G9" s="23">
        <v>118191.6875</v>
      </c>
      <c r="H9" s="23">
        <v>21581.84765625</v>
      </c>
      <c r="I9" s="148">
        <v>0.13461486995220184</v>
      </c>
      <c r="J9" s="24">
        <v>283871</v>
      </c>
      <c r="K9" s="24">
        <v>61250</v>
      </c>
      <c r="L9" s="23">
        <v>432</v>
      </c>
      <c r="M9" s="26">
        <v>140</v>
      </c>
      <c r="N9" s="156" t="s">
        <v>73</v>
      </c>
    </row>
    <row r="10" spans="1:14" x14ac:dyDescent="0.3">
      <c r="D10" s="27" t="s">
        <v>103</v>
      </c>
      <c r="E10" s="157">
        <v>0</v>
      </c>
      <c r="F10" s="158">
        <v>1.7542831599712372E-2</v>
      </c>
      <c r="G10" s="23">
        <v>11977.8310546875</v>
      </c>
      <c r="H10" s="23">
        <v>74.867996215820313</v>
      </c>
      <c r="I10" s="148">
        <v>2.7306990697979927E-2</v>
      </c>
      <c r="J10" s="24">
        <v>57584</v>
      </c>
      <c r="K10" s="24">
        <v>283</v>
      </c>
      <c r="L10" s="23">
        <v>225</v>
      </c>
      <c r="M10" s="26">
        <v>66</v>
      </c>
      <c r="N10" s="156" t="s">
        <v>73</v>
      </c>
    </row>
    <row r="11" spans="1:14" x14ac:dyDescent="0.3">
      <c r="D11" s="27" t="s">
        <v>104</v>
      </c>
      <c r="E11" s="157">
        <v>0</v>
      </c>
      <c r="F11" s="158">
        <v>1.7697136849164963E-2</v>
      </c>
      <c r="G11" s="23">
        <v>12048.5888671875</v>
      </c>
      <c r="H11" s="23">
        <v>1340.0140380859375</v>
      </c>
      <c r="I11" s="148">
        <v>1.8001066520810127E-2</v>
      </c>
      <c r="J11" s="24">
        <v>37960</v>
      </c>
      <c r="K11" s="24">
        <v>4245</v>
      </c>
      <c r="L11" s="23">
        <v>340</v>
      </c>
      <c r="M11" s="26">
        <v>113</v>
      </c>
      <c r="N11" s="156" t="s">
        <v>73</v>
      </c>
    </row>
    <row r="12" spans="1:14" x14ac:dyDescent="0.3">
      <c r="D12" s="27" t="s">
        <v>105</v>
      </c>
      <c r="E12" s="157">
        <v>0</v>
      </c>
      <c r="F12" s="158">
        <v>0.10138365626335144</v>
      </c>
      <c r="G12" s="23">
        <v>69913.375</v>
      </c>
      <c r="H12" s="23">
        <v>-3589.095947265625</v>
      </c>
      <c r="I12" s="148">
        <v>7.9136401414871216E-2</v>
      </c>
      <c r="J12" s="24">
        <v>166880</v>
      </c>
      <c r="K12" s="24">
        <v>4834</v>
      </c>
      <c r="L12" s="23">
        <v>435</v>
      </c>
      <c r="M12" s="26">
        <v>246</v>
      </c>
      <c r="N12" s="156" t="s">
        <v>73</v>
      </c>
    </row>
    <row r="13" spans="1:14" x14ac:dyDescent="0.3">
      <c r="A13" s="3" t="s">
        <v>73</v>
      </c>
      <c r="D13" s="27" t="s">
        <v>106</v>
      </c>
      <c r="E13" s="157">
        <v>0</v>
      </c>
      <c r="F13" s="158">
        <v>3.5965286195278168E-2</v>
      </c>
      <c r="G13" s="23">
        <v>25141.521484375</v>
      </c>
      <c r="H13" s="23">
        <v>-5096.7060546875</v>
      </c>
      <c r="I13" s="148">
        <v>3.0417818576097488E-2</v>
      </c>
      <c r="J13" s="24">
        <v>64144</v>
      </c>
      <c r="K13" s="24">
        <v>-17941</v>
      </c>
      <c r="L13" s="23">
        <v>400</v>
      </c>
      <c r="M13" s="26">
        <v>161</v>
      </c>
      <c r="N13" s="156" t="s">
        <v>73</v>
      </c>
    </row>
    <row r="14" spans="1:14" s="1" customFormat="1" x14ac:dyDescent="0.3">
      <c r="B14" s="2"/>
      <c r="D14" s="33"/>
      <c r="E14" s="159"/>
      <c r="F14" s="160"/>
      <c r="G14" s="122"/>
      <c r="H14" s="122"/>
      <c r="I14" s="77"/>
      <c r="J14" s="123"/>
      <c r="K14" s="123"/>
      <c r="L14" s="122"/>
      <c r="M14" s="124"/>
      <c r="N14" s="156"/>
    </row>
    <row r="15" spans="1:14" s="39" customFormat="1" x14ac:dyDescent="0.3">
      <c r="D15" s="39" t="s">
        <v>107</v>
      </c>
    </row>
    <row r="16" spans="1:14" s="39" customFormat="1" x14ac:dyDescent="0.3">
      <c r="D16" s="39" t="s">
        <v>108</v>
      </c>
    </row>
    <row r="17" spans="1:14" s="39" customFormat="1" x14ac:dyDescent="0.3">
      <c r="B17" s="40"/>
      <c r="E17" s="161"/>
      <c r="F17" s="162"/>
      <c r="G17" s="41"/>
      <c r="H17" s="41"/>
      <c r="I17" s="162"/>
      <c r="J17" s="41"/>
      <c r="K17" s="41"/>
      <c r="L17" s="41"/>
      <c r="M17" s="41"/>
    </row>
    <row r="18" spans="1:14" ht="18" x14ac:dyDescent="0.3">
      <c r="A18" s="3"/>
      <c r="B18" s="9" t="s">
        <v>109</v>
      </c>
    </row>
    <row r="19" spans="1:14" s="81" customFormat="1" ht="28.8" x14ac:dyDescent="0.3">
      <c r="B19" s="82"/>
      <c r="D19" s="127" t="s">
        <v>58</v>
      </c>
      <c r="E19" s="152" t="s">
        <v>96</v>
      </c>
      <c r="F19" s="153" t="s">
        <v>60</v>
      </c>
      <c r="G19" s="129" t="s">
        <v>110</v>
      </c>
      <c r="H19" s="129" t="s">
        <v>111</v>
      </c>
      <c r="I19" s="163" t="s">
        <v>112</v>
      </c>
      <c r="J19" s="129" t="s">
        <v>113</v>
      </c>
      <c r="K19" s="130" t="s">
        <v>34</v>
      </c>
      <c r="L19" s="164" t="s">
        <v>98</v>
      </c>
    </row>
    <row r="20" spans="1:14" s="1" customFormat="1" x14ac:dyDescent="0.3">
      <c r="B20" s="2"/>
      <c r="D20" s="15" t="s">
        <v>31</v>
      </c>
      <c r="E20" s="154">
        <v>0</v>
      </c>
      <c r="F20" s="165">
        <v>9</v>
      </c>
      <c r="G20" s="133">
        <v>7</v>
      </c>
      <c r="H20" s="133">
        <v>36</v>
      </c>
      <c r="I20" s="145">
        <v>16</v>
      </c>
      <c r="J20" s="133">
        <v>27</v>
      </c>
      <c r="K20" s="134">
        <v>265</v>
      </c>
      <c r="L20" s="166">
        <v>82</v>
      </c>
      <c r="M20" s="156"/>
      <c r="N20" s="156"/>
    </row>
    <row r="21" spans="1:14" x14ac:dyDescent="0.3">
      <c r="A21" s="3"/>
      <c r="D21" s="27" t="s">
        <v>32</v>
      </c>
      <c r="E21" s="157">
        <v>0</v>
      </c>
      <c r="F21" s="167">
        <v>13</v>
      </c>
      <c r="G21" s="23">
        <v>6</v>
      </c>
      <c r="H21" s="23">
        <v>82</v>
      </c>
      <c r="I21" s="104">
        <v>31</v>
      </c>
      <c r="J21" s="23">
        <v>83</v>
      </c>
      <c r="K21" s="24">
        <v>350</v>
      </c>
      <c r="L21" s="25">
        <v>172</v>
      </c>
      <c r="M21" s="156"/>
      <c r="N21" s="156"/>
    </row>
    <row r="22" spans="1:14" x14ac:dyDescent="0.3">
      <c r="A22" s="3"/>
      <c r="D22" s="27" t="s">
        <v>99</v>
      </c>
      <c r="E22" s="157">
        <v>4</v>
      </c>
      <c r="F22" s="167">
        <v>9</v>
      </c>
      <c r="G22" s="23">
        <v>7</v>
      </c>
      <c r="H22" s="23">
        <v>35</v>
      </c>
      <c r="I22" s="104">
        <v>16</v>
      </c>
      <c r="J22" s="23">
        <v>26</v>
      </c>
      <c r="K22" s="24">
        <v>230</v>
      </c>
      <c r="L22" s="25">
        <v>80</v>
      </c>
      <c r="M22" s="156"/>
      <c r="N22" s="156"/>
    </row>
    <row r="23" spans="1:14" x14ac:dyDescent="0.3">
      <c r="A23" s="3"/>
      <c r="D23" s="27" t="s">
        <v>100</v>
      </c>
      <c r="E23" s="157">
        <v>2</v>
      </c>
      <c r="F23" s="167">
        <v>8</v>
      </c>
      <c r="G23" s="23">
        <v>7</v>
      </c>
      <c r="H23" s="23">
        <v>42</v>
      </c>
      <c r="I23" s="104">
        <v>23</v>
      </c>
      <c r="J23" s="23">
        <v>37</v>
      </c>
      <c r="K23" s="24">
        <v>275</v>
      </c>
      <c r="L23" s="25">
        <v>101</v>
      </c>
      <c r="M23" s="156"/>
      <c r="N23" s="156"/>
    </row>
    <row r="24" spans="1:14" x14ac:dyDescent="0.3">
      <c r="A24" s="3"/>
      <c r="D24" s="27" t="s">
        <v>101</v>
      </c>
      <c r="E24" s="157">
        <v>0</v>
      </c>
      <c r="F24" s="167">
        <v>15</v>
      </c>
      <c r="G24" s="23">
        <v>9</v>
      </c>
      <c r="H24" s="23">
        <v>72</v>
      </c>
      <c r="I24" s="104">
        <v>33</v>
      </c>
      <c r="J24" s="23">
        <v>86</v>
      </c>
      <c r="K24" s="24">
        <v>440</v>
      </c>
      <c r="L24" s="25">
        <v>186</v>
      </c>
      <c r="M24" s="156"/>
      <c r="N24" s="156"/>
    </row>
    <row r="25" spans="1:14" x14ac:dyDescent="0.3">
      <c r="A25" s="3"/>
      <c r="D25" s="27" t="s">
        <v>102</v>
      </c>
      <c r="E25" s="157">
        <v>3</v>
      </c>
      <c r="F25" s="167">
        <v>11</v>
      </c>
      <c r="G25" s="23">
        <v>9</v>
      </c>
      <c r="H25" s="23">
        <v>54</v>
      </c>
      <c r="I25" s="104">
        <v>23</v>
      </c>
      <c r="J25" s="23">
        <v>65</v>
      </c>
      <c r="K25" s="24">
        <v>432</v>
      </c>
      <c r="L25" s="25">
        <v>146</v>
      </c>
      <c r="M25" s="156"/>
      <c r="N25" s="156"/>
    </row>
    <row r="26" spans="1:14" x14ac:dyDescent="0.3">
      <c r="A26" s="3"/>
      <c r="D26" s="27" t="s">
        <v>103</v>
      </c>
      <c r="E26" s="157">
        <v>0</v>
      </c>
      <c r="F26" s="167">
        <v>7</v>
      </c>
      <c r="G26" s="23">
        <v>4</v>
      </c>
      <c r="H26" s="23">
        <v>53</v>
      </c>
      <c r="I26" s="104">
        <v>8</v>
      </c>
      <c r="J26" s="23">
        <v>15</v>
      </c>
      <c r="K26" s="24">
        <v>225</v>
      </c>
      <c r="L26" s="25">
        <v>69</v>
      </c>
      <c r="M26" s="156"/>
      <c r="N26" s="156"/>
    </row>
    <row r="27" spans="1:14" x14ac:dyDescent="0.3">
      <c r="A27" s="3"/>
      <c r="D27" s="27" t="s">
        <v>104</v>
      </c>
      <c r="E27" s="157">
        <v>0</v>
      </c>
      <c r="F27" s="167">
        <v>7</v>
      </c>
      <c r="G27" s="23">
        <v>6</v>
      </c>
      <c r="H27" s="23">
        <v>60</v>
      </c>
      <c r="I27" s="104">
        <v>11</v>
      </c>
      <c r="J27" s="23">
        <v>38</v>
      </c>
      <c r="K27" s="24">
        <v>340</v>
      </c>
      <c r="L27" s="25">
        <v>118</v>
      </c>
      <c r="M27" s="156"/>
      <c r="N27" s="156"/>
    </row>
    <row r="28" spans="1:14" x14ac:dyDescent="0.3">
      <c r="A28" s="3"/>
      <c r="D28" s="27" t="s">
        <v>105</v>
      </c>
      <c r="E28" s="157">
        <v>0</v>
      </c>
      <c r="F28" s="167">
        <v>16</v>
      </c>
      <c r="G28" s="23">
        <v>10</v>
      </c>
      <c r="H28" s="23">
        <v>74</v>
      </c>
      <c r="I28" s="104">
        <v>24</v>
      </c>
      <c r="J28" s="23">
        <v>76</v>
      </c>
      <c r="K28" s="24">
        <v>435</v>
      </c>
      <c r="L28" s="25">
        <v>256</v>
      </c>
      <c r="M28" s="156"/>
      <c r="N28" s="156"/>
    </row>
    <row r="29" spans="1:14" x14ac:dyDescent="0.3">
      <c r="A29" s="3" t="s">
        <v>73</v>
      </c>
      <c r="D29" s="27" t="s">
        <v>106</v>
      </c>
      <c r="E29" s="157">
        <v>0</v>
      </c>
      <c r="F29" s="167">
        <v>10</v>
      </c>
      <c r="G29" s="23">
        <v>4</v>
      </c>
      <c r="H29" s="23">
        <v>35</v>
      </c>
      <c r="I29" s="104">
        <v>36</v>
      </c>
      <c r="J29" s="23">
        <v>91</v>
      </c>
      <c r="K29" s="24">
        <v>400</v>
      </c>
      <c r="L29" s="25">
        <v>167</v>
      </c>
      <c r="M29" s="156"/>
      <c r="N29" s="156"/>
    </row>
    <row r="30" spans="1:14" s="1" customFormat="1" x14ac:dyDescent="0.3">
      <c r="B30" s="2"/>
      <c r="D30" s="33"/>
      <c r="E30" s="159"/>
      <c r="F30" s="168"/>
      <c r="G30" s="122"/>
      <c r="H30" s="122"/>
      <c r="I30" s="169"/>
      <c r="J30" s="122"/>
      <c r="K30" s="123"/>
      <c r="L30" s="170"/>
      <c r="M30" s="156"/>
      <c r="N30" s="156"/>
    </row>
    <row r="31" spans="1:14" x14ac:dyDescent="0.3">
      <c r="D31" s="39" t="s">
        <v>114</v>
      </c>
    </row>
    <row r="32" spans="1:14" s="39" customFormat="1" x14ac:dyDescent="0.3">
      <c r="D32" s="39" t="s">
        <v>108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115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95</v>
      </c>
    </row>
    <row r="3" spans="1:14" s="81" customFormat="1" ht="28.8" x14ac:dyDescent="0.3">
      <c r="B3" s="82"/>
      <c r="D3" s="127" t="s">
        <v>77</v>
      </c>
      <c r="E3" s="152" t="s">
        <v>96</v>
      </c>
      <c r="F3" s="153" t="s">
        <v>39</v>
      </c>
      <c r="G3" s="129" t="s">
        <v>88</v>
      </c>
      <c r="H3" s="129" t="s">
        <v>97</v>
      </c>
      <c r="I3" s="141" t="s">
        <v>38</v>
      </c>
      <c r="J3" s="130" t="s">
        <v>42</v>
      </c>
      <c r="K3" s="130" t="s">
        <v>97</v>
      </c>
      <c r="L3" s="129" t="s">
        <v>34</v>
      </c>
      <c r="M3" s="131" t="s">
        <v>98</v>
      </c>
    </row>
    <row r="4" spans="1:14" s="1" customFormat="1" x14ac:dyDescent="0.3">
      <c r="B4" s="2"/>
      <c r="D4" s="15" t="s">
        <v>116</v>
      </c>
      <c r="E4" s="154">
        <v>4</v>
      </c>
      <c r="F4" s="155">
        <v>1</v>
      </c>
      <c r="G4" s="133">
        <v>113858.7890625</v>
      </c>
      <c r="H4" s="133">
        <v>41162.79296875</v>
      </c>
      <c r="I4" s="72">
        <v>1</v>
      </c>
      <c r="J4" s="134">
        <v>117375</v>
      </c>
      <c r="K4" s="134">
        <v>44679</v>
      </c>
      <c r="L4" s="133">
        <v>1000</v>
      </c>
      <c r="M4" s="135">
        <v>255</v>
      </c>
      <c r="N4" s="156" t="s">
        <v>73</v>
      </c>
    </row>
    <row r="5" spans="1:14" x14ac:dyDescent="0.3">
      <c r="D5" s="27"/>
      <c r="E5" s="157"/>
      <c r="F5" s="158"/>
      <c r="G5" s="23"/>
      <c r="H5" s="23"/>
      <c r="I5" s="148"/>
      <c r="J5" s="24"/>
      <c r="K5" s="24"/>
      <c r="L5" s="23"/>
      <c r="M5" s="26"/>
      <c r="N5" s="156"/>
    </row>
    <row r="6" spans="1:14" x14ac:dyDescent="0.3">
      <c r="D6" s="27"/>
      <c r="E6" s="157"/>
      <c r="F6" s="158"/>
      <c r="G6" s="23"/>
      <c r="H6" s="23"/>
      <c r="I6" s="148"/>
      <c r="J6" s="24"/>
      <c r="K6" s="24"/>
      <c r="L6" s="23"/>
      <c r="M6" s="26"/>
      <c r="N6" s="156"/>
    </row>
    <row r="7" spans="1:14" x14ac:dyDescent="0.3">
      <c r="D7" s="27"/>
      <c r="E7" s="157"/>
      <c r="F7" s="158"/>
      <c r="G7" s="23"/>
      <c r="H7" s="23"/>
      <c r="I7" s="148"/>
      <c r="J7" s="24"/>
      <c r="K7" s="24"/>
      <c r="L7" s="23"/>
      <c r="M7" s="26"/>
      <c r="N7" s="156"/>
    </row>
    <row r="8" spans="1:14" x14ac:dyDescent="0.3">
      <c r="D8" s="27"/>
      <c r="E8" s="157"/>
      <c r="F8" s="158"/>
      <c r="G8" s="23"/>
      <c r="H8" s="23"/>
      <c r="I8" s="148"/>
      <c r="J8" s="24"/>
      <c r="K8" s="24"/>
      <c r="L8" s="23"/>
      <c r="M8" s="26"/>
      <c r="N8" s="156"/>
    </row>
    <row r="9" spans="1:14" x14ac:dyDescent="0.3">
      <c r="D9" s="27"/>
      <c r="E9" s="157"/>
      <c r="F9" s="158"/>
      <c r="G9" s="23"/>
      <c r="H9" s="23"/>
      <c r="I9" s="148"/>
      <c r="J9" s="24"/>
      <c r="K9" s="24"/>
      <c r="L9" s="23"/>
      <c r="M9" s="26"/>
      <c r="N9" s="156"/>
    </row>
    <row r="10" spans="1:14" x14ac:dyDescent="0.3">
      <c r="D10" s="27"/>
      <c r="E10" s="157"/>
      <c r="F10" s="158"/>
      <c r="G10" s="23"/>
      <c r="H10" s="23"/>
      <c r="I10" s="148"/>
      <c r="J10" s="24"/>
      <c r="K10" s="24"/>
      <c r="L10" s="23"/>
      <c r="M10" s="26"/>
      <c r="N10" s="156"/>
    </row>
    <row r="11" spans="1:14" x14ac:dyDescent="0.3">
      <c r="D11" s="27"/>
      <c r="E11" s="157"/>
      <c r="F11" s="158"/>
      <c r="G11" s="23"/>
      <c r="H11" s="23"/>
      <c r="I11" s="148"/>
      <c r="J11" s="24"/>
      <c r="K11" s="24"/>
      <c r="L11" s="23"/>
      <c r="M11" s="26"/>
      <c r="N11" s="156"/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107</v>
      </c>
    </row>
    <row r="15" spans="1:14" s="39" customFormat="1" x14ac:dyDescent="0.3">
      <c r="D15" s="39" t="s">
        <v>117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109</v>
      </c>
    </row>
    <row r="18" spans="1:14" s="81" customFormat="1" ht="28.8" x14ac:dyDescent="0.3">
      <c r="B18" s="82"/>
      <c r="D18" s="127" t="s">
        <v>77</v>
      </c>
      <c r="E18" s="152" t="s">
        <v>96</v>
      </c>
      <c r="F18" s="153" t="s">
        <v>78</v>
      </c>
      <c r="G18" s="129" t="s">
        <v>118</v>
      </c>
      <c r="H18" s="129" t="s">
        <v>119</v>
      </c>
      <c r="I18" s="163" t="s">
        <v>120</v>
      </c>
      <c r="J18" s="129" t="s">
        <v>121</v>
      </c>
      <c r="K18" s="130" t="s">
        <v>34</v>
      </c>
      <c r="L18" s="164" t="s">
        <v>98</v>
      </c>
    </row>
    <row r="19" spans="1:14" s="1" customFormat="1" x14ac:dyDescent="0.3">
      <c r="B19" s="2"/>
      <c r="D19" s="15" t="s">
        <v>116</v>
      </c>
      <c r="E19" s="154">
        <v>4</v>
      </c>
      <c r="F19" s="165">
        <v>75</v>
      </c>
      <c r="G19" s="133">
        <v>43</v>
      </c>
      <c r="H19" s="133">
        <v>30</v>
      </c>
      <c r="I19" s="145">
        <v>8</v>
      </c>
      <c r="J19" s="133">
        <v>48</v>
      </c>
      <c r="K19" s="134">
        <v>1000</v>
      </c>
      <c r="L19" s="166">
        <v>265</v>
      </c>
      <c r="M19" s="156"/>
      <c r="N19" s="156"/>
    </row>
    <row r="20" spans="1:14" x14ac:dyDescent="0.3">
      <c r="A20" s="3"/>
      <c r="D20" s="27"/>
      <c r="E20" s="157"/>
      <c r="F20" s="167"/>
      <c r="G20" s="23"/>
      <c r="H20" s="23"/>
      <c r="I20" s="104"/>
      <c r="J20" s="23"/>
      <c r="K20" s="24"/>
      <c r="L20" s="25"/>
      <c r="M20" s="156"/>
      <c r="N20" s="156"/>
    </row>
    <row r="21" spans="1:14" x14ac:dyDescent="0.3">
      <c r="A21" s="3"/>
      <c r="D21" s="27"/>
      <c r="E21" s="157"/>
      <c r="F21" s="167"/>
      <c r="G21" s="23"/>
      <c r="H21" s="23"/>
      <c r="I21" s="104"/>
      <c r="J21" s="23"/>
      <c r="K21" s="24"/>
      <c r="L21" s="25"/>
      <c r="M21" s="156"/>
      <c r="N21" s="156"/>
    </row>
    <row r="22" spans="1:14" x14ac:dyDescent="0.3">
      <c r="A22" s="3"/>
      <c r="D22" s="27"/>
      <c r="E22" s="157"/>
      <c r="F22" s="167"/>
      <c r="G22" s="23"/>
      <c r="H22" s="23"/>
      <c r="I22" s="104"/>
      <c r="J22" s="23"/>
      <c r="K22" s="24"/>
      <c r="L22" s="25"/>
      <c r="M22" s="156"/>
      <c r="N22" s="156"/>
    </row>
    <row r="23" spans="1:14" x14ac:dyDescent="0.3">
      <c r="A23" s="3"/>
      <c r="D23" s="27"/>
      <c r="E23" s="157"/>
      <c r="F23" s="167"/>
      <c r="G23" s="23"/>
      <c r="H23" s="23"/>
      <c r="I23" s="104"/>
      <c r="J23" s="23"/>
      <c r="K23" s="24"/>
      <c r="L23" s="25"/>
      <c r="M23" s="156"/>
      <c r="N23" s="156"/>
    </row>
    <row r="24" spans="1:14" x14ac:dyDescent="0.3">
      <c r="A24" s="3"/>
      <c r="D24" s="27"/>
      <c r="E24" s="157"/>
      <c r="F24" s="167"/>
      <c r="G24" s="23"/>
      <c r="H24" s="23"/>
      <c r="I24" s="104"/>
      <c r="J24" s="23"/>
      <c r="K24" s="24"/>
      <c r="L24" s="25"/>
      <c r="M24" s="156"/>
      <c r="N24" s="156"/>
    </row>
    <row r="25" spans="1:14" x14ac:dyDescent="0.3">
      <c r="A25" s="3"/>
      <c r="D25" s="27"/>
      <c r="E25" s="157"/>
      <c r="F25" s="167"/>
      <c r="G25" s="23"/>
      <c r="H25" s="23"/>
      <c r="I25" s="104"/>
      <c r="J25" s="23"/>
      <c r="K25" s="24"/>
      <c r="L25" s="25"/>
      <c r="M25" s="156"/>
      <c r="N25" s="156"/>
    </row>
    <row r="26" spans="1:14" x14ac:dyDescent="0.3">
      <c r="A26" s="3"/>
      <c r="D26" s="27"/>
      <c r="E26" s="157"/>
      <c r="F26" s="167"/>
      <c r="G26" s="23"/>
      <c r="H26" s="23"/>
      <c r="I26" s="104"/>
      <c r="J26" s="23"/>
      <c r="K26" s="24"/>
      <c r="L26" s="25"/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114</v>
      </c>
    </row>
    <row r="30" spans="1:14" s="39" customFormat="1" x14ac:dyDescent="0.3">
      <c r="D30" s="39" t="s">
        <v>117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topLeftCell="A18" zoomScaleNormal="100" workbookViewId="0">
      <selection activeCell="D47" sqref="D4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122</v>
      </c>
      <c r="B1" s="7"/>
      <c r="E1" s="8"/>
      <c r="F1" s="8"/>
      <c r="G1" s="8"/>
      <c r="H1" s="8"/>
      <c r="I1" s="8"/>
      <c r="J1" s="8"/>
    </row>
    <row r="2" spans="1:10" s="171" customFormat="1" x14ac:dyDescent="0.3">
      <c r="B2" s="171" t="s">
        <v>123</v>
      </c>
      <c r="E2" s="172"/>
      <c r="F2" s="172"/>
      <c r="G2" s="172"/>
      <c r="H2" s="172"/>
      <c r="I2" s="172"/>
      <c r="J2" s="172"/>
    </row>
    <row r="3" spans="1:10" s="171" customFormat="1" x14ac:dyDescent="0.3">
      <c r="E3" s="172"/>
      <c r="F3" s="172"/>
      <c r="G3" s="172"/>
      <c r="H3" s="172"/>
      <c r="I3" s="172"/>
      <c r="J3" s="172"/>
    </row>
    <row r="4" spans="1:10" ht="18" x14ac:dyDescent="0.3">
      <c r="B4" s="9" t="s">
        <v>124</v>
      </c>
    </row>
    <row r="5" spans="1:10" s="1" customFormat="1" x14ac:dyDescent="0.3">
      <c r="B5" s="2"/>
      <c r="E5" s="10" t="s">
        <v>89</v>
      </c>
      <c r="F5" s="11" t="s">
        <v>90</v>
      </c>
      <c r="G5" s="12" t="s">
        <v>91</v>
      </c>
      <c r="H5" s="11" t="s">
        <v>92</v>
      </c>
      <c r="I5" s="12"/>
      <c r="J5" s="14"/>
    </row>
    <row r="6" spans="1:10" s="1" customFormat="1" x14ac:dyDescent="0.3">
      <c r="B6" s="2"/>
      <c r="D6" s="15" t="s">
        <v>9</v>
      </c>
      <c r="E6" s="16">
        <v>94478.671875</v>
      </c>
      <c r="F6" s="17">
        <v>351163.75</v>
      </c>
      <c r="G6" s="18">
        <v>16383.29296875</v>
      </c>
      <c r="H6" s="17">
        <v>61051.79296875</v>
      </c>
      <c r="I6" s="18"/>
      <c r="J6" s="20"/>
    </row>
    <row r="7" spans="1:10" x14ac:dyDescent="0.3">
      <c r="D7" s="21" t="s">
        <v>10</v>
      </c>
      <c r="E7" s="22">
        <v>-42109.99609375</v>
      </c>
      <c r="F7" s="23">
        <v>-124539.875</v>
      </c>
      <c r="G7" s="24">
        <v>-5695.80029296875</v>
      </c>
      <c r="H7" s="23">
        <v>-35119.9296875</v>
      </c>
      <c r="I7" s="24"/>
      <c r="J7" s="26"/>
    </row>
    <row r="8" spans="1:10" x14ac:dyDescent="0.3">
      <c r="D8" s="21" t="s">
        <v>11</v>
      </c>
      <c r="E8" s="22">
        <v>-153.64370727539063</v>
      </c>
      <c r="F8" s="23">
        <v>0</v>
      </c>
      <c r="G8" s="24">
        <v>-1626.752197265625</v>
      </c>
      <c r="H8" s="23">
        <v>-266.416748046875</v>
      </c>
      <c r="I8" s="24"/>
      <c r="J8" s="26"/>
    </row>
    <row r="9" spans="1:10" x14ac:dyDescent="0.3">
      <c r="D9" s="21" t="s">
        <v>12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13</v>
      </c>
      <c r="E10" s="28">
        <v>52215.03125</v>
      </c>
      <c r="F10" s="29">
        <v>226623.859375</v>
      </c>
      <c r="G10" s="30">
        <v>9060.740234375</v>
      </c>
      <c r="H10" s="29">
        <v>25665.44921875</v>
      </c>
      <c r="I10" s="30"/>
      <c r="J10" s="32"/>
    </row>
    <row r="11" spans="1:10" x14ac:dyDescent="0.3">
      <c r="D11" s="21" t="s">
        <v>14</v>
      </c>
      <c r="E11" s="22">
        <v>-382.60501098632813</v>
      </c>
      <c r="F11" s="23">
        <v>-15788</v>
      </c>
      <c r="G11" s="24">
        <v>-3840</v>
      </c>
      <c r="H11" s="23">
        <v>-3400</v>
      </c>
      <c r="I11" s="24"/>
      <c r="J11" s="26"/>
    </row>
    <row r="12" spans="1:10" x14ac:dyDescent="0.3">
      <c r="D12" s="21" t="s">
        <v>15</v>
      </c>
      <c r="E12" s="22">
        <v>-900</v>
      </c>
      <c r="F12" s="23">
        <v>-2050</v>
      </c>
      <c r="G12" s="24">
        <v>-160</v>
      </c>
      <c r="H12" s="23">
        <v>-600</v>
      </c>
      <c r="I12" s="24"/>
      <c r="J12" s="26"/>
    </row>
    <row r="13" spans="1:10" x14ac:dyDescent="0.3">
      <c r="D13" s="21" t="s">
        <v>16</v>
      </c>
      <c r="E13" s="22">
        <v>-2077.0634765625</v>
      </c>
      <c r="F13" s="23">
        <v>-6923.544921875</v>
      </c>
      <c r="G13" s="24">
        <v>-1432.4576416015625</v>
      </c>
      <c r="H13" s="23">
        <v>-2148.6865234375</v>
      </c>
      <c r="I13" s="24"/>
      <c r="J13" s="26"/>
    </row>
    <row r="14" spans="1:10" s="1" customFormat="1" x14ac:dyDescent="0.3">
      <c r="B14" s="2"/>
      <c r="D14" s="27" t="s">
        <v>17</v>
      </c>
      <c r="E14" s="28">
        <v>48855.36328125</v>
      </c>
      <c r="F14" s="29">
        <v>201862.3125</v>
      </c>
      <c r="G14" s="30">
        <v>3628.282470703125</v>
      </c>
      <c r="H14" s="29">
        <v>19516.763671875</v>
      </c>
      <c r="I14" s="30"/>
      <c r="J14" s="32"/>
    </row>
    <row r="15" spans="1:10" x14ac:dyDescent="0.3">
      <c r="D15" s="21" t="s">
        <v>18</v>
      </c>
      <c r="E15" s="22">
        <v>-978</v>
      </c>
      <c r="F15" s="23">
        <v>-978</v>
      </c>
      <c r="G15" s="24">
        <v>-673.5</v>
      </c>
      <c r="H15" s="23">
        <v>-978</v>
      </c>
      <c r="I15" s="24"/>
      <c r="J15" s="26"/>
    </row>
    <row r="16" spans="1:10" x14ac:dyDescent="0.3">
      <c r="D16" s="21" t="s">
        <v>19</v>
      </c>
      <c r="E16" s="22">
        <v>-9850</v>
      </c>
      <c r="F16" s="23">
        <v>0</v>
      </c>
      <c r="G16" s="24">
        <v>0</v>
      </c>
      <c r="H16" s="23">
        <v>-4173</v>
      </c>
      <c r="I16" s="24"/>
      <c r="J16" s="26"/>
    </row>
    <row r="17" spans="1:10" x14ac:dyDescent="0.3">
      <c r="D17" s="21" t="s">
        <v>22</v>
      </c>
      <c r="E17" s="22">
        <v>-410.40304565429688</v>
      </c>
      <c r="F17" s="23">
        <v>-209.29576110839844</v>
      </c>
      <c r="G17" s="24">
        <v>0</v>
      </c>
      <c r="H17" s="23">
        <v>-574.3721923828125</v>
      </c>
      <c r="I17" s="24"/>
      <c r="J17" s="26"/>
    </row>
    <row r="18" spans="1:10" x14ac:dyDescent="0.3">
      <c r="D18" s="21" t="s">
        <v>23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24</v>
      </c>
      <c r="E19" s="34">
        <v>39873.2734375</v>
      </c>
      <c r="F19" s="35">
        <v>199678.375</v>
      </c>
      <c r="G19" s="36">
        <v>2954.782470703125</v>
      </c>
      <c r="H19" s="35">
        <v>15733.958984375</v>
      </c>
      <c r="I19" s="36"/>
      <c r="J19" s="38"/>
    </row>
    <row r="20" spans="1:10" s="39" customFormat="1" x14ac:dyDescent="0.3">
      <c r="B20" s="40"/>
      <c r="D20" s="39" t="s">
        <v>25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125</v>
      </c>
      <c r="J22" s="3"/>
    </row>
    <row r="23" spans="1:10" s="46" customFormat="1" x14ac:dyDescent="0.3">
      <c r="B23" s="47"/>
      <c r="D23" s="173" t="s">
        <v>58</v>
      </c>
      <c r="E23" s="10" t="s">
        <v>89</v>
      </c>
      <c r="F23" s="11" t="s">
        <v>90</v>
      </c>
      <c r="G23" s="12" t="s">
        <v>91</v>
      </c>
      <c r="H23" s="11" t="s">
        <v>92</v>
      </c>
      <c r="I23" s="12"/>
      <c r="J23" s="14"/>
    </row>
    <row r="24" spans="1:10" s="1" customFormat="1" x14ac:dyDescent="0.3">
      <c r="B24" s="2"/>
      <c r="D24" s="15" t="s">
        <v>9</v>
      </c>
      <c r="E24" s="174">
        <v>94478.671875</v>
      </c>
      <c r="F24" s="17">
        <v>278507.3125</v>
      </c>
      <c r="G24" s="18">
        <v>16383.29296875</v>
      </c>
      <c r="H24" s="17">
        <v>61051.79296875</v>
      </c>
      <c r="I24" s="18"/>
      <c r="J24" s="20"/>
    </row>
    <row r="25" spans="1:10" x14ac:dyDescent="0.3">
      <c r="A25" s="3"/>
      <c r="B25" s="52"/>
      <c r="D25" s="21" t="s">
        <v>10</v>
      </c>
      <c r="E25" s="175">
        <v>-42109.99609375</v>
      </c>
      <c r="F25" s="23">
        <v>-97825.4453125</v>
      </c>
      <c r="G25" s="24">
        <v>-5695.80029296875</v>
      </c>
      <c r="H25" s="23">
        <v>-35119.9296875</v>
      </c>
      <c r="I25" s="24"/>
      <c r="J25" s="26"/>
    </row>
    <row r="26" spans="1:10" x14ac:dyDescent="0.3">
      <c r="A26" s="3"/>
      <c r="B26" s="52"/>
      <c r="D26" s="21" t="s">
        <v>11</v>
      </c>
      <c r="E26" s="175">
        <v>-153.64370727539063</v>
      </c>
      <c r="F26" s="23">
        <v>0</v>
      </c>
      <c r="G26" s="24">
        <v>-1626.752197265625</v>
      </c>
      <c r="H26" s="23">
        <v>-266.416748046875</v>
      </c>
      <c r="I26" s="24"/>
      <c r="J26" s="26"/>
    </row>
    <row r="27" spans="1:10" x14ac:dyDescent="0.3">
      <c r="A27" s="3"/>
      <c r="B27" s="52"/>
      <c r="D27" s="21" t="s">
        <v>12</v>
      </c>
      <c r="E27" s="175">
        <v>0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13</v>
      </c>
      <c r="E28" s="176">
        <v>52215.03125</v>
      </c>
      <c r="F28" s="29">
        <v>180681.890625</v>
      </c>
      <c r="G28" s="30">
        <v>9060.740234375</v>
      </c>
      <c r="H28" s="29">
        <v>25665.44921875</v>
      </c>
      <c r="I28" s="30"/>
      <c r="J28" s="32"/>
    </row>
    <row r="29" spans="1:10" x14ac:dyDescent="0.3">
      <c r="A29" s="3"/>
      <c r="B29" s="52"/>
      <c r="D29" s="21" t="s">
        <v>14</v>
      </c>
      <c r="E29" s="175">
        <v>-382.60501098632813</v>
      </c>
      <c r="F29" s="23">
        <v>-12788</v>
      </c>
      <c r="G29" s="24">
        <v>-3840</v>
      </c>
      <c r="H29" s="23">
        <v>-3400</v>
      </c>
      <c r="I29" s="24"/>
      <c r="J29" s="26"/>
    </row>
    <row r="30" spans="1:10" x14ac:dyDescent="0.3">
      <c r="A30" s="3"/>
      <c r="B30" s="52"/>
      <c r="D30" s="21" t="s">
        <v>15</v>
      </c>
      <c r="E30" s="175">
        <v>-900</v>
      </c>
      <c r="F30" s="23">
        <v>-1750</v>
      </c>
      <c r="G30" s="24">
        <v>-160</v>
      </c>
      <c r="H30" s="23">
        <v>-600</v>
      </c>
      <c r="I30" s="24"/>
      <c r="J30" s="26"/>
    </row>
    <row r="31" spans="1:10" x14ac:dyDescent="0.3">
      <c r="A31" s="3"/>
      <c r="B31" s="52"/>
      <c r="D31" s="21" t="s">
        <v>16</v>
      </c>
      <c r="E31" s="175">
        <v>-2077.0634765625</v>
      </c>
      <c r="F31" s="23">
        <v>-5729.83056640625</v>
      </c>
      <c r="G31" s="24">
        <v>-1432.4576416015625</v>
      </c>
      <c r="H31" s="23">
        <v>-2148.6865234375</v>
      </c>
      <c r="I31" s="24"/>
      <c r="J31" s="26"/>
    </row>
    <row r="32" spans="1:10" s="1" customFormat="1" x14ac:dyDescent="0.3">
      <c r="B32" s="2"/>
      <c r="D32" s="27" t="s">
        <v>17</v>
      </c>
      <c r="E32" s="176">
        <v>48855.36328125</v>
      </c>
      <c r="F32" s="29">
        <v>160414.0625</v>
      </c>
      <c r="G32" s="30">
        <v>3628.282470703125</v>
      </c>
      <c r="H32" s="29">
        <v>19516.763671875</v>
      </c>
      <c r="I32" s="30"/>
      <c r="J32" s="32"/>
    </row>
    <row r="33" spans="1:10" x14ac:dyDescent="0.3">
      <c r="A33" s="3"/>
      <c r="B33" s="52"/>
      <c r="D33" s="21" t="s">
        <v>18</v>
      </c>
      <c r="E33" s="175">
        <v>-506.75</v>
      </c>
      <c r="F33" s="23">
        <v>-506.75</v>
      </c>
      <c r="G33" s="24">
        <v>-399.25</v>
      </c>
      <c r="H33" s="23">
        <v>-506.75</v>
      </c>
      <c r="I33" s="24"/>
      <c r="J33" s="26"/>
    </row>
    <row r="34" spans="1:10" x14ac:dyDescent="0.3">
      <c r="A34" s="3"/>
      <c r="B34" s="52"/>
      <c r="D34" s="21" t="s">
        <v>19</v>
      </c>
      <c r="E34" s="175">
        <v>0</v>
      </c>
      <c r="F34" s="23">
        <v>0</v>
      </c>
      <c r="G34" s="24">
        <v>0</v>
      </c>
      <c r="H34" s="23">
        <v>-1430</v>
      </c>
      <c r="I34" s="24"/>
      <c r="J34" s="26"/>
    </row>
    <row r="35" spans="1:10" s="1" customFormat="1" x14ac:dyDescent="0.3">
      <c r="B35" s="2"/>
      <c r="D35" s="33" t="s">
        <v>29</v>
      </c>
      <c r="E35" s="177">
        <v>48348.6171875</v>
      </c>
      <c r="F35" s="35">
        <v>159907.3125</v>
      </c>
      <c r="G35" s="36">
        <v>3229.032470703125</v>
      </c>
      <c r="H35" s="35">
        <v>17580.013671875</v>
      </c>
      <c r="I35" s="36"/>
      <c r="J35" s="38"/>
    </row>
    <row r="36" spans="1:10" s="39" customFormat="1" x14ac:dyDescent="0.3">
      <c r="B36" s="40"/>
      <c r="D36" s="39" t="s">
        <v>25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3" t="s">
        <v>77</v>
      </c>
      <c r="E38" s="10" t="s">
        <v>89</v>
      </c>
      <c r="F38" s="11" t="s">
        <v>90</v>
      </c>
      <c r="G38" s="12" t="s">
        <v>91</v>
      </c>
      <c r="H38" s="11" t="s">
        <v>92</v>
      </c>
      <c r="I38" s="12"/>
      <c r="J38" s="14"/>
    </row>
    <row r="39" spans="1:10" s="1" customFormat="1" x14ac:dyDescent="0.3">
      <c r="B39" s="2"/>
      <c r="D39" s="15" t="s">
        <v>9</v>
      </c>
      <c r="E39" s="174">
        <v>0</v>
      </c>
      <c r="F39" s="17">
        <v>72656.390625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10</v>
      </c>
      <c r="E40" s="175">
        <v>0</v>
      </c>
      <c r="F40" s="23">
        <v>-26714.427734375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11</v>
      </c>
      <c r="E41" s="175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12</v>
      </c>
      <c r="E42" s="175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13</v>
      </c>
      <c r="E43" s="176">
        <v>0</v>
      </c>
      <c r="F43" s="29">
        <v>45941.96875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14</v>
      </c>
      <c r="E44" s="175">
        <v>0</v>
      </c>
      <c r="F44" s="23">
        <v>-3000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15</v>
      </c>
      <c r="E45" s="175">
        <v>0</v>
      </c>
      <c r="F45" s="23">
        <v>-300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16</v>
      </c>
      <c r="E46" s="175">
        <v>0</v>
      </c>
      <c r="F46" s="23">
        <v>-1193.714599609375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17</v>
      </c>
      <c r="E47" s="176">
        <v>0</v>
      </c>
      <c r="F47" s="29">
        <v>41448.25390625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18</v>
      </c>
      <c r="E48" s="175">
        <v>-435.5</v>
      </c>
      <c r="F48" s="23">
        <v>-435.5</v>
      </c>
      <c r="G48" s="24">
        <v>-238.5</v>
      </c>
      <c r="H48" s="23">
        <v>-435.5</v>
      </c>
      <c r="I48" s="24"/>
      <c r="J48" s="26"/>
    </row>
    <row r="49" spans="1:10" x14ac:dyDescent="0.3">
      <c r="A49" s="3"/>
      <c r="B49" s="52"/>
      <c r="D49" s="21" t="s">
        <v>19</v>
      </c>
      <c r="E49" s="175">
        <v>-9850</v>
      </c>
      <c r="F49" s="23">
        <v>0</v>
      </c>
      <c r="G49" s="24">
        <v>0</v>
      </c>
      <c r="H49" s="23">
        <v>-2743</v>
      </c>
      <c r="I49" s="24"/>
      <c r="J49" s="26"/>
    </row>
    <row r="50" spans="1:10" s="1" customFormat="1" x14ac:dyDescent="0.3">
      <c r="B50" s="2"/>
      <c r="D50" s="33" t="s">
        <v>29</v>
      </c>
      <c r="E50" s="177">
        <v>-10285.5</v>
      </c>
      <c r="F50" s="35">
        <v>41012.75390625</v>
      </c>
      <c r="G50" s="36">
        <v>-238.5</v>
      </c>
      <c r="H50" s="35">
        <v>-3178.5</v>
      </c>
      <c r="I50" s="36"/>
      <c r="J50" s="38"/>
    </row>
    <row r="51" spans="1:10" s="39" customFormat="1" x14ac:dyDescent="0.3">
      <c r="B51" s="40"/>
      <c r="D51" s="39" t="s">
        <v>25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92"/>
  <sheetViews>
    <sheetView showGridLines="0" topLeftCell="A216" zoomScaleNormal="100" workbookViewId="0">
      <selection activeCell="I223" sqref="I22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126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127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128</v>
      </c>
    </row>
    <row r="5" spans="1:11" s="81" customFormat="1" ht="28.8" x14ac:dyDescent="0.3">
      <c r="B5" s="82"/>
      <c r="E5" s="319" t="s">
        <v>58</v>
      </c>
      <c r="F5" s="178" t="s">
        <v>129</v>
      </c>
      <c r="G5" s="179" t="s">
        <v>130</v>
      </c>
      <c r="H5" s="130" t="s">
        <v>131</v>
      </c>
      <c r="I5" s="129" t="s">
        <v>132</v>
      </c>
      <c r="J5" s="141" t="s">
        <v>133</v>
      </c>
      <c r="K5" s="131" t="s">
        <v>134</v>
      </c>
    </row>
    <row r="6" spans="1:11" s="1" customFormat="1" x14ac:dyDescent="0.3">
      <c r="B6" s="2"/>
      <c r="E6" s="87" t="s">
        <v>31</v>
      </c>
      <c r="F6" s="181">
        <v>0.50800000000000001</v>
      </c>
      <c r="G6" s="182">
        <v>0.42699999999999999</v>
      </c>
      <c r="H6" s="183">
        <v>0.56999999999999995</v>
      </c>
      <c r="I6" s="184">
        <v>0.40200000000000002</v>
      </c>
      <c r="J6" s="183">
        <v>0.40300000000000002</v>
      </c>
      <c r="K6" s="185">
        <v>0.629</v>
      </c>
    </row>
    <row r="7" spans="1:11" x14ac:dyDescent="0.3">
      <c r="E7" s="97" t="s">
        <v>32</v>
      </c>
      <c r="F7" s="187">
        <v>0.48799999999999999</v>
      </c>
      <c r="G7" s="188">
        <v>0.67900000000000005</v>
      </c>
      <c r="H7" s="101">
        <v>0.496</v>
      </c>
      <c r="I7" s="100">
        <v>0.52300000000000002</v>
      </c>
      <c r="J7" s="101">
        <v>0.51400000000000001</v>
      </c>
      <c r="K7" s="102">
        <v>0.32300000000000001</v>
      </c>
    </row>
    <row r="8" spans="1:11" x14ac:dyDescent="0.3">
      <c r="E8" s="97" t="s">
        <v>99</v>
      </c>
      <c r="F8" s="187">
        <v>0.25700000000000001</v>
      </c>
      <c r="G8" s="188">
        <v>0.17799999999999999</v>
      </c>
      <c r="H8" s="101">
        <v>0.188</v>
      </c>
      <c r="I8" s="100">
        <v>0.19</v>
      </c>
      <c r="J8" s="101">
        <v>0.19700000000000001</v>
      </c>
      <c r="K8" s="102">
        <v>0.46200000000000002</v>
      </c>
    </row>
    <row r="9" spans="1:11" x14ac:dyDescent="0.3">
      <c r="E9" s="97" t="s">
        <v>100</v>
      </c>
      <c r="F9" s="187">
        <v>0.46500000000000002</v>
      </c>
      <c r="G9" s="188">
        <v>0.38900000000000001</v>
      </c>
      <c r="H9" s="101">
        <v>0.65900000000000003</v>
      </c>
      <c r="I9" s="100">
        <v>0.37</v>
      </c>
      <c r="J9" s="101">
        <v>0.36899999999999999</v>
      </c>
      <c r="K9" s="102">
        <v>0.42599999999999999</v>
      </c>
    </row>
    <row r="10" spans="1:11" x14ac:dyDescent="0.3">
      <c r="A10" s="3"/>
      <c r="E10" s="97" t="s">
        <v>101</v>
      </c>
      <c r="F10" s="187">
        <v>0.57099999999999995</v>
      </c>
      <c r="G10" s="188">
        <v>0.59599999999999997</v>
      </c>
      <c r="H10" s="101">
        <v>0.52</v>
      </c>
      <c r="I10" s="100">
        <v>0.75900000000000001</v>
      </c>
      <c r="J10" s="101">
        <v>0.66100000000000003</v>
      </c>
      <c r="K10" s="102">
        <v>0.432</v>
      </c>
    </row>
    <row r="11" spans="1:11" x14ac:dyDescent="0.3">
      <c r="A11" s="3"/>
      <c r="E11" s="97" t="s">
        <v>102</v>
      </c>
      <c r="F11" s="187">
        <v>0.35199999999999998</v>
      </c>
      <c r="G11" s="188">
        <v>0.38700000000000001</v>
      </c>
      <c r="H11" s="101">
        <v>0.26700000000000002</v>
      </c>
      <c r="I11" s="100">
        <v>0.30599999999999999</v>
      </c>
      <c r="J11" s="101">
        <v>0.65700000000000003</v>
      </c>
      <c r="K11" s="102">
        <v>0.24099999999999999</v>
      </c>
    </row>
    <row r="12" spans="1:11" x14ac:dyDescent="0.3">
      <c r="A12" s="3"/>
      <c r="E12" s="97" t="s">
        <v>103</v>
      </c>
      <c r="F12" s="187">
        <v>0.51800000000000002</v>
      </c>
      <c r="G12" s="188">
        <v>0.45800000000000002</v>
      </c>
      <c r="H12" s="101">
        <v>0.57699999999999996</v>
      </c>
      <c r="I12" s="100">
        <v>0.44800000000000001</v>
      </c>
      <c r="J12" s="101">
        <v>0.44500000000000001</v>
      </c>
      <c r="K12" s="102">
        <v>0.58299999999999996</v>
      </c>
    </row>
    <row r="13" spans="1:11" x14ac:dyDescent="0.3">
      <c r="A13" s="3"/>
      <c r="E13" s="97" t="s">
        <v>104</v>
      </c>
      <c r="F13" s="187">
        <v>0.52800000000000002</v>
      </c>
      <c r="G13" s="188">
        <v>0.54400000000000004</v>
      </c>
      <c r="H13" s="101">
        <v>0.60599999999999998</v>
      </c>
      <c r="I13" s="100">
        <v>0.51500000000000001</v>
      </c>
      <c r="J13" s="101">
        <v>0.51100000000000001</v>
      </c>
      <c r="K13" s="102">
        <v>0.45500000000000002</v>
      </c>
    </row>
    <row r="14" spans="1:11" x14ac:dyDescent="0.3">
      <c r="A14" s="3"/>
      <c r="E14" s="97" t="s">
        <v>105</v>
      </c>
      <c r="F14" s="187">
        <v>0.51600000000000001</v>
      </c>
      <c r="G14" s="188">
        <v>0.59199999999999997</v>
      </c>
      <c r="H14" s="101">
        <v>0.48499999999999999</v>
      </c>
      <c r="I14" s="100">
        <v>0.55500000000000005</v>
      </c>
      <c r="J14" s="101">
        <v>0.66300000000000003</v>
      </c>
      <c r="K14" s="102">
        <v>0.376</v>
      </c>
    </row>
    <row r="15" spans="1:11" x14ac:dyDescent="0.3">
      <c r="A15" s="3"/>
      <c r="E15" s="97" t="s">
        <v>106</v>
      </c>
      <c r="F15" s="187">
        <v>0.48899999999999999</v>
      </c>
      <c r="G15" s="188">
        <v>0.65700000000000003</v>
      </c>
      <c r="H15" s="101">
        <v>0.46899999999999997</v>
      </c>
      <c r="I15" s="100">
        <v>0.57899999999999996</v>
      </c>
      <c r="J15" s="101">
        <v>0.46899999999999997</v>
      </c>
      <c r="K15" s="102">
        <v>0.36599999999999999</v>
      </c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135</v>
      </c>
    </row>
    <row r="38" spans="1:11" s="81" customFormat="1" ht="28.8" x14ac:dyDescent="0.3">
      <c r="B38" s="82"/>
      <c r="E38" s="319" t="s">
        <v>58</v>
      </c>
      <c r="F38" s="178" t="s">
        <v>129</v>
      </c>
      <c r="G38" s="179" t="s">
        <v>130</v>
      </c>
      <c r="H38" s="130" t="s">
        <v>131</v>
      </c>
      <c r="I38" s="129" t="s">
        <v>132</v>
      </c>
      <c r="J38" s="141" t="s">
        <v>133</v>
      </c>
      <c r="K38" s="131" t="s">
        <v>134</v>
      </c>
    </row>
    <row r="39" spans="1:11" s="1" customFormat="1" x14ac:dyDescent="0.3">
      <c r="B39" s="2"/>
      <c r="E39" s="87" t="s">
        <v>31</v>
      </c>
      <c r="F39" s="192">
        <v>0.104</v>
      </c>
      <c r="G39" s="193">
        <v>5.0000000000000001E-3</v>
      </c>
      <c r="H39" s="72">
        <v>0.06</v>
      </c>
      <c r="I39" s="70">
        <v>2E-3</v>
      </c>
      <c r="J39" s="72">
        <v>3.0000000000000001E-3</v>
      </c>
      <c r="K39" s="73">
        <v>0.32900000000000001</v>
      </c>
    </row>
    <row r="40" spans="1:11" x14ac:dyDescent="0.3">
      <c r="E40" s="97" t="s">
        <v>32</v>
      </c>
      <c r="F40" s="194">
        <v>0.13600000000000001</v>
      </c>
      <c r="G40" s="195">
        <v>0.624</v>
      </c>
      <c r="H40" s="148">
        <v>7.8E-2</v>
      </c>
      <c r="I40" s="196">
        <v>2.8000000000000001E-2</v>
      </c>
      <c r="J40" s="148">
        <v>2.8000000000000001E-2</v>
      </c>
      <c r="K40" s="197">
        <v>7.0000000000000001E-3</v>
      </c>
    </row>
    <row r="41" spans="1:11" x14ac:dyDescent="0.3">
      <c r="E41" s="97" t="s">
        <v>99</v>
      </c>
      <c r="F41" s="194">
        <v>0.125</v>
      </c>
      <c r="G41" s="195">
        <v>2E-3</v>
      </c>
      <c r="H41" s="148">
        <v>3.1E-2</v>
      </c>
      <c r="I41" s="196">
        <v>1E-3</v>
      </c>
      <c r="J41" s="148">
        <v>2E-3</v>
      </c>
      <c r="K41" s="197">
        <v>0.44600000000000001</v>
      </c>
    </row>
    <row r="42" spans="1:11" x14ac:dyDescent="0.3">
      <c r="E42" s="97" t="s">
        <v>100</v>
      </c>
      <c r="F42" s="194">
        <v>0.183</v>
      </c>
      <c r="G42" s="195">
        <v>1.2999999999999999E-2</v>
      </c>
      <c r="H42" s="148">
        <v>0.58499999999999996</v>
      </c>
      <c r="I42" s="196">
        <v>4.0000000000000001E-3</v>
      </c>
      <c r="J42" s="148">
        <v>6.0000000000000001E-3</v>
      </c>
      <c r="K42" s="197">
        <v>0.08</v>
      </c>
    </row>
    <row r="43" spans="1:11" x14ac:dyDescent="0.3">
      <c r="A43" s="3"/>
      <c r="E43" s="97" t="s">
        <v>101</v>
      </c>
      <c r="F43" s="194">
        <v>0.14499999999999999</v>
      </c>
      <c r="G43" s="195">
        <v>9.2999999999999999E-2</v>
      </c>
      <c r="H43" s="148">
        <v>3.7999999999999999E-2</v>
      </c>
      <c r="I43" s="196">
        <v>0.74199999999999999</v>
      </c>
      <c r="J43" s="148">
        <v>5.5E-2</v>
      </c>
      <c r="K43" s="197">
        <v>6.0000000000000001E-3</v>
      </c>
    </row>
    <row r="44" spans="1:11" x14ac:dyDescent="0.3">
      <c r="A44" s="3"/>
      <c r="E44" s="97" t="s">
        <v>102</v>
      </c>
      <c r="F44" s="194">
        <v>0.11700000000000001</v>
      </c>
      <c r="G44" s="195">
        <v>3.5999999999999997E-2</v>
      </c>
      <c r="H44" s="148">
        <v>2.3E-2</v>
      </c>
      <c r="I44" s="196">
        <v>3.5999999999999997E-2</v>
      </c>
      <c r="J44" s="148">
        <v>0.63300000000000001</v>
      </c>
      <c r="K44" s="197">
        <v>5.0000000000000001E-3</v>
      </c>
    </row>
    <row r="45" spans="1:11" x14ac:dyDescent="0.3">
      <c r="A45" s="3"/>
      <c r="E45" s="97" t="s">
        <v>103</v>
      </c>
      <c r="F45" s="194">
        <v>3.6999999999999998E-2</v>
      </c>
      <c r="G45" s="195">
        <v>5.0000000000000001E-3</v>
      </c>
      <c r="H45" s="148">
        <v>4.2000000000000003E-2</v>
      </c>
      <c r="I45" s="196">
        <v>2E-3</v>
      </c>
      <c r="J45" s="148">
        <v>3.0000000000000001E-3</v>
      </c>
      <c r="K45" s="197">
        <v>9.0999999999999998E-2</v>
      </c>
    </row>
    <row r="46" spans="1:11" x14ac:dyDescent="0.3">
      <c r="A46" s="3"/>
      <c r="E46" s="97" t="s">
        <v>104</v>
      </c>
      <c r="F46" s="194">
        <v>2.9000000000000001E-2</v>
      </c>
      <c r="G46" s="195">
        <v>1.4E-2</v>
      </c>
      <c r="H46" s="148">
        <v>6.5000000000000002E-2</v>
      </c>
      <c r="I46" s="196">
        <v>6.0000000000000001E-3</v>
      </c>
      <c r="J46" s="148">
        <v>1.0999999999999999E-2</v>
      </c>
      <c r="K46" s="197">
        <v>2.5000000000000001E-2</v>
      </c>
    </row>
    <row r="47" spans="1:11" x14ac:dyDescent="0.3">
      <c r="A47" s="3"/>
      <c r="E47" s="97" t="s">
        <v>105</v>
      </c>
      <c r="F47" s="194">
        <v>8.5999999999999993E-2</v>
      </c>
      <c r="G47" s="195">
        <v>7.0000000000000007E-2</v>
      </c>
      <c r="H47" s="148">
        <v>3.7999999999999999E-2</v>
      </c>
      <c r="I47" s="196">
        <v>0.16300000000000001</v>
      </c>
      <c r="J47" s="148">
        <v>0.25</v>
      </c>
      <c r="K47" s="197">
        <v>6.0000000000000001E-3</v>
      </c>
    </row>
    <row r="48" spans="1:11" x14ac:dyDescent="0.3">
      <c r="A48" s="3"/>
      <c r="E48" s="97" t="s">
        <v>106</v>
      </c>
      <c r="F48" s="194">
        <v>3.9E-2</v>
      </c>
      <c r="G48" s="195">
        <v>0.13800000000000001</v>
      </c>
      <c r="H48" s="148">
        <v>0.04</v>
      </c>
      <c r="I48" s="196">
        <v>1.4999999999999999E-2</v>
      </c>
      <c r="J48" s="148">
        <v>8.9999999999999993E-3</v>
      </c>
      <c r="K48" s="197">
        <v>6.0000000000000001E-3</v>
      </c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136</v>
      </c>
      <c r="F69" s="203">
        <f t="shared" ref="F69:K69" si="0">SUM(F39:F68)</f>
        <v>1.0010000000000001</v>
      </c>
      <c r="G69" s="204">
        <f t="shared" si="0"/>
        <v>1</v>
      </c>
      <c r="H69" s="205">
        <f t="shared" si="0"/>
        <v>1.0000000000000002</v>
      </c>
      <c r="I69" s="206">
        <f t="shared" si="0"/>
        <v>0.99900000000000011</v>
      </c>
      <c r="J69" s="205">
        <f t="shared" si="0"/>
        <v>1</v>
      </c>
      <c r="K69" s="207">
        <f t="shared" si="0"/>
        <v>1.0009999999999999</v>
      </c>
    </row>
    <row r="71" spans="1:11" ht="18" x14ac:dyDescent="0.3">
      <c r="B71" s="9" t="s">
        <v>137</v>
      </c>
    </row>
    <row r="72" spans="1:11" s="81" customFormat="1" x14ac:dyDescent="0.3">
      <c r="B72" s="82"/>
      <c r="D72" s="322" t="s">
        <v>58</v>
      </c>
      <c r="E72" s="323"/>
      <c r="F72" s="152" t="s">
        <v>130</v>
      </c>
      <c r="G72" s="153" t="s">
        <v>131</v>
      </c>
      <c r="H72" s="130" t="s">
        <v>132</v>
      </c>
      <c r="I72" s="129" t="s">
        <v>133</v>
      </c>
      <c r="J72" s="164" t="s">
        <v>134</v>
      </c>
    </row>
    <row r="73" spans="1:11" s="1" customFormat="1" x14ac:dyDescent="0.3">
      <c r="B73" s="2"/>
      <c r="D73" s="87"/>
      <c r="E73" s="180" t="s">
        <v>44</v>
      </c>
      <c r="F73" s="208">
        <v>0.14399999999999999</v>
      </c>
      <c r="G73" s="209">
        <v>0.41399999999999998</v>
      </c>
      <c r="H73" s="183">
        <v>0.26700000000000002</v>
      </c>
      <c r="I73" s="184">
        <v>0.26900000000000002</v>
      </c>
      <c r="J73" s="210">
        <v>0.622</v>
      </c>
    </row>
    <row r="74" spans="1:11" x14ac:dyDescent="0.3">
      <c r="D74" s="97"/>
      <c r="E74" s="186" t="s">
        <v>45</v>
      </c>
      <c r="F74" s="211">
        <v>0.19400000000000001</v>
      </c>
      <c r="G74" s="212">
        <v>0.20300000000000001</v>
      </c>
      <c r="H74" s="101">
        <v>0.25600000000000001</v>
      </c>
      <c r="I74" s="100">
        <v>0.26400000000000001</v>
      </c>
      <c r="J74" s="213">
        <v>0.16700000000000001</v>
      </c>
      <c r="K74" s="3"/>
    </row>
    <row r="75" spans="1:11" x14ac:dyDescent="0.3">
      <c r="D75" s="97"/>
      <c r="E75" s="186" t="s">
        <v>43</v>
      </c>
      <c r="F75" s="211">
        <v>0.66100000000000003</v>
      </c>
      <c r="G75" s="212">
        <v>0.38300000000000001</v>
      </c>
      <c r="H75" s="101">
        <v>0.47799999999999998</v>
      </c>
      <c r="I75" s="100">
        <v>0.46700000000000003</v>
      </c>
      <c r="J75" s="213">
        <v>0.21099999999999999</v>
      </c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136</v>
      </c>
      <c r="F78" s="203">
        <f>SUM(F73:F77)</f>
        <v>0.999</v>
      </c>
      <c r="G78" s="204">
        <f>SUM(G73:G77)</f>
        <v>1</v>
      </c>
      <c r="H78" s="205">
        <f>SUM(H73:H77)</f>
        <v>1.0009999999999999</v>
      </c>
      <c r="I78" s="206">
        <f>SUM(I73:I77)</f>
        <v>1</v>
      </c>
      <c r="J78" s="217">
        <f>SUM(J73:J77)</f>
        <v>1</v>
      </c>
    </row>
    <row r="80" spans="1:11" s="5" customFormat="1" ht="23.4" x14ac:dyDescent="0.3">
      <c r="A80" s="6" t="s">
        <v>138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139</v>
      </c>
    </row>
    <row r="82" spans="1:11" s="81" customFormat="1" x14ac:dyDescent="0.3">
      <c r="B82" s="82"/>
      <c r="D82" s="322" t="s">
        <v>58</v>
      </c>
      <c r="E82" s="323"/>
      <c r="F82" s="178" t="s">
        <v>136</v>
      </c>
      <c r="G82" s="179" t="s">
        <v>130</v>
      </c>
      <c r="H82" s="130" t="s">
        <v>131</v>
      </c>
      <c r="I82" s="129" t="s">
        <v>132</v>
      </c>
      <c r="J82" s="141" t="s">
        <v>133</v>
      </c>
      <c r="K82" s="131" t="s">
        <v>134</v>
      </c>
    </row>
    <row r="83" spans="1:11" s="1" customFormat="1" x14ac:dyDescent="0.3">
      <c r="B83" s="2"/>
      <c r="D83" s="87" t="s">
        <v>31</v>
      </c>
      <c r="E83" s="180" t="s">
        <v>89</v>
      </c>
      <c r="F83" s="192">
        <v>0.114</v>
      </c>
      <c r="G83" s="193">
        <v>4.0000000000000001E-3</v>
      </c>
      <c r="H83" s="72">
        <v>5.6000000000000001E-2</v>
      </c>
      <c r="I83" s="70">
        <v>2E-3</v>
      </c>
      <c r="J83" s="72">
        <v>3.0000000000000001E-3</v>
      </c>
      <c r="K83" s="73">
        <v>0.38900000000000001</v>
      </c>
    </row>
    <row r="84" spans="1:11" x14ac:dyDescent="0.3">
      <c r="D84" s="97" t="s">
        <v>32</v>
      </c>
      <c r="E84" s="186" t="s">
        <v>89</v>
      </c>
      <c r="F84" s="194">
        <v>0.12</v>
      </c>
      <c r="G84" s="195">
        <v>0.625</v>
      </c>
      <c r="H84" s="148">
        <v>5.8000000000000003E-2</v>
      </c>
      <c r="I84" s="196">
        <v>2.3E-2</v>
      </c>
      <c r="J84" s="148">
        <v>2.3E-2</v>
      </c>
      <c r="K84" s="197">
        <v>5.0000000000000001E-3</v>
      </c>
    </row>
    <row r="85" spans="1:11" x14ac:dyDescent="0.3">
      <c r="D85" s="97" t="s">
        <v>99</v>
      </c>
      <c r="E85" s="186" t="s">
        <v>90</v>
      </c>
      <c r="F85" s="194">
        <v>0.10199999999999999</v>
      </c>
      <c r="G85" s="195">
        <v>1E-3</v>
      </c>
      <c r="H85" s="148">
        <v>2.1999999999999999E-2</v>
      </c>
      <c r="I85" s="196">
        <v>1E-3</v>
      </c>
      <c r="J85" s="148">
        <v>1E-3</v>
      </c>
      <c r="K85" s="197">
        <v>0.38600000000000001</v>
      </c>
    </row>
    <row r="86" spans="1:11" x14ac:dyDescent="0.3">
      <c r="D86" s="97" t="s">
        <v>100</v>
      </c>
      <c r="E86" s="186" t="s">
        <v>90</v>
      </c>
      <c r="F86" s="194">
        <v>0.21299999999999999</v>
      </c>
      <c r="G86" s="195">
        <v>1.6E-2</v>
      </c>
      <c r="H86" s="148">
        <v>0.67500000000000004</v>
      </c>
      <c r="I86" s="196">
        <v>4.0000000000000001E-3</v>
      </c>
      <c r="J86" s="148">
        <v>7.0000000000000001E-3</v>
      </c>
      <c r="K86" s="197">
        <v>0.105</v>
      </c>
    </row>
    <row r="87" spans="1:11" x14ac:dyDescent="0.3">
      <c r="A87" s="3"/>
      <c r="D87" s="97" t="s">
        <v>101</v>
      </c>
      <c r="E87" s="186" t="s">
        <v>90</v>
      </c>
      <c r="F87" s="194">
        <v>0.161</v>
      </c>
      <c r="G87" s="195">
        <v>0.111</v>
      </c>
      <c r="H87" s="148">
        <v>3.9E-2</v>
      </c>
      <c r="I87" s="196">
        <v>0.78</v>
      </c>
      <c r="J87" s="148">
        <v>0.06</v>
      </c>
      <c r="K87" s="197">
        <v>6.0000000000000001E-3</v>
      </c>
    </row>
    <row r="88" spans="1:11" x14ac:dyDescent="0.3">
      <c r="A88" s="3"/>
      <c r="D88" s="97" t="s">
        <v>102</v>
      </c>
      <c r="E88" s="186" t="s">
        <v>90</v>
      </c>
      <c r="F88" s="194">
        <v>0.13500000000000001</v>
      </c>
      <c r="G88" s="195">
        <v>4.1000000000000002E-2</v>
      </c>
      <c r="H88" s="148">
        <v>2.3E-2</v>
      </c>
      <c r="I88" s="196">
        <v>3.6999999999999998E-2</v>
      </c>
      <c r="J88" s="148">
        <v>0.67200000000000004</v>
      </c>
      <c r="K88" s="197">
        <v>5.0000000000000001E-3</v>
      </c>
    </row>
    <row r="89" spans="1:11" x14ac:dyDescent="0.3">
      <c r="A89" s="3"/>
      <c r="D89" s="97" t="s">
        <v>103</v>
      </c>
      <c r="E89" s="186" t="s">
        <v>91</v>
      </c>
      <c r="F89" s="194">
        <v>2.7E-2</v>
      </c>
      <c r="G89" s="195">
        <v>3.0000000000000001E-3</v>
      </c>
      <c r="H89" s="148">
        <v>2.8000000000000001E-2</v>
      </c>
      <c r="I89" s="196">
        <v>1E-3</v>
      </c>
      <c r="J89" s="148">
        <v>2E-3</v>
      </c>
      <c r="K89" s="197">
        <v>7.5999999999999998E-2</v>
      </c>
    </row>
    <row r="90" spans="1:11" x14ac:dyDescent="0.3">
      <c r="A90" s="3"/>
      <c r="D90" s="97" t="s">
        <v>104</v>
      </c>
      <c r="E90" s="186" t="s">
        <v>91</v>
      </c>
      <c r="F90" s="194">
        <v>1.7999999999999999E-2</v>
      </c>
      <c r="G90" s="195">
        <v>7.0000000000000001E-3</v>
      </c>
      <c r="H90" s="148">
        <v>3.9E-2</v>
      </c>
      <c r="I90" s="196">
        <v>3.0000000000000001E-3</v>
      </c>
      <c r="J90" s="148">
        <v>6.0000000000000001E-3</v>
      </c>
      <c r="K90" s="197">
        <v>1.9E-2</v>
      </c>
    </row>
    <row r="91" spans="1:11" x14ac:dyDescent="0.3">
      <c r="A91" s="3"/>
      <c r="D91" s="97" t="s">
        <v>105</v>
      </c>
      <c r="E91" s="186" t="s">
        <v>92</v>
      </c>
      <c r="F91" s="194">
        <v>7.9000000000000001E-2</v>
      </c>
      <c r="G91" s="195">
        <v>6.6000000000000003E-2</v>
      </c>
      <c r="H91" s="148">
        <v>3.2000000000000001E-2</v>
      </c>
      <c r="I91" s="196">
        <v>0.13800000000000001</v>
      </c>
      <c r="J91" s="148">
        <v>0.219</v>
      </c>
      <c r="K91" s="197">
        <v>5.0000000000000001E-3</v>
      </c>
    </row>
    <row r="92" spans="1:11" x14ac:dyDescent="0.3">
      <c r="A92" s="3"/>
      <c r="D92" s="97" t="s">
        <v>106</v>
      </c>
      <c r="E92" s="186" t="s">
        <v>92</v>
      </c>
      <c r="F92" s="194">
        <v>0.03</v>
      </c>
      <c r="G92" s="195">
        <v>0.126</v>
      </c>
      <c r="H92" s="148">
        <v>2.7E-2</v>
      </c>
      <c r="I92" s="196">
        <v>1.0999999999999999E-2</v>
      </c>
      <c r="J92" s="148">
        <v>7.0000000000000001E-3</v>
      </c>
      <c r="K92" s="197">
        <v>4.0000000000000001E-3</v>
      </c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136</v>
      </c>
      <c r="F113" s="203">
        <f t="shared" ref="F113:K113" si="1">SUM(F83:F112)</f>
        <v>0.999</v>
      </c>
      <c r="G113" s="204">
        <f t="shared" si="1"/>
        <v>1</v>
      </c>
      <c r="H113" s="205">
        <f t="shared" si="1"/>
        <v>0.99900000000000022</v>
      </c>
      <c r="I113" s="206">
        <f t="shared" si="1"/>
        <v>1</v>
      </c>
      <c r="J113" s="205">
        <f t="shared" si="1"/>
        <v>1</v>
      </c>
      <c r="K113" s="207">
        <f t="shared" si="1"/>
        <v>1</v>
      </c>
    </row>
    <row r="114" spans="1:11" s="39" customFormat="1" x14ac:dyDescent="0.3"/>
    <row r="115" spans="1:11" ht="18" x14ac:dyDescent="0.3">
      <c r="B115" s="9" t="s">
        <v>140</v>
      </c>
    </row>
    <row r="116" spans="1:11" s="81" customFormat="1" x14ac:dyDescent="0.3">
      <c r="B116" s="82"/>
      <c r="D116" s="322" t="s">
        <v>58</v>
      </c>
      <c r="E116" s="323"/>
      <c r="F116" s="178" t="s">
        <v>136</v>
      </c>
      <c r="G116" s="138" t="s">
        <v>130</v>
      </c>
      <c r="H116" s="130" t="s">
        <v>131</v>
      </c>
      <c r="I116" s="129" t="s">
        <v>132</v>
      </c>
      <c r="J116" s="139" t="s">
        <v>133</v>
      </c>
      <c r="K116" s="131" t="s">
        <v>134</v>
      </c>
    </row>
    <row r="117" spans="1:11" s="1" customFormat="1" x14ac:dyDescent="0.3">
      <c r="B117" s="2"/>
      <c r="D117" s="87" t="s">
        <v>31</v>
      </c>
      <c r="E117" s="180" t="s">
        <v>89</v>
      </c>
      <c r="F117" s="218">
        <v>239405</v>
      </c>
      <c r="G117" s="219">
        <v>1338</v>
      </c>
      <c r="H117" s="144">
        <v>32158</v>
      </c>
      <c r="I117" s="145">
        <v>551</v>
      </c>
      <c r="J117" s="144">
        <v>942</v>
      </c>
      <c r="K117" s="146">
        <v>204415</v>
      </c>
    </row>
    <row r="118" spans="1:11" x14ac:dyDescent="0.3">
      <c r="D118" s="97" t="s">
        <v>32</v>
      </c>
      <c r="E118" s="186" t="s">
        <v>89</v>
      </c>
      <c r="F118" s="220">
        <v>253764</v>
      </c>
      <c r="G118" s="221">
        <v>202107</v>
      </c>
      <c r="H118" s="105">
        <v>33195</v>
      </c>
      <c r="I118" s="104">
        <v>7486</v>
      </c>
      <c r="J118" s="105">
        <v>8461</v>
      </c>
      <c r="K118" s="106">
        <v>2515</v>
      </c>
    </row>
    <row r="119" spans="1:11" x14ac:dyDescent="0.3">
      <c r="D119" s="97" t="s">
        <v>99</v>
      </c>
      <c r="E119" s="186" t="s">
        <v>90</v>
      </c>
      <c r="F119" s="220">
        <v>216000</v>
      </c>
      <c r="G119" s="221">
        <v>402</v>
      </c>
      <c r="H119" s="105">
        <v>12275</v>
      </c>
      <c r="I119" s="104">
        <v>206</v>
      </c>
      <c r="J119" s="105">
        <v>469</v>
      </c>
      <c r="K119" s="106">
        <v>202648</v>
      </c>
    </row>
    <row r="120" spans="1:11" x14ac:dyDescent="0.3">
      <c r="D120" s="97" t="s">
        <v>100</v>
      </c>
      <c r="E120" s="186" t="s">
        <v>90</v>
      </c>
      <c r="F120" s="220">
        <v>448869</v>
      </c>
      <c r="G120" s="221">
        <v>5038</v>
      </c>
      <c r="H120" s="105">
        <v>384740</v>
      </c>
      <c r="I120" s="104">
        <v>1461</v>
      </c>
      <c r="J120" s="105">
        <v>2490</v>
      </c>
      <c r="K120" s="106">
        <v>55139</v>
      </c>
    </row>
    <row r="121" spans="1:11" x14ac:dyDescent="0.3">
      <c r="A121" s="3"/>
      <c r="D121" s="97" t="s">
        <v>101</v>
      </c>
      <c r="E121" s="186" t="s">
        <v>90</v>
      </c>
      <c r="F121" s="220">
        <v>340287</v>
      </c>
      <c r="G121" s="221">
        <v>35941</v>
      </c>
      <c r="H121" s="105">
        <v>22311</v>
      </c>
      <c r="I121" s="104">
        <v>257007</v>
      </c>
      <c r="J121" s="105">
        <v>21653</v>
      </c>
      <c r="K121" s="106">
        <v>3374</v>
      </c>
    </row>
    <row r="122" spans="1:11" x14ac:dyDescent="0.3">
      <c r="A122" s="3"/>
      <c r="D122" s="97" t="s">
        <v>102</v>
      </c>
      <c r="E122" s="186" t="s">
        <v>90</v>
      </c>
      <c r="F122" s="220">
        <v>283871</v>
      </c>
      <c r="G122" s="221">
        <v>13416</v>
      </c>
      <c r="H122" s="105">
        <v>13247</v>
      </c>
      <c r="I122" s="104">
        <v>12152</v>
      </c>
      <c r="J122" s="105">
        <v>242259</v>
      </c>
      <c r="K122" s="106">
        <v>2797</v>
      </c>
    </row>
    <row r="123" spans="1:11" x14ac:dyDescent="0.3">
      <c r="A123" s="3"/>
      <c r="D123" s="97" t="s">
        <v>103</v>
      </c>
      <c r="E123" s="186" t="s">
        <v>91</v>
      </c>
      <c r="F123" s="220">
        <v>57584</v>
      </c>
      <c r="G123" s="221">
        <v>899</v>
      </c>
      <c r="H123" s="105">
        <v>15839</v>
      </c>
      <c r="I123" s="104">
        <v>396</v>
      </c>
      <c r="J123" s="105">
        <v>681</v>
      </c>
      <c r="K123" s="106">
        <v>39769</v>
      </c>
    </row>
    <row r="124" spans="1:11" x14ac:dyDescent="0.3">
      <c r="A124" s="3"/>
      <c r="D124" s="97" t="s">
        <v>104</v>
      </c>
      <c r="E124" s="186" t="s">
        <v>91</v>
      </c>
      <c r="F124" s="220">
        <v>37960</v>
      </c>
      <c r="G124" s="221">
        <v>2342</v>
      </c>
      <c r="H124" s="105">
        <v>22363</v>
      </c>
      <c r="I124" s="104">
        <v>1094</v>
      </c>
      <c r="J124" s="105">
        <v>2299</v>
      </c>
      <c r="K124" s="106">
        <v>9863</v>
      </c>
    </row>
    <row r="125" spans="1:11" x14ac:dyDescent="0.3">
      <c r="A125" s="3"/>
      <c r="D125" s="97" t="s">
        <v>105</v>
      </c>
      <c r="E125" s="186" t="s">
        <v>92</v>
      </c>
      <c r="F125" s="220">
        <v>166880</v>
      </c>
      <c r="G125" s="221">
        <v>21356</v>
      </c>
      <c r="H125" s="105">
        <v>18296</v>
      </c>
      <c r="I125" s="104">
        <v>45366</v>
      </c>
      <c r="J125" s="105">
        <v>79001</v>
      </c>
      <c r="K125" s="106">
        <v>2861</v>
      </c>
    </row>
    <row r="126" spans="1:11" x14ac:dyDescent="0.3">
      <c r="A126" s="3"/>
      <c r="D126" s="97" t="s">
        <v>106</v>
      </c>
      <c r="E126" s="186" t="s">
        <v>92</v>
      </c>
      <c r="F126" s="220">
        <v>64144</v>
      </c>
      <c r="G126" s="221">
        <v>40779</v>
      </c>
      <c r="H126" s="105">
        <v>15337</v>
      </c>
      <c r="I126" s="104">
        <v>3645</v>
      </c>
      <c r="J126" s="105">
        <v>2471</v>
      </c>
      <c r="K126" s="106">
        <v>1911</v>
      </c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136</v>
      </c>
      <c r="F147" s="224">
        <f t="shared" ref="F147:K147" si="2">SUM(F117:F146)</f>
        <v>2108764</v>
      </c>
      <c r="G147" s="225">
        <f t="shared" si="2"/>
        <v>323618</v>
      </c>
      <c r="H147" s="226">
        <f t="shared" si="2"/>
        <v>569761</v>
      </c>
      <c r="I147" s="227">
        <f t="shared" si="2"/>
        <v>329364</v>
      </c>
      <c r="J147" s="226">
        <f t="shared" si="2"/>
        <v>360726</v>
      </c>
      <c r="K147" s="228">
        <f t="shared" si="2"/>
        <v>525292</v>
      </c>
    </row>
    <row r="148" spans="1:15" s="39" customFormat="1" x14ac:dyDescent="0.3">
      <c r="B148" s="40"/>
      <c r="D148" s="39" t="s">
        <v>52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141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142</v>
      </c>
    </row>
    <row r="152" spans="1:15" s="81" customFormat="1" x14ac:dyDescent="0.3">
      <c r="B152" s="82"/>
      <c r="D152" s="320" t="s">
        <v>58</v>
      </c>
      <c r="E152" s="321"/>
      <c r="F152" s="324" t="s">
        <v>38</v>
      </c>
      <c r="G152" s="325"/>
      <c r="H152" s="325"/>
      <c r="I152" s="326"/>
      <c r="J152" s="324" t="s">
        <v>42</v>
      </c>
      <c r="K152" s="325"/>
      <c r="L152" s="325"/>
      <c r="M152" s="326"/>
    </row>
    <row r="153" spans="1:15" s="81" customFormat="1" x14ac:dyDescent="0.3">
      <c r="B153" s="82"/>
      <c r="D153" s="322"/>
      <c r="E153" s="323"/>
      <c r="F153" s="83" t="s">
        <v>43</v>
      </c>
      <c r="G153" s="84" t="s">
        <v>44</v>
      </c>
      <c r="H153" s="85" t="s">
        <v>45</v>
      </c>
      <c r="I153" s="86"/>
      <c r="J153" s="83" t="s">
        <v>43</v>
      </c>
      <c r="K153" s="84" t="s">
        <v>44</v>
      </c>
      <c r="L153" s="85" t="s">
        <v>45</v>
      </c>
      <c r="M153" s="86"/>
    </row>
    <row r="154" spans="1:15" s="1" customFormat="1" x14ac:dyDescent="0.3">
      <c r="B154" s="2"/>
      <c r="D154" s="87" t="s">
        <v>31</v>
      </c>
      <c r="E154" s="180" t="s">
        <v>89</v>
      </c>
      <c r="F154" s="229">
        <v>4.2000000000000003E-2</v>
      </c>
      <c r="G154" s="230">
        <v>0.215</v>
      </c>
      <c r="H154" s="231">
        <v>7.1999999999999995E-2</v>
      </c>
      <c r="I154" s="232"/>
      <c r="J154" s="93">
        <v>37058.608999999997</v>
      </c>
      <c r="K154" s="94">
        <v>171241.625</v>
      </c>
      <c r="L154" s="95">
        <v>31104.77</v>
      </c>
      <c r="M154" s="96"/>
    </row>
    <row r="155" spans="1:15" x14ac:dyDescent="0.3">
      <c r="D155" s="97" t="s">
        <v>32</v>
      </c>
      <c r="E155" s="186" t="s">
        <v>89</v>
      </c>
      <c r="F155" s="233">
        <v>0.21299999999999999</v>
      </c>
      <c r="G155" s="196">
        <v>2.9000000000000001E-2</v>
      </c>
      <c r="H155" s="148">
        <v>0.1</v>
      </c>
      <c r="I155" s="197"/>
      <c r="J155" s="103">
        <v>187287.92199999999</v>
      </c>
      <c r="K155" s="104">
        <v>23399.460999999999</v>
      </c>
      <c r="L155" s="105">
        <v>43076.620999999999</v>
      </c>
      <c r="M155" s="106"/>
    </row>
    <row r="156" spans="1:15" x14ac:dyDescent="0.3">
      <c r="D156" s="97" t="s">
        <v>99</v>
      </c>
      <c r="E156" s="186" t="s">
        <v>90</v>
      </c>
      <c r="F156" s="233">
        <v>3.5999999999999997E-2</v>
      </c>
      <c r="G156" s="196">
        <v>0.19500000000000001</v>
      </c>
      <c r="H156" s="148">
        <v>6.7000000000000004E-2</v>
      </c>
      <c r="I156" s="197"/>
      <c r="J156" s="103">
        <v>31636.713</v>
      </c>
      <c r="K156" s="104">
        <v>155719.56299999999</v>
      </c>
      <c r="L156" s="105">
        <v>28643.726999999999</v>
      </c>
      <c r="M156" s="106"/>
    </row>
    <row r="157" spans="1:15" x14ac:dyDescent="0.3">
      <c r="D157" s="97" t="s">
        <v>100</v>
      </c>
      <c r="E157" s="186" t="s">
        <v>90</v>
      </c>
      <c r="F157" s="233">
        <v>0.17899999999999999</v>
      </c>
      <c r="G157" s="196">
        <v>0.26</v>
      </c>
      <c r="H157" s="148">
        <v>0.19500000000000001</v>
      </c>
      <c r="I157" s="197"/>
      <c r="J157" s="103">
        <v>158057.57800000001</v>
      </c>
      <c r="K157" s="104">
        <v>206869.875</v>
      </c>
      <c r="L157" s="105">
        <v>83941.554999999993</v>
      </c>
      <c r="M157" s="106"/>
    </row>
    <row r="158" spans="1:15" x14ac:dyDescent="0.3">
      <c r="A158" s="3"/>
      <c r="D158" s="97" t="s">
        <v>101</v>
      </c>
      <c r="E158" s="186" t="s">
        <v>90</v>
      </c>
      <c r="F158" s="233">
        <v>0.20399999999999999</v>
      </c>
      <c r="G158" s="196">
        <v>8.8999999999999996E-2</v>
      </c>
      <c r="H158" s="148">
        <v>0.20699999999999999</v>
      </c>
      <c r="I158" s="197"/>
      <c r="J158" s="103">
        <v>179993.90599999999</v>
      </c>
      <c r="K158" s="104">
        <v>71216.547000000006</v>
      </c>
      <c r="L158" s="105">
        <v>89076.547000000006</v>
      </c>
      <c r="M158" s="106"/>
    </row>
    <row r="159" spans="1:15" x14ac:dyDescent="0.3">
      <c r="A159" s="3"/>
      <c r="D159" s="97" t="s">
        <v>102</v>
      </c>
      <c r="E159" s="186" t="s">
        <v>90</v>
      </c>
      <c r="F159" s="233">
        <v>0.161</v>
      </c>
      <c r="G159" s="196">
        <v>0.08</v>
      </c>
      <c r="H159" s="148">
        <v>0.182</v>
      </c>
      <c r="I159" s="197"/>
      <c r="J159" s="103">
        <v>141932</v>
      </c>
      <c r="K159" s="104">
        <v>63643.726999999999</v>
      </c>
      <c r="L159" s="105">
        <v>78295.281000000003</v>
      </c>
      <c r="M159" s="106"/>
    </row>
    <row r="160" spans="1:15" x14ac:dyDescent="0.3">
      <c r="A160" s="3"/>
      <c r="D160" s="97" t="s">
        <v>103</v>
      </c>
      <c r="E160" s="186" t="s">
        <v>91</v>
      </c>
      <c r="F160" s="233">
        <v>8.9999999999999993E-3</v>
      </c>
      <c r="G160" s="196">
        <v>4.7E-2</v>
      </c>
      <c r="H160" s="148">
        <v>2.9000000000000001E-2</v>
      </c>
      <c r="I160" s="197"/>
      <c r="J160" s="103">
        <v>7750.9229999999998</v>
      </c>
      <c r="K160" s="104">
        <v>37150.858999999997</v>
      </c>
      <c r="L160" s="105">
        <v>12682.217000000001</v>
      </c>
      <c r="M160" s="106"/>
    </row>
    <row r="161" spans="1:13" x14ac:dyDescent="0.3">
      <c r="A161" s="3"/>
      <c r="D161" s="97" t="s">
        <v>104</v>
      </c>
      <c r="E161" s="186" t="s">
        <v>91</v>
      </c>
      <c r="F161" s="233">
        <v>8.9999999999999993E-3</v>
      </c>
      <c r="G161" s="196">
        <v>2.5000000000000001E-2</v>
      </c>
      <c r="H161" s="148">
        <v>2.4E-2</v>
      </c>
      <c r="I161" s="197"/>
      <c r="J161" s="103">
        <v>7670.7550000000001</v>
      </c>
      <c r="K161" s="104">
        <v>20170.199000000001</v>
      </c>
      <c r="L161" s="105">
        <v>10119.046</v>
      </c>
      <c r="M161" s="106"/>
    </row>
    <row r="162" spans="1:13" x14ac:dyDescent="0.3">
      <c r="A162" s="3"/>
      <c r="D162" s="97" t="s">
        <v>105</v>
      </c>
      <c r="E162" s="186" t="s">
        <v>92</v>
      </c>
      <c r="F162" s="233">
        <v>9.6000000000000002E-2</v>
      </c>
      <c r="G162" s="196">
        <v>5.0999999999999997E-2</v>
      </c>
      <c r="H162" s="148">
        <v>9.7000000000000003E-2</v>
      </c>
      <c r="I162" s="197"/>
      <c r="J162" s="103">
        <v>84359.726999999999</v>
      </c>
      <c r="K162" s="104">
        <v>40671.574000000001</v>
      </c>
      <c r="L162" s="105">
        <v>41848.699000000001</v>
      </c>
      <c r="M162" s="106"/>
    </row>
    <row r="163" spans="1:13" x14ac:dyDescent="0.3">
      <c r="A163" s="3"/>
      <c r="D163" s="97" t="s">
        <v>106</v>
      </c>
      <c r="E163" s="186" t="s">
        <v>92</v>
      </c>
      <c r="F163" s="233">
        <v>5.1999999999999998E-2</v>
      </c>
      <c r="G163" s="196">
        <v>8.9999999999999993E-3</v>
      </c>
      <c r="H163" s="148">
        <v>2.7E-2</v>
      </c>
      <c r="I163" s="197"/>
      <c r="J163" s="103">
        <v>45424.726999999999</v>
      </c>
      <c r="K163" s="104">
        <v>7084.6270000000004</v>
      </c>
      <c r="L163" s="105">
        <v>11634.646000000001</v>
      </c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136</v>
      </c>
      <c r="F184" s="235">
        <f t="shared" ref="F184:M184" si="3">SUM(F154:F183)</f>
        <v>1.0009999999999999</v>
      </c>
      <c r="G184" s="236">
        <f t="shared" si="3"/>
        <v>1</v>
      </c>
      <c r="H184" s="236">
        <f t="shared" si="3"/>
        <v>1</v>
      </c>
      <c r="I184" s="237">
        <f t="shared" si="3"/>
        <v>0</v>
      </c>
      <c r="J184" s="238">
        <f t="shared" si="3"/>
        <v>881172.85999999987</v>
      </c>
      <c r="K184" s="119">
        <f t="shared" si="3"/>
        <v>797168.05699999991</v>
      </c>
      <c r="L184" s="119">
        <f t="shared" si="3"/>
        <v>430423.10900000005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143</v>
      </c>
    </row>
    <row r="187" spans="1:13" s="81" customFormat="1" x14ac:dyDescent="0.3">
      <c r="B187" s="82"/>
      <c r="D187" s="320" t="s">
        <v>58</v>
      </c>
      <c r="E187" s="321"/>
      <c r="F187" s="324" t="s">
        <v>41</v>
      </c>
      <c r="G187" s="325"/>
      <c r="H187" s="325"/>
      <c r="I187" s="326"/>
      <c r="J187" s="324" t="s">
        <v>144</v>
      </c>
      <c r="K187" s="325"/>
      <c r="L187" s="325"/>
      <c r="M187" s="326"/>
    </row>
    <row r="188" spans="1:13" s="81" customFormat="1" x14ac:dyDescent="0.3">
      <c r="B188" s="82"/>
      <c r="D188" s="322"/>
      <c r="E188" s="323"/>
      <c r="F188" s="83" t="s">
        <v>43</v>
      </c>
      <c r="G188" s="84" t="s">
        <v>44</v>
      </c>
      <c r="H188" s="85" t="s">
        <v>45</v>
      </c>
      <c r="I188" s="86"/>
      <c r="J188" s="83" t="s">
        <v>43</v>
      </c>
      <c r="K188" s="84" t="s">
        <v>44</v>
      </c>
      <c r="L188" s="85" t="s">
        <v>45</v>
      </c>
      <c r="M188" s="86"/>
    </row>
    <row r="189" spans="1:13" s="1" customFormat="1" x14ac:dyDescent="0.3">
      <c r="B189" s="2"/>
      <c r="D189" s="87" t="s">
        <v>31</v>
      </c>
      <c r="E189" s="180" t="s">
        <v>89</v>
      </c>
      <c r="F189" s="89">
        <v>0.251</v>
      </c>
      <c r="G189" s="90">
        <v>0.48599999999999999</v>
      </c>
      <c r="H189" s="91">
        <v>0.28599999999999998</v>
      </c>
      <c r="I189" s="92"/>
      <c r="J189" s="93">
        <v>2291</v>
      </c>
      <c r="K189" s="94">
        <v>3237</v>
      </c>
      <c r="L189" s="95">
        <v>318</v>
      </c>
      <c r="M189" s="96"/>
    </row>
    <row r="190" spans="1:13" x14ac:dyDescent="0.3">
      <c r="D190" s="97" t="s">
        <v>32</v>
      </c>
      <c r="E190" s="186" t="s">
        <v>89</v>
      </c>
      <c r="F190" s="99">
        <v>0.45200000000000001</v>
      </c>
      <c r="G190" s="100">
        <v>0.14699999999999999</v>
      </c>
      <c r="H190" s="101">
        <v>0.29599999999999999</v>
      </c>
      <c r="I190" s="102"/>
      <c r="J190" s="103">
        <v>4121</v>
      </c>
      <c r="K190" s="104">
        <v>979</v>
      </c>
      <c r="L190" s="105">
        <v>329</v>
      </c>
      <c r="M190" s="106"/>
    </row>
    <row r="191" spans="1:13" x14ac:dyDescent="0.3">
      <c r="D191" s="97" t="s">
        <v>99</v>
      </c>
      <c r="E191" s="186" t="s">
        <v>90</v>
      </c>
      <c r="F191" s="99">
        <v>0.32800000000000001</v>
      </c>
      <c r="G191" s="100">
        <v>0.59799999999999998</v>
      </c>
      <c r="H191" s="101">
        <v>0.38300000000000001</v>
      </c>
      <c r="I191" s="102"/>
      <c r="J191" s="103">
        <v>2988</v>
      </c>
      <c r="K191" s="104">
        <v>3987</v>
      </c>
      <c r="L191" s="105">
        <v>426</v>
      </c>
      <c r="M191" s="106"/>
    </row>
    <row r="192" spans="1:13" x14ac:dyDescent="0.3">
      <c r="D192" s="97" t="s">
        <v>100</v>
      </c>
      <c r="E192" s="186" t="s">
        <v>90</v>
      </c>
      <c r="F192" s="99">
        <v>0.46600000000000003</v>
      </c>
      <c r="G192" s="100">
        <v>0.50600000000000001</v>
      </c>
      <c r="H192" s="101">
        <v>0.443</v>
      </c>
      <c r="I192" s="102"/>
      <c r="J192" s="103">
        <v>4244</v>
      </c>
      <c r="K192" s="104">
        <v>3373</v>
      </c>
      <c r="L192" s="105">
        <v>492</v>
      </c>
      <c r="M192" s="106"/>
    </row>
    <row r="193" spans="1:13" x14ac:dyDescent="0.3">
      <c r="A193" s="3"/>
      <c r="D193" s="97" t="s">
        <v>101</v>
      </c>
      <c r="E193" s="186" t="s">
        <v>90</v>
      </c>
      <c r="F193" s="99">
        <v>0.51</v>
      </c>
      <c r="G193" s="100">
        <v>0.36099999999999999</v>
      </c>
      <c r="H193" s="101">
        <v>0.498</v>
      </c>
      <c r="I193" s="102"/>
      <c r="J193" s="103">
        <v>4646</v>
      </c>
      <c r="K193" s="104">
        <v>2408</v>
      </c>
      <c r="L193" s="105">
        <v>553</v>
      </c>
      <c r="M193" s="106"/>
    </row>
    <row r="194" spans="1:13" x14ac:dyDescent="0.3">
      <c r="A194" s="3"/>
      <c r="D194" s="97" t="s">
        <v>102</v>
      </c>
      <c r="E194" s="186" t="s">
        <v>90</v>
      </c>
      <c r="F194" s="99">
        <v>0.49399999999999999</v>
      </c>
      <c r="G194" s="100">
        <v>0.38100000000000001</v>
      </c>
      <c r="H194" s="101">
        <v>0.495</v>
      </c>
      <c r="I194" s="102"/>
      <c r="J194" s="103">
        <v>4504</v>
      </c>
      <c r="K194" s="104">
        <v>2538</v>
      </c>
      <c r="L194" s="105">
        <v>550</v>
      </c>
      <c r="M194" s="106"/>
    </row>
    <row r="195" spans="1:13" x14ac:dyDescent="0.3">
      <c r="A195" s="3"/>
      <c r="D195" s="97" t="s">
        <v>103</v>
      </c>
      <c r="E195" s="186" t="s">
        <v>91</v>
      </c>
      <c r="F195" s="99">
        <v>0.13800000000000001</v>
      </c>
      <c r="G195" s="100">
        <v>0.35699999999999998</v>
      </c>
      <c r="H195" s="101">
        <v>0.38300000000000001</v>
      </c>
      <c r="I195" s="102"/>
      <c r="J195" s="103">
        <v>1255</v>
      </c>
      <c r="K195" s="104">
        <v>2382</v>
      </c>
      <c r="L195" s="105">
        <v>426</v>
      </c>
      <c r="M195" s="106"/>
    </row>
    <row r="196" spans="1:13" x14ac:dyDescent="0.3">
      <c r="A196" s="3"/>
      <c r="D196" s="97" t="s">
        <v>104</v>
      </c>
      <c r="E196" s="186" t="s">
        <v>91</v>
      </c>
      <c r="F196" s="99">
        <v>0.13900000000000001</v>
      </c>
      <c r="G196" s="100">
        <v>0.35</v>
      </c>
      <c r="H196" s="101">
        <v>0.38300000000000001</v>
      </c>
      <c r="I196" s="102"/>
      <c r="J196" s="103">
        <v>1263</v>
      </c>
      <c r="K196" s="104">
        <v>2332</v>
      </c>
      <c r="L196" s="105">
        <v>425</v>
      </c>
      <c r="M196" s="106"/>
    </row>
    <row r="197" spans="1:13" x14ac:dyDescent="0.3">
      <c r="A197" s="3"/>
      <c r="D197" s="97" t="s">
        <v>105</v>
      </c>
      <c r="E197" s="186" t="s">
        <v>92</v>
      </c>
      <c r="F197" s="99">
        <v>0.39900000000000002</v>
      </c>
      <c r="G197" s="100">
        <v>0.34699999999999998</v>
      </c>
      <c r="H197" s="101">
        <v>0.38600000000000001</v>
      </c>
      <c r="I197" s="102"/>
      <c r="J197" s="103">
        <v>3634</v>
      </c>
      <c r="K197" s="104">
        <v>2314</v>
      </c>
      <c r="L197" s="105">
        <v>429</v>
      </c>
      <c r="M197" s="106"/>
    </row>
    <row r="198" spans="1:13" x14ac:dyDescent="0.3">
      <c r="A198" s="3"/>
      <c r="D198" s="97" t="s">
        <v>106</v>
      </c>
      <c r="E198" s="186" t="s">
        <v>92</v>
      </c>
      <c r="F198" s="99">
        <v>0.49099999999999999</v>
      </c>
      <c r="G198" s="100">
        <v>0.153</v>
      </c>
      <c r="H198" s="101">
        <v>0.33400000000000002</v>
      </c>
      <c r="I198" s="102"/>
      <c r="J198" s="103">
        <v>4474</v>
      </c>
      <c r="K198" s="104">
        <v>1019</v>
      </c>
      <c r="L198" s="105">
        <v>371</v>
      </c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46</v>
      </c>
      <c r="J219" s="118">
        <v>9111</v>
      </c>
      <c r="K219" s="119">
        <v>6667</v>
      </c>
      <c r="L219" s="119">
        <v>1111</v>
      </c>
      <c r="M219" s="120"/>
    </row>
    <row r="221" spans="1:13" s="5" customFormat="1" ht="23.4" x14ac:dyDescent="0.3">
      <c r="A221" s="6" t="s">
        <v>145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146</v>
      </c>
    </row>
    <row r="223" spans="1:13" s="81" customFormat="1" ht="28.8" x14ac:dyDescent="0.3">
      <c r="B223" s="82"/>
      <c r="E223" s="319" t="s">
        <v>58</v>
      </c>
      <c r="F223" s="152" t="s">
        <v>60</v>
      </c>
      <c r="G223" s="163" t="s">
        <v>110</v>
      </c>
      <c r="H223" s="130" t="s">
        <v>111</v>
      </c>
      <c r="I223" s="129" t="s">
        <v>112</v>
      </c>
      <c r="J223" s="141" t="s">
        <v>113</v>
      </c>
      <c r="K223" s="131" t="s">
        <v>147</v>
      </c>
    </row>
    <row r="224" spans="1:13" s="1" customFormat="1" x14ac:dyDescent="0.3">
      <c r="B224" s="2"/>
      <c r="E224" s="87" t="s">
        <v>31</v>
      </c>
      <c r="F224" s="239">
        <v>2.29</v>
      </c>
      <c r="G224" s="240">
        <v>3.6</v>
      </c>
      <c r="H224" s="241">
        <v>2.64</v>
      </c>
      <c r="I224" s="240">
        <v>2.2400000000000002</v>
      </c>
      <c r="J224" s="241">
        <v>1.69</v>
      </c>
      <c r="K224" s="242">
        <v>2.3199999999999998</v>
      </c>
    </row>
    <row r="225" spans="1:11" x14ac:dyDescent="0.3">
      <c r="E225" s="97" t="s">
        <v>32</v>
      </c>
      <c r="F225" s="243">
        <v>4.26</v>
      </c>
      <c r="G225" s="244">
        <v>2.95</v>
      </c>
      <c r="H225" s="245">
        <v>5.92</v>
      </c>
      <c r="I225" s="244">
        <v>5.33</v>
      </c>
      <c r="J225" s="245">
        <v>5.36</v>
      </c>
      <c r="K225" s="246">
        <v>4.63</v>
      </c>
    </row>
    <row r="226" spans="1:11" x14ac:dyDescent="0.3">
      <c r="E226" s="97" t="s">
        <v>99</v>
      </c>
      <c r="F226" s="243">
        <v>2.4900000000000002</v>
      </c>
      <c r="G226" s="244">
        <v>4.25</v>
      </c>
      <c r="H226" s="245">
        <v>1.84</v>
      </c>
      <c r="I226" s="244">
        <v>2.88</v>
      </c>
      <c r="J226" s="245">
        <v>2.2200000000000002</v>
      </c>
      <c r="K226" s="246">
        <v>2.1</v>
      </c>
    </row>
    <row r="227" spans="1:11" x14ac:dyDescent="0.3">
      <c r="E227" s="97" t="s">
        <v>100</v>
      </c>
      <c r="F227" s="243">
        <v>2.11</v>
      </c>
      <c r="G227" s="244">
        <v>4.7699999999999996</v>
      </c>
      <c r="H227" s="245">
        <v>2.39</v>
      </c>
      <c r="I227" s="244">
        <v>4.22</v>
      </c>
      <c r="J227" s="245">
        <v>3.42</v>
      </c>
      <c r="K227" s="246">
        <v>2.89</v>
      </c>
    </row>
    <row r="228" spans="1:11" x14ac:dyDescent="0.3">
      <c r="A228" s="3"/>
      <c r="E228" s="97" t="s">
        <v>101</v>
      </c>
      <c r="F228" s="243">
        <v>5.0999999999999996</v>
      </c>
      <c r="G228" s="244">
        <v>6.37</v>
      </c>
      <c r="H228" s="245">
        <v>5.16</v>
      </c>
      <c r="I228" s="244">
        <v>5.93</v>
      </c>
      <c r="J228" s="245">
        <v>5.72</v>
      </c>
      <c r="K228" s="246">
        <v>5.51</v>
      </c>
    </row>
    <row r="229" spans="1:11" x14ac:dyDescent="0.3">
      <c r="A229" s="3"/>
      <c r="E229" s="97" t="s">
        <v>102</v>
      </c>
      <c r="F229" s="243">
        <v>3.3</v>
      </c>
      <c r="G229" s="244">
        <v>6.37</v>
      </c>
      <c r="H229" s="245">
        <v>3.4</v>
      </c>
      <c r="I229" s="244">
        <v>4.22</v>
      </c>
      <c r="J229" s="245">
        <v>4.71</v>
      </c>
      <c r="K229" s="246">
        <v>5.48</v>
      </c>
    </row>
    <row r="230" spans="1:11" x14ac:dyDescent="0.3">
      <c r="A230" s="3"/>
      <c r="E230" s="97" t="s">
        <v>103</v>
      </c>
      <c r="F230" s="243">
        <v>1.73</v>
      </c>
      <c r="G230" s="244">
        <v>1.63</v>
      </c>
      <c r="H230" s="245">
        <v>3.31</v>
      </c>
      <c r="I230" s="244">
        <v>1.61</v>
      </c>
      <c r="J230" s="245">
        <v>1.52</v>
      </c>
      <c r="K230" s="246">
        <v>2.2799999999999998</v>
      </c>
    </row>
    <row r="231" spans="1:11" x14ac:dyDescent="0.3">
      <c r="A231" s="3"/>
      <c r="E231" s="97" t="s">
        <v>104</v>
      </c>
      <c r="F231" s="243">
        <v>1.73</v>
      </c>
      <c r="G231" s="244">
        <v>3.23</v>
      </c>
      <c r="H231" s="245">
        <v>4</v>
      </c>
      <c r="I231" s="244">
        <v>2.0699999999999998</v>
      </c>
      <c r="J231" s="245">
        <v>2.78</v>
      </c>
      <c r="K231" s="246">
        <v>4.33</v>
      </c>
    </row>
    <row r="232" spans="1:11" x14ac:dyDescent="0.3">
      <c r="A232" s="3"/>
      <c r="E232" s="97" t="s">
        <v>105</v>
      </c>
      <c r="F232" s="243">
        <v>5.12</v>
      </c>
      <c r="G232" s="244">
        <v>6.5</v>
      </c>
      <c r="H232" s="245">
        <v>4.95</v>
      </c>
      <c r="I232" s="244">
        <v>4.45</v>
      </c>
      <c r="J232" s="245">
        <v>5.27</v>
      </c>
      <c r="K232" s="246">
        <v>5.54</v>
      </c>
    </row>
    <row r="233" spans="1:11" x14ac:dyDescent="0.3">
      <c r="A233" s="3"/>
      <c r="E233" s="97" t="s">
        <v>106</v>
      </c>
      <c r="F233" s="243">
        <v>3.18</v>
      </c>
      <c r="G233" s="244">
        <v>1.82</v>
      </c>
      <c r="H233" s="245">
        <v>1.89</v>
      </c>
      <c r="I233" s="244">
        <v>6.09</v>
      </c>
      <c r="J233" s="245">
        <v>5.88</v>
      </c>
      <c r="K233" s="246">
        <v>4.8499999999999996</v>
      </c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148</v>
      </c>
    </row>
    <row r="256" spans="1:11" s="81" customFormat="1" x14ac:dyDescent="0.3">
      <c r="B256" s="82"/>
      <c r="D256" s="251" t="s">
        <v>149</v>
      </c>
      <c r="E256" s="252" t="s">
        <v>85</v>
      </c>
      <c r="F256" s="152" t="s">
        <v>60</v>
      </c>
      <c r="G256" s="163" t="s">
        <v>110</v>
      </c>
      <c r="H256" s="130" t="s">
        <v>111</v>
      </c>
      <c r="I256" s="129" t="s">
        <v>112</v>
      </c>
      <c r="J256" s="141" t="s">
        <v>113</v>
      </c>
      <c r="K256" s="131" t="s">
        <v>147</v>
      </c>
    </row>
    <row r="257" spans="1:11" s="1" customFormat="1" x14ac:dyDescent="0.3">
      <c r="B257" s="2"/>
      <c r="D257" s="87" t="s">
        <v>130</v>
      </c>
      <c r="E257" s="253">
        <v>5</v>
      </c>
      <c r="F257" s="239">
        <v>4.3099999999999996</v>
      </c>
      <c r="G257" s="240">
        <v>2.63</v>
      </c>
      <c r="H257" s="241">
        <v>5.32</v>
      </c>
      <c r="I257" s="240">
        <v>5.63</v>
      </c>
      <c r="J257" s="241">
        <v>5.68</v>
      </c>
      <c r="K257" s="242">
        <v>4.4800000000000004</v>
      </c>
    </row>
    <row r="258" spans="1:11" x14ac:dyDescent="0.3">
      <c r="D258" s="97" t="s">
        <v>133</v>
      </c>
      <c r="E258" s="254">
        <v>5</v>
      </c>
      <c r="F258" s="243">
        <v>3.29</v>
      </c>
      <c r="G258" s="244">
        <v>6.33</v>
      </c>
      <c r="H258" s="245">
        <v>3.45</v>
      </c>
      <c r="I258" s="244">
        <v>4.03</v>
      </c>
      <c r="J258" s="245">
        <v>4.5599999999999996</v>
      </c>
      <c r="K258" s="246">
        <v>5.45</v>
      </c>
    </row>
    <row r="259" spans="1:11" x14ac:dyDescent="0.3">
      <c r="D259" s="97" t="s">
        <v>132</v>
      </c>
      <c r="E259" s="254">
        <v>5</v>
      </c>
      <c r="F259" s="243">
        <v>4.72</v>
      </c>
      <c r="G259" s="244">
        <v>5.83</v>
      </c>
      <c r="H259" s="245">
        <v>4.9400000000000004</v>
      </c>
      <c r="I259" s="244">
        <v>5.78</v>
      </c>
      <c r="J259" s="245">
        <v>5.8</v>
      </c>
      <c r="K259" s="246">
        <v>5.72</v>
      </c>
    </row>
    <row r="260" spans="1:11" x14ac:dyDescent="0.3">
      <c r="D260" s="97" t="s">
        <v>134</v>
      </c>
      <c r="E260" s="254">
        <v>5</v>
      </c>
      <c r="F260" s="243">
        <v>2.72</v>
      </c>
      <c r="G260" s="244">
        <v>4.05</v>
      </c>
      <c r="H260" s="245">
        <v>1.92</v>
      </c>
      <c r="I260" s="244">
        <v>3.16</v>
      </c>
      <c r="J260" s="245">
        <v>2.4</v>
      </c>
      <c r="K260" s="246">
        <v>2.08</v>
      </c>
    </row>
    <row r="261" spans="1:11" x14ac:dyDescent="0.3">
      <c r="A261" s="3"/>
      <c r="D261" s="97" t="s">
        <v>131</v>
      </c>
      <c r="E261" s="254">
        <v>5</v>
      </c>
      <c r="F261" s="243">
        <v>2.09</v>
      </c>
      <c r="G261" s="244">
        <v>4.67</v>
      </c>
      <c r="H261" s="245">
        <v>2.83</v>
      </c>
      <c r="I261" s="244">
        <v>4.72</v>
      </c>
      <c r="J261" s="245">
        <v>4.55</v>
      </c>
      <c r="K261" s="246">
        <v>2.75</v>
      </c>
    </row>
    <row r="262" spans="1:11" x14ac:dyDescent="0.3">
      <c r="A262" s="3"/>
      <c r="D262" s="97" t="s">
        <v>130</v>
      </c>
      <c r="E262" s="254">
        <v>4</v>
      </c>
      <c r="F262" s="243">
        <v>4.3899999999999997</v>
      </c>
      <c r="G262" s="244">
        <v>2.2999999999999998</v>
      </c>
      <c r="H262" s="245">
        <v>5.45</v>
      </c>
      <c r="I262" s="244">
        <v>5.7</v>
      </c>
      <c r="J262" s="245">
        <v>5.85</v>
      </c>
      <c r="K262" s="246">
        <v>4.1399999999999997</v>
      </c>
    </row>
    <row r="263" spans="1:11" x14ac:dyDescent="0.3">
      <c r="A263" s="3"/>
      <c r="D263" s="97" t="s">
        <v>133</v>
      </c>
      <c r="E263" s="254">
        <v>4</v>
      </c>
      <c r="F263" s="243">
        <v>3.28</v>
      </c>
      <c r="G263" s="244">
        <v>6.36</v>
      </c>
      <c r="H263" s="245">
        <v>3.51</v>
      </c>
      <c r="I263" s="244">
        <v>4.13</v>
      </c>
      <c r="J263" s="245">
        <v>4.6500000000000004</v>
      </c>
      <c r="K263" s="246">
        <v>5.51</v>
      </c>
    </row>
    <row r="264" spans="1:11" x14ac:dyDescent="0.3">
      <c r="A264" s="3"/>
      <c r="D264" s="97" t="s">
        <v>132</v>
      </c>
      <c r="E264" s="254">
        <v>4</v>
      </c>
      <c r="F264" s="243">
        <v>4.82</v>
      </c>
      <c r="G264" s="244">
        <v>5.84</v>
      </c>
      <c r="H264" s="245">
        <v>4.99</v>
      </c>
      <c r="I264" s="244">
        <v>5.7</v>
      </c>
      <c r="J264" s="245">
        <v>5.75</v>
      </c>
      <c r="K264" s="246">
        <v>5.58</v>
      </c>
    </row>
    <row r="265" spans="1:11" x14ac:dyDescent="0.3">
      <c r="A265" s="3"/>
      <c r="D265" s="97" t="s">
        <v>134</v>
      </c>
      <c r="E265" s="254">
        <v>4</v>
      </c>
      <c r="F265" s="243">
        <v>2.68</v>
      </c>
      <c r="G265" s="244">
        <v>3.98</v>
      </c>
      <c r="H265" s="245">
        <v>1.87</v>
      </c>
      <c r="I265" s="244">
        <v>3.03</v>
      </c>
      <c r="J265" s="245">
        <v>2.29</v>
      </c>
      <c r="K265" s="246">
        <v>2.09</v>
      </c>
    </row>
    <row r="266" spans="1:11" x14ac:dyDescent="0.3">
      <c r="A266" s="3"/>
      <c r="D266" s="97" t="s">
        <v>131</v>
      </c>
      <c r="E266" s="254">
        <v>4</v>
      </c>
      <c r="F266" s="243">
        <v>1.99</v>
      </c>
      <c r="G266" s="244">
        <v>4.75</v>
      </c>
      <c r="H266" s="245">
        <v>2.85</v>
      </c>
      <c r="I266" s="244">
        <v>4.5599999999999996</v>
      </c>
      <c r="J266" s="245">
        <v>4.46</v>
      </c>
      <c r="K266" s="246">
        <v>2.86</v>
      </c>
    </row>
    <row r="267" spans="1:11" x14ac:dyDescent="0.3">
      <c r="A267" s="3"/>
      <c r="D267" s="97" t="s">
        <v>130</v>
      </c>
      <c r="E267" s="254">
        <v>3</v>
      </c>
      <c r="F267" s="243">
        <v>4.47</v>
      </c>
      <c r="G267" s="244">
        <v>2.0699999999999998</v>
      </c>
      <c r="H267" s="245">
        <v>5.63</v>
      </c>
      <c r="I267" s="244">
        <v>5.82</v>
      </c>
      <c r="J267" s="245">
        <v>6.02</v>
      </c>
      <c r="K267" s="246">
        <v>3.89</v>
      </c>
    </row>
    <row r="268" spans="1:11" x14ac:dyDescent="0.3">
      <c r="A268" s="3"/>
      <c r="D268" s="97" t="s">
        <v>133</v>
      </c>
      <c r="E268" s="254">
        <v>3</v>
      </c>
      <c r="F268" s="243">
        <v>3.28</v>
      </c>
      <c r="G268" s="244">
        <v>6.36</v>
      </c>
      <c r="H268" s="245">
        <v>3.53</v>
      </c>
      <c r="I268" s="244">
        <v>4.29</v>
      </c>
      <c r="J268" s="245">
        <v>4.7</v>
      </c>
      <c r="K268" s="246">
        <v>5.54</v>
      </c>
    </row>
    <row r="269" spans="1:11" x14ac:dyDescent="0.3">
      <c r="A269" s="3"/>
      <c r="D269" s="97" t="s">
        <v>132</v>
      </c>
      <c r="E269" s="254">
        <v>3</v>
      </c>
      <c r="F269" s="243">
        <v>5.07</v>
      </c>
      <c r="G269" s="244">
        <v>5.84</v>
      </c>
      <c r="H269" s="245">
        <v>5.01</v>
      </c>
      <c r="I269" s="244">
        <v>5.62</v>
      </c>
      <c r="J269" s="245">
        <v>5.59</v>
      </c>
      <c r="K269" s="246">
        <v>5.43</v>
      </c>
    </row>
    <row r="270" spans="1:11" x14ac:dyDescent="0.3">
      <c r="A270" s="3"/>
      <c r="D270" s="97" t="s">
        <v>134</v>
      </c>
      <c r="E270" s="254">
        <v>3</v>
      </c>
      <c r="F270" s="243">
        <v>2.62</v>
      </c>
      <c r="G270" s="244">
        <v>3.91</v>
      </c>
      <c r="H270" s="245">
        <v>1.82</v>
      </c>
      <c r="I270" s="244">
        <v>2.88</v>
      </c>
      <c r="J270" s="245">
        <v>2.27</v>
      </c>
      <c r="K270" s="246">
        <v>2.11</v>
      </c>
    </row>
    <row r="271" spans="1:11" x14ac:dyDescent="0.3">
      <c r="A271" s="3"/>
      <c r="D271" s="97" t="s">
        <v>131</v>
      </c>
      <c r="E271" s="254">
        <v>3</v>
      </c>
      <c r="F271" s="243">
        <v>1.93</v>
      </c>
      <c r="G271" s="244">
        <v>4.8600000000000003</v>
      </c>
      <c r="H271" s="245">
        <v>2.88</v>
      </c>
      <c r="I271" s="244">
        <v>4.41</v>
      </c>
      <c r="J271" s="245">
        <v>4.25</v>
      </c>
      <c r="K271" s="246">
        <v>2.93</v>
      </c>
    </row>
    <row r="272" spans="1:11" x14ac:dyDescent="0.3">
      <c r="A272" s="3"/>
      <c r="D272" s="97" t="s">
        <v>130</v>
      </c>
      <c r="E272" s="254">
        <v>2</v>
      </c>
      <c r="F272" s="243">
        <v>4.55</v>
      </c>
      <c r="G272" s="244">
        <v>1.91</v>
      </c>
      <c r="H272" s="245">
        <v>5.82</v>
      </c>
      <c r="I272" s="244">
        <v>5.91</v>
      </c>
      <c r="J272" s="245">
        <v>6.13</v>
      </c>
      <c r="K272" s="246">
        <v>3.7</v>
      </c>
    </row>
    <row r="273" spans="1:11" x14ac:dyDescent="0.3">
      <c r="A273" s="3"/>
      <c r="D273" s="97" t="s">
        <v>133</v>
      </c>
      <c r="E273" s="254">
        <v>2</v>
      </c>
      <c r="F273" s="243">
        <v>3.27</v>
      </c>
      <c r="G273" s="244">
        <v>6.37</v>
      </c>
      <c r="H273" s="245">
        <v>3.55</v>
      </c>
      <c r="I273" s="244">
        <v>4.47</v>
      </c>
      <c r="J273" s="245">
        <v>4.78</v>
      </c>
      <c r="K273" s="246">
        <v>5.57</v>
      </c>
    </row>
    <row r="274" spans="1:11" x14ac:dyDescent="0.3">
      <c r="A274" s="3"/>
      <c r="D274" s="97" t="s">
        <v>132</v>
      </c>
      <c r="E274" s="254">
        <v>2</v>
      </c>
      <c r="F274" s="243">
        <v>5.32</v>
      </c>
      <c r="G274" s="244">
        <v>5.85</v>
      </c>
      <c r="H274" s="245">
        <v>5.03</v>
      </c>
      <c r="I274" s="244">
        <v>5.54</v>
      </c>
      <c r="J274" s="245">
        <v>5.43</v>
      </c>
      <c r="K274" s="246">
        <v>5.23</v>
      </c>
    </row>
    <row r="275" spans="1:11" x14ac:dyDescent="0.3">
      <c r="A275" s="3"/>
      <c r="D275" s="97" t="s">
        <v>134</v>
      </c>
      <c r="E275" s="254">
        <v>2</v>
      </c>
      <c r="F275" s="243">
        <v>2.58</v>
      </c>
      <c r="G275" s="244">
        <v>3.9</v>
      </c>
      <c r="H275" s="245">
        <v>1.78</v>
      </c>
      <c r="I275" s="244">
        <v>2.73</v>
      </c>
      <c r="J275" s="245">
        <v>2.25</v>
      </c>
      <c r="K275" s="246">
        <v>2.13</v>
      </c>
    </row>
    <row r="276" spans="1:11" x14ac:dyDescent="0.3">
      <c r="A276" s="3"/>
      <c r="D276" s="97" t="s">
        <v>131</v>
      </c>
      <c r="E276" s="254">
        <v>2</v>
      </c>
      <c r="F276" s="243">
        <v>1.87</v>
      </c>
      <c r="G276" s="244">
        <v>4.97</v>
      </c>
      <c r="H276" s="245">
        <v>2.9</v>
      </c>
      <c r="I276" s="244">
        <v>4.2699999999999996</v>
      </c>
      <c r="J276" s="245">
        <v>4.05</v>
      </c>
      <c r="K276" s="246">
        <v>3.02</v>
      </c>
    </row>
    <row r="277" spans="1:11" s="1" customFormat="1" x14ac:dyDescent="0.3">
      <c r="A277" s="3"/>
      <c r="B277" s="2"/>
      <c r="D277" s="97" t="s">
        <v>130</v>
      </c>
      <c r="E277" s="254">
        <v>1</v>
      </c>
      <c r="F277" s="243">
        <v>4.6500000000000004</v>
      </c>
      <c r="G277" s="244">
        <v>1.8</v>
      </c>
      <c r="H277" s="245">
        <v>6.03</v>
      </c>
      <c r="I277" s="244">
        <v>5.99</v>
      </c>
      <c r="J277" s="245">
        <v>6.25</v>
      </c>
      <c r="K277" s="246">
        <v>3.54</v>
      </c>
    </row>
    <row r="278" spans="1:11" x14ac:dyDescent="0.3">
      <c r="A278" s="3"/>
      <c r="D278" s="97" t="s">
        <v>133</v>
      </c>
      <c r="E278" s="254">
        <v>1</v>
      </c>
      <c r="F278" s="243">
        <v>3.27</v>
      </c>
      <c r="G278" s="244">
        <v>6.38</v>
      </c>
      <c r="H278" s="245">
        <v>3.57</v>
      </c>
      <c r="I278" s="244">
        <v>4.6399999999999997</v>
      </c>
      <c r="J278" s="245">
        <v>4.83</v>
      </c>
      <c r="K278" s="246">
        <v>5.59</v>
      </c>
    </row>
    <row r="279" spans="1:11" x14ac:dyDescent="0.3">
      <c r="A279" s="3"/>
      <c r="D279" s="97" t="s">
        <v>132</v>
      </c>
      <c r="E279" s="254">
        <v>1</v>
      </c>
      <c r="F279" s="243">
        <v>5.56</v>
      </c>
      <c r="G279" s="244">
        <v>5.85</v>
      </c>
      <c r="H279" s="245">
        <v>5.05</v>
      </c>
      <c r="I279" s="244">
        <v>5.46</v>
      </c>
      <c r="J279" s="245">
        <v>5.28</v>
      </c>
      <c r="K279" s="246">
        <v>5</v>
      </c>
    </row>
    <row r="280" spans="1:11" x14ac:dyDescent="0.3">
      <c r="A280" s="3"/>
      <c r="D280" s="97" t="s">
        <v>134</v>
      </c>
      <c r="E280" s="254">
        <v>1</v>
      </c>
      <c r="F280" s="243">
        <v>2.5299999999999998</v>
      </c>
      <c r="G280" s="244">
        <v>3.89</v>
      </c>
      <c r="H280" s="245">
        <v>1.75</v>
      </c>
      <c r="I280" s="244">
        <v>2.58</v>
      </c>
      <c r="J280" s="245">
        <v>2.2200000000000002</v>
      </c>
      <c r="K280" s="246">
        <v>2.14</v>
      </c>
    </row>
    <row r="281" spans="1:11" s="1" customFormat="1" x14ac:dyDescent="0.3">
      <c r="A281" s="3"/>
      <c r="B281" s="2"/>
      <c r="D281" s="97" t="s">
        <v>131</v>
      </c>
      <c r="E281" s="254">
        <v>1</v>
      </c>
      <c r="F281" s="243">
        <v>1.81</v>
      </c>
      <c r="G281" s="244">
        <v>5.08</v>
      </c>
      <c r="H281" s="245">
        <v>2.93</v>
      </c>
      <c r="I281" s="244">
        <v>4.13</v>
      </c>
      <c r="J281" s="245">
        <v>3.86</v>
      </c>
      <c r="K281" s="246">
        <v>3.14</v>
      </c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150</v>
      </c>
    </row>
    <row r="289" spans="1:11" s="81" customFormat="1" x14ac:dyDescent="0.3">
      <c r="B289" s="82"/>
      <c r="D289" s="256"/>
      <c r="E289" s="257"/>
      <c r="F289" s="258" t="s">
        <v>60</v>
      </c>
      <c r="G289" s="259" t="s">
        <v>110</v>
      </c>
      <c r="H289" s="260" t="s">
        <v>111</v>
      </c>
      <c r="I289" s="261" t="s">
        <v>112</v>
      </c>
      <c r="J289" s="262" t="s">
        <v>113</v>
      </c>
      <c r="K289" s="263" t="s">
        <v>147</v>
      </c>
    </row>
    <row r="290" spans="1:11" x14ac:dyDescent="0.3">
      <c r="E290" s="202" t="s">
        <v>151</v>
      </c>
      <c r="F290" s="247">
        <v>1.3</v>
      </c>
      <c r="G290" s="248">
        <v>3.3</v>
      </c>
      <c r="H290" s="249">
        <v>1.7</v>
      </c>
      <c r="I290" s="248">
        <v>3.1</v>
      </c>
      <c r="J290" s="249">
        <v>5.8</v>
      </c>
      <c r="K290" s="250">
        <v>10</v>
      </c>
    </row>
    <row r="292" spans="1:11" s="5" customFormat="1" ht="23.4" x14ac:dyDescent="0.3">
      <c r="A292" s="6" t="s">
        <v>152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153</v>
      </c>
    </row>
    <row r="294" spans="1:11" s="171" customFormat="1" x14ac:dyDescent="0.3">
      <c r="C294" s="171" t="s">
        <v>154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ht="28.8" x14ac:dyDescent="0.3">
      <c r="B296" s="82"/>
      <c r="E296" s="319" t="s">
        <v>58</v>
      </c>
      <c r="F296" s="152" t="s">
        <v>155</v>
      </c>
      <c r="G296" s="163" t="s">
        <v>156</v>
      </c>
      <c r="H296" s="164" t="s">
        <v>157</v>
      </c>
    </row>
    <row r="297" spans="1:11" s="1" customFormat="1" x14ac:dyDescent="0.3">
      <c r="B297" s="2"/>
      <c r="E297" s="87" t="s">
        <v>31</v>
      </c>
      <c r="F297" s="264">
        <v>11.22</v>
      </c>
      <c r="G297" s="145">
        <v>-14.28</v>
      </c>
      <c r="H297" s="265">
        <v>-4.82</v>
      </c>
    </row>
    <row r="298" spans="1:11" x14ac:dyDescent="0.3">
      <c r="E298" s="97" t="s">
        <v>32</v>
      </c>
      <c r="F298" s="103">
        <v>-4.22</v>
      </c>
      <c r="G298" s="104">
        <v>8.98</v>
      </c>
      <c r="H298" s="266">
        <v>-2.16</v>
      </c>
      <c r="I298" s="3"/>
      <c r="J298" s="3"/>
      <c r="K298" s="3"/>
    </row>
    <row r="299" spans="1:11" x14ac:dyDescent="0.3">
      <c r="E299" s="97" t="s">
        <v>99</v>
      </c>
      <c r="F299" s="103">
        <v>12.64</v>
      </c>
      <c r="G299" s="104">
        <v>-10.52</v>
      </c>
      <c r="H299" s="266">
        <v>-2.7</v>
      </c>
      <c r="I299" s="3"/>
      <c r="J299" s="3"/>
      <c r="K299" s="3"/>
    </row>
    <row r="300" spans="1:11" x14ac:dyDescent="0.3">
      <c r="E300" s="97" t="s">
        <v>100</v>
      </c>
      <c r="F300" s="103">
        <v>7.42</v>
      </c>
      <c r="G300" s="104">
        <v>-2.2799999999999998</v>
      </c>
      <c r="H300" s="266">
        <v>0.18</v>
      </c>
      <c r="I300" s="3"/>
      <c r="J300" s="3"/>
      <c r="K300" s="3"/>
    </row>
    <row r="301" spans="1:11" x14ac:dyDescent="0.3">
      <c r="A301" s="3"/>
      <c r="E301" s="97" t="s">
        <v>101</v>
      </c>
      <c r="F301" s="103">
        <v>-10.06</v>
      </c>
      <c r="G301" s="104">
        <v>11.86</v>
      </c>
      <c r="H301" s="266">
        <v>13.34</v>
      </c>
      <c r="I301" s="3"/>
      <c r="J301" s="3"/>
      <c r="K301" s="3"/>
    </row>
    <row r="302" spans="1:11" x14ac:dyDescent="0.3">
      <c r="A302" s="3"/>
      <c r="E302" s="97" t="s">
        <v>102</v>
      </c>
      <c r="F302" s="103">
        <v>-9.86</v>
      </c>
      <c r="G302" s="104">
        <v>3.76</v>
      </c>
      <c r="H302" s="266">
        <v>9.8000000000000007</v>
      </c>
      <c r="I302" s="3"/>
      <c r="J302" s="3"/>
      <c r="K302" s="3"/>
    </row>
    <row r="303" spans="1:11" x14ac:dyDescent="0.3">
      <c r="A303" s="3"/>
      <c r="E303" s="97" t="s">
        <v>103</v>
      </c>
      <c r="F303" s="103">
        <v>11.5</v>
      </c>
      <c r="G303" s="104">
        <v>-16.36</v>
      </c>
      <c r="H303" s="266">
        <v>-13.48</v>
      </c>
      <c r="I303" s="3"/>
      <c r="J303" s="3"/>
      <c r="K303" s="3"/>
    </row>
    <row r="304" spans="1:11" x14ac:dyDescent="0.3">
      <c r="A304" s="3"/>
      <c r="E304" s="97" t="s">
        <v>104</v>
      </c>
      <c r="F304" s="103">
        <v>-2.2000000000000002</v>
      </c>
      <c r="G304" s="104">
        <v>-9.5399999999999991</v>
      </c>
      <c r="H304" s="266">
        <v>-5.0999999999999996</v>
      </c>
      <c r="I304" s="3"/>
      <c r="J304" s="3"/>
      <c r="K304" s="3"/>
    </row>
    <row r="305" spans="1:11" x14ac:dyDescent="0.3">
      <c r="A305" s="3"/>
      <c r="E305" s="97" t="s">
        <v>105</v>
      </c>
      <c r="F305" s="103">
        <v>-10.26</v>
      </c>
      <c r="G305" s="104">
        <v>6.84</v>
      </c>
      <c r="H305" s="266">
        <v>14.92</v>
      </c>
      <c r="I305" s="3"/>
      <c r="J305" s="3"/>
      <c r="K305" s="3"/>
    </row>
    <row r="306" spans="1:11" x14ac:dyDescent="0.3">
      <c r="A306" s="3"/>
      <c r="E306" s="97" t="s">
        <v>106</v>
      </c>
      <c r="F306" s="103">
        <v>-5.68</v>
      </c>
      <c r="G306" s="104">
        <v>12.98</v>
      </c>
      <c r="H306" s="266">
        <v>-13.54</v>
      </c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158</v>
      </c>
    </row>
    <row r="329" spans="1:11" s="81" customFormat="1" x14ac:dyDescent="0.3">
      <c r="B329" s="82"/>
      <c r="D329" s="251" t="s">
        <v>149</v>
      </c>
      <c r="E329" s="252" t="s">
        <v>85</v>
      </c>
      <c r="F329" s="152" t="s">
        <v>155</v>
      </c>
      <c r="G329" s="163" t="s">
        <v>156</v>
      </c>
      <c r="H329" s="164" t="s">
        <v>157</v>
      </c>
    </row>
    <row r="330" spans="1:11" s="1" customFormat="1" x14ac:dyDescent="0.3">
      <c r="B330" s="2"/>
      <c r="D330" s="87" t="s">
        <v>130</v>
      </c>
      <c r="E330" s="253">
        <v>5</v>
      </c>
      <c r="F330" s="264">
        <v>-3.18</v>
      </c>
      <c r="G330" s="145">
        <v>11.08</v>
      </c>
      <c r="H330" s="265">
        <v>-4.42</v>
      </c>
    </row>
    <row r="331" spans="1:11" x14ac:dyDescent="0.3">
      <c r="D331" s="97" t="s">
        <v>133</v>
      </c>
      <c r="E331" s="254">
        <v>5</v>
      </c>
      <c r="F331" s="103">
        <v>-9.68</v>
      </c>
      <c r="G331" s="104">
        <v>2.68</v>
      </c>
      <c r="H331" s="266">
        <v>9.66</v>
      </c>
      <c r="I331" s="3"/>
      <c r="J331" s="3"/>
      <c r="K331" s="3"/>
    </row>
    <row r="332" spans="1:11" x14ac:dyDescent="0.3">
      <c r="D332" s="97" t="s">
        <v>132</v>
      </c>
      <c r="E332" s="254">
        <v>5</v>
      </c>
      <c r="F332" s="103">
        <v>-11.5</v>
      </c>
      <c r="G332" s="104">
        <v>11.94</v>
      </c>
      <c r="H332" s="266">
        <v>10.28</v>
      </c>
      <c r="I332" s="3"/>
      <c r="J332" s="3"/>
      <c r="K332" s="3"/>
    </row>
    <row r="333" spans="1:11" x14ac:dyDescent="0.3">
      <c r="D333" s="97" t="s">
        <v>134</v>
      </c>
      <c r="E333" s="254">
        <v>5</v>
      </c>
      <c r="F333" s="103">
        <v>12.8</v>
      </c>
      <c r="G333" s="104">
        <v>-9.14</v>
      </c>
      <c r="H333" s="266">
        <v>-3.42</v>
      </c>
      <c r="I333" s="3"/>
      <c r="J333" s="3"/>
      <c r="K333" s="3"/>
    </row>
    <row r="334" spans="1:11" x14ac:dyDescent="0.3">
      <c r="A334" s="3"/>
      <c r="D334" s="97" t="s">
        <v>131</v>
      </c>
      <c r="E334" s="254">
        <v>5</v>
      </c>
      <c r="F334" s="103">
        <v>8.32</v>
      </c>
      <c r="G334" s="104">
        <v>4</v>
      </c>
      <c r="H334" s="266">
        <v>0.26</v>
      </c>
      <c r="I334" s="3"/>
      <c r="J334" s="3"/>
      <c r="K334" s="3"/>
    </row>
    <row r="335" spans="1:11" x14ac:dyDescent="0.3">
      <c r="A335" s="3"/>
      <c r="D335" s="97" t="s">
        <v>130</v>
      </c>
      <c r="E335" s="254">
        <v>4</v>
      </c>
      <c r="F335" s="103">
        <v>-0.92</v>
      </c>
      <c r="G335" s="104">
        <v>12.04</v>
      </c>
      <c r="H335" s="266">
        <v>-5.74</v>
      </c>
      <c r="I335" s="3"/>
      <c r="J335" s="3"/>
      <c r="K335" s="3"/>
    </row>
    <row r="336" spans="1:11" x14ac:dyDescent="0.3">
      <c r="A336" s="3"/>
      <c r="D336" s="97" t="s">
        <v>133</v>
      </c>
      <c r="E336" s="254">
        <v>4</v>
      </c>
      <c r="F336" s="103">
        <v>-10.06</v>
      </c>
      <c r="G336" s="104">
        <v>3.28</v>
      </c>
      <c r="H336" s="266">
        <v>9.86</v>
      </c>
      <c r="I336" s="3"/>
      <c r="J336" s="3"/>
      <c r="K336" s="3"/>
    </row>
    <row r="337" spans="1:11" x14ac:dyDescent="0.3">
      <c r="A337" s="3"/>
      <c r="D337" s="97" t="s">
        <v>132</v>
      </c>
      <c r="E337" s="254">
        <v>4</v>
      </c>
      <c r="F337" s="103">
        <v>-10.52</v>
      </c>
      <c r="G337" s="104">
        <v>11.56</v>
      </c>
      <c r="H337" s="266">
        <v>10.44</v>
      </c>
      <c r="I337" s="3"/>
      <c r="J337" s="3"/>
      <c r="K337" s="3"/>
    </row>
    <row r="338" spans="1:11" x14ac:dyDescent="0.3">
      <c r="A338" s="3"/>
      <c r="D338" s="97" t="s">
        <v>134</v>
      </c>
      <c r="E338" s="254">
        <v>4</v>
      </c>
      <c r="F338" s="103">
        <v>12.74</v>
      </c>
      <c r="G338" s="104">
        <v>-9.92</v>
      </c>
      <c r="H338" s="266">
        <v>-3.82</v>
      </c>
      <c r="I338" s="3"/>
      <c r="J338" s="3"/>
      <c r="K338" s="3"/>
    </row>
    <row r="339" spans="1:11" x14ac:dyDescent="0.3">
      <c r="A339" s="3"/>
      <c r="D339" s="97" t="s">
        <v>131</v>
      </c>
      <c r="E339" s="254">
        <v>4</v>
      </c>
      <c r="F339" s="103">
        <v>7.62</v>
      </c>
      <c r="G339" s="104">
        <v>3.28</v>
      </c>
      <c r="H339" s="266">
        <v>0.64</v>
      </c>
      <c r="I339" s="3"/>
      <c r="J339" s="3"/>
      <c r="K339" s="3"/>
    </row>
    <row r="340" spans="1:11" x14ac:dyDescent="0.3">
      <c r="A340" s="3"/>
      <c r="D340" s="97" t="s">
        <v>130</v>
      </c>
      <c r="E340" s="254">
        <v>3</v>
      </c>
      <c r="F340" s="103">
        <v>0.76</v>
      </c>
      <c r="G340" s="104">
        <v>13.06</v>
      </c>
      <c r="H340" s="266">
        <v>-6.52</v>
      </c>
      <c r="I340" s="3"/>
      <c r="J340" s="3"/>
      <c r="K340" s="3"/>
    </row>
    <row r="341" spans="1:11" x14ac:dyDescent="0.3">
      <c r="A341" s="3"/>
      <c r="D341" s="97" t="s">
        <v>133</v>
      </c>
      <c r="E341" s="254">
        <v>3</v>
      </c>
      <c r="F341" s="103">
        <v>-10.26</v>
      </c>
      <c r="G341" s="104">
        <v>3.88</v>
      </c>
      <c r="H341" s="266">
        <v>9.92</v>
      </c>
      <c r="I341" s="3"/>
      <c r="J341" s="3"/>
      <c r="K341" s="3"/>
    </row>
    <row r="342" spans="1:11" x14ac:dyDescent="0.3">
      <c r="A342" s="3"/>
      <c r="D342" s="97" t="s">
        <v>132</v>
      </c>
      <c r="E342" s="254">
        <v>3</v>
      </c>
      <c r="F342" s="103">
        <v>-9.56</v>
      </c>
      <c r="G342" s="104">
        <v>10.68</v>
      </c>
      <c r="H342" s="266">
        <v>10.66</v>
      </c>
      <c r="I342" s="3"/>
      <c r="J342" s="3"/>
      <c r="K342" s="3"/>
    </row>
    <row r="343" spans="1:11" x14ac:dyDescent="0.3">
      <c r="A343" s="3"/>
      <c r="D343" s="97" t="s">
        <v>134</v>
      </c>
      <c r="E343" s="254">
        <v>3</v>
      </c>
      <c r="F343" s="103">
        <v>12.62</v>
      </c>
      <c r="G343" s="104">
        <v>-10.32</v>
      </c>
      <c r="H343" s="266">
        <v>-4.24</v>
      </c>
      <c r="I343" s="3"/>
      <c r="J343" s="3"/>
      <c r="K343" s="3"/>
    </row>
    <row r="344" spans="1:11" x14ac:dyDescent="0.3">
      <c r="A344" s="3"/>
      <c r="D344" s="97" t="s">
        <v>131</v>
      </c>
      <c r="E344" s="254">
        <v>3</v>
      </c>
      <c r="F344" s="103">
        <v>7.1</v>
      </c>
      <c r="G344" s="104">
        <v>2</v>
      </c>
      <c r="H344" s="266">
        <v>1.1200000000000001</v>
      </c>
      <c r="I344" s="3"/>
      <c r="J344" s="3"/>
      <c r="K344" s="3"/>
    </row>
    <row r="345" spans="1:11" x14ac:dyDescent="0.3">
      <c r="A345" s="3"/>
      <c r="D345" s="97" t="s">
        <v>130</v>
      </c>
      <c r="E345" s="254">
        <v>2</v>
      </c>
      <c r="F345" s="103">
        <v>2.02</v>
      </c>
      <c r="G345" s="104">
        <v>13.74</v>
      </c>
      <c r="H345" s="266">
        <v>-6.96</v>
      </c>
      <c r="I345" s="3"/>
      <c r="J345" s="3"/>
      <c r="K345" s="3"/>
    </row>
    <row r="346" spans="1:11" x14ac:dyDescent="0.3">
      <c r="A346" s="3"/>
      <c r="D346" s="97" t="s">
        <v>133</v>
      </c>
      <c r="E346" s="254">
        <v>2</v>
      </c>
      <c r="F346" s="103">
        <v>-10.44</v>
      </c>
      <c r="G346" s="104">
        <v>4.5599999999999996</v>
      </c>
      <c r="H346" s="266">
        <v>9.98</v>
      </c>
      <c r="I346" s="3"/>
      <c r="J346" s="3"/>
      <c r="K346" s="3"/>
    </row>
    <row r="347" spans="1:11" x14ac:dyDescent="0.3">
      <c r="A347" s="3"/>
      <c r="D347" s="97" t="s">
        <v>132</v>
      </c>
      <c r="E347" s="254">
        <v>2</v>
      </c>
      <c r="F347" s="103">
        <v>-8.2200000000000006</v>
      </c>
      <c r="G347" s="104">
        <v>9.74</v>
      </c>
      <c r="H347" s="266">
        <v>10.88</v>
      </c>
      <c r="I347" s="3"/>
      <c r="J347" s="3"/>
      <c r="K347" s="3"/>
    </row>
    <row r="348" spans="1:11" x14ac:dyDescent="0.3">
      <c r="A348" s="3"/>
      <c r="D348" s="97" t="s">
        <v>134</v>
      </c>
      <c r="E348" s="254">
        <v>2</v>
      </c>
      <c r="F348" s="103">
        <v>12.5</v>
      </c>
      <c r="G348" s="104">
        <v>-10.72</v>
      </c>
      <c r="H348" s="266">
        <v>-4.3600000000000003</v>
      </c>
      <c r="I348" s="3"/>
      <c r="J348" s="3"/>
      <c r="K348" s="3"/>
    </row>
    <row r="349" spans="1:11" x14ac:dyDescent="0.3">
      <c r="A349" s="3"/>
      <c r="D349" s="97" t="s">
        <v>131</v>
      </c>
      <c r="E349" s="254">
        <v>2</v>
      </c>
      <c r="F349" s="103">
        <v>6.52</v>
      </c>
      <c r="G349" s="104">
        <v>0.78</v>
      </c>
      <c r="H349" s="266">
        <v>1.68</v>
      </c>
      <c r="I349" s="3"/>
      <c r="J349" s="3"/>
      <c r="K349" s="3"/>
    </row>
    <row r="350" spans="1:11" s="1" customFormat="1" x14ac:dyDescent="0.3">
      <c r="A350" s="3"/>
      <c r="B350" s="2"/>
      <c r="D350" s="97" t="s">
        <v>130</v>
      </c>
      <c r="E350" s="254">
        <v>1</v>
      </c>
      <c r="F350" s="103">
        <v>3.06</v>
      </c>
      <c r="G350" s="104">
        <v>14.48</v>
      </c>
      <c r="H350" s="266">
        <v>-7.14</v>
      </c>
    </row>
    <row r="351" spans="1:11" x14ac:dyDescent="0.3">
      <c r="A351" s="3"/>
      <c r="D351" s="97" t="s">
        <v>133</v>
      </c>
      <c r="E351" s="254">
        <v>1</v>
      </c>
      <c r="F351" s="103">
        <v>-10.62</v>
      </c>
      <c r="G351" s="104">
        <v>5.16</v>
      </c>
      <c r="H351" s="266">
        <v>10.039999999999999</v>
      </c>
      <c r="I351" s="3"/>
      <c r="J351" s="3"/>
      <c r="K351" s="3"/>
    </row>
    <row r="352" spans="1:11" x14ac:dyDescent="0.3">
      <c r="A352" s="3"/>
      <c r="D352" s="97" t="s">
        <v>132</v>
      </c>
      <c r="E352" s="254">
        <v>1</v>
      </c>
      <c r="F352" s="103">
        <v>-6.64</v>
      </c>
      <c r="G352" s="104">
        <v>8.9</v>
      </c>
      <c r="H352" s="266">
        <v>11.1</v>
      </c>
      <c r="I352" s="3"/>
      <c r="J352" s="3"/>
      <c r="K352" s="3"/>
    </row>
    <row r="353" spans="1:11" x14ac:dyDescent="0.3">
      <c r="A353" s="3"/>
      <c r="D353" s="97" t="s">
        <v>134</v>
      </c>
      <c r="E353" s="254">
        <v>1</v>
      </c>
      <c r="F353" s="103">
        <v>12.38</v>
      </c>
      <c r="G353" s="104">
        <v>-11.12</v>
      </c>
      <c r="H353" s="266">
        <v>-4.4800000000000004</v>
      </c>
      <c r="I353" s="3"/>
      <c r="J353" s="3"/>
      <c r="K353" s="3"/>
    </row>
    <row r="354" spans="1:11" s="1" customFormat="1" x14ac:dyDescent="0.3">
      <c r="A354" s="3"/>
      <c r="B354" s="2"/>
      <c r="D354" s="97" t="s">
        <v>131</v>
      </c>
      <c r="E354" s="254">
        <v>1</v>
      </c>
      <c r="F354" s="103">
        <v>5.72</v>
      </c>
      <c r="G354" s="104">
        <v>-0.38</v>
      </c>
      <c r="H354" s="266">
        <v>2.16</v>
      </c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159</v>
      </c>
    </row>
    <row r="362" spans="1:11" s="81" customFormat="1" x14ac:dyDescent="0.3">
      <c r="B362" s="82"/>
      <c r="D362" s="322" t="s">
        <v>58</v>
      </c>
      <c r="E362" s="323"/>
      <c r="F362" s="152" t="s">
        <v>155</v>
      </c>
      <c r="G362" s="163" t="s">
        <v>156</v>
      </c>
      <c r="H362" s="164" t="s">
        <v>157</v>
      </c>
    </row>
    <row r="363" spans="1:11" s="1" customFormat="1" x14ac:dyDescent="0.3">
      <c r="B363" s="2"/>
      <c r="D363" s="87"/>
      <c r="E363" s="253" t="s">
        <v>60</v>
      </c>
      <c r="F363" s="264" t="s">
        <v>160</v>
      </c>
      <c r="G363" s="145" t="s">
        <v>160</v>
      </c>
      <c r="H363" s="265" t="s">
        <v>161</v>
      </c>
    </row>
    <row r="364" spans="1:11" x14ac:dyDescent="0.3">
      <c r="D364" s="97"/>
      <c r="E364" s="254" t="s">
        <v>110</v>
      </c>
      <c r="F364" s="103" t="s">
        <v>160</v>
      </c>
      <c r="G364" s="104" t="s">
        <v>160</v>
      </c>
      <c r="H364" s="266" t="s">
        <v>162</v>
      </c>
      <c r="I364" s="3"/>
      <c r="J364" s="3"/>
      <c r="K364" s="3"/>
    </row>
    <row r="365" spans="1:11" x14ac:dyDescent="0.3">
      <c r="D365" s="97"/>
      <c r="E365" s="254" t="s">
        <v>111</v>
      </c>
      <c r="F365" s="103" t="s">
        <v>160</v>
      </c>
      <c r="G365" s="104" t="s">
        <v>160</v>
      </c>
      <c r="H365" s="266" t="s">
        <v>161</v>
      </c>
      <c r="I365" s="3"/>
      <c r="J365" s="3"/>
      <c r="K365" s="3"/>
    </row>
    <row r="366" spans="1:11" x14ac:dyDescent="0.3">
      <c r="D366" s="97"/>
      <c r="E366" s="254" t="s">
        <v>112</v>
      </c>
      <c r="F366" s="103" t="s">
        <v>160</v>
      </c>
      <c r="G366" s="104" t="s">
        <v>163</v>
      </c>
      <c r="H366" s="266" t="s">
        <v>160</v>
      </c>
      <c r="I366" s="3"/>
      <c r="J366" s="3"/>
      <c r="K366" s="3"/>
    </row>
    <row r="367" spans="1:11" x14ac:dyDescent="0.3">
      <c r="D367" s="97"/>
      <c r="E367" s="254" t="s">
        <v>113</v>
      </c>
      <c r="F367" s="103" t="s">
        <v>161</v>
      </c>
      <c r="G367" s="104" t="s">
        <v>164</v>
      </c>
      <c r="H367" s="266" t="s">
        <v>160</v>
      </c>
      <c r="I367" s="3"/>
      <c r="J367" s="3"/>
      <c r="K367" s="3"/>
    </row>
    <row r="368" spans="1:11" x14ac:dyDescent="0.3">
      <c r="D368" s="107"/>
      <c r="E368" s="255" t="s">
        <v>147</v>
      </c>
      <c r="F368" s="113" t="s">
        <v>164</v>
      </c>
      <c r="G368" s="114" t="s">
        <v>161</v>
      </c>
      <c r="H368" s="267" t="s">
        <v>160</v>
      </c>
      <c r="I368" s="3"/>
      <c r="J368" s="3"/>
      <c r="K368" s="3"/>
    </row>
    <row r="370" spans="1:11" s="5" customFormat="1" ht="23.4" x14ac:dyDescent="0.3">
      <c r="A370" s="6" t="s">
        <v>165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166</v>
      </c>
    </row>
    <row r="372" spans="1:11" s="81" customFormat="1" x14ac:dyDescent="0.3">
      <c r="B372" s="82"/>
      <c r="D372" s="322" t="s">
        <v>58</v>
      </c>
      <c r="E372" s="323"/>
      <c r="F372" s="178" t="s">
        <v>136</v>
      </c>
      <c r="G372" s="138" t="s">
        <v>130</v>
      </c>
      <c r="H372" s="130" t="s">
        <v>131</v>
      </c>
      <c r="I372" s="129" t="s">
        <v>132</v>
      </c>
      <c r="J372" s="139" t="s">
        <v>133</v>
      </c>
      <c r="K372" s="131" t="s">
        <v>134</v>
      </c>
    </row>
    <row r="373" spans="1:11" s="1" customFormat="1" x14ac:dyDescent="0.3">
      <c r="B373" s="2"/>
      <c r="D373" s="87"/>
      <c r="E373" s="180" t="s">
        <v>89</v>
      </c>
      <c r="F373" s="218">
        <v>1150</v>
      </c>
      <c r="G373" s="219">
        <v>450</v>
      </c>
      <c r="H373" s="144">
        <v>80</v>
      </c>
      <c r="I373" s="145">
        <v>80</v>
      </c>
      <c r="J373" s="144">
        <v>80</v>
      </c>
      <c r="K373" s="146">
        <v>460</v>
      </c>
    </row>
    <row r="374" spans="1:11" x14ac:dyDescent="0.3">
      <c r="A374" s="3"/>
      <c r="D374" s="97"/>
      <c r="E374" s="186" t="s">
        <v>90</v>
      </c>
      <c r="F374" s="220">
        <v>14570</v>
      </c>
      <c r="G374" s="221">
        <v>1310</v>
      </c>
      <c r="H374" s="105">
        <v>3360</v>
      </c>
      <c r="I374" s="104">
        <v>3330</v>
      </c>
      <c r="J374" s="105">
        <v>3030</v>
      </c>
      <c r="K374" s="106">
        <v>3540</v>
      </c>
    </row>
    <row r="375" spans="1:11" x14ac:dyDescent="0.3">
      <c r="A375" s="3"/>
      <c r="D375" s="97"/>
      <c r="E375" s="186" t="s">
        <v>91</v>
      </c>
      <c r="F375" s="220">
        <v>4140</v>
      </c>
      <c r="G375" s="221">
        <v>730</v>
      </c>
      <c r="H375" s="105">
        <v>1090</v>
      </c>
      <c r="I375" s="104">
        <v>670</v>
      </c>
      <c r="J375" s="105">
        <v>670</v>
      </c>
      <c r="K375" s="106">
        <v>980</v>
      </c>
    </row>
    <row r="376" spans="1:11" x14ac:dyDescent="0.3">
      <c r="A376" s="3"/>
      <c r="D376" s="97"/>
      <c r="E376" s="186" t="s">
        <v>92</v>
      </c>
      <c r="F376" s="220">
        <v>4020</v>
      </c>
      <c r="G376" s="221">
        <v>1010</v>
      </c>
      <c r="H376" s="105">
        <v>880</v>
      </c>
      <c r="I376" s="104">
        <v>880</v>
      </c>
      <c r="J376" s="105">
        <v>890</v>
      </c>
      <c r="K376" s="106">
        <v>360</v>
      </c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136</v>
      </c>
      <c r="F379" s="224">
        <f t="shared" ref="F379:K379" si="4">SUM(F373:F378)</f>
        <v>23880</v>
      </c>
      <c r="G379" s="225">
        <f t="shared" si="4"/>
        <v>3500</v>
      </c>
      <c r="H379" s="226">
        <f t="shared" si="4"/>
        <v>5410</v>
      </c>
      <c r="I379" s="227">
        <f t="shared" si="4"/>
        <v>4960</v>
      </c>
      <c r="J379" s="226">
        <f t="shared" si="4"/>
        <v>4670</v>
      </c>
      <c r="K379" s="228">
        <f t="shared" si="4"/>
        <v>5340</v>
      </c>
    </row>
    <row r="380" spans="1:11" s="39" customFormat="1" x14ac:dyDescent="0.3">
      <c r="F380" s="39" t="s">
        <v>25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167</v>
      </c>
      <c r="G382" s="79"/>
      <c r="J382" s="79"/>
    </row>
    <row r="383" spans="1:11" s="81" customFormat="1" ht="28.8" x14ac:dyDescent="0.3">
      <c r="B383" s="82"/>
      <c r="E383" s="319" t="s">
        <v>58</v>
      </c>
      <c r="F383" s="178" t="s">
        <v>136</v>
      </c>
      <c r="G383" s="138" t="s">
        <v>130</v>
      </c>
      <c r="H383" s="130" t="s">
        <v>131</v>
      </c>
      <c r="I383" s="129" t="s">
        <v>132</v>
      </c>
      <c r="J383" s="139" t="s">
        <v>133</v>
      </c>
      <c r="K383" s="131" t="s">
        <v>134</v>
      </c>
    </row>
    <row r="384" spans="1:11" s="1" customFormat="1" x14ac:dyDescent="0.3">
      <c r="B384" s="2"/>
      <c r="E384" s="87" t="s">
        <v>31</v>
      </c>
      <c r="F384" s="218">
        <v>580</v>
      </c>
      <c r="G384" s="219">
        <v>40</v>
      </c>
      <c r="H384" s="144">
        <v>40</v>
      </c>
      <c r="I384" s="145">
        <v>40</v>
      </c>
      <c r="J384" s="144">
        <v>40</v>
      </c>
      <c r="K384" s="146">
        <v>420</v>
      </c>
    </row>
    <row r="385" spans="1:11" x14ac:dyDescent="0.3">
      <c r="E385" s="97" t="s">
        <v>32</v>
      </c>
      <c r="F385" s="220">
        <v>570</v>
      </c>
      <c r="G385" s="221">
        <v>410</v>
      </c>
      <c r="H385" s="105">
        <v>40</v>
      </c>
      <c r="I385" s="104">
        <v>40</v>
      </c>
      <c r="J385" s="105">
        <v>40</v>
      </c>
      <c r="K385" s="106">
        <v>40</v>
      </c>
    </row>
    <row r="386" spans="1:11" x14ac:dyDescent="0.3">
      <c r="E386" s="97" t="s">
        <v>99</v>
      </c>
      <c r="F386" s="220">
        <v>3930</v>
      </c>
      <c r="G386" s="221">
        <v>340</v>
      </c>
      <c r="H386" s="105">
        <v>340</v>
      </c>
      <c r="I386" s="104">
        <v>340</v>
      </c>
      <c r="J386" s="105">
        <v>340</v>
      </c>
      <c r="K386" s="106">
        <v>2570</v>
      </c>
    </row>
    <row r="387" spans="1:11" x14ac:dyDescent="0.3">
      <c r="E387" s="97" t="s">
        <v>100</v>
      </c>
      <c r="F387" s="220">
        <v>3750</v>
      </c>
      <c r="G387" s="221">
        <v>340</v>
      </c>
      <c r="H387" s="105">
        <v>2390</v>
      </c>
      <c r="I387" s="104">
        <v>340</v>
      </c>
      <c r="J387" s="105">
        <v>340</v>
      </c>
      <c r="K387" s="106">
        <v>340</v>
      </c>
    </row>
    <row r="388" spans="1:11" x14ac:dyDescent="0.3">
      <c r="A388" s="3"/>
      <c r="E388" s="97" t="s">
        <v>101</v>
      </c>
      <c r="F388" s="220">
        <v>3720</v>
      </c>
      <c r="G388" s="221">
        <v>340</v>
      </c>
      <c r="H388" s="105">
        <v>340</v>
      </c>
      <c r="I388" s="104">
        <v>2360</v>
      </c>
      <c r="J388" s="105">
        <v>340</v>
      </c>
      <c r="K388" s="106">
        <v>340</v>
      </c>
    </row>
    <row r="389" spans="1:11" x14ac:dyDescent="0.3">
      <c r="A389" s="3"/>
      <c r="E389" s="97" t="s">
        <v>102</v>
      </c>
      <c r="F389" s="220">
        <v>3170</v>
      </c>
      <c r="G389" s="221">
        <v>290</v>
      </c>
      <c r="H389" s="105">
        <v>290</v>
      </c>
      <c r="I389" s="104">
        <v>290</v>
      </c>
      <c r="J389" s="105">
        <v>2010</v>
      </c>
      <c r="K389" s="106">
        <v>290</v>
      </c>
    </row>
    <row r="390" spans="1:11" x14ac:dyDescent="0.3">
      <c r="A390" s="3"/>
      <c r="E390" s="97" t="s">
        <v>103</v>
      </c>
      <c r="F390" s="220">
        <v>2070</v>
      </c>
      <c r="G390" s="221">
        <v>310</v>
      </c>
      <c r="H390" s="105">
        <v>520</v>
      </c>
      <c r="I390" s="104">
        <v>310</v>
      </c>
      <c r="J390" s="105">
        <v>310</v>
      </c>
      <c r="K390" s="106">
        <v>620</v>
      </c>
    </row>
    <row r="391" spans="1:11" x14ac:dyDescent="0.3">
      <c r="A391" s="3"/>
      <c r="E391" s="97" t="s">
        <v>104</v>
      </c>
      <c r="F391" s="220">
        <v>2070</v>
      </c>
      <c r="G391" s="221">
        <v>420</v>
      </c>
      <c r="H391" s="105">
        <v>570</v>
      </c>
      <c r="I391" s="104">
        <v>360</v>
      </c>
      <c r="J391" s="105">
        <v>360</v>
      </c>
      <c r="K391" s="106">
        <v>360</v>
      </c>
    </row>
    <row r="392" spans="1:11" x14ac:dyDescent="0.3">
      <c r="A392" s="3"/>
      <c r="E392" s="97" t="s">
        <v>105</v>
      </c>
      <c r="F392" s="220">
        <v>2010</v>
      </c>
      <c r="G392" s="221">
        <v>180</v>
      </c>
      <c r="H392" s="105">
        <v>410</v>
      </c>
      <c r="I392" s="104">
        <v>530</v>
      </c>
      <c r="J392" s="105">
        <v>710</v>
      </c>
      <c r="K392" s="106">
        <v>180</v>
      </c>
    </row>
    <row r="393" spans="1:11" x14ac:dyDescent="0.3">
      <c r="A393" s="3"/>
      <c r="E393" s="97" t="s">
        <v>106</v>
      </c>
      <c r="F393" s="220">
        <v>2010</v>
      </c>
      <c r="G393" s="221">
        <v>830</v>
      </c>
      <c r="H393" s="105">
        <v>470</v>
      </c>
      <c r="I393" s="104">
        <v>350</v>
      </c>
      <c r="J393" s="105">
        <v>180</v>
      </c>
      <c r="K393" s="106">
        <v>180</v>
      </c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136</v>
      </c>
      <c r="F414" s="224">
        <f t="shared" ref="F414:K414" si="5">SUM(F384:F413)</f>
        <v>23880</v>
      </c>
      <c r="G414" s="225">
        <f t="shared" si="5"/>
        <v>3500</v>
      </c>
      <c r="H414" s="226">
        <f t="shared" si="5"/>
        <v>5410</v>
      </c>
      <c r="I414" s="227">
        <f t="shared" si="5"/>
        <v>4960</v>
      </c>
      <c r="J414" s="226">
        <f t="shared" si="5"/>
        <v>4670</v>
      </c>
      <c r="K414" s="228">
        <f t="shared" si="5"/>
        <v>5340</v>
      </c>
    </row>
    <row r="415" spans="1:11" x14ac:dyDescent="0.3">
      <c r="F415" s="39" t="s">
        <v>25</v>
      </c>
    </row>
    <row r="416" spans="1:11" x14ac:dyDescent="0.3">
      <c r="F416" s="39"/>
    </row>
    <row r="417" spans="1:11" ht="18" x14ac:dyDescent="0.3">
      <c r="A417" s="3"/>
      <c r="B417" s="9" t="s">
        <v>168</v>
      </c>
      <c r="G417" s="79"/>
      <c r="J417" s="79"/>
    </row>
    <row r="418" spans="1:11" s="81" customFormat="1" ht="28.8" x14ac:dyDescent="0.3">
      <c r="B418" s="82"/>
      <c r="E418" s="319" t="s">
        <v>58</v>
      </c>
      <c r="F418" s="138" t="s">
        <v>169</v>
      </c>
      <c r="G418" s="130" t="s">
        <v>170</v>
      </c>
      <c r="H418" s="130"/>
      <c r="I418" s="129"/>
      <c r="J418" s="139"/>
      <c r="K418" s="131"/>
    </row>
    <row r="419" spans="1:11" s="1" customFormat="1" x14ac:dyDescent="0.3">
      <c r="B419" s="2"/>
      <c r="E419" s="87" t="s">
        <v>31</v>
      </c>
      <c r="F419" s="218" t="s">
        <v>171</v>
      </c>
      <c r="G419" s="219" t="s">
        <v>172</v>
      </c>
      <c r="H419" s="144"/>
      <c r="I419" s="145"/>
      <c r="J419" s="144"/>
      <c r="K419" s="146"/>
    </row>
    <row r="420" spans="1:11" x14ac:dyDescent="0.3">
      <c r="E420" s="97" t="s">
        <v>32</v>
      </c>
      <c r="F420" s="220" t="s">
        <v>173</v>
      </c>
      <c r="G420" s="221" t="s">
        <v>172</v>
      </c>
      <c r="H420" s="105"/>
      <c r="I420" s="104"/>
      <c r="J420" s="105"/>
      <c r="K420" s="106"/>
    </row>
    <row r="421" spans="1:11" x14ac:dyDescent="0.3">
      <c r="E421" s="97" t="s">
        <v>101</v>
      </c>
      <c r="F421" s="220" t="s">
        <v>175</v>
      </c>
      <c r="G421" s="221" t="s">
        <v>172</v>
      </c>
      <c r="H421" s="105"/>
      <c r="I421" s="104"/>
      <c r="J421" s="105"/>
      <c r="K421" s="106"/>
    </row>
    <row r="422" spans="1:11" x14ac:dyDescent="0.3">
      <c r="E422" s="97" t="s">
        <v>102</v>
      </c>
      <c r="F422" s="220" t="s">
        <v>175</v>
      </c>
      <c r="G422" s="221" t="s">
        <v>172</v>
      </c>
      <c r="H422" s="105"/>
      <c r="I422" s="104"/>
      <c r="J422" s="105"/>
      <c r="K422" s="106"/>
    </row>
    <row r="423" spans="1:11" x14ac:dyDescent="0.3">
      <c r="A423" s="3"/>
      <c r="E423" s="97" t="s">
        <v>100</v>
      </c>
      <c r="F423" s="220" t="s">
        <v>175</v>
      </c>
      <c r="G423" s="221" t="s">
        <v>172</v>
      </c>
      <c r="H423" s="105"/>
      <c r="I423" s="104"/>
      <c r="J423" s="105"/>
      <c r="K423" s="106"/>
    </row>
    <row r="424" spans="1:11" x14ac:dyDescent="0.3">
      <c r="A424" s="3"/>
      <c r="E424" s="97" t="s">
        <v>99</v>
      </c>
      <c r="F424" s="220" t="s">
        <v>176</v>
      </c>
      <c r="G424" s="221" t="s">
        <v>172</v>
      </c>
      <c r="H424" s="105"/>
      <c r="I424" s="104"/>
      <c r="J424" s="105"/>
      <c r="K424" s="106"/>
    </row>
    <row r="425" spans="1:11" x14ac:dyDescent="0.3">
      <c r="A425" s="3"/>
      <c r="E425" s="97" t="s">
        <v>103</v>
      </c>
      <c r="F425" s="220" t="s">
        <v>73</v>
      </c>
      <c r="G425" s="221" t="s">
        <v>73</v>
      </c>
      <c r="H425" s="105"/>
      <c r="I425" s="104"/>
      <c r="J425" s="105"/>
      <c r="K425" s="106"/>
    </row>
    <row r="426" spans="1:11" x14ac:dyDescent="0.3">
      <c r="A426" s="3"/>
      <c r="E426" s="97" t="s">
        <v>104</v>
      </c>
      <c r="F426" s="220" t="s">
        <v>73</v>
      </c>
      <c r="G426" s="221" t="s">
        <v>73</v>
      </c>
      <c r="H426" s="105"/>
      <c r="I426" s="104"/>
      <c r="J426" s="105"/>
      <c r="K426" s="106"/>
    </row>
    <row r="427" spans="1:11" x14ac:dyDescent="0.3">
      <c r="A427" s="3"/>
      <c r="E427" s="97" t="s">
        <v>105</v>
      </c>
      <c r="F427" s="220" t="s">
        <v>177</v>
      </c>
      <c r="G427" s="221" t="s">
        <v>172</v>
      </c>
      <c r="H427" s="105"/>
      <c r="I427" s="104"/>
      <c r="J427" s="105"/>
      <c r="K427" s="106"/>
    </row>
    <row r="428" spans="1:11" x14ac:dyDescent="0.3">
      <c r="A428" s="3"/>
      <c r="E428" s="97" t="s">
        <v>106</v>
      </c>
      <c r="F428" s="220" t="s">
        <v>178</v>
      </c>
      <c r="G428" s="221" t="s">
        <v>179</v>
      </c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180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181</v>
      </c>
    </row>
    <row r="454" spans="1:11" s="81" customFormat="1" x14ac:dyDescent="0.3">
      <c r="B454" s="82"/>
      <c r="D454" s="322" t="s">
        <v>58</v>
      </c>
      <c r="E454" s="323"/>
      <c r="F454" s="178" t="s">
        <v>136</v>
      </c>
      <c r="G454" s="138" t="s">
        <v>43</v>
      </c>
      <c r="H454" s="130" t="s">
        <v>44</v>
      </c>
      <c r="I454" s="129" t="s">
        <v>45</v>
      </c>
      <c r="J454" s="164"/>
    </row>
    <row r="455" spans="1:11" s="1" customFormat="1" x14ac:dyDescent="0.3">
      <c r="B455" s="2"/>
      <c r="D455" s="87"/>
      <c r="E455" s="180" t="s">
        <v>89</v>
      </c>
      <c r="F455" s="218">
        <v>87</v>
      </c>
      <c r="G455" s="219">
        <v>39</v>
      </c>
      <c r="H455" s="144">
        <v>34</v>
      </c>
      <c r="I455" s="145">
        <v>14</v>
      </c>
      <c r="J455" s="265"/>
    </row>
    <row r="456" spans="1:11" x14ac:dyDescent="0.3">
      <c r="D456" s="97"/>
      <c r="E456" s="186" t="s">
        <v>90</v>
      </c>
      <c r="F456" s="220">
        <v>240</v>
      </c>
      <c r="G456" s="221">
        <v>98</v>
      </c>
      <c r="H456" s="105">
        <v>94</v>
      </c>
      <c r="I456" s="104">
        <v>48</v>
      </c>
      <c r="J456" s="266"/>
      <c r="K456" s="3"/>
    </row>
    <row r="457" spans="1:11" x14ac:dyDescent="0.3">
      <c r="A457" s="3"/>
      <c r="D457" s="97"/>
      <c r="E457" s="186" t="s">
        <v>91</v>
      </c>
      <c r="F457" s="220">
        <v>60</v>
      </c>
      <c r="G457" s="221">
        <v>10</v>
      </c>
      <c r="H457" s="105">
        <v>30</v>
      </c>
      <c r="I457" s="104">
        <v>20</v>
      </c>
      <c r="J457" s="266"/>
      <c r="K457" s="3"/>
    </row>
    <row r="458" spans="1:11" x14ac:dyDescent="0.3">
      <c r="A458" s="3"/>
      <c r="D458" s="97"/>
      <c r="E458" s="186" t="s">
        <v>92</v>
      </c>
      <c r="F458" s="220">
        <v>90</v>
      </c>
      <c r="G458" s="221">
        <v>52</v>
      </c>
      <c r="H458" s="105">
        <v>20</v>
      </c>
      <c r="I458" s="104">
        <v>18</v>
      </c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136</v>
      </c>
      <c r="F461" s="224">
        <f>SUM(F455:F460)</f>
        <v>477</v>
      </c>
      <c r="G461" s="225">
        <f>SUM(G455:G460)</f>
        <v>199</v>
      </c>
      <c r="H461" s="226">
        <f>SUM(H455:H460)</f>
        <v>178</v>
      </c>
      <c r="I461" s="227">
        <f>SUM(I455:I460)</f>
        <v>100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182</v>
      </c>
      <c r="G463" s="79"/>
      <c r="J463" s="4"/>
      <c r="K463" s="3"/>
    </row>
    <row r="464" spans="1:11" s="81" customFormat="1" ht="28.8" x14ac:dyDescent="0.3">
      <c r="B464" s="82"/>
      <c r="E464" s="319" t="s">
        <v>58</v>
      </c>
      <c r="F464" s="178" t="s">
        <v>136</v>
      </c>
      <c r="G464" s="138" t="s">
        <v>43</v>
      </c>
      <c r="H464" s="130" t="s">
        <v>44</v>
      </c>
      <c r="I464" s="129" t="s">
        <v>45</v>
      </c>
      <c r="J464" s="164"/>
    </row>
    <row r="465" spans="1:11" s="1" customFormat="1" x14ac:dyDescent="0.3">
      <c r="B465" s="2"/>
      <c r="E465" s="87" t="s">
        <v>31</v>
      </c>
      <c r="F465" s="218">
        <v>47</v>
      </c>
      <c r="G465" s="219">
        <v>11</v>
      </c>
      <c r="H465" s="144">
        <v>29</v>
      </c>
      <c r="I465" s="145">
        <v>7</v>
      </c>
      <c r="J465" s="265"/>
    </row>
    <row r="466" spans="1:11" x14ac:dyDescent="0.3">
      <c r="E466" s="97" t="s">
        <v>32</v>
      </c>
      <c r="F466" s="220">
        <v>40</v>
      </c>
      <c r="G466" s="221">
        <v>28</v>
      </c>
      <c r="H466" s="105">
        <v>5</v>
      </c>
      <c r="I466" s="104">
        <v>7</v>
      </c>
      <c r="J466" s="266"/>
      <c r="K466" s="3"/>
    </row>
    <row r="467" spans="1:11" x14ac:dyDescent="0.3">
      <c r="E467" s="97" t="s">
        <v>99</v>
      </c>
      <c r="F467" s="220">
        <v>60</v>
      </c>
      <c r="G467" s="221">
        <v>14</v>
      </c>
      <c r="H467" s="105">
        <v>37</v>
      </c>
      <c r="I467" s="104">
        <v>9</v>
      </c>
      <c r="J467" s="266"/>
      <c r="K467" s="3"/>
    </row>
    <row r="468" spans="1:11" x14ac:dyDescent="0.3">
      <c r="E468" s="97" t="s">
        <v>100</v>
      </c>
      <c r="F468" s="220">
        <v>60</v>
      </c>
      <c r="G468" s="221">
        <v>24</v>
      </c>
      <c r="H468" s="105">
        <v>25</v>
      </c>
      <c r="I468" s="104">
        <v>11</v>
      </c>
      <c r="J468" s="266"/>
      <c r="K468" s="3"/>
    </row>
    <row r="469" spans="1:11" x14ac:dyDescent="0.3">
      <c r="A469" s="3"/>
      <c r="E469" s="97" t="s">
        <v>101</v>
      </c>
      <c r="F469" s="220">
        <v>60</v>
      </c>
      <c r="G469" s="221">
        <v>31</v>
      </c>
      <c r="H469" s="105">
        <v>15</v>
      </c>
      <c r="I469" s="104">
        <v>14</v>
      </c>
      <c r="J469" s="266"/>
      <c r="K469" s="3"/>
    </row>
    <row r="470" spans="1:11" x14ac:dyDescent="0.3">
      <c r="A470" s="3"/>
      <c r="E470" s="97" t="s">
        <v>102</v>
      </c>
      <c r="F470" s="220">
        <v>60</v>
      </c>
      <c r="G470" s="221">
        <v>29</v>
      </c>
      <c r="H470" s="105">
        <v>17</v>
      </c>
      <c r="I470" s="104">
        <v>14</v>
      </c>
      <c r="J470" s="266"/>
      <c r="K470" s="3"/>
    </row>
    <row r="471" spans="1:11" x14ac:dyDescent="0.3">
      <c r="A471" s="3"/>
      <c r="E471" s="97" t="s">
        <v>103</v>
      </c>
      <c r="F471" s="220">
        <v>30</v>
      </c>
      <c r="G471" s="221">
        <v>5</v>
      </c>
      <c r="H471" s="105">
        <v>15</v>
      </c>
      <c r="I471" s="104">
        <v>10</v>
      </c>
      <c r="J471" s="266"/>
      <c r="K471" s="3"/>
    </row>
    <row r="472" spans="1:11" x14ac:dyDescent="0.3">
      <c r="A472" s="3"/>
      <c r="E472" s="97" t="s">
        <v>104</v>
      </c>
      <c r="F472" s="220">
        <v>30</v>
      </c>
      <c r="G472" s="221">
        <v>5</v>
      </c>
      <c r="H472" s="105">
        <v>15</v>
      </c>
      <c r="I472" s="104">
        <v>10</v>
      </c>
      <c r="J472" s="266"/>
      <c r="K472" s="3"/>
    </row>
    <row r="473" spans="1:11" x14ac:dyDescent="0.3">
      <c r="A473" s="3"/>
      <c r="E473" s="97" t="s">
        <v>105</v>
      </c>
      <c r="F473" s="220">
        <v>45</v>
      </c>
      <c r="G473" s="221">
        <v>20</v>
      </c>
      <c r="H473" s="105">
        <v>15</v>
      </c>
      <c r="I473" s="104">
        <v>10</v>
      </c>
      <c r="J473" s="266"/>
      <c r="K473" s="3"/>
    </row>
    <row r="474" spans="1:11" x14ac:dyDescent="0.3">
      <c r="A474" s="3"/>
      <c r="E474" s="97" t="s">
        <v>106</v>
      </c>
      <c r="F474" s="220">
        <v>45</v>
      </c>
      <c r="G474" s="221">
        <v>32</v>
      </c>
      <c r="H474" s="105">
        <v>5</v>
      </c>
      <c r="I474" s="104">
        <v>8</v>
      </c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136</v>
      </c>
      <c r="F495" s="224">
        <f>SUM(F465:F494)</f>
        <v>477</v>
      </c>
      <c r="G495" s="225">
        <f>SUM(G465:G494)</f>
        <v>199</v>
      </c>
      <c r="H495" s="226">
        <f>SUM(H465:H494)</f>
        <v>178</v>
      </c>
      <c r="I495" s="227">
        <f>SUM(I465:I494)</f>
        <v>100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183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184</v>
      </c>
    </row>
    <row r="499" spans="1:11" s="81" customFormat="1" x14ac:dyDescent="0.3">
      <c r="B499" s="82"/>
      <c r="D499" s="322" t="s">
        <v>58</v>
      </c>
      <c r="E499" s="323"/>
      <c r="F499" s="152" t="s">
        <v>130</v>
      </c>
      <c r="G499" s="153" t="s">
        <v>131</v>
      </c>
      <c r="H499" s="130" t="s">
        <v>132</v>
      </c>
      <c r="I499" s="129" t="s">
        <v>133</v>
      </c>
      <c r="J499" s="164" t="s">
        <v>134</v>
      </c>
    </row>
    <row r="500" spans="1:11" s="1" customFormat="1" x14ac:dyDescent="0.3">
      <c r="B500" s="2"/>
      <c r="D500" s="87" t="s">
        <v>31</v>
      </c>
      <c r="E500" s="180" t="s">
        <v>89</v>
      </c>
      <c r="F500" s="269">
        <v>0</v>
      </c>
      <c r="G500" s="155">
        <v>0</v>
      </c>
      <c r="H500" s="72">
        <v>0</v>
      </c>
      <c r="I500" s="70">
        <v>0</v>
      </c>
      <c r="J500" s="270">
        <v>1E-3</v>
      </c>
    </row>
    <row r="501" spans="1:11" x14ac:dyDescent="0.3">
      <c r="D501" s="97" t="s">
        <v>32</v>
      </c>
      <c r="E501" s="186" t="s">
        <v>89</v>
      </c>
      <c r="F501" s="271">
        <v>1E-3</v>
      </c>
      <c r="G501" s="158">
        <v>0</v>
      </c>
      <c r="H501" s="148">
        <v>0</v>
      </c>
      <c r="I501" s="196">
        <v>0</v>
      </c>
      <c r="J501" s="272">
        <v>0</v>
      </c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185</v>
      </c>
      <c r="F506" s="80"/>
      <c r="H506" s="276"/>
      <c r="I506" s="276"/>
    </row>
    <row r="507" spans="1:11" s="81" customFormat="1" x14ac:dyDescent="0.3">
      <c r="B507" s="82"/>
      <c r="D507" s="322" t="s">
        <v>58</v>
      </c>
      <c r="E507" s="323"/>
      <c r="F507" s="277" t="s">
        <v>130</v>
      </c>
      <c r="G507" s="153" t="s">
        <v>131</v>
      </c>
      <c r="H507" s="278" t="s">
        <v>132</v>
      </c>
      <c r="I507" s="279" t="s">
        <v>133</v>
      </c>
      <c r="J507" s="280" t="s">
        <v>134</v>
      </c>
    </row>
    <row r="508" spans="1:11" s="1" customFormat="1" x14ac:dyDescent="0.3">
      <c r="B508" s="2"/>
      <c r="D508" s="87" t="s">
        <v>31</v>
      </c>
      <c r="E508" s="180" t="s">
        <v>89</v>
      </c>
      <c r="F508" s="269">
        <v>0</v>
      </c>
      <c r="G508" s="155">
        <v>0</v>
      </c>
      <c r="H508" s="72">
        <v>0</v>
      </c>
      <c r="I508" s="70">
        <v>0</v>
      </c>
      <c r="J508" s="270">
        <v>6.0000000000000001E-3</v>
      </c>
    </row>
    <row r="509" spans="1:11" x14ac:dyDescent="0.3">
      <c r="A509" s="3"/>
      <c r="D509" s="97" t="s">
        <v>32</v>
      </c>
      <c r="E509" s="186" t="s">
        <v>89</v>
      </c>
      <c r="F509" s="271">
        <v>5.0000000000000001E-3</v>
      </c>
      <c r="G509" s="158">
        <v>0</v>
      </c>
      <c r="H509" s="148">
        <v>0</v>
      </c>
      <c r="I509" s="196">
        <v>0</v>
      </c>
      <c r="J509" s="272">
        <v>0</v>
      </c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186</v>
      </c>
    </row>
    <row r="515" spans="1:11" s="81" customFormat="1" x14ac:dyDescent="0.3">
      <c r="B515" s="82"/>
      <c r="D515" s="322" t="s">
        <v>58</v>
      </c>
      <c r="E515" s="322"/>
      <c r="F515" s="281"/>
    </row>
    <row r="516" spans="1:11" s="1" customFormat="1" x14ac:dyDescent="0.3">
      <c r="B516" s="2"/>
      <c r="D516" s="87" t="s">
        <v>31</v>
      </c>
      <c r="E516" s="180" t="s">
        <v>89</v>
      </c>
      <c r="F516" s="265">
        <v>340</v>
      </c>
    </row>
    <row r="517" spans="1:11" x14ac:dyDescent="0.3">
      <c r="A517" s="3"/>
      <c r="D517" s="97" t="s">
        <v>32</v>
      </c>
      <c r="E517" s="186" t="s">
        <v>89</v>
      </c>
      <c r="F517" s="266">
        <v>146</v>
      </c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136</v>
      </c>
      <c r="F521" s="282">
        <f>SUM(F516:F520)</f>
        <v>486</v>
      </c>
    </row>
    <row r="523" spans="1:11" s="5" customFormat="1" ht="23.4" x14ac:dyDescent="0.3">
      <c r="A523" s="6" t="s">
        <v>187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188</v>
      </c>
    </row>
    <row r="525" spans="1:11" s="81" customFormat="1" x14ac:dyDescent="0.3">
      <c r="B525" s="82"/>
      <c r="D525" s="322" t="s">
        <v>58</v>
      </c>
      <c r="E525" s="323"/>
      <c r="F525" s="152" t="s">
        <v>43</v>
      </c>
      <c r="G525" s="153" t="s">
        <v>44</v>
      </c>
      <c r="H525" s="130" t="s">
        <v>45</v>
      </c>
      <c r="I525" s="131"/>
    </row>
    <row r="526" spans="1:11" s="1" customFormat="1" x14ac:dyDescent="0.3">
      <c r="B526" s="2"/>
      <c r="D526" s="87" t="s">
        <v>31</v>
      </c>
      <c r="E526" s="180" t="s">
        <v>89</v>
      </c>
      <c r="F526" s="154">
        <v>245</v>
      </c>
      <c r="G526" s="165">
        <v>182</v>
      </c>
      <c r="H526" s="144">
        <v>81</v>
      </c>
      <c r="I526" s="146"/>
    </row>
    <row r="527" spans="1:11" x14ac:dyDescent="0.3">
      <c r="D527" s="97" t="s">
        <v>32</v>
      </c>
      <c r="E527" s="186" t="s">
        <v>89</v>
      </c>
      <c r="F527" s="157">
        <v>239</v>
      </c>
      <c r="G527" s="167">
        <v>139</v>
      </c>
      <c r="H527" s="105">
        <v>80</v>
      </c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185</v>
      </c>
      <c r="F532" s="80"/>
      <c r="H532" s="276"/>
      <c r="I532" s="80"/>
      <c r="J532" s="4"/>
    </row>
    <row r="533" spans="1:11" s="81" customFormat="1" x14ac:dyDescent="0.3">
      <c r="B533" s="82"/>
      <c r="D533" s="322" t="s">
        <v>58</v>
      </c>
      <c r="E533" s="323"/>
      <c r="F533" s="152" t="s">
        <v>43</v>
      </c>
      <c r="G533" s="153" t="s">
        <v>44</v>
      </c>
      <c r="H533" s="278" t="s">
        <v>45</v>
      </c>
      <c r="I533" s="285"/>
    </row>
    <row r="534" spans="1:11" s="1" customFormat="1" x14ac:dyDescent="0.3">
      <c r="B534" s="2"/>
      <c r="D534" s="87" t="s">
        <v>31</v>
      </c>
      <c r="E534" s="180" t="s">
        <v>89</v>
      </c>
      <c r="F534" s="269">
        <v>4.0000000000000001E-3</v>
      </c>
      <c r="G534" s="155">
        <v>8.9999999999999993E-3</v>
      </c>
      <c r="H534" s="72">
        <v>1.2999999999999999E-2</v>
      </c>
      <c r="I534" s="73"/>
    </row>
    <row r="535" spans="1:11" x14ac:dyDescent="0.3">
      <c r="D535" s="97" t="s">
        <v>32</v>
      </c>
      <c r="E535" s="186" t="s">
        <v>89</v>
      </c>
      <c r="F535" s="271">
        <v>0.01</v>
      </c>
      <c r="G535" s="158">
        <v>3.0000000000000001E-3</v>
      </c>
      <c r="H535" s="148">
        <v>1.6E-2</v>
      </c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186</v>
      </c>
    </row>
    <row r="541" spans="1:11" s="81" customFormat="1" x14ac:dyDescent="0.3">
      <c r="B541" s="82"/>
      <c r="D541" s="322" t="s">
        <v>58</v>
      </c>
      <c r="E541" s="322"/>
      <c r="F541" s="281"/>
    </row>
    <row r="542" spans="1:11" s="1" customFormat="1" x14ac:dyDescent="0.3">
      <c r="B542" s="2"/>
      <c r="D542" s="87" t="s">
        <v>31</v>
      </c>
      <c r="E542" s="180" t="s">
        <v>89</v>
      </c>
      <c r="F542" s="265">
        <v>1564</v>
      </c>
    </row>
    <row r="543" spans="1:11" x14ac:dyDescent="0.3">
      <c r="A543" s="3"/>
      <c r="D543" s="97" t="s">
        <v>32</v>
      </c>
      <c r="E543" s="186" t="s">
        <v>89</v>
      </c>
      <c r="F543" s="266">
        <v>1882</v>
      </c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136</v>
      </c>
      <c r="F547" s="282">
        <f>SUM(F542:F546)</f>
        <v>3446</v>
      </c>
    </row>
    <row r="549" spans="1:14" s="5" customFormat="1" ht="23.4" x14ac:dyDescent="0.3">
      <c r="A549" s="6" t="s">
        <v>189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190</v>
      </c>
    </row>
    <row r="551" spans="1:14" ht="18" x14ac:dyDescent="0.3">
      <c r="B551" s="9"/>
      <c r="F551" s="327" t="s">
        <v>191</v>
      </c>
      <c r="G551" s="328"/>
      <c r="H551" s="329"/>
      <c r="I551" s="327" t="s">
        <v>192</v>
      </c>
      <c r="J551" s="328"/>
      <c r="K551" s="329"/>
      <c r="L551" s="327" t="s">
        <v>193</v>
      </c>
      <c r="M551" s="328"/>
      <c r="N551" s="329"/>
    </row>
    <row r="552" spans="1:14" s="81" customFormat="1" ht="28.8" x14ac:dyDescent="0.3">
      <c r="B552" s="82"/>
      <c r="D552" s="322" t="s">
        <v>58</v>
      </c>
      <c r="E552" s="322"/>
      <c r="F552" s="83" t="s">
        <v>7</v>
      </c>
      <c r="G552" s="286" t="s">
        <v>194</v>
      </c>
      <c r="H552" s="287" t="s">
        <v>195</v>
      </c>
      <c r="I552" s="83" t="s">
        <v>194</v>
      </c>
      <c r="J552" s="286" t="s">
        <v>196</v>
      </c>
      <c r="K552" s="287" t="s">
        <v>197</v>
      </c>
      <c r="L552" s="83" t="s">
        <v>7</v>
      </c>
      <c r="M552" s="286" t="s">
        <v>194</v>
      </c>
      <c r="N552" s="287" t="s">
        <v>195</v>
      </c>
    </row>
    <row r="553" spans="1:14" s="1" customFormat="1" x14ac:dyDescent="0.3">
      <c r="B553" s="2"/>
      <c r="D553" s="87"/>
      <c r="E553" s="288" t="s">
        <v>130</v>
      </c>
      <c r="F553" s="264">
        <v>324</v>
      </c>
      <c r="G553" s="165">
        <v>363</v>
      </c>
      <c r="H553" s="265">
        <v>477</v>
      </c>
      <c r="I553" s="289">
        <v>0.122</v>
      </c>
      <c r="J553" s="155">
        <v>0.47299999999999998</v>
      </c>
      <c r="K553" s="270">
        <v>8.1000000000000003E-2</v>
      </c>
      <c r="L553" s="289">
        <f t="shared" ref="L553:N557" si="6">IF(F553=0,"",IF(F$558=0,"",F553/F$558))</f>
        <v>0.15362731152204837</v>
      </c>
      <c r="M553" s="155">
        <f t="shared" si="6"/>
        <v>0.15633074935400518</v>
      </c>
      <c r="N553" s="270">
        <f t="shared" si="6"/>
        <v>0.16695834791739586</v>
      </c>
    </row>
    <row r="554" spans="1:14" x14ac:dyDescent="0.3">
      <c r="A554" s="3"/>
      <c r="D554" s="97"/>
      <c r="E554" s="290" t="s">
        <v>131</v>
      </c>
      <c r="F554" s="103">
        <v>570</v>
      </c>
      <c r="G554" s="167">
        <v>639</v>
      </c>
      <c r="H554" s="266">
        <v>841</v>
      </c>
      <c r="I554" s="233">
        <v>0.122</v>
      </c>
      <c r="J554" s="158">
        <v>0.47599999999999998</v>
      </c>
      <c r="K554" s="272">
        <v>8.1000000000000003E-2</v>
      </c>
      <c r="L554" s="233">
        <f t="shared" si="6"/>
        <v>0.27027027027027029</v>
      </c>
      <c r="M554" s="158">
        <f t="shared" si="6"/>
        <v>0.27519379844961239</v>
      </c>
      <c r="N554" s="272">
        <f t="shared" si="6"/>
        <v>0.29436471823591182</v>
      </c>
    </row>
    <row r="555" spans="1:14" x14ac:dyDescent="0.3">
      <c r="A555" s="3"/>
      <c r="D555" s="97"/>
      <c r="E555" s="290" t="s">
        <v>132</v>
      </c>
      <c r="F555" s="103">
        <v>329</v>
      </c>
      <c r="G555" s="167">
        <v>336</v>
      </c>
      <c r="H555" s="266">
        <v>239</v>
      </c>
      <c r="I555" s="233">
        <v>0.02</v>
      </c>
      <c r="J555" s="158">
        <v>-0.27600000000000002</v>
      </c>
      <c r="K555" s="272">
        <v>-6.2E-2</v>
      </c>
      <c r="L555" s="233">
        <f t="shared" si="6"/>
        <v>0.15599810336652442</v>
      </c>
      <c r="M555" s="158">
        <f t="shared" si="6"/>
        <v>0.14470284237726097</v>
      </c>
      <c r="N555" s="272">
        <f t="shared" si="6"/>
        <v>8.3654182709135452E-2</v>
      </c>
    </row>
    <row r="556" spans="1:14" x14ac:dyDescent="0.3">
      <c r="A556" s="3"/>
      <c r="D556" s="97"/>
      <c r="E556" s="290" t="s">
        <v>133</v>
      </c>
      <c r="F556" s="103">
        <v>361</v>
      </c>
      <c r="G556" s="167">
        <v>368</v>
      </c>
      <c r="H556" s="266">
        <v>324</v>
      </c>
      <c r="I556" s="233">
        <v>0.02</v>
      </c>
      <c r="J556" s="158">
        <v>-0.10100000000000001</v>
      </c>
      <c r="K556" s="272">
        <v>-2.1000000000000001E-2</v>
      </c>
      <c r="L556" s="233">
        <f t="shared" si="6"/>
        <v>0.17117117117117117</v>
      </c>
      <c r="M556" s="158">
        <f t="shared" si="6"/>
        <v>0.15848406546080965</v>
      </c>
      <c r="N556" s="272">
        <f t="shared" si="6"/>
        <v>0.11340567028351417</v>
      </c>
    </row>
    <row r="557" spans="1:14" s="1" customFormat="1" x14ac:dyDescent="0.3">
      <c r="B557" s="2"/>
      <c r="D557" s="107"/>
      <c r="E557" s="291" t="s">
        <v>134</v>
      </c>
      <c r="F557" s="113">
        <v>525</v>
      </c>
      <c r="G557" s="284">
        <v>616</v>
      </c>
      <c r="H557" s="267">
        <v>976</v>
      </c>
      <c r="I557" s="234">
        <v>0.17299999999999999</v>
      </c>
      <c r="J557" s="274">
        <v>0.85899999999999999</v>
      </c>
      <c r="K557" s="275">
        <v>0.13200000000000001</v>
      </c>
      <c r="L557" s="234">
        <f t="shared" si="6"/>
        <v>0.24893314366998578</v>
      </c>
      <c r="M557" s="274">
        <f t="shared" si="6"/>
        <v>0.26528854435831178</v>
      </c>
      <c r="N557" s="275">
        <f t="shared" si="6"/>
        <v>0.34161708085404269</v>
      </c>
    </row>
    <row r="558" spans="1:14" x14ac:dyDescent="0.3">
      <c r="A558" s="3"/>
      <c r="D558" s="107"/>
      <c r="E558" s="291" t="s">
        <v>136</v>
      </c>
      <c r="F558" s="113">
        <f>SUM(F553:F557)</f>
        <v>2109</v>
      </c>
      <c r="G558" s="284">
        <f>SUM(G553:G557)</f>
        <v>2322</v>
      </c>
      <c r="H558" s="267">
        <f>SUM(H553:H557)</f>
        <v>2857</v>
      </c>
      <c r="I558" s="234">
        <f>IF(F558&gt;0,G558/F558-1,"N/A")</f>
        <v>0.10099573257467998</v>
      </c>
      <c r="J558" s="274">
        <f>IF(F558&gt;0,H558/F558-1,H558/G558-1)</f>
        <v>0.3546704599336179</v>
      </c>
      <c r="K558" s="275">
        <f>IF(F558&gt;0,((J558+1)^0.2)-1,((J558+1)^0.25)-1)</f>
        <v>6.2592465465568958E-2</v>
      </c>
      <c r="L558" s="234">
        <f>IF(F558=0,"",SUM(L553:L557))</f>
        <v>1</v>
      </c>
      <c r="M558" s="274">
        <f>SUM(M553:M557)</f>
        <v>1</v>
      </c>
      <c r="N558" s="275">
        <f>SUM(N553:N557)</f>
        <v>1</v>
      </c>
    </row>
    <row r="559" spans="1:14" x14ac:dyDescent="0.3">
      <c r="A559" s="3"/>
      <c r="D559" s="39" t="s">
        <v>198</v>
      </c>
    </row>
    <row r="561" spans="1:13" s="5" customFormat="1" ht="23.4" x14ac:dyDescent="0.3">
      <c r="A561" s="6" t="s">
        <v>199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200</v>
      </c>
    </row>
    <row r="563" spans="1:13" s="81" customFormat="1" x14ac:dyDescent="0.3">
      <c r="B563" s="82"/>
      <c r="D563" s="322" t="s">
        <v>58</v>
      </c>
      <c r="E563" s="323"/>
      <c r="F563" s="152" t="s">
        <v>130</v>
      </c>
      <c r="G563" s="153" t="s">
        <v>131</v>
      </c>
      <c r="H563" s="130" t="s">
        <v>132</v>
      </c>
      <c r="I563" s="129" t="s">
        <v>133</v>
      </c>
      <c r="J563" s="164" t="s">
        <v>134</v>
      </c>
    </row>
    <row r="564" spans="1:13" s="1" customFormat="1" x14ac:dyDescent="0.3">
      <c r="B564" s="2"/>
      <c r="D564" s="87"/>
      <c r="E564" s="180" t="s">
        <v>201</v>
      </c>
      <c r="F564" s="269">
        <v>4.3999999999999997E-2</v>
      </c>
      <c r="G564" s="155">
        <v>0.123</v>
      </c>
      <c r="H564" s="72">
        <v>0.105</v>
      </c>
      <c r="I564" s="70">
        <v>0.186</v>
      </c>
      <c r="J564" s="270">
        <v>7.3999999999999996E-2</v>
      </c>
    </row>
    <row r="565" spans="1:13" x14ac:dyDescent="0.3">
      <c r="D565" s="97"/>
      <c r="E565" s="186" t="s">
        <v>112</v>
      </c>
      <c r="F565" s="271">
        <v>7.5999999999999998E-2</v>
      </c>
      <c r="G565" s="158">
        <v>2.5999999999999999E-2</v>
      </c>
      <c r="H565" s="148">
        <v>0.06</v>
      </c>
      <c r="I565" s="196">
        <v>1.6E-2</v>
      </c>
      <c r="J565" s="272">
        <v>2.5999999999999999E-2</v>
      </c>
      <c r="K565" s="3"/>
    </row>
    <row r="566" spans="1:13" x14ac:dyDescent="0.3">
      <c r="D566" s="97"/>
      <c r="E566" s="186" t="s">
        <v>113</v>
      </c>
      <c r="F566" s="271">
        <v>0.3</v>
      </c>
      <c r="G566" s="158">
        <v>0.20300000000000001</v>
      </c>
      <c r="H566" s="148">
        <v>0.36299999999999999</v>
      </c>
      <c r="I566" s="196">
        <v>0.245</v>
      </c>
      <c r="J566" s="272">
        <v>0.28199999999999997</v>
      </c>
      <c r="K566" s="3"/>
    </row>
    <row r="567" spans="1:13" s="1" customFormat="1" x14ac:dyDescent="0.3">
      <c r="B567" s="2"/>
      <c r="D567" s="107"/>
      <c r="E567" s="189" t="s">
        <v>147</v>
      </c>
      <c r="F567" s="273">
        <v>0.57899999999999996</v>
      </c>
      <c r="G567" s="274">
        <v>0.64700000000000002</v>
      </c>
      <c r="H567" s="150">
        <v>0.47299999999999998</v>
      </c>
      <c r="I567" s="200">
        <v>0.55300000000000005</v>
      </c>
      <c r="J567" s="275">
        <v>0.61699999999999999</v>
      </c>
    </row>
    <row r="568" spans="1:13" s="1" customFormat="1" x14ac:dyDescent="0.3">
      <c r="B568" s="2"/>
      <c r="E568" s="202" t="s">
        <v>136</v>
      </c>
      <c r="F568" s="292">
        <f>SUM(F564:F567)</f>
        <v>0.99899999999999989</v>
      </c>
      <c r="G568" s="293">
        <f>SUM(G564:G567)</f>
        <v>0.999</v>
      </c>
      <c r="H568" s="294">
        <f>SUM(H564:H567)</f>
        <v>1.0009999999999999</v>
      </c>
      <c r="I568" s="295">
        <f>SUM(I564:I567)</f>
        <v>1</v>
      </c>
      <c r="J568" s="296">
        <f>SUM(J564:J567)</f>
        <v>0.99899999999999989</v>
      </c>
      <c r="K568" s="117"/>
    </row>
    <row r="570" spans="1:13" ht="18" x14ac:dyDescent="0.3">
      <c r="A570" s="3"/>
      <c r="B570" s="9" t="s">
        <v>202</v>
      </c>
    </row>
    <row r="571" spans="1:13" ht="18" x14ac:dyDescent="0.3">
      <c r="A571" s="3"/>
      <c r="B571" s="9"/>
      <c r="F571" s="330" t="s">
        <v>201</v>
      </c>
      <c r="G571" s="331"/>
      <c r="H571" s="330" t="s">
        <v>203</v>
      </c>
      <c r="I571" s="331"/>
      <c r="J571" s="330" t="s">
        <v>113</v>
      </c>
      <c r="K571" s="331"/>
      <c r="L571" s="330" t="s">
        <v>147</v>
      </c>
      <c r="M571" s="331"/>
    </row>
    <row r="572" spans="1:13" x14ac:dyDescent="0.3">
      <c r="A572" s="3"/>
      <c r="D572" s="322" t="s">
        <v>58</v>
      </c>
      <c r="E572" s="323"/>
      <c r="F572" s="297" t="s">
        <v>204</v>
      </c>
      <c r="G572" s="298" t="s">
        <v>205</v>
      </c>
      <c r="H572" s="299" t="s">
        <v>204</v>
      </c>
      <c r="I572" s="300" t="s">
        <v>205</v>
      </c>
      <c r="J572" s="297" t="s">
        <v>204</v>
      </c>
      <c r="K572" s="298" t="s">
        <v>205</v>
      </c>
      <c r="L572" s="299" t="s">
        <v>204</v>
      </c>
      <c r="M572" s="300" t="s">
        <v>205</v>
      </c>
    </row>
    <row r="573" spans="1:13" x14ac:dyDescent="0.3">
      <c r="A573" s="3"/>
      <c r="D573" s="301"/>
      <c r="E573" s="302" t="s">
        <v>130</v>
      </c>
      <c r="F573" s="303">
        <v>4</v>
      </c>
      <c r="G573" s="304">
        <v>0.45700000000000002</v>
      </c>
      <c r="H573" s="305">
        <v>22</v>
      </c>
      <c r="I573" s="306">
        <v>0.42199999999999999</v>
      </c>
      <c r="J573" s="303">
        <v>52</v>
      </c>
      <c r="K573" s="304">
        <v>0.185</v>
      </c>
      <c r="L573" s="305">
        <v>243</v>
      </c>
      <c r="M573" s="306">
        <v>0</v>
      </c>
    </row>
    <row r="574" spans="1:13" x14ac:dyDescent="0.3">
      <c r="A574" s="3"/>
      <c r="D574" s="307"/>
      <c r="E574" s="308"/>
      <c r="F574" s="309">
        <v>5</v>
      </c>
      <c r="G574" s="310">
        <v>0.51500000000000001</v>
      </c>
      <c r="H574" s="311">
        <v>28</v>
      </c>
      <c r="I574" s="312">
        <v>0.50800000000000001</v>
      </c>
      <c r="J574" s="309">
        <v>68</v>
      </c>
      <c r="K574" s="310">
        <v>0.55600000000000005</v>
      </c>
      <c r="L574" s="311">
        <v>322</v>
      </c>
      <c r="M574" s="312">
        <v>0.72799999999999998</v>
      </c>
    </row>
    <row r="575" spans="1:13" x14ac:dyDescent="0.3">
      <c r="A575" s="3"/>
      <c r="D575" s="307"/>
      <c r="E575" s="308"/>
      <c r="F575" s="309">
        <v>6</v>
      </c>
      <c r="G575" s="310">
        <v>0.53300000000000003</v>
      </c>
      <c r="H575" s="311">
        <v>34</v>
      </c>
      <c r="I575" s="312">
        <v>0.53700000000000003</v>
      </c>
      <c r="J575" s="309">
        <v>84</v>
      </c>
      <c r="K575" s="310">
        <v>0.70299999999999996</v>
      </c>
      <c r="L575" s="311">
        <v>401</v>
      </c>
      <c r="M575" s="312">
        <v>1</v>
      </c>
    </row>
    <row r="576" spans="1:13" x14ac:dyDescent="0.3">
      <c r="A576" s="3"/>
      <c r="D576" s="313"/>
      <c r="E576" s="314"/>
      <c r="F576" s="315">
        <v>7</v>
      </c>
      <c r="G576" s="316">
        <v>0.51600000000000001</v>
      </c>
      <c r="H576" s="317">
        <v>40</v>
      </c>
      <c r="I576" s="318">
        <v>0.55400000000000005</v>
      </c>
      <c r="J576" s="315">
        <v>100</v>
      </c>
      <c r="K576" s="316">
        <v>0.57699999999999996</v>
      </c>
      <c r="L576" s="317">
        <v>480</v>
      </c>
      <c r="M576" s="318">
        <v>0.29299999999999998</v>
      </c>
    </row>
    <row r="577" spans="1:13" x14ac:dyDescent="0.3">
      <c r="A577" s="3"/>
      <c r="D577" s="301"/>
      <c r="E577" s="302" t="s">
        <v>131</v>
      </c>
      <c r="F577" s="303">
        <v>6</v>
      </c>
      <c r="G577" s="304">
        <v>0.45</v>
      </c>
      <c r="H577" s="305">
        <v>18</v>
      </c>
      <c r="I577" s="306">
        <v>0.58699999999999997</v>
      </c>
      <c r="J577" s="303">
        <v>43</v>
      </c>
      <c r="K577" s="304">
        <v>0.434</v>
      </c>
      <c r="L577" s="305">
        <v>148</v>
      </c>
      <c r="M577" s="306">
        <v>0.42799999999999999</v>
      </c>
    </row>
    <row r="578" spans="1:13" x14ac:dyDescent="0.3">
      <c r="A578" s="3"/>
      <c r="D578" s="307"/>
      <c r="E578" s="308"/>
      <c r="F578" s="309">
        <v>7</v>
      </c>
      <c r="G578" s="310">
        <v>0.64</v>
      </c>
      <c r="H578" s="311">
        <v>24</v>
      </c>
      <c r="I578" s="312">
        <v>0.61199999999999999</v>
      </c>
      <c r="J578" s="309">
        <v>59</v>
      </c>
      <c r="K578" s="310">
        <v>0.749</v>
      </c>
      <c r="L578" s="311">
        <v>227</v>
      </c>
      <c r="M578" s="312">
        <v>1</v>
      </c>
    </row>
    <row r="579" spans="1:13" x14ac:dyDescent="0.3">
      <c r="A579" s="3"/>
      <c r="D579" s="307"/>
      <c r="E579" s="308"/>
      <c r="F579" s="309">
        <v>8</v>
      </c>
      <c r="G579" s="310">
        <v>0.64100000000000001</v>
      </c>
      <c r="H579" s="311">
        <v>30</v>
      </c>
      <c r="I579" s="312">
        <v>0.59599999999999997</v>
      </c>
      <c r="J579" s="309">
        <v>75</v>
      </c>
      <c r="K579" s="310">
        <v>0.73299999999999998</v>
      </c>
      <c r="L579" s="311">
        <v>306</v>
      </c>
      <c r="M579" s="312">
        <v>0.93799999999999994</v>
      </c>
    </row>
    <row r="580" spans="1:13" x14ac:dyDescent="0.3">
      <c r="A580" s="3"/>
      <c r="D580" s="313"/>
      <c r="E580" s="314"/>
      <c r="F580" s="315">
        <v>9</v>
      </c>
      <c r="G580" s="316">
        <v>0.63400000000000001</v>
      </c>
      <c r="H580" s="317">
        <v>36</v>
      </c>
      <c r="I580" s="318">
        <v>0.57099999999999995</v>
      </c>
      <c r="J580" s="315">
        <v>91</v>
      </c>
      <c r="K580" s="316">
        <v>0.45</v>
      </c>
      <c r="L580" s="317">
        <v>385</v>
      </c>
      <c r="M580" s="318">
        <v>0</v>
      </c>
    </row>
    <row r="581" spans="1:13" x14ac:dyDescent="0.3">
      <c r="A581" s="3"/>
      <c r="D581" s="301"/>
      <c r="E581" s="302" t="s">
        <v>132</v>
      </c>
      <c r="F581" s="303">
        <v>7</v>
      </c>
      <c r="G581" s="304">
        <v>0.38500000000000001</v>
      </c>
      <c r="H581" s="305">
        <v>22</v>
      </c>
      <c r="I581" s="306">
        <v>0.47899999999999998</v>
      </c>
      <c r="J581" s="303">
        <v>52</v>
      </c>
      <c r="K581" s="304">
        <v>0.12</v>
      </c>
      <c r="L581" s="305">
        <v>326</v>
      </c>
      <c r="M581" s="306">
        <v>0</v>
      </c>
    </row>
    <row r="582" spans="1:13" x14ac:dyDescent="0.3">
      <c r="A582" s="3"/>
      <c r="D582" s="307"/>
      <c r="E582" s="308"/>
      <c r="F582" s="309">
        <v>8</v>
      </c>
      <c r="G582" s="310">
        <v>0.60599999999999998</v>
      </c>
      <c r="H582" s="311">
        <v>28</v>
      </c>
      <c r="I582" s="312">
        <v>0.53700000000000003</v>
      </c>
      <c r="J582" s="309">
        <v>68</v>
      </c>
      <c r="K582" s="310">
        <v>0.40699999999999997</v>
      </c>
      <c r="L582" s="311">
        <v>405</v>
      </c>
      <c r="M582" s="312">
        <v>1</v>
      </c>
    </row>
    <row r="583" spans="1:13" x14ac:dyDescent="0.3">
      <c r="A583" s="3"/>
      <c r="D583" s="307"/>
      <c r="E583" s="308"/>
      <c r="F583" s="309">
        <v>9</v>
      </c>
      <c r="G583" s="310">
        <v>0.60599999999999998</v>
      </c>
      <c r="H583" s="311">
        <v>34</v>
      </c>
      <c r="I583" s="312">
        <v>0.60499999999999998</v>
      </c>
      <c r="J583" s="309">
        <v>84</v>
      </c>
      <c r="K583" s="310">
        <v>0.88700000000000001</v>
      </c>
      <c r="L583" s="311">
        <v>484</v>
      </c>
      <c r="M583" s="312">
        <v>0.81799999999999995</v>
      </c>
    </row>
    <row r="584" spans="1:13" x14ac:dyDescent="0.3">
      <c r="A584" s="3"/>
      <c r="D584" s="313"/>
      <c r="E584" s="314"/>
      <c r="F584" s="315">
        <v>10</v>
      </c>
      <c r="G584" s="316">
        <v>0.59899999999999998</v>
      </c>
      <c r="H584" s="317">
        <v>40</v>
      </c>
      <c r="I584" s="318">
        <v>0.57599999999999996</v>
      </c>
      <c r="J584" s="315">
        <v>100</v>
      </c>
      <c r="K584" s="316">
        <v>0.78200000000000003</v>
      </c>
      <c r="L584" s="317">
        <v>563</v>
      </c>
      <c r="M584" s="318">
        <v>0.379</v>
      </c>
    </row>
    <row r="585" spans="1:13" x14ac:dyDescent="0.3">
      <c r="A585" s="3"/>
      <c r="B585" s="3"/>
      <c r="D585" s="301"/>
      <c r="E585" s="302" t="s">
        <v>133</v>
      </c>
      <c r="F585" s="303">
        <v>7</v>
      </c>
      <c r="G585" s="304">
        <v>0.25600000000000001</v>
      </c>
      <c r="H585" s="305">
        <v>14</v>
      </c>
      <c r="I585" s="306">
        <v>0.48199999999999998</v>
      </c>
      <c r="J585" s="303">
        <v>40</v>
      </c>
      <c r="K585" s="304">
        <v>0.24399999999999999</v>
      </c>
      <c r="L585" s="305">
        <v>306</v>
      </c>
      <c r="M585" s="306">
        <v>0</v>
      </c>
    </row>
    <row r="586" spans="1:13" x14ac:dyDescent="0.3">
      <c r="A586" s="3"/>
      <c r="B586" s="3"/>
      <c r="D586" s="307"/>
      <c r="E586" s="308"/>
      <c r="F586" s="309">
        <v>8</v>
      </c>
      <c r="G586" s="310">
        <v>0.46300000000000002</v>
      </c>
      <c r="H586" s="311">
        <v>20</v>
      </c>
      <c r="I586" s="312">
        <v>0.47399999999999998</v>
      </c>
      <c r="J586" s="309">
        <v>56</v>
      </c>
      <c r="K586" s="310">
        <v>0.65700000000000003</v>
      </c>
      <c r="L586" s="311">
        <v>385</v>
      </c>
      <c r="M586" s="312">
        <v>1</v>
      </c>
    </row>
    <row r="587" spans="1:13" x14ac:dyDescent="0.3">
      <c r="A587" s="3"/>
      <c r="B587" s="3"/>
      <c r="D587" s="307"/>
      <c r="E587" s="308"/>
      <c r="F587" s="309">
        <v>9</v>
      </c>
      <c r="G587" s="310">
        <v>0.59199999999999997</v>
      </c>
      <c r="H587" s="311">
        <v>26</v>
      </c>
      <c r="I587" s="312">
        <v>0.48799999999999999</v>
      </c>
      <c r="J587" s="309">
        <v>72</v>
      </c>
      <c r="K587" s="310">
        <v>0.68600000000000005</v>
      </c>
      <c r="L587" s="311">
        <v>464</v>
      </c>
      <c r="M587" s="312">
        <v>0.63</v>
      </c>
    </row>
    <row r="588" spans="1:13" x14ac:dyDescent="0.3">
      <c r="A588" s="3"/>
      <c r="B588" s="3"/>
      <c r="D588" s="313"/>
      <c r="E588" s="314"/>
      <c r="F588" s="315">
        <v>10</v>
      </c>
      <c r="G588" s="316">
        <v>0.59199999999999997</v>
      </c>
      <c r="H588" s="317">
        <v>32</v>
      </c>
      <c r="I588" s="318">
        <v>0.45900000000000002</v>
      </c>
      <c r="J588" s="315">
        <v>88</v>
      </c>
      <c r="K588" s="316">
        <v>0.315</v>
      </c>
      <c r="L588" s="317">
        <v>543</v>
      </c>
      <c r="M588" s="318">
        <v>0.27300000000000002</v>
      </c>
    </row>
    <row r="589" spans="1:13" x14ac:dyDescent="0.3">
      <c r="A589" s="3"/>
      <c r="B589" s="3"/>
      <c r="D589" s="301"/>
      <c r="E589" s="302" t="s">
        <v>134</v>
      </c>
      <c r="F589" s="303">
        <v>6</v>
      </c>
      <c r="G589" s="304">
        <v>0.55900000000000005</v>
      </c>
      <c r="H589" s="305">
        <v>9</v>
      </c>
      <c r="I589" s="306">
        <v>0.60299999999999998</v>
      </c>
      <c r="J589" s="303">
        <v>8</v>
      </c>
      <c r="K589" s="304">
        <v>0.46200000000000002</v>
      </c>
      <c r="L589" s="305">
        <v>109</v>
      </c>
      <c r="M589" s="306">
        <v>0.93500000000000005</v>
      </c>
    </row>
    <row r="590" spans="1:13" x14ac:dyDescent="0.3">
      <c r="A590" s="3"/>
      <c r="B590" s="3"/>
      <c r="D590" s="307"/>
      <c r="E590" s="308"/>
      <c r="F590" s="309">
        <v>7</v>
      </c>
      <c r="G590" s="310">
        <v>0.68</v>
      </c>
      <c r="H590" s="311">
        <v>15</v>
      </c>
      <c r="I590" s="312">
        <v>0.64500000000000002</v>
      </c>
      <c r="J590" s="309">
        <v>24</v>
      </c>
      <c r="K590" s="310">
        <v>0.83099999999999996</v>
      </c>
      <c r="L590" s="311">
        <v>188</v>
      </c>
      <c r="M590" s="312">
        <v>1</v>
      </c>
    </row>
    <row r="591" spans="1:13" x14ac:dyDescent="0.3">
      <c r="A591" s="3"/>
      <c r="B591" s="3"/>
      <c r="D591" s="307"/>
      <c r="E591" s="308"/>
      <c r="F591" s="309">
        <v>8</v>
      </c>
      <c r="G591" s="310">
        <v>0.65900000000000003</v>
      </c>
      <c r="H591" s="311">
        <v>21</v>
      </c>
      <c r="I591" s="312">
        <v>0.63600000000000001</v>
      </c>
      <c r="J591" s="309">
        <v>40</v>
      </c>
      <c r="K591" s="310">
        <v>0.83499999999999996</v>
      </c>
      <c r="L591" s="311">
        <v>267</v>
      </c>
      <c r="M591" s="312">
        <v>0.57199999999999995</v>
      </c>
    </row>
    <row r="592" spans="1:13" x14ac:dyDescent="0.3">
      <c r="A592" s="3"/>
      <c r="B592" s="3"/>
      <c r="D592" s="313"/>
      <c r="E592" s="314"/>
      <c r="F592" s="315">
        <v>9</v>
      </c>
      <c r="G592" s="316">
        <v>0.60799999999999998</v>
      </c>
      <c r="H592" s="317">
        <v>27</v>
      </c>
      <c r="I592" s="318">
        <v>0.623</v>
      </c>
      <c r="J592" s="315">
        <v>56</v>
      </c>
      <c r="K592" s="316">
        <v>0.378</v>
      </c>
      <c r="L592" s="317">
        <v>346</v>
      </c>
      <c r="M592" s="318">
        <v>0</v>
      </c>
    </row>
  </sheetData>
  <mergeCells count="28">
    <mergeCell ref="L571:M571"/>
    <mergeCell ref="F571:G571"/>
    <mergeCell ref="H571:I571"/>
    <mergeCell ref="J571:K571"/>
    <mergeCell ref="D563:E563"/>
    <mergeCell ref="L551:N551"/>
    <mergeCell ref="D515:E515"/>
    <mergeCell ref="D525:E525"/>
    <mergeCell ref="D533:E533"/>
    <mergeCell ref="D541:E541"/>
    <mergeCell ref="J187:M187"/>
    <mergeCell ref="D152:E153"/>
    <mergeCell ref="F152:I152"/>
    <mergeCell ref="J152:M152"/>
    <mergeCell ref="D362:E362"/>
    <mergeCell ref="D187:E188"/>
    <mergeCell ref="D72:E72"/>
    <mergeCell ref="D82:E82"/>
    <mergeCell ref="D116:E116"/>
    <mergeCell ref="D572:E572"/>
    <mergeCell ref="F187:I187"/>
    <mergeCell ref="D372:E372"/>
    <mergeCell ref="D552:E552"/>
    <mergeCell ref="D454:E454"/>
    <mergeCell ref="D499:E499"/>
    <mergeCell ref="D507:E507"/>
    <mergeCell ref="F551:H551"/>
    <mergeCell ref="I551:K55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A38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206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207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128</v>
      </c>
    </row>
    <row r="5" spans="1:11" s="81" customFormat="1" x14ac:dyDescent="0.3">
      <c r="B5" s="82"/>
      <c r="D5" s="322" t="s">
        <v>77</v>
      </c>
      <c r="E5" s="323"/>
      <c r="F5" s="178" t="s">
        <v>129</v>
      </c>
      <c r="G5" s="179" t="s">
        <v>208</v>
      </c>
      <c r="H5" s="130" t="s">
        <v>209</v>
      </c>
      <c r="I5" s="129" t="s">
        <v>210</v>
      </c>
      <c r="J5" s="141"/>
      <c r="K5" s="131"/>
    </row>
    <row r="6" spans="1:11" s="1" customFormat="1" x14ac:dyDescent="0.3">
      <c r="B6" s="2"/>
      <c r="D6" s="87" t="s">
        <v>116</v>
      </c>
      <c r="E6" s="180" t="s">
        <v>90</v>
      </c>
      <c r="F6" s="181">
        <v>0.40899999999999997</v>
      </c>
      <c r="G6" s="182">
        <v>0.45700000000000002</v>
      </c>
      <c r="H6" s="183">
        <v>0.34799999999999998</v>
      </c>
      <c r="I6" s="184">
        <v>0.438</v>
      </c>
      <c r="J6" s="183"/>
      <c r="K6" s="185"/>
    </row>
    <row r="7" spans="1:11" x14ac:dyDescent="0.3">
      <c r="D7" s="97"/>
      <c r="E7" s="186"/>
      <c r="F7" s="187"/>
      <c r="G7" s="188"/>
      <c r="H7" s="101"/>
      <c r="I7" s="100"/>
      <c r="J7" s="101"/>
      <c r="K7" s="102"/>
    </row>
    <row r="8" spans="1:11" x14ac:dyDescent="0.3">
      <c r="D8" s="97"/>
      <c r="E8" s="186"/>
      <c r="F8" s="187"/>
      <c r="G8" s="188"/>
      <c r="H8" s="101"/>
      <c r="I8" s="100"/>
      <c r="J8" s="101"/>
      <c r="K8" s="102"/>
    </row>
    <row r="9" spans="1:11" x14ac:dyDescent="0.3">
      <c r="D9" s="97"/>
      <c r="E9" s="186"/>
      <c r="F9" s="187"/>
      <c r="G9" s="188"/>
      <c r="H9" s="101"/>
      <c r="I9" s="100"/>
      <c r="J9" s="101"/>
      <c r="K9" s="102"/>
    </row>
    <row r="10" spans="1:11" x14ac:dyDescent="0.3">
      <c r="A10" s="3"/>
      <c r="D10" s="97"/>
      <c r="E10" s="186"/>
      <c r="F10" s="187"/>
      <c r="G10" s="188"/>
      <c r="H10" s="101"/>
      <c r="I10" s="100"/>
      <c r="J10" s="101"/>
      <c r="K10" s="102"/>
    </row>
    <row r="11" spans="1:11" x14ac:dyDescent="0.3">
      <c r="A11" s="3"/>
      <c r="D11" s="97"/>
      <c r="E11" s="186"/>
      <c r="F11" s="187"/>
      <c r="G11" s="188"/>
      <c r="H11" s="101"/>
      <c r="I11" s="100"/>
      <c r="J11" s="101"/>
      <c r="K11" s="102"/>
    </row>
    <row r="12" spans="1:11" x14ac:dyDescent="0.3">
      <c r="A12" s="3"/>
      <c r="D12" s="97"/>
      <c r="E12" s="186"/>
      <c r="F12" s="187"/>
      <c r="G12" s="188"/>
      <c r="H12" s="101"/>
      <c r="I12" s="100"/>
      <c r="J12" s="101"/>
      <c r="K12" s="102"/>
    </row>
    <row r="13" spans="1:11" x14ac:dyDescent="0.3">
      <c r="A13" s="3"/>
      <c r="D13" s="97"/>
      <c r="E13" s="186"/>
      <c r="F13" s="187"/>
      <c r="G13" s="188"/>
      <c r="H13" s="101"/>
      <c r="I13" s="100"/>
      <c r="J13" s="101"/>
      <c r="K13" s="102"/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135</v>
      </c>
    </row>
    <row r="38" spans="1:11" s="81" customFormat="1" x14ac:dyDescent="0.3">
      <c r="B38" s="82"/>
      <c r="D38" s="322" t="s">
        <v>77</v>
      </c>
      <c r="E38" s="323"/>
      <c r="F38" s="178" t="s">
        <v>129</v>
      </c>
      <c r="G38" s="179" t="s">
        <v>208</v>
      </c>
      <c r="H38" s="130" t="s">
        <v>209</v>
      </c>
      <c r="I38" s="129" t="s">
        <v>210</v>
      </c>
      <c r="J38" s="141"/>
      <c r="K38" s="131"/>
    </row>
    <row r="39" spans="1:11" s="1" customFormat="1" x14ac:dyDescent="0.3">
      <c r="B39" s="2"/>
      <c r="D39" s="87" t="s">
        <v>116</v>
      </c>
      <c r="E39" s="180" t="s">
        <v>90</v>
      </c>
      <c r="F39" s="192">
        <v>1</v>
      </c>
      <c r="G39" s="193">
        <v>1</v>
      </c>
      <c r="H39" s="72">
        <v>1</v>
      </c>
      <c r="I39" s="70">
        <v>1</v>
      </c>
      <c r="J39" s="72"/>
      <c r="K39" s="73"/>
    </row>
    <row r="40" spans="1:11" x14ac:dyDescent="0.3">
      <c r="D40" s="97"/>
      <c r="E40" s="186"/>
      <c r="F40" s="194"/>
      <c r="G40" s="195"/>
      <c r="H40" s="148"/>
      <c r="I40" s="196"/>
      <c r="J40" s="148"/>
      <c r="K40" s="197"/>
    </row>
    <row r="41" spans="1:11" x14ac:dyDescent="0.3">
      <c r="D41" s="97"/>
      <c r="E41" s="186"/>
      <c r="F41" s="194"/>
      <c r="G41" s="195"/>
      <c r="H41" s="148"/>
      <c r="I41" s="196"/>
      <c r="J41" s="148"/>
      <c r="K41" s="197"/>
    </row>
    <row r="42" spans="1:11" x14ac:dyDescent="0.3">
      <c r="D42" s="97"/>
      <c r="E42" s="186"/>
      <c r="F42" s="194"/>
      <c r="G42" s="195"/>
      <c r="H42" s="148"/>
      <c r="I42" s="196"/>
      <c r="J42" s="148"/>
      <c r="K42" s="197"/>
    </row>
    <row r="43" spans="1:11" x14ac:dyDescent="0.3">
      <c r="A43" s="3"/>
      <c r="D43" s="97"/>
      <c r="E43" s="186"/>
      <c r="F43" s="194"/>
      <c r="G43" s="195"/>
      <c r="H43" s="148"/>
      <c r="I43" s="196"/>
      <c r="J43" s="148"/>
      <c r="K43" s="197"/>
    </row>
    <row r="44" spans="1:11" x14ac:dyDescent="0.3">
      <c r="A44" s="3"/>
      <c r="D44" s="97"/>
      <c r="E44" s="186"/>
      <c r="F44" s="194"/>
      <c r="G44" s="195"/>
      <c r="H44" s="148"/>
      <c r="I44" s="196"/>
      <c r="J44" s="148"/>
      <c r="K44" s="197"/>
    </row>
    <row r="45" spans="1:11" x14ac:dyDescent="0.3">
      <c r="A45" s="3"/>
      <c r="D45" s="97"/>
      <c r="E45" s="186"/>
      <c r="F45" s="194"/>
      <c r="G45" s="195"/>
      <c r="H45" s="148"/>
      <c r="I45" s="196"/>
      <c r="J45" s="148"/>
      <c r="K45" s="197"/>
    </row>
    <row r="46" spans="1:11" x14ac:dyDescent="0.3">
      <c r="A46" s="3"/>
      <c r="D46" s="97"/>
      <c r="E46" s="186"/>
      <c r="F46" s="194"/>
      <c r="G46" s="195"/>
      <c r="H46" s="148"/>
      <c r="I46" s="196"/>
      <c r="J46" s="148"/>
      <c r="K46" s="197"/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136</v>
      </c>
      <c r="F69" s="203">
        <f t="shared" ref="F69:K69" si="0">SUM(F39:F68)</f>
        <v>1</v>
      </c>
      <c r="G69" s="204">
        <f t="shared" si="0"/>
        <v>1</v>
      </c>
      <c r="H69" s="205">
        <f t="shared" si="0"/>
        <v>1</v>
      </c>
      <c r="I69" s="206">
        <f t="shared" si="0"/>
        <v>1</v>
      </c>
      <c r="J69" s="205">
        <f t="shared" si="0"/>
        <v>0</v>
      </c>
      <c r="K69" s="207">
        <f t="shared" si="0"/>
        <v>0</v>
      </c>
    </row>
    <row r="71" spans="1:11" ht="18" x14ac:dyDescent="0.3">
      <c r="B71" s="9" t="s">
        <v>137</v>
      </c>
    </row>
    <row r="72" spans="1:11" s="81" customFormat="1" x14ac:dyDescent="0.3">
      <c r="B72" s="82"/>
      <c r="D72" s="322" t="s">
        <v>77</v>
      </c>
      <c r="E72" s="323"/>
      <c r="F72" s="152" t="s">
        <v>208</v>
      </c>
      <c r="G72" s="153" t="s">
        <v>209</v>
      </c>
      <c r="H72" s="130" t="s">
        <v>210</v>
      </c>
      <c r="I72" s="129"/>
      <c r="J72" s="164"/>
    </row>
    <row r="73" spans="1:11" s="1" customFormat="1" x14ac:dyDescent="0.3">
      <c r="B73" s="2"/>
      <c r="D73" s="87"/>
      <c r="E73" s="180" t="s">
        <v>44</v>
      </c>
      <c r="F73" s="208">
        <v>0.122</v>
      </c>
      <c r="G73" s="209">
        <v>0.217</v>
      </c>
      <c r="H73" s="183">
        <v>0.42199999999999999</v>
      </c>
      <c r="I73" s="184"/>
      <c r="J73" s="210"/>
    </row>
    <row r="74" spans="1:11" x14ac:dyDescent="0.3">
      <c r="D74" s="97"/>
      <c r="E74" s="186" t="s">
        <v>45</v>
      </c>
      <c r="F74" s="211">
        <v>0.16700000000000001</v>
      </c>
      <c r="G74" s="212">
        <v>0.217</v>
      </c>
      <c r="H74" s="101">
        <v>0.26700000000000002</v>
      </c>
      <c r="I74" s="100"/>
      <c r="J74" s="213"/>
      <c r="K74" s="3"/>
    </row>
    <row r="75" spans="1:11" x14ac:dyDescent="0.3">
      <c r="D75" s="97"/>
      <c r="E75" s="186" t="s">
        <v>43</v>
      </c>
      <c r="F75" s="211">
        <v>0.71099999999999997</v>
      </c>
      <c r="G75" s="212">
        <v>0.56699999999999995</v>
      </c>
      <c r="H75" s="101">
        <v>0.311</v>
      </c>
      <c r="I75" s="100"/>
      <c r="J75" s="213"/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136</v>
      </c>
      <c r="F78" s="203">
        <f>SUM(F73:F77)</f>
        <v>1</v>
      </c>
      <c r="G78" s="204">
        <f>SUM(G73:G77)</f>
        <v>1.0009999999999999</v>
      </c>
      <c r="H78" s="205">
        <f>SUM(H73:H77)</f>
        <v>1</v>
      </c>
      <c r="I78" s="206">
        <f>SUM(I73:I77)</f>
        <v>0</v>
      </c>
      <c r="J78" s="217">
        <f>SUM(J73:J77)</f>
        <v>0</v>
      </c>
    </row>
    <row r="80" spans="1:11" s="5" customFormat="1" ht="23.4" x14ac:dyDescent="0.3">
      <c r="A80" s="6" t="s">
        <v>211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139</v>
      </c>
    </row>
    <row r="82" spans="1:11" s="81" customFormat="1" x14ac:dyDescent="0.3">
      <c r="B82" s="82"/>
      <c r="D82" s="322" t="s">
        <v>77</v>
      </c>
      <c r="E82" s="323"/>
      <c r="F82" s="178" t="s">
        <v>136</v>
      </c>
      <c r="G82" s="179" t="s">
        <v>208</v>
      </c>
      <c r="H82" s="130" t="s">
        <v>209</v>
      </c>
      <c r="I82" s="129" t="s">
        <v>210</v>
      </c>
      <c r="J82" s="141"/>
      <c r="K82" s="131"/>
    </row>
    <row r="83" spans="1:11" s="1" customFormat="1" x14ac:dyDescent="0.3">
      <c r="B83" s="2"/>
      <c r="D83" s="87" t="s">
        <v>116</v>
      </c>
      <c r="E83" s="180" t="s">
        <v>90</v>
      </c>
      <c r="F83" s="192">
        <v>1</v>
      </c>
      <c r="G83" s="193">
        <v>1</v>
      </c>
      <c r="H83" s="72">
        <v>1</v>
      </c>
      <c r="I83" s="70">
        <v>1</v>
      </c>
      <c r="J83" s="72"/>
      <c r="K83" s="73"/>
    </row>
    <row r="84" spans="1:11" x14ac:dyDescent="0.3">
      <c r="D84" s="97"/>
      <c r="E84" s="186"/>
      <c r="F84" s="194"/>
      <c r="G84" s="195"/>
      <c r="H84" s="148"/>
      <c r="I84" s="196"/>
      <c r="J84" s="148"/>
      <c r="K84" s="197"/>
    </row>
    <row r="85" spans="1:11" x14ac:dyDescent="0.3">
      <c r="D85" s="97"/>
      <c r="E85" s="186"/>
      <c r="F85" s="194"/>
      <c r="G85" s="195"/>
      <c r="H85" s="148"/>
      <c r="I85" s="196"/>
      <c r="J85" s="148"/>
      <c r="K85" s="197"/>
    </row>
    <row r="86" spans="1:11" x14ac:dyDescent="0.3">
      <c r="D86" s="97"/>
      <c r="E86" s="186"/>
      <c r="F86" s="194"/>
      <c r="G86" s="195"/>
      <c r="H86" s="148"/>
      <c r="I86" s="196"/>
      <c r="J86" s="148"/>
      <c r="K86" s="197"/>
    </row>
    <row r="87" spans="1:11" x14ac:dyDescent="0.3">
      <c r="A87" s="3"/>
      <c r="D87" s="97"/>
      <c r="E87" s="186"/>
      <c r="F87" s="194"/>
      <c r="G87" s="195"/>
      <c r="H87" s="148"/>
      <c r="I87" s="196"/>
      <c r="J87" s="148"/>
      <c r="K87" s="197"/>
    </row>
    <row r="88" spans="1:11" x14ac:dyDescent="0.3">
      <c r="A88" s="3"/>
      <c r="D88" s="97"/>
      <c r="E88" s="186"/>
      <c r="F88" s="194"/>
      <c r="G88" s="195"/>
      <c r="H88" s="148"/>
      <c r="I88" s="196"/>
      <c r="J88" s="148"/>
      <c r="K88" s="197"/>
    </row>
    <row r="89" spans="1:11" x14ac:dyDescent="0.3">
      <c r="A89" s="3"/>
      <c r="D89" s="97"/>
      <c r="E89" s="186"/>
      <c r="F89" s="194"/>
      <c r="G89" s="195"/>
      <c r="H89" s="148"/>
      <c r="I89" s="196"/>
      <c r="J89" s="148"/>
      <c r="K89" s="197"/>
    </row>
    <row r="90" spans="1:11" x14ac:dyDescent="0.3">
      <c r="A90" s="3"/>
      <c r="D90" s="97"/>
      <c r="E90" s="186"/>
      <c r="F90" s="194"/>
      <c r="G90" s="195"/>
      <c r="H90" s="148"/>
      <c r="I90" s="196"/>
      <c r="J90" s="148"/>
      <c r="K90" s="197"/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136</v>
      </c>
      <c r="F113" s="203">
        <f t="shared" ref="F113:K113" si="1">SUM(F83:F112)</f>
        <v>1</v>
      </c>
      <c r="G113" s="204">
        <f t="shared" si="1"/>
        <v>1</v>
      </c>
      <c r="H113" s="205">
        <f t="shared" si="1"/>
        <v>1</v>
      </c>
      <c r="I113" s="206">
        <f t="shared" si="1"/>
        <v>1</v>
      </c>
      <c r="J113" s="205">
        <f t="shared" si="1"/>
        <v>0</v>
      </c>
      <c r="K113" s="207">
        <f t="shared" si="1"/>
        <v>0</v>
      </c>
    </row>
    <row r="114" spans="1:11" s="39" customFormat="1" x14ac:dyDescent="0.3"/>
    <row r="115" spans="1:11" ht="18" x14ac:dyDescent="0.3">
      <c r="B115" s="9" t="s">
        <v>140</v>
      </c>
    </row>
    <row r="116" spans="1:11" s="81" customFormat="1" x14ac:dyDescent="0.3">
      <c r="B116" s="82"/>
      <c r="D116" s="322" t="s">
        <v>77</v>
      </c>
      <c r="E116" s="323"/>
      <c r="F116" s="178" t="s">
        <v>136</v>
      </c>
      <c r="G116" s="138" t="s">
        <v>208</v>
      </c>
      <c r="H116" s="130" t="s">
        <v>209</v>
      </c>
      <c r="I116" s="129" t="s">
        <v>210</v>
      </c>
      <c r="J116" s="139"/>
      <c r="K116" s="131"/>
    </row>
    <row r="117" spans="1:11" s="1" customFormat="1" x14ac:dyDescent="0.3">
      <c r="B117" s="2"/>
      <c r="D117" s="87" t="s">
        <v>116</v>
      </c>
      <c r="E117" s="180" t="s">
        <v>90</v>
      </c>
      <c r="F117" s="218">
        <v>117375</v>
      </c>
      <c r="G117" s="219">
        <v>53142</v>
      </c>
      <c r="H117" s="144">
        <v>49669</v>
      </c>
      <c r="I117" s="145">
        <v>14564</v>
      </c>
      <c r="J117" s="144"/>
      <c r="K117" s="146"/>
    </row>
    <row r="118" spans="1:11" x14ac:dyDescent="0.3">
      <c r="D118" s="97"/>
      <c r="E118" s="186"/>
      <c r="F118" s="220"/>
      <c r="G118" s="221"/>
      <c r="H118" s="105"/>
      <c r="I118" s="104"/>
      <c r="J118" s="105"/>
      <c r="K118" s="106"/>
    </row>
    <row r="119" spans="1:11" x14ac:dyDescent="0.3">
      <c r="D119" s="97"/>
      <c r="E119" s="186"/>
      <c r="F119" s="220"/>
      <c r="G119" s="221"/>
      <c r="H119" s="105"/>
      <c r="I119" s="104"/>
      <c r="J119" s="105"/>
      <c r="K119" s="106"/>
    </row>
    <row r="120" spans="1:11" x14ac:dyDescent="0.3">
      <c r="D120" s="97"/>
      <c r="E120" s="186"/>
      <c r="F120" s="220"/>
      <c r="G120" s="221"/>
      <c r="H120" s="105"/>
      <c r="I120" s="104"/>
      <c r="J120" s="105"/>
      <c r="K120" s="106"/>
    </row>
    <row r="121" spans="1:11" x14ac:dyDescent="0.3">
      <c r="A121" s="3"/>
      <c r="D121" s="97"/>
      <c r="E121" s="186"/>
      <c r="F121" s="220"/>
      <c r="G121" s="221"/>
      <c r="H121" s="105"/>
      <c r="I121" s="104"/>
      <c r="J121" s="105"/>
      <c r="K121" s="106"/>
    </row>
    <row r="122" spans="1:11" x14ac:dyDescent="0.3">
      <c r="A122" s="3"/>
      <c r="D122" s="97"/>
      <c r="E122" s="186"/>
      <c r="F122" s="220"/>
      <c r="G122" s="221"/>
      <c r="H122" s="105"/>
      <c r="I122" s="104"/>
      <c r="J122" s="105"/>
      <c r="K122" s="106"/>
    </row>
    <row r="123" spans="1:11" x14ac:dyDescent="0.3">
      <c r="A123" s="3"/>
      <c r="D123" s="97"/>
      <c r="E123" s="186"/>
      <c r="F123" s="220"/>
      <c r="G123" s="221"/>
      <c r="H123" s="105"/>
      <c r="I123" s="104"/>
      <c r="J123" s="105"/>
      <c r="K123" s="106"/>
    </row>
    <row r="124" spans="1:11" x14ac:dyDescent="0.3">
      <c r="A124" s="3"/>
      <c r="D124" s="97"/>
      <c r="E124" s="186"/>
      <c r="F124" s="220"/>
      <c r="G124" s="221"/>
      <c r="H124" s="105"/>
      <c r="I124" s="104"/>
      <c r="J124" s="105"/>
      <c r="K124" s="106"/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136</v>
      </c>
      <c r="F147" s="224">
        <f t="shared" ref="F147:K147" si="2">SUM(F117:F146)</f>
        <v>117375</v>
      </c>
      <c r="G147" s="225">
        <f t="shared" si="2"/>
        <v>53142</v>
      </c>
      <c r="H147" s="226">
        <f t="shared" si="2"/>
        <v>49669</v>
      </c>
      <c r="I147" s="227">
        <f t="shared" si="2"/>
        <v>14564</v>
      </c>
      <c r="J147" s="226">
        <f t="shared" si="2"/>
        <v>0</v>
      </c>
      <c r="K147" s="228">
        <f t="shared" si="2"/>
        <v>0</v>
      </c>
    </row>
    <row r="148" spans="1:15" s="39" customFormat="1" x14ac:dyDescent="0.3">
      <c r="B148" s="40"/>
      <c r="D148" s="39" t="s">
        <v>52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212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142</v>
      </c>
    </row>
    <row r="152" spans="1:15" s="81" customFormat="1" x14ac:dyDescent="0.3">
      <c r="B152" s="82"/>
      <c r="D152" s="320" t="s">
        <v>77</v>
      </c>
      <c r="E152" s="321"/>
      <c r="F152" s="324" t="s">
        <v>38</v>
      </c>
      <c r="G152" s="325"/>
      <c r="H152" s="325"/>
      <c r="I152" s="326"/>
      <c r="J152" s="324" t="s">
        <v>42</v>
      </c>
      <c r="K152" s="325"/>
      <c r="L152" s="325"/>
      <c r="M152" s="326"/>
    </row>
    <row r="153" spans="1:15" s="81" customFormat="1" x14ac:dyDescent="0.3">
      <c r="B153" s="82"/>
      <c r="D153" s="322"/>
      <c r="E153" s="323"/>
      <c r="F153" s="83" t="s">
        <v>43</v>
      </c>
      <c r="G153" s="84" t="s">
        <v>44</v>
      </c>
      <c r="H153" s="85" t="s">
        <v>45</v>
      </c>
      <c r="I153" s="86"/>
      <c r="J153" s="83" t="s">
        <v>43</v>
      </c>
      <c r="K153" s="84" t="s">
        <v>44</v>
      </c>
      <c r="L153" s="85" t="s">
        <v>45</v>
      </c>
      <c r="M153" s="86"/>
    </row>
    <row r="154" spans="1:15" s="1" customFormat="1" x14ac:dyDescent="0.3">
      <c r="B154" s="2"/>
      <c r="D154" s="87" t="s">
        <v>116</v>
      </c>
      <c r="E154" s="180" t="s">
        <v>90</v>
      </c>
      <c r="F154" s="229">
        <v>1</v>
      </c>
      <c r="G154" s="230">
        <v>1</v>
      </c>
      <c r="H154" s="231">
        <v>1</v>
      </c>
      <c r="I154" s="232"/>
      <c r="J154" s="93">
        <v>70447.562999999995</v>
      </c>
      <c r="K154" s="94">
        <v>23396.794999999998</v>
      </c>
      <c r="L154" s="95">
        <v>23530.645</v>
      </c>
      <c r="M154" s="96"/>
    </row>
    <row r="155" spans="1:15" x14ac:dyDescent="0.3">
      <c r="D155" s="97"/>
      <c r="E155" s="186"/>
      <c r="F155" s="233"/>
      <c r="G155" s="196"/>
      <c r="H155" s="148"/>
      <c r="I155" s="197"/>
      <c r="J155" s="103"/>
      <c r="K155" s="104"/>
      <c r="L155" s="105"/>
      <c r="M155" s="106"/>
    </row>
    <row r="156" spans="1:15" x14ac:dyDescent="0.3">
      <c r="D156" s="97"/>
      <c r="E156" s="186"/>
      <c r="F156" s="233"/>
      <c r="G156" s="196"/>
      <c r="H156" s="148"/>
      <c r="I156" s="197"/>
      <c r="J156" s="103"/>
      <c r="K156" s="104"/>
      <c r="L156" s="105"/>
      <c r="M156" s="106"/>
    </row>
    <row r="157" spans="1:15" x14ac:dyDescent="0.3">
      <c r="D157" s="97"/>
      <c r="E157" s="186"/>
      <c r="F157" s="233"/>
      <c r="G157" s="196"/>
      <c r="H157" s="148"/>
      <c r="I157" s="197"/>
      <c r="J157" s="103"/>
      <c r="K157" s="104"/>
      <c r="L157" s="105"/>
      <c r="M157" s="106"/>
    </row>
    <row r="158" spans="1:15" x14ac:dyDescent="0.3">
      <c r="A158" s="3"/>
      <c r="D158" s="97"/>
      <c r="E158" s="186"/>
      <c r="F158" s="233"/>
      <c r="G158" s="196"/>
      <c r="H158" s="148"/>
      <c r="I158" s="197"/>
      <c r="J158" s="103"/>
      <c r="K158" s="104"/>
      <c r="L158" s="105"/>
      <c r="M158" s="106"/>
    </row>
    <row r="159" spans="1:15" x14ac:dyDescent="0.3">
      <c r="A159" s="3"/>
      <c r="D159" s="97"/>
      <c r="E159" s="186"/>
      <c r="F159" s="233"/>
      <c r="G159" s="196"/>
      <c r="H159" s="148"/>
      <c r="I159" s="197"/>
      <c r="J159" s="103"/>
      <c r="K159" s="104"/>
      <c r="L159" s="105"/>
      <c r="M159" s="106"/>
    </row>
    <row r="160" spans="1:15" x14ac:dyDescent="0.3">
      <c r="A160" s="3"/>
      <c r="D160" s="97"/>
      <c r="E160" s="186"/>
      <c r="F160" s="233"/>
      <c r="G160" s="196"/>
      <c r="H160" s="148"/>
      <c r="I160" s="197"/>
      <c r="J160" s="103"/>
      <c r="K160" s="104"/>
      <c r="L160" s="105"/>
      <c r="M160" s="106"/>
    </row>
    <row r="161" spans="1:13" x14ac:dyDescent="0.3">
      <c r="A161" s="3"/>
      <c r="D161" s="97"/>
      <c r="E161" s="186"/>
      <c r="F161" s="233"/>
      <c r="G161" s="196"/>
      <c r="H161" s="148"/>
      <c r="I161" s="197"/>
      <c r="J161" s="103"/>
      <c r="K161" s="104"/>
      <c r="L161" s="105"/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136</v>
      </c>
      <c r="F184" s="235">
        <f t="shared" ref="F184:M184" si="3">SUM(F154:F183)</f>
        <v>1</v>
      </c>
      <c r="G184" s="236">
        <f t="shared" si="3"/>
        <v>1</v>
      </c>
      <c r="H184" s="236">
        <f t="shared" si="3"/>
        <v>1</v>
      </c>
      <c r="I184" s="237">
        <f t="shared" si="3"/>
        <v>0</v>
      </c>
      <c r="J184" s="238">
        <f t="shared" si="3"/>
        <v>70447.562999999995</v>
      </c>
      <c r="K184" s="119">
        <f t="shared" si="3"/>
        <v>23396.794999999998</v>
      </c>
      <c r="L184" s="119">
        <f t="shared" si="3"/>
        <v>23530.645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143</v>
      </c>
    </row>
    <row r="187" spans="1:13" s="81" customFormat="1" x14ac:dyDescent="0.3">
      <c r="B187" s="82"/>
      <c r="D187" s="320" t="s">
        <v>77</v>
      </c>
      <c r="E187" s="321"/>
      <c r="F187" s="324" t="s">
        <v>41</v>
      </c>
      <c r="G187" s="325"/>
      <c r="H187" s="325"/>
      <c r="I187" s="326"/>
      <c r="J187" s="324" t="s">
        <v>144</v>
      </c>
      <c r="K187" s="325"/>
      <c r="L187" s="325"/>
      <c r="M187" s="326"/>
    </row>
    <row r="188" spans="1:13" s="81" customFormat="1" x14ac:dyDescent="0.3">
      <c r="B188" s="82"/>
      <c r="D188" s="322"/>
      <c r="E188" s="323"/>
      <c r="F188" s="83" t="s">
        <v>43</v>
      </c>
      <c r="G188" s="84" t="s">
        <v>44</v>
      </c>
      <c r="H188" s="85" t="s">
        <v>45</v>
      </c>
      <c r="I188" s="86"/>
      <c r="J188" s="83" t="s">
        <v>43</v>
      </c>
      <c r="K188" s="84" t="s">
        <v>44</v>
      </c>
      <c r="L188" s="85" t="s">
        <v>45</v>
      </c>
      <c r="M188" s="86"/>
    </row>
    <row r="189" spans="1:13" s="1" customFormat="1" x14ac:dyDescent="0.3">
      <c r="B189" s="2"/>
      <c r="D189" s="87" t="s">
        <v>116</v>
      </c>
      <c r="E189" s="180" t="s">
        <v>90</v>
      </c>
      <c r="F189" s="89">
        <v>0.47799999999999998</v>
      </c>
      <c r="G189" s="90">
        <v>0.41199999999999998</v>
      </c>
      <c r="H189" s="91">
        <v>0.41199999999999998</v>
      </c>
      <c r="I189" s="92"/>
      <c r="J189" s="93">
        <v>4355</v>
      </c>
      <c r="K189" s="94">
        <v>2749</v>
      </c>
      <c r="L189" s="95">
        <v>458</v>
      </c>
      <c r="M189" s="96"/>
    </row>
    <row r="190" spans="1:13" x14ac:dyDescent="0.3">
      <c r="D190" s="97"/>
      <c r="E190" s="186"/>
      <c r="F190" s="99"/>
      <c r="G190" s="100"/>
      <c r="H190" s="101"/>
      <c r="I190" s="102"/>
      <c r="J190" s="103"/>
      <c r="K190" s="104"/>
      <c r="L190" s="105"/>
      <c r="M190" s="106"/>
    </row>
    <row r="191" spans="1:13" x14ac:dyDescent="0.3">
      <c r="D191" s="97"/>
      <c r="E191" s="186"/>
      <c r="F191" s="99"/>
      <c r="G191" s="100"/>
      <c r="H191" s="101"/>
      <c r="I191" s="102"/>
      <c r="J191" s="103"/>
      <c r="K191" s="104"/>
      <c r="L191" s="105"/>
      <c r="M191" s="106"/>
    </row>
    <row r="192" spans="1:13" x14ac:dyDescent="0.3">
      <c r="D192" s="97"/>
      <c r="E192" s="186"/>
      <c r="F192" s="99"/>
      <c r="G192" s="100"/>
      <c r="H192" s="101"/>
      <c r="I192" s="102"/>
      <c r="J192" s="103"/>
      <c r="K192" s="104"/>
      <c r="L192" s="105"/>
      <c r="M192" s="106"/>
    </row>
    <row r="193" spans="1:13" x14ac:dyDescent="0.3">
      <c r="A193" s="3"/>
      <c r="D193" s="97"/>
      <c r="E193" s="186"/>
      <c r="F193" s="99"/>
      <c r="G193" s="100"/>
      <c r="H193" s="101"/>
      <c r="I193" s="102"/>
      <c r="J193" s="103"/>
      <c r="K193" s="104"/>
      <c r="L193" s="105"/>
      <c r="M193" s="106"/>
    </row>
    <row r="194" spans="1:13" x14ac:dyDescent="0.3">
      <c r="A194" s="3"/>
      <c r="D194" s="97"/>
      <c r="E194" s="186"/>
      <c r="F194" s="99"/>
      <c r="G194" s="100"/>
      <c r="H194" s="101"/>
      <c r="I194" s="102"/>
      <c r="J194" s="103"/>
      <c r="K194" s="104"/>
      <c r="L194" s="105"/>
      <c r="M194" s="106"/>
    </row>
    <row r="195" spans="1:13" x14ac:dyDescent="0.3">
      <c r="A195" s="3"/>
      <c r="D195" s="97"/>
      <c r="E195" s="186"/>
      <c r="F195" s="99"/>
      <c r="G195" s="100"/>
      <c r="H195" s="101"/>
      <c r="I195" s="102"/>
      <c r="J195" s="103"/>
      <c r="K195" s="104"/>
      <c r="L195" s="105"/>
      <c r="M195" s="106"/>
    </row>
    <row r="196" spans="1:13" x14ac:dyDescent="0.3">
      <c r="A196" s="3"/>
      <c r="D196" s="97"/>
      <c r="E196" s="186"/>
      <c r="F196" s="99"/>
      <c r="G196" s="100"/>
      <c r="H196" s="101"/>
      <c r="I196" s="102"/>
      <c r="J196" s="103"/>
      <c r="K196" s="104"/>
      <c r="L196" s="105"/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46</v>
      </c>
      <c r="J219" s="118">
        <v>9111</v>
      </c>
      <c r="K219" s="119">
        <v>6667</v>
      </c>
      <c r="L219" s="119">
        <v>1111</v>
      </c>
      <c r="M219" s="120"/>
    </row>
    <row r="221" spans="1:13" s="5" customFormat="1" ht="23.4" x14ac:dyDescent="0.3">
      <c r="A221" s="6" t="s">
        <v>213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146</v>
      </c>
    </row>
    <row r="223" spans="1:13" s="81" customFormat="1" ht="28.8" x14ac:dyDescent="0.3">
      <c r="B223" s="82"/>
      <c r="D223" s="322" t="s">
        <v>77</v>
      </c>
      <c r="E223" s="323"/>
      <c r="F223" s="152" t="s">
        <v>78</v>
      </c>
      <c r="G223" s="163" t="s">
        <v>118</v>
      </c>
      <c r="H223" s="130" t="s">
        <v>119</v>
      </c>
      <c r="I223" s="129" t="s">
        <v>120</v>
      </c>
      <c r="J223" s="141" t="s">
        <v>121</v>
      </c>
      <c r="K223" s="131" t="s">
        <v>147</v>
      </c>
    </row>
    <row r="224" spans="1:13" s="1" customFormat="1" x14ac:dyDescent="0.3">
      <c r="B224" s="2"/>
      <c r="D224" s="87" t="s">
        <v>116</v>
      </c>
      <c r="E224" s="180" t="s">
        <v>90</v>
      </c>
      <c r="F224" s="239">
        <v>5.24</v>
      </c>
      <c r="G224" s="240">
        <v>2.81</v>
      </c>
      <c r="H224" s="241">
        <v>4.41</v>
      </c>
      <c r="I224" s="240">
        <v>4.93</v>
      </c>
      <c r="J224" s="241">
        <v>3.64</v>
      </c>
      <c r="K224" s="242">
        <v>6.5</v>
      </c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148</v>
      </c>
    </row>
    <row r="256" spans="1:11" s="81" customFormat="1" ht="28.8" x14ac:dyDescent="0.3">
      <c r="B256" s="82"/>
      <c r="D256" s="251" t="s">
        <v>149</v>
      </c>
      <c r="E256" s="252" t="s">
        <v>85</v>
      </c>
      <c r="F256" s="152" t="s">
        <v>78</v>
      </c>
      <c r="G256" s="163" t="s">
        <v>118</v>
      </c>
      <c r="H256" s="130" t="s">
        <v>119</v>
      </c>
      <c r="I256" s="129" t="s">
        <v>120</v>
      </c>
      <c r="J256" s="141" t="s">
        <v>121</v>
      </c>
      <c r="K256" s="131" t="s">
        <v>147</v>
      </c>
    </row>
    <row r="257" spans="1:11" s="1" customFormat="1" x14ac:dyDescent="0.3">
      <c r="B257" s="2"/>
      <c r="D257" s="87" t="s">
        <v>214</v>
      </c>
      <c r="E257" s="253">
        <v>5</v>
      </c>
      <c r="F257" s="239">
        <v>4.7300000000000004</v>
      </c>
      <c r="G257" s="240">
        <v>4.1500000000000004</v>
      </c>
      <c r="H257" s="241">
        <v>4.82</v>
      </c>
      <c r="I257" s="240">
        <v>4.25</v>
      </c>
      <c r="J257" s="241">
        <v>4.3899999999999997</v>
      </c>
      <c r="K257" s="242">
        <v>5.32</v>
      </c>
    </row>
    <row r="258" spans="1:11" x14ac:dyDescent="0.3">
      <c r="D258" s="97" t="s">
        <v>210</v>
      </c>
      <c r="E258" s="254">
        <v>5</v>
      </c>
      <c r="F258" s="243">
        <v>3.86</v>
      </c>
      <c r="G258" s="244">
        <v>4.6900000000000004</v>
      </c>
      <c r="H258" s="245">
        <v>3.14</v>
      </c>
      <c r="I258" s="244">
        <v>3.67</v>
      </c>
      <c r="J258" s="245">
        <v>3.52</v>
      </c>
      <c r="K258" s="246">
        <v>4.59</v>
      </c>
    </row>
    <row r="259" spans="1:11" x14ac:dyDescent="0.3">
      <c r="D259" s="97" t="s">
        <v>208</v>
      </c>
      <c r="E259" s="254">
        <v>5</v>
      </c>
      <c r="F259" s="243">
        <v>5.23</v>
      </c>
      <c r="G259" s="244">
        <v>3.45</v>
      </c>
      <c r="H259" s="245">
        <v>4.21</v>
      </c>
      <c r="I259" s="244">
        <v>5.03</v>
      </c>
      <c r="J259" s="245">
        <v>3.78</v>
      </c>
      <c r="K259" s="246">
        <v>6.05</v>
      </c>
    </row>
    <row r="260" spans="1:11" x14ac:dyDescent="0.3">
      <c r="D260" s="97" t="s">
        <v>209</v>
      </c>
      <c r="E260" s="254">
        <v>4</v>
      </c>
      <c r="F260" s="243">
        <v>4.54</v>
      </c>
      <c r="G260" s="244">
        <v>4.05</v>
      </c>
      <c r="H260" s="245">
        <v>4.88</v>
      </c>
      <c r="I260" s="244">
        <v>3.97</v>
      </c>
      <c r="J260" s="245">
        <v>4.34</v>
      </c>
      <c r="K260" s="246">
        <v>5.43</v>
      </c>
    </row>
    <row r="261" spans="1:11" x14ac:dyDescent="0.3">
      <c r="A261" s="3"/>
      <c r="D261" s="97" t="s">
        <v>210</v>
      </c>
      <c r="E261" s="254">
        <v>4</v>
      </c>
      <c r="F261" s="243">
        <v>3.45</v>
      </c>
      <c r="G261" s="244">
        <v>4.53</v>
      </c>
      <c r="H261" s="245">
        <v>3.35</v>
      </c>
      <c r="I261" s="244">
        <v>3.29</v>
      </c>
      <c r="J261" s="245">
        <v>3.33</v>
      </c>
      <c r="K261" s="246">
        <v>4.7</v>
      </c>
    </row>
    <row r="262" spans="1:11" x14ac:dyDescent="0.3">
      <c r="A262" s="3"/>
      <c r="D262" s="97" t="s">
        <v>208</v>
      </c>
      <c r="E262" s="254">
        <v>4</v>
      </c>
      <c r="F262" s="243">
        <v>5.14</v>
      </c>
      <c r="G262" s="244">
        <v>3.33</v>
      </c>
      <c r="H262" s="245">
        <v>4.28</v>
      </c>
      <c r="I262" s="244">
        <v>4.93</v>
      </c>
      <c r="J262" s="245">
        <v>3.74</v>
      </c>
      <c r="K262" s="246">
        <v>6.15</v>
      </c>
    </row>
    <row r="263" spans="1:11" x14ac:dyDescent="0.3">
      <c r="A263" s="3"/>
      <c r="D263" s="97" t="s">
        <v>209</v>
      </c>
      <c r="E263" s="254">
        <v>3</v>
      </c>
      <c r="F263" s="243">
        <v>4.45</v>
      </c>
      <c r="G263" s="244">
        <v>4</v>
      </c>
      <c r="H263" s="245">
        <v>4.9000000000000004</v>
      </c>
      <c r="I263" s="244">
        <v>3.85</v>
      </c>
      <c r="J263" s="245">
        <v>4.3</v>
      </c>
      <c r="K263" s="246">
        <v>5.5</v>
      </c>
    </row>
    <row r="264" spans="1:11" x14ac:dyDescent="0.3">
      <c r="A264" s="3"/>
      <c r="D264" s="97" t="s">
        <v>210</v>
      </c>
      <c r="E264" s="254">
        <v>3</v>
      </c>
      <c r="F264" s="243">
        <v>3.25</v>
      </c>
      <c r="G264" s="244">
        <v>4.45</v>
      </c>
      <c r="H264" s="245">
        <v>3.4</v>
      </c>
      <c r="I264" s="244">
        <v>3.1</v>
      </c>
      <c r="J264" s="245">
        <v>3.25</v>
      </c>
      <c r="K264" s="246">
        <v>4.75</v>
      </c>
    </row>
    <row r="265" spans="1:11" x14ac:dyDescent="0.3">
      <c r="A265" s="3"/>
      <c r="D265" s="97" t="s">
        <v>208</v>
      </c>
      <c r="E265" s="254">
        <v>3</v>
      </c>
      <c r="F265" s="243">
        <v>5.05</v>
      </c>
      <c r="G265" s="244">
        <v>3.25</v>
      </c>
      <c r="H265" s="245">
        <v>4.3</v>
      </c>
      <c r="I265" s="244">
        <v>4.75</v>
      </c>
      <c r="J265" s="245">
        <v>3.7</v>
      </c>
      <c r="K265" s="246">
        <v>6.25</v>
      </c>
    </row>
    <row r="266" spans="1:11" x14ac:dyDescent="0.3">
      <c r="A266" s="3"/>
      <c r="D266" s="97" t="s">
        <v>209</v>
      </c>
      <c r="E266" s="254">
        <v>2</v>
      </c>
      <c r="F266" s="243">
        <v>4.45</v>
      </c>
      <c r="G266" s="244">
        <v>4</v>
      </c>
      <c r="H266" s="245">
        <v>4.9000000000000004</v>
      </c>
      <c r="I266" s="244">
        <v>3.85</v>
      </c>
      <c r="J266" s="245">
        <v>4.3</v>
      </c>
      <c r="K266" s="246">
        <v>5.5</v>
      </c>
    </row>
    <row r="267" spans="1:11" x14ac:dyDescent="0.3">
      <c r="A267" s="3"/>
      <c r="D267" s="97" t="s">
        <v>210</v>
      </c>
      <c r="E267" s="254">
        <v>2</v>
      </c>
      <c r="F267" s="243">
        <v>3.25</v>
      </c>
      <c r="G267" s="244">
        <v>4.45</v>
      </c>
      <c r="H267" s="245">
        <v>3.4</v>
      </c>
      <c r="I267" s="244">
        <v>3.1</v>
      </c>
      <c r="J267" s="245">
        <v>3.25</v>
      </c>
      <c r="K267" s="246">
        <v>4.75</v>
      </c>
    </row>
    <row r="268" spans="1:11" x14ac:dyDescent="0.3">
      <c r="A268" s="3"/>
      <c r="D268" s="97" t="s">
        <v>208</v>
      </c>
      <c r="E268" s="254">
        <v>2</v>
      </c>
      <c r="F268" s="243">
        <v>5.05</v>
      </c>
      <c r="G268" s="244">
        <v>3.25</v>
      </c>
      <c r="H268" s="245">
        <v>4.3</v>
      </c>
      <c r="I268" s="244">
        <v>4.75</v>
      </c>
      <c r="J268" s="245">
        <v>3.7</v>
      </c>
      <c r="K268" s="246">
        <v>6.25</v>
      </c>
    </row>
    <row r="269" spans="1:11" x14ac:dyDescent="0.3">
      <c r="A269" s="3"/>
      <c r="D269" s="97" t="s">
        <v>209</v>
      </c>
      <c r="E269" s="254">
        <v>1</v>
      </c>
      <c r="F269" s="243">
        <v>4.45</v>
      </c>
      <c r="G269" s="244">
        <v>4</v>
      </c>
      <c r="H269" s="245">
        <v>4.9000000000000004</v>
      </c>
      <c r="I269" s="244">
        <v>3.85</v>
      </c>
      <c r="J269" s="245">
        <v>4.3</v>
      </c>
      <c r="K269" s="246">
        <v>5.5</v>
      </c>
    </row>
    <row r="270" spans="1:11" x14ac:dyDescent="0.3">
      <c r="A270" s="3"/>
      <c r="D270" s="97" t="s">
        <v>210</v>
      </c>
      <c r="E270" s="254">
        <v>1</v>
      </c>
      <c r="F270" s="243">
        <v>3.25</v>
      </c>
      <c r="G270" s="244">
        <v>4.45</v>
      </c>
      <c r="H270" s="245">
        <v>3.4</v>
      </c>
      <c r="I270" s="244">
        <v>3.1</v>
      </c>
      <c r="J270" s="245">
        <v>3.25</v>
      </c>
      <c r="K270" s="246">
        <v>4.75</v>
      </c>
    </row>
    <row r="271" spans="1:11" x14ac:dyDescent="0.3">
      <c r="A271" s="3"/>
      <c r="D271" s="97" t="s">
        <v>208</v>
      </c>
      <c r="E271" s="254">
        <v>1</v>
      </c>
      <c r="F271" s="243">
        <v>5.05</v>
      </c>
      <c r="G271" s="244">
        <v>3.25</v>
      </c>
      <c r="H271" s="245">
        <v>4.3</v>
      </c>
      <c r="I271" s="244">
        <v>4.75</v>
      </c>
      <c r="J271" s="245">
        <v>3.7</v>
      </c>
      <c r="K271" s="246">
        <v>6.25</v>
      </c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150</v>
      </c>
    </row>
    <row r="289" spans="1:11" s="81" customFormat="1" ht="28.8" x14ac:dyDescent="0.3">
      <c r="B289" s="82"/>
      <c r="D289" s="256"/>
      <c r="E289" s="257"/>
      <c r="F289" s="258" t="s">
        <v>78</v>
      </c>
      <c r="G289" s="259" t="s">
        <v>118</v>
      </c>
      <c r="H289" s="260" t="s">
        <v>119</v>
      </c>
      <c r="I289" s="261" t="s">
        <v>120</v>
      </c>
      <c r="J289" s="262" t="s">
        <v>121</v>
      </c>
      <c r="K289" s="263" t="s">
        <v>147</v>
      </c>
    </row>
    <row r="290" spans="1:11" x14ac:dyDescent="0.3">
      <c r="E290" s="202" t="s">
        <v>151</v>
      </c>
      <c r="F290" s="247">
        <v>5.6</v>
      </c>
      <c r="G290" s="248">
        <v>4.9000000000000004</v>
      </c>
      <c r="H290" s="249">
        <v>2.1</v>
      </c>
      <c r="I290" s="248">
        <v>10</v>
      </c>
      <c r="J290" s="249">
        <v>2.9</v>
      </c>
      <c r="K290" s="250">
        <v>7.3</v>
      </c>
    </row>
    <row r="292" spans="1:11" s="5" customFormat="1" ht="23.4" x14ac:dyDescent="0.3">
      <c r="A292" s="6" t="s">
        <v>215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153</v>
      </c>
    </row>
    <row r="294" spans="1:11" s="171" customFormat="1" x14ac:dyDescent="0.3">
      <c r="C294" s="171" t="s">
        <v>154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2" t="s">
        <v>77</v>
      </c>
      <c r="E296" s="323"/>
      <c r="F296" s="152" t="s">
        <v>216</v>
      </c>
      <c r="G296" s="163" t="s">
        <v>217</v>
      </c>
      <c r="H296" s="164" t="s">
        <v>155</v>
      </c>
    </row>
    <row r="297" spans="1:11" s="1" customFormat="1" x14ac:dyDescent="0.3">
      <c r="B297" s="2"/>
      <c r="D297" s="87" t="s">
        <v>73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158</v>
      </c>
    </row>
    <row r="329" spans="1:11" s="81" customFormat="1" x14ac:dyDescent="0.3">
      <c r="B329" s="82"/>
      <c r="D329" s="251" t="s">
        <v>149</v>
      </c>
      <c r="E329" s="252" t="s">
        <v>85</v>
      </c>
      <c r="F329" s="152" t="s">
        <v>216</v>
      </c>
      <c r="G329" s="163" t="s">
        <v>217</v>
      </c>
      <c r="H329" s="164" t="s">
        <v>155</v>
      </c>
    </row>
    <row r="330" spans="1:11" s="1" customFormat="1" x14ac:dyDescent="0.3">
      <c r="B330" s="2"/>
      <c r="D330" s="87" t="s">
        <v>73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159</v>
      </c>
    </row>
    <row r="362" spans="1:11" s="81" customFormat="1" x14ac:dyDescent="0.3">
      <c r="B362" s="82"/>
      <c r="D362" s="322" t="s">
        <v>77</v>
      </c>
      <c r="E362" s="323"/>
      <c r="F362" s="152" t="s">
        <v>216</v>
      </c>
      <c r="G362" s="163" t="s">
        <v>217</v>
      </c>
      <c r="H362" s="164" t="s">
        <v>155</v>
      </c>
    </row>
    <row r="363" spans="1:11" s="1" customFormat="1" x14ac:dyDescent="0.3">
      <c r="B363" s="2"/>
      <c r="D363" s="87"/>
      <c r="E363" s="253" t="s">
        <v>73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218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166</v>
      </c>
    </row>
    <row r="372" spans="1:11" s="81" customFormat="1" x14ac:dyDescent="0.3">
      <c r="B372" s="82"/>
      <c r="D372" s="322" t="s">
        <v>77</v>
      </c>
      <c r="E372" s="323"/>
      <c r="F372" s="178" t="s">
        <v>136</v>
      </c>
      <c r="G372" s="138" t="s">
        <v>208</v>
      </c>
      <c r="H372" s="130" t="s">
        <v>209</v>
      </c>
      <c r="I372" s="129" t="s">
        <v>210</v>
      </c>
      <c r="J372" s="139"/>
      <c r="K372" s="131"/>
    </row>
    <row r="373" spans="1:11" s="1" customFormat="1" x14ac:dyDescent="0.3">
      <c r="B373" s="2"/>
      <c r="D373" s="87"/>
      <c r="E373" s="180" t="s">
        <v>90</v>
      </c>
      <c r="F373" s="218">
        <v>3300</v>
      </c>
      <c r="G373" s="219">
        <v>1600</v>
      </c>
      <c r="H373" s="144">
        <v>1040</v>
      </c>
      <c r="I373" s="145">
        <v>660</v>
      </c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136</v>
      </c>
      <c r="F379" s="224">
        <f t="shared" ref="F379:K379" si="4">SUM(F373:F378)</f>
        <v>3300</v>
      </c>
      <c r="G379" s="225">
        <f t="shared" si="4"/>
        <v>1600</v>
      </c>
      <c r="H379" s="226">
        <f t="shared" si="4"/>
        <v>1040</v>
      </c>
      <c r="I379" s="227">
        <f t="shared" si="4"/>
        <v>660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25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167</v>
      </c>
      <c r="G382" s="79"/>
      <c r="J382" s="79"/>
    </row>
    <row r="383" spans="1:11" s="81" customFormat="1" x14ac:dyDescent="0.3">
      <c r="B383" s="82"/>
      <c r="D383" s="322" t="s">
        <v>77</v>
      </c>
      <c r="E383" s="323"/>
      <c r="F383" s="178" t="s">
        <v>136</v>
      </c>
      <c r="G383" s="138" t="s">
        <v>208</v>
      </c>
      <c r="H383" s="130" t="s">
        <v>209</v>
      </c>
      <c r="I383" s="129" t="s">
        <v>210</v>
      </c>
      <c r="J383" s="139"/>
      <c r="K383" s="131"/>
    </row>
    <row r="384" spans="1:11" s="1" customFormat="1" x14ac:dyDescent="0.3">
      <c r="B384" s="2"/>
      <c r="D384" s="87" t="s">
        <v>116</v>
      </c>
      <c r="E384" s="180" t="s">
        <v>90</v>
      </c>
      <c r="F384" s="218">
        <v>3300</v>
      </c>
      <c r="G384" s="219">
        <v>1600</v>
      </c>
      <c r="H384" s="144">
        <v>1040</v>
      </c>
      <c r="I384" s="145">
        <v>660</v>
      </c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136</v>
      </c>
      <c r="F414" s="224">
        <f t="shared" ref="F414:K414" si="5">SUM(F384:F413)</f>
        <v>3300</v>
      </c>
      <c r="G414" s="225">
        <f t="shared" si="5"/>
        <v>1600</v>
      </c>
      <c r="H414" s="226">
        <f t="shared" si="5"/>
        <v>1040</v>
      </c>
      <c r="I414" s="227">
        <f t="shared" si="5"/>
        <v>660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25</v>
      </c>
    </row>
    <row r="416" spans="1:11" x14ac:dyDescent="0.3">
      <c r="F416" s="39"/>
    </row>
    <row r="417" spans="1:11" ht="18" x14ac:dyDescent="0.3">
      <c r="A417" s="3"/>
      <c r="B417" s="9" t="s">
        <v>168</v>
      </c>
      <c r="G417" s="79"/>
      <c r="J417" s="79"/>
    </row>
    <row r="418" spans="1:11" s="81" customFormat="1" ht="28.8" x14ac:dyDescent="0.3">
      <c r="B418" s="82"/>
      <c r="D418" s="322" t="s">
        <v>77</v>
      </c>
      <c r="E418" s="323"/>
      <c r="F418" s="138" t="s">
        <v>169</v>
      </c>
      <c r="G418" s="130" t="s">
        <v>170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116</v>
      </c>
      <c r="E419" s="180" t="s">
        <v>174</v>
      </c>
      <c r="F419" s="218" t="s">
        <v>120</v>
      </c>
      <c r="G419" s="219" t="s">
        <v>172</v>
      </c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219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181</v>
      </c>
    </row>
    <row r="454" spans="1:11" s="81" customFormat="1" x14ac:dyDescent="0.3">
      <c r="B454" s="82"/>
      <c r="D454" s="322" t="s">
        <v>77</v>
      </c>
      <c r="E454" s="323"/>
      <c r="F454" s="178" t="s">
        <v>136</v>
      </c>
      <c r="G454" s="138" t="s">
        <v>43</v>
      </c>
      <c r="H454" s="130" t="s">
        <v>44</v>
      </c>
      <c r="I454" s="129" t="s">
        <v>45</v>
      </c>
      <c r="J454" s="164"/>
    </row>
    <row r="455" spans="1:11" s="1" customFormat="1" x14ac:dyDescent="0.3">
      <c r="B455" s="2"/>
      <c r="D455" s="87"/>
      <c r="E455" s="180" t="s">
        <v>90</v>
      </c>
      <c r="F455" s="218">
        <v>50</v>
      </c>
      <c r="G455" s="219">
        <v>33</v>
      </c>
      <c r="H455" s="144">
        <v>8</v>
      </c>
      <c r="I455" s="145">
        <v>9</v>
      </c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136</v>
      </c>
      <c r="F461" s="224">
        <f>SUM(F455:F460)</f>
        <v>50</v>
      </c>
      <c r="G461" s="225">
        <f>SUM(G455:G460)</f>
        <v>33</v>
      </c>
      <c r="H461" s="226">
        <f>SUM(H455:H460)</f>
        <v>8</v>
      </c>
      <c r="I461" s="227">
        <f>SUM(I455:I460)</f>
        <v>9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182</v>
      </c>
      <c r="G463" s="79"/>
      <c r="J463" s="4"/>
      <c r="K463" s="3"/>
    </row>
    <row r="464" spans="1:11" s="81" customFormat="1" x14ac:dyDescent="0.3">
      <c r="B464" s="82"/>
      <c r="D464" s="322" t="s">
        <v>77</v>
      </c>
      <c r="E464" s="323"/>
      <c r="F464" s="178" t="s">
        <v>136</v>
      </c>
      <c r="G464" s="138" t="s">
        <v>43</v>
      </c>
      <c r="H464" s="130" t="s">
        <v>44</v>
      </c>
      <c r="I464" s="129" t="s">
        <v>45</v>
      </c>
      <c r="J464" s="164"/>
    </row>
    <row r="465" spans="1:11" s="1" customFormat="1" x14ac:dyDescent="0.3">
      <c r="B465" s="2"/>
      <c r="D465" s="87" t="s">
        <v>116</v>
      </c>
      <c r="E465" s="180" t="s">
        <v>90</v>
      </c>
      <c r="F465" s="218">
        <v>50</v>
      </c>
      <c r="G465" s="219">
        <v>33</v>
      </c>
      <c r="H465" s="144">
        <v>8</v>
      </c>
      <c r="I465" s="145">
        <v>9</v>
      </c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136</v>
      </c>
      <c r="F495" s="224">
        <f>SUM(F465:F494)</f>
        <v>50</v>
      </c>
      <c r="G495" s="225">
        <f>SUM(G465:G494)</f>
        <v>33</v>
      </c>
      <c r="H495" s="226">
        <f>SUM(H465:H494)</f>
        <v>8</v>
      </c>
      <c r="I495" s="227">
        <f>SUM(I465:I494)</f>
        <v>9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220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184</v>
      </c>
    </row>
    <row r="499" spans="1:11" s="81" customFormat="1" x14ac:dyDescent="0.3">
      <c r="B499" s="82"/>
      <c r="D499" s="322" t="s">
        <v>77</v>
      </c>
      <c r="E499" s="323"/>
      <c r="F499" s="152" t="s">
        <v>208</v>
      </c>
      <c r="G499" s="153" t="s">
        <v>209</v>
      </c>
      <c r="H499" s="130" t="s">
        <v>210</v>
      </c>
      <c r="I499" s="129"/>
      <c r="J499" s="164"/>
    </row>
    <row r="500" spans="1:11" s="1" customFormat="1" x14ac:dyDescent="0.3">
      <c r="B500" s="2"/>
      <c r="D500" s="87" t="s">
        <v>73</v>
      </c>
      <c r="E500" s="180"/>
      <c r="F500" s="269"/>
      <c r="G500" s="155"/>
      <c r="H500" s="72"/>
      <c r="I500" s="70"/>
      <c r="J500" s="270"/>
    </row>
    <row r="501" spans="1:11" x14ac:dyDescent="0.3">
      <c r="D501" s="97"/>
      <c r="E501" s="186"/>
      <c r="F501" s="271"/>
      <c r="G501" s="158"/>
      <c r="H501" s="148"/>
      <c r="I501" s="196"/>
      <c r="J501" s="272"/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185</v>
      </c>
      <c r="F506" s="80"/>
      <c r="H506" s="276"/>
      <c r="I506" s="276"/>
    </row>
    <row r="507" spans="1:11" s="81" customFormat="1" x14ac:dyDescent="0.3">
      <c r="B507" s="82"/>
      <c r="D507" s="322" t="s">
        <v>77</v>
      </c>
      <c r="E507" s="323"/>
      <c r="F507" s="277" t="s">
        <v>208</v>
      </c>
      <c r="G507" s="153" t="s">
        <v>209</v>
      </c>
      <c r="H507" s="278" t="s">
        <v>210</v>
      </c>
      <c r="I507" s="279"/>
      <c r="J507" s="280"/>
    </row>
    <row r="508" spans="1:11" s="1" customFormat="1" x14ac:dyDescent="0.3">
      <c r="B508" s="2"/>
      <c r="D508" s="87" t="s">
        <v>73</v>
      </c>
      <c r="E508" s="180"/>
      <c r="F508" s="269"/>
      <c r="G508" s="155"/>
      <c r="H508" s="72"/>
      <c r="I508" s="70"/>
      <c r="J508" s="270"/>
    </row>
    <row r="509" spans="1:11" x14ac:dyDescent="0.3">
      <c r="A509" s="3"/>
      <c r="D509" s="97"/>
      <c r="E509" s="186"/>
      <c r="F509" s="271"/>
      <c r="G509" s="158"/>
      <c r="H509" s="148"/>
      <c r="I509" s="196"/>
      <c r="J509" s="272"/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186</v>
      </c>
    </row>
    <row r="515" spans="1:11" s="81" customFormat="1" x14ac:dyDescent="0.3">
      <c r="B515" s="82"/>
      <c r="D515" s="322" t="s">
        <v>77</v>
      </c>
      <c r="E515" s="322"/>
      <c r="F515" s="281"/>
    </row>
    <row r="516" spans="1:11" s="1" customFormat="1" x14ac:dyDescent="0.3">
      <c r="B516" s="2"/>
      <c r="D516" s="87" t="s">
        <v>73</v>
      </c>
      <c r="E516" s="180"/>
      <c r="F516" s="265"/>
    </row>
    <row r="517" spans="1:11" x14ac:dyDescent="0.3">
      <c r="A517" s="3"/>
      <c r="D517" s="97"/>
      <c r="E517" s="186"/>
      <c r="F517" s="266"/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136</v>
      </c>
      <c r="F521" s="282">
        <f>SUM(F516:F520)</f>
        <v>0</v>
      </c>
    </row>
    <row r="523" spans="1:11" s="5" customFormat="1" ht="23.4" x14ac:dyDescent="0.3">
      <c r="A523" s="6" t="s">
        <v>221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188</v>
      </c>
    </row>
    <row r="525" spans="1:11" s="81" customFormat="1" x14ac:dyDescent="0.3">
      <c r="B525" s="82"/>
      <c r="D525" s="322" t="s">
        <v>77</v>
      </c>
      <c r="E525" s="323"/>
      <c r="F525" s="152" t="s">
        <v>43</v>
      </c>
      <c r="G525" s="153" t="s">
        <v>44</v>
      </c>
      <c r="H525" s="130" t="s">
        <v>45</v>
      </c>
      <c r="I525" s="131"/>
    </row>
    <row r="526" spans="1:11" s="1" customFormat="1" x14ac:dyDescent="0.3">
      <c r="B526" s="2"/>
      <c r="D526" s="87" t="s">
        <v>73</v>
      </c>
      <c r="E526" s="180"/>
      <c r="F526" s="154"/>
      <c r="G526" s="165"/>
      <c r="H526" s="144"/>
      <c r="I526" s="146"/>
    </row>
    <row r="527" spans="1:11" x14ac:dyDescent="0.3">
      <c r="D527" s="97"/>
      <c r="E527" s="186"/>
      <c r="F527" s="157"/>
      <c r="G527" s="167"/>
      <c r="H527" s="105"/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185</v>
      </c>
      <c r="F532" s="80"/>
      <c r="H532" s="276"/>
      <c r="I532" s="80"/>
      <c r="J532" s="4"/>
    </row>
    <row r="533" spans="1:11" s="81" customFormat="1" x14ac:dyDescent="0.3">
      <c r="B533" s="82"/>
      <c r="D533" s="322" t="s">
        <v>77</v>
      </c>
      <c r="E533" s="323"/>
      <c r="F533" s="152" t="s">
        <v>43</v>
      </c>
      <c r="G533" s="153" t="s">
        <v>44</v>
      </c>
      <c r="H533" s="278" t="s">
        <v>45</v>
      </c>
      <c r="I533" s="285"/>
    </row>
    <row r="534" spans="1:11" s="1" customFormat="1" x14ac:dyDescent="0.3">
      <c r="B534" s="2"/>
      <c r="D534" s="87" t="s">
        <v>73</v>
      </c>
      <c r="E534" s="180"/>
      <c r="F534" s="269"/>
      <c r="G534" s="155"/>
      <c r="H534" s="72"/>
      <c r="I534" s="73"/>
    </row>
    <row r="535" spans="1:11" x14ac:dyDescent="0.3">
      <c r="D535" s="97"/>
      <c r="E535" s="186"/>
      <c r="F535" s="271"/>
      <c r="G535" s="158"/>
      <c r="H535" s="148"/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186</v>
      </c>
    </row>
    <row r="541" spans="1:11" s="81" customFormat="1" x14ac:dyDescent="0.3">
      <c r="B541" s="82"/>
      <c r="D541" s="322" t="s">
        <v>77</v>
      </c>
      <c r="E541" s="322"/>
      <c r="F541" s="281"/>
    </row>
    <row r="542" spans="1:11" s="1" customFormat="1" x14ac:dyDescent="0.3">
      <c r="B542" s="2"/>
      <c r="D542" s="87" t="s">
        <v>73</v>
      </c>
      <c r="E542" s="180"/>
      <c r="F542" s="265"/>
    </row>
    <row r="543" spans="1:11" x14ac:dyDescent="0.3">
      <c r="A543" s="3"/>
      <c r="D543" s="97"/>
      <c r="E543" s="186"/>
      <c r="F543" s="266"/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136</v>
      </c>
      <c r="F547" s="282">
        <f>SUM(F542:F546)</f>
        <v>0</v>
      </c>
    </row>
    <row r="549" spans="1:14" s="5" customFormat="1" ht="23.4" x14ac:dyDescent="0.3">
      <c r="A549" s="6" t="s">
        <v>222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190</v>
      </c>
    </row>
    <row r="551" spans="1:14" ht="18" x14ac:dyDescent="0.3">
      <c r="B551" s="9"/>
      <c r="F551" s="327" t="s">
        <v>191</v>
      </c>
      <c r="G551" s="328"/>
      <c r="H551" s="329"/>
      <c r="I551" s="327" t="s">
        <v>192</v>
      </c>
      <c r="J551" s="328"/>
      <c r="K551" s="329"/>
      <c r="L551" s="327" t="s">
        <v>193</v>
      </c>
      <c r="M551" s="328"/>
      <c r="N551" s="329"/>
    </row>
    <row r="552" spans="1:14" s="81" customFormat="1" ht="28.8" x14ac:dyDescent="0.3">
      <c r="B552" s="82"/>
      <c r="D552" s="322" t="s">
        <v>77</v>
      </c>
      <c r="E552" s="322"/>
      <c r="F552" s="83" t="s">
        <v>7</v>
      </c>
      <c r="G552" s="286" t="s">
        <v>194</v>
      </c>
      <c r="H552" s="287" t="s">
        <v>195</v>
      </c>
      <c r="I552" s="83" t="s">
        <v>194</v>
      </c>
      <c r="J552" s="286" t="s">
        <v>196</v>
      </c>
      <c r="K552" s="287" t="s">
        <v>197</v>
      </c>
      <c r="L552" s="83" t="s">
        <v>7</v>
      </c>
      <c r="M552" s="286" t="s">
        <v>194</v>
      </c>
      <c r="N552" s="287" t="s">
        <v>195</v>
      </c>
    </row>
    <row r="553" spans="1:14" s="1" customFormat="1" x14ac:dyDescent="0.3">
      <c r="B553" s="2"/>
      <c r="D553" s="87"/>
      <c r="E553" s="288" t="s">
        <v>208</v>
      </c>
      <c r="F553" s="264">
        <v>53</v>
      </c>
      <c r="G553" s="165">
        <v>60</v>
      </c>
      <c r="H553" s="265">
        <v>71</v>
      </c>
      <c r="I553" s="289">
        <v>0.13300000000000001</v>
      </c>
      <c r="J553" s="155">
        <v>0.33800000000000002</v>
      </c>
      <c r="K553" s="270">
        <v>0.06</v>
      </c>
      <c r="L553" s="289">
        <f t="shared" ref="L553:N557" si="6">IF(F553=0,"",IF(F$558=0,"",F553/F$558))</f>
        <v>0.44915254237288138</v>
      </c>
      <c r="M553" s="155">
        <f t="shared" si="6"/>
        <v>0.32258064516129031</v>
      </c>
      <c r="N553" s="270">
        <f t="shared" si="6"/>
        <v>0.10410557184750734</v>
      </c>
    </row>
    <row r="554" spans="1:14" x14ac:dyDescent="0.3">
      <c r="A554" s="3"/>
      <c r="D554" s="97"/>
      <c r="E554" s="290" t="s">
        <v>209</v>
      </c>
      <c r="F554" s="103">
        <v>50</v>
      </c>
      <c r="G554" s="167">
        <v>77</v>
      </c>
      <c r="H554" s="266">
        <v>107</v>
      </c>
      <c r="I554" s="233">
        <v>0.54500000000000004</v>
      </c>
      <c r="J554" s="158">
        <v>1.163</v>
      </c>
      <c r="K554" s="272">
        <v>0.16700000000000001</v>
      </c>
      <c r="L554" s="233">
        <f t="shared" si="6"/>
        <v>0.42372881355932202</v>
      </c>
      <c r="M554" s="158">
        <f t="shared" si="6"/>
        <v>0.41397849462365593</v>
      </c>
      <c r="N554" s="272">
        <f t="shared" si="6"/>
        <v>0.15689149560117302</v>
      </c>
    </row>
    <row r="555" spans="1:14" x14ac:dyDescent="0.3">
      <c r="A555" s="3"/>
      <c r="D555" s="97"/>
      <c r="E555" s="290" t="s">
        <v>210</v>
      </c>
      <c r="F555" s="103">
        <v>15</v>
      </c>
      <c r="G555" s="167">
        <v>49</v>
      </c>
      <c r="H555" s="266">
        <v>504</v>
      </c>
      <c r="I555" s="233">
        <v>2.3479999999999999</v>
      </c>
      <c r="J555" s="158">
        <v>33.615000000000002</v>
      </c>
      <c r="K555" s="272">
        <v>1.032</v>
      </c>
      <c r="L555" s="233">
        <f t="shared" si="6"/>
        <v>0.1271186440677966</v>
      </c>
      <c r="M555" s="158">
        <f t="shared" si="6"/>
        <v>0.26344086021505375</v>
      </c>
      <c r="N555" s="272">
        <f t="shared" si="6"/>
        <v>0.73900293255131966</v>
      </c>
    </row>
    <row r="556" spans="1:14" x14ac:dyDescent="0.3">
      <c r="A556" s="3"/>
      <c r="D556" s="97"/>
      <c r="E556" s="290"/>
      <c r="F556" s="103"/>
      <c r="G556" s="167"/>
      <c r="H556" s="266"/>
      <c r="I556" s="233"/>
      <c r="J556" s="158"/>
      <c r="K556" s="272"/>
      <c r="L556" s="233" t="str">
        <f t="shared" si="6"/>
        <v/>
      </c>
      <c r="M556" s="158" t="str">
        <f t="shared" si="6"/>
        <v/>
      </c>
      <c r="N556" s="272" t="str">
        <f t="shared" si="6"/>
        <v/>
      </c>
    </row>
    <row r="557" spans="1:14" s="1" customFormat="1" x14ac:dyDescent="0.3">
      <c r="B557" s="2"/>
      <c r="D557" s="107"/>
      <c r="E557" s="291"/>
      <c r="F557" s="113"/>
      <c r="G557" s="284"/>
      <c r="H557" s="267"/>
      <c r="I557" s="234"/>
      <c r="J557" s="274"/>
      <c r="K557" s="275"/>
      <c r="L557" s="234" t="str">
        <f t="shared" si="6"/>
        <v/>
      </c>
      <c r="M557" s="274" t="str">
        <f t="shared" si="6"/>
        <v/>
      </c>
      <c r="N557" s="275" t="str">
        <f t="shared" si="6"/>
        <v/>
      </c>
    </row>
    <row r="558" spans="1:14" x14ac:dyDescent="0.3">
      <c r="A558" s="3"/>
      <c r="D558" s="107"/>
      <c r="E558" s="291" t="s">
        <v>136</v>
      </c>
      <c r="F558" s="113">
        <f>SUM(F553:F557)</f>
        <v>118</v>
      </c>
      <c r="G558" s="284">
        <f>SUM(G553:G557)</f>
        <v>186</v>
      </c>
      <c r="H558" s="267">
        <f>SUM(H553:H557)</f>
        <v>682</v>
      </c>
      <c r="I558" s="234">
        <f>IF(F558&gt;0,G558/F558-1,"N/A")</f>
        <v>0.57627118644067798</v>
      </c>
      <c r="J558" s="274">
        <f>IF(F558&gt;0,H558/F558-1,H558/G558-1)</f>
        <v>4.7796610169491522</v>
      </c>
      <c r="K558" s="275">
        <f>IF(F558&gt;0,((J558+1)^0.2)-1,((J558+1)^0.25)-1)</f>
        <v>0.42030126374176557</v>
      </c>
      <c r="L558" s="234">
        <f>IF(F558=0,"",SUM(L553:L557))</f>
        <v>1</v>
      </c>
      <c r="M558" s="274">
        <f>SUM(M553:M557)</f>
        <v>1</v>
      </c>
      <c r="N558" s="275">
        <f>SUM(N553:N557)</f>
        <v>1</v>
      </c>
    </row>
    <row r="559" spans="1:14" x14ac:dyDescent="0.3">
      <c r="A559" s="3"/>
      <c r="D559" s="39" t="s">
        <v>198</v>
      </c>
    </row>
    <row r="561" spans="1:13" s="5" customFormat="1" ht="23.4" x14ac:dyDescent="0.3">
      <c r="A561" s="6" t="s">
        <v>223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200</v>
      </c>
    </row>
    <row r="563" spans="1:13" s="81" customFormat="1" x14ac:dyDescent="0.3">
      <c r="B563" s="82"/>
      <c r="D563" s="322" t="s">
        <v>77</v>
      </c>
      <c r="E563" s="323"/>
      <c r="F563" s="152" t="s">
        <v>208</v>
      </c>
      <c r="G563" s="153" t="s">
        <v>209</v>
      </c>
      <c r="H563" s="130" t="s">
        <v>210</v>
      </c>
      <c r="I563" s="129"/>
      <c r="J563" s="164"/>
    </row>
    <row r="564" spans="1:13" s="1" customFormat="1" x14ac:dyDescent="0.3">
      <c r="B564" s="2"/>
      <c r="D564" s="87"/>
      <c r="E564" s="180" t="s">
        <v>120</v>
      </c>
      <c r="F564" s="269">
        <v>0.30599999999999999</v>
      </c>
      <c r="G564" s="155">
        <v>0.32600000000000001</v>
      </c>
      <c r="H564" s="72">
        <v>0.33300000000000002</v>
      </c>
      <c r="I564" s="70"/>
      <c r="J564" s="270"/>
    </row>
    <row r="565" spans="1:13" x14ac:dyDescent="0.3">
      <c r="D565" s="97"/>
      <c r="E565" s="186" t="s">
        <v>118</v>
      </c>
      <c r="F565" s="271">
        <v>0.13800000000000001</v>
      </c>
      <c r="G565" s="158">
        <v>0.15</v>
      </c>
      <c r="H565" s="148">
        <v>0.129</v>
      </c>
      <c r="I565" s="196"/>
      <c r="J565" s="272"/>
      <c r="K565" s="3"/>
    </row>
    <row r="566" spans="1:13" x14ac:dyDescent="0.3">
      <c r="D566" s="97"/>
      <c r="E566" s="186" t="s">
        <v>147</v>
      </c>
      <c r="F566" s="271">
        <v>0.38800000000000001</v>
      </c>
      <c r="G566" s="158">
        <v>0.41099999999999998</v>
      </c>
      <c r="H566" s="148">
        <v>0.45100000000000001</v>
      </c>
      <c r="I566" s="196"/>
      <c r="J566" s="272"/>
      <c r="K566" s="3"/>
    </row>
    <row r="567" spans="1:13" s="1" customFormat="1" x14ac:dyDescent="0.3">
      <c r="B567" s="2"/>
      <c r="D567" s="107"/>
      <c r="E567" s="189" t="s">
        <v>78</v>
      </c>
      <c r="F567" s="273">
        <v>0.16800000000000001</v>
      </c>
      <c r="G567" s="274">
        <v>0.113</v>
      </c>
      <c r="H567" s="150">
        <v>8.6999999999999994E-2</v>
      </c>
      <c r="I567" s="200"/>
      <c r="J567" s="275"/>
    </row>
    <row r="568" spans="1:13" s="1" customFormat="1" x14ac:dyDescent="0.3">
      <c r="B568" s="2"/>
      <c r="E568" s="202" t="s">
        <v>136</v>
      </c>
      <c r="F568" s="292">
        <f>SUM(F564:F567)</f>
        <v>1</v>
      </c>
      <c r="G568" s="293">
        <f>SUM(G564:G567)</f>
        <v>1</v>
      </c>
      <c r="H568" s="294">
        <f>SUM(H564:H567)</f>
        <v>1</v>
      </c>
      <c r="I568" s="295">
        <f>SUM(I564:I567)</f>
        <v>0</v>
      </c>
      <c r="J568" s="296">
        <f>SUM(J564:J567)</f>
        <v>0</v>
      </c>
      <c r="K568" s="117"/>
    </row>
    <row r="570" spans="1:13" ht="18" x14ac:dyDescent="0.3">
      <c r="A570" s="3"/>
      <c r="B570" s="9" t="s">
        <v>202</v>
      </c>
    </row>
    <row r="571" spans="1:13" ht="18" x14ac:dyDescent="0.3">
      <c r="A571" s="3"/>
      <c r="B571" s="9"/>
      <c r="F571" s="330" t="s">
        <v>147</v>
      </c>
      <c r="G571" s="331"/>
      <c r="H571" s="330" t="s">
        <v>78</v>
      </c>
      <c r="I571" s="331"/>
      <c r="J571" s="330" t="s">
        <v>224</v>
      </c>
      <c r="K571" s="331"/>
      <c r="L571" s="330" t="s">
        <v>120</v>
      </c>
      <c r="M571" s="331"/>
    </row>
    <row r="572" spans="1:13" x14ac:dyDescent="0.3">
      <c r="A572" s="3"/>
      <c r="D572" s="322" t="s">
        <v>77</v>
      </c>
      <c r="E572" s="323"/>
      <c r="F572" s="297" t="s">
        <v>204</v>
      </c>
      <c r="G572" s="298" t="s">
        <v>205</v>
      </c>
      <c r="H572" s="299" t="s">
        <v>204</v>
      </c>
      <c r="I572" s="300" t="s">
        <v>205</v>
      </c>
      <c r="J572" s="297" t="s">
        <v>204</v>
      </c>
      <c r="K572" s="298" t="s">
        <v>205</v>
      </c>
      <c r="L572" s="299" t="s">
        <v>204</v>
      </c>
      <c r="M572" s="300" t="s">
        <v>205</v>
      </c>
    </row>
    <row r="573" spans="1:13" x14ac:dyDescent="0.3">
      <c r="A573" s="3"/>
      <c r="D573" s="301"/>
      <c r="E573" s="302" t="s">
        <v>208</v>
      </c>
      <c r="F573" s="303">
        <v>554</v>
      </c>
      <c r="G573" s="304">
        <v>0</v>
      </c>
      <c r="H573" s="305">
        <v>58</v>
      </c>
      <c r="I573" s="306">
        <v>0.43099999999999999</v>
      </c>
      <c r="J573" s="303">
        <v>26</v>
      </c>
      <c r="K573" s="304">
        <v>0.78700000000000003</v>
      </c>
      <c r="L573" s="305">
        <v>7</v>
      </c>
      <c r="M573" s="306">
        <v>0.83599999999999997</v>
      </c>
    </row>
    <row r="574" spans="1:13" x14ac:dyDescent="0.3">
      <c r="A574" s="3"/>
      <c r="D574" s="307"/>
      <c r="E574" s="308"/>
      <c r="F574" s="309">
        <v>706</v>
      </c>
      <c r="G574" s="310">
        <v>1</v>
      </c>
      <c r="H574" s="311">
        <v>71</v>
      </c>
      <c r="I574" s="312">
        <v>0.86299999999999999</v>
      </c>
      <c r="J574" s="309">
        <v>41</v>
      </c>
      <c r="K574" s="310">
        <v>0.745</v>
      </c>
      <c r="L574" s="311">
        <v>8</v>
      </c>
      <c r="M574" s="312">
        <v>0.96199999999999997</v>
      </c>
    </row>
    <row r="575" spans="1:13" x14ac:dyDescent="0.3">
      <c r="A575" s="3"/>
      <c r="D575" s="307"/>
      <c r="E575" s="308"/>
      <c r="F575" s="309">
        <v>858</v>
      </c>
      <c r="G575" s="310">
        <v>0.93500000000000005</v>
      </c>
      <c r="H575" s="311">
        <v>84</v>
      </c>
      <c r="I575" s="312">
        <v>0.83499999999999996</v>
      </c>
      <c r="J575" s="309">
        <v>56</v>
      </c>
      <c r="K575" s="310">
        <v>0.63</v>
      </c>
      <c r="L575" s="311">
        <v>9</v>
      </c>
      <c r="M575" s="312">
        <v>0.624</v>
      </c>
    </row>
    <row r="576" spans="1:13" x14ac:dyDescent="0.3">
      <c r="A576" s="3"/>
      <c r="D576" s="313"/>
      <c r="E576" s="314"/>
      <c r="F576" s="315">
        <v>1010</v>
      </c>
      <c r="G576" s="316">
        <v>0.65800000000000003</v>
      </c>
      <c r="H576" s="317">
        <v>97</v>
      </c>
      <c r="I576" s="318">
        <v>0.46500000000000002</v>
      </c>
      <c r="J576" s="315">
        <v>71</v>
      </c>
      <c r="K576" s="316">
        <v>0.43099999999999999</v>
      </c>
      <c r="L576" s="317">
        <v>10</v>
      </c>
      <c r="M576" s="318">
        <v>0.17199999999999999</v>
      </c>
    </row>
    <row r="577" spans="1:13" x14ac:dyDescent="0.3">
      <c r="A577" s="3"/>
      <c r="D577" s="301"/>
      <c r="E577" s="302" t="s">
        <v>209</v>
      </c>
      <c r="F577" s="303">
        <v>524</v>
      </c>
      <c r="G577" s="304">
        <v>0</v>
      </c>
      <c r="H577" s="305">
        <v>50</v>
      </c>
      <c r="I577" s="306">
        <v>0.41799999999999998</v>
      </c>
      <c r="J577" s="303">
        <v>35</v>
      </c>
      <c r="K577" s="304">
        <v>0.69299999999999995</v>
      </c>
      <c r="L577" s="305">
        <v>6</v>
      </c>
      <c r="M577" s="306">
        <v>0.72599999999999998</v>
      </c>
    </row>
    <row r="578" spans="1:13" x14ac:dyDescent="0.3">
      <c r="A578" s="3"/>
      <c r="D578" s="307"/>
      <c r="E578" s="308"/>
      <c r="F578" s="309">
        <v>676</v>
      </c>
      <c r="G578" s="310">
        <v>1</v>
      </c>
      <c r="H578" s="311">
        <v>63</v>
      </c>
      <c r="I578" s="312">
        <v>0.69</v>
      </c>
      <c r="J578" s="309">
        <v>50</v>
      </c>
      <c r="K578" s="310">
        <v>0.66400000000000003</v>
      </c>
      <c r="L578" s="311">
        <v>7</v>
      </c>
      <c r="M578" s="312">
        <v>0.85799999999999998</v>
      </c>
    </row>
    <row r="579" spans="1:13" x14ac:dyDescent="0.3">
      <c r="A579" s="3"/>
      <c r="D579" s="307"/>
      <c r="E579" s="308"/>
      <c r="F579" s="309">
        <v>828</v>
      </c>
      <c r="G579" s="310">
        <v>0.746</v>
      </c>
      <c r="H579" s="311">
        <v>76</v>
      </c>
      <c r="I579" s="312">
        <v>0.65600000000000003</v>
      </c>
      <c r="J579" s="309">
        <v>65</v>
      </c>
      <c r="K579" s="310">
        <v>0.49199999999999999</v>
      </c>
      <c r="L579" s="311">
        <v>8</v>
      </c>
      <c r="M579" s="312">
        <v>0.52900000000000003</v>
      </c>
    </row>
    <row r="580" spans="1:13" x14ac:dyDescent="0.3">
      <c r="A580" s="3"/>
      <c r="D580" s="313"/>
      <c r="E580" s="314"/>
      <c r="F580" s="315">
        <v>980</v>
      </c>
      <c r="G580" s="316">
        <v>0.432</v>
      </c>
      <c r="H580" s="317">
        <v>89</v>
      </c>
      <c r="I580" s="318">
        <v>0.41399999999999998</v>
      </c>
      <c r="J580" s="315">
        <v>80</v>
      </c>
      <c r="K580" s="316">
        <v>0.32900000000000001</v>
      </c>
      <c r="L580" s="317">
        <v>9</v>
      </c>
      <c r="M580" s="318">
        <v>6.5000000000000002E-2</v>
      </c>
    </row>
    <row r="581" spans="1:13" x14ac:dyDescent="0.3">
      <c r="A581" s="3"/>
      <c r="D581" s="301"/>
      <c r="E581" s="302" t="s">
        <v>210</v>
      </c>
      <c r="F581" s="303">
        <v>416</v>
      </c>
      <c r="G581" s="304">
        <v>0</v>
      </c>
      <c r="H581" s="305">
        <v>35</v>
      </c>
      <c r="I581" s="306">
        <v>0.40400000000000003</v>
      </c>
      <c r="J581" s="303">
        <v>41</v>
      </c>
      <c r="K581" s="304">
        <v>0.60399999999999998</v>
      </c>
      <c r="L581" s="305">
        <v>5</v>
      </c>
      <c r="M581" s="306">
        <v>0.64900000000000002</v>
      </c>
    </row>
    <row r="582" spans="1:13" x14ac:dyDescent="0.3">
      <c r="A582" s="3"/>
      <c r="D582" s="307"/>
      <c r="E582" s="308"/>
      <c r="F582" s="309">
        <v>568</v>
      </c>
      <c r="G582" s="310">
        <v>1</v>
      </c>
      <c r="H582" s="311">
        <v>48</v>
      </c>
      <c r="I582" s="312">
        <v>0.59099999999999997</v>
      </c>
      <c r="J582" s="309">
        <v>56</v>
      </c>
      <c r="K582" s="310">
        <v>0.57799999999999996</v>
      </c>
      <c r="L582" s="311">
        <v>6</v>
      </c>
      <c r="M582" s="312">
        <v>0.76900000000000002</v>
      </c>
    </row>
    <row r="583" spans="1:13" x14ac:dyDescent="0.3">
      <c r="A583" s="3"/>
      <c r="D583" s="307"/>
      <c r="E583" s="308"/>
      <c r="F583" s="309">
        <v>720</v>
      </c>
      <c r="G583" s="310">
        <v>0.67400000000000004</v>
      </c>
      <c r="H583" s="311">
        <v>61</v>
      </c>
      <c r="I583" s="312">
        <v>0.55900000000000005</v>
      </c>
      <c r="J583" s="309">
        <v>71</v>
      </c>
      <c r="K583" s="310">
        <v>0.45200000000000001</v>
      </c>
      <c r="L583" s="311">
        <v>7</v>
      </c>
      <c r="M583" s="312">
        <v>0.502</v>
      </c>
    </row>
    <row r="584" spans="1:13" x14ac:dyDescent="0.3">
      <c r="A584" s="3"/>
      <c r="D584" s="313"/>
      <c r="E584" s="314"/>
      <c r="F584" s="315">
        <v>872</v>
      </c>
      <c r="G584" s="316">
        <v>0.27800000000000002</v>
      </c>
      <c r="H584" s="317">
        <v>74</v>
      </c>
      <c r="I584" s="318">
        <v>0.39800000000000002</v>
      </c>
      <c r="J584" s="315">
        <v>86</v>
      </c>
      <c r="K584" s="316">
        <v>0.318</v>
      </c>
      <c r="L584" s="317">
        <v>8</v>
      </c>
      <c r="M584" s="318">
        <v>3.2000000000000001E-2</v>
      </c>
    </row>
    <row r="585" spans="1:13" x14ac:dyDescent="0.3">
      <c r="A585" s="3"/>
      <c r="B585" s="3"/>
      <c r="D585" s="301"/>
      <c r="E585" s="302"/>
      <c r="F585" s="303"/>
      <c r="G585" s="304"/>
      <c r="H585" s="305"/>
      <c r="I585" s="306"/>
      <c r="J585" s="303"/>
      <c r="K585" s="304"/>
      <c r="L585" s="305"/>
      <c r="M585" s="306"/>
    </row>
    <row r="586" spans="1:13" x14ac:dyDescent="0.3">
      <c r="A586" s="3"/>
      <c r="B586" s="3"/>
      <c r="D586" s="307"/>
      <c r="E586" s="308"/>
      <c r="F586" s="309"/>
      <c r="G586" s="310"/>
      <c r="H586" s="311"/>
      <c r="I586" s="312"/>
      <c r="J586" s="309"/>
      <c r="K586" s="310"/>
      <c r="L586" s="311"/>
      <c r="M586" s="312"/>
    </row>
    <row r="587" spans="1:13" x14ac:dyDescent="0.3">
      <c r="A587" s="3"/>
      <c r="B587" s="3"/>
      <c r="D587" s="307"/>
      <c r="E587" s="308"/>
      <c r="F587" s="309"/>
      <c r="G587" s="310"/>
      <c r="H587" s="311"/>
      <c r="I587" s="312"/>
      <c r="J587" s="309"/>
      <c r="K587" s="310"/>
      <c r="L587" s="311"/>
      <c r="M587" s="312"/>
    </row>
    <row r="588" spans="1:13" x14ac:dyDescent="0.3">
      <c r="A588" s="3"/>
      <c r="B588" s="3"/>
      <c r="D588" s="313"/>
      <c r="E588" s="314"/>
      <c r="F588" s="315"/>
      <c r="G588" s="316"/>
      <c r="H588" s="317"/>
      <c r="I588" s="318"/>
      <c r="J588" s="315"/>
      <c r="K588" s="316"/>
      <c r="L588" s="317"/>
      <c r="M588" s="318"/>
    </row>
    <row r="589" spans="1:13" x14ac:dyDescent="0.3">
      <c r="A589" s="3"/>
      <c r="B589" s="3"/>
      <c r="D589" s="301"/>
      <c r="E589" s="302"/>
      <c r="F589" s="303"/>
      <c r="G589" s="304"/>
      <c r="H589" s="305"/>
      <c r="I589" s="306"/>
      <c r="J589" s="303"/>
      <c r="K589" s="304"/>
      <c r="L589" s="305"/>
      <c r="M589" s="306"/>
    </row>
    <row r="590" spans="1:13" x14ac:dyDescent="0.3">
      <c r="A590" s="3"/>
      <c r="B590" s="3"/>
      <c r="D590" s="307"/>
      <c r="E590" s="308"/>
      <c r="F590" s="309"/>
      <c r="G590" s="310"/>
      <c r="H590" s="311"/>
      <c r="I590" s="312"/>
      <c r="J590" s="309"/>
      <c r="K590" s="310"/>
      <c r="L590" s="311"/>
      <c r="M590" s="312"/>
    </row>
    <row r="591" spans="1:13" x14ac:dyDescent="0.3">
      <c r="A591" s="3"/>
      <c r="B591" s="3"/>
      <c r="D591" s="307"/>
      <c r="E591" s="308"/>
      <c r="F591" s="309"/>
      <c r="G591" s="310"/>
      <c r="H591" s="311"/>
      <c r="I591" s="312"/>
      <c r="J591" s="309"/>
      <c r="K591" s="310"/>
      <c r="L591" s="311"/>
      <c r="M591" s="312"/>
    </row>
    <row r="592" spans="1:13" x14ac:dyDescent="0.3">
      <c r="A592" s="3"/>
      <c r="B592" s="3"/>
      <c r="D592" s="313"/>
      <c r="E592" s="314"/>
      <c r="F592" s="315"/>
      <c r="G592" s="316"/>
      <c r="H592" s="317"/>
      <c r="I592" s="318"/>
      <c r="J592" s="315"/>
      <c r="K592" s="316"/>
      <c r="L592" s="317"/>
      <c r="M592" s="318"/>
    </row>
  </sheetData>
  <mergeCells count="35">
    <mergeCell ref="D362:E362"/>
    <mergeCell ref="D372:E372"/>
    <mergeCell ref="D187:E188"/>
    <mergeCell ref="F187:I187"/>
    <mergeCell ref="J187:M187"/>
    <mergeCell ref="D223:E223"/>
    <mergeCell ref="D296:E296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83:E383"/>
    <mergeCell ref="D454:E454"/>
    <mergeCell ref="D464:E464"/>
    <mergeCell ref="D499:E499"/>
    <mergeCell ref="D507:E507"/>
    <mergeCell ref="D418:E418"/>
    <mergeCell ref="D515:E515"/>
    <mergeCell ref="D525:E525"/>
    <mergeCell ref="D533:E533"/>
    <mergeCell ref="F551:H551"/>
    <mergeCell ref="I551:K551"/>
    <mergeCell ref="D541:E541"/>
    <mergeCell ref="D572:E572"/>
    <mergeCell ref="L551:N551"/>
    <mergeCell ref="D552:E552"/>
    <mergeCell ref="D563:E563"/>
    <mergeCell ref="F571:G571"/>
    <mergeCell ref="H571:I571"/>
    <mergeCell ref="J571:K571"/>
    <mergeCell ref="L571:M5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2024-12-08T21:12:25Z</dcterms:modified>
</cp:coreProperties>
</file>