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Reports\"/>
    </mc:Choice>
  </mc:AlternateContent>
  <xr:revisionPtr revIDLastSave="0" documentId="13_ncr:1_{C41F4672-9FA3-46B8-BA70-D8A0045EB6C7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8" i="9" l="1"/>
  <c r="I568" i="9"/>
  <c r="H568" i="9"/>
  <c r="G568" i="9"/>
  <c r="F568" i="9"/>
  <c r="H558" i="9"/>
  <c r="G558" i="9"/>
  <c r="F558" i="9"/>
  <c r="J558" i="9" s="1"/>
  <c r="K558" i="9" s="1"/>
  <c r="N557" i="9"/>
  <c r="M557" i="9"/>
  <c r="L557" i="9"/>
  <c r="N556" i="9"/>
  <c r="M556" i="9"/>
  <c r="L556" i="9"/>
  <c r="N555" i="9"/>
  <c r="M555" i="9"/>
  <c r="L555" i="9"/>
  <c r="N554" i="9"/>
  <c r="M554" i="9"/>
  <c r="L554" i="9"/>
  <c r="N553" i="9"/>
  <c r="N558" i="9" s="1"/>
  <c r="M553" i="9"/>
  <c r="M558" i="9" s="1"/>
  <c r="L553" i="9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H558" i="8"/>
  <c r="N557" i="8" s="1"/>
  <c r="G558" i="8"/>
  <c r="M555" i="8" s="1"/>
  <c r="F558" i="8"/>
  <c r="L558" i="8" s="1"/>
  <c r="L557" i="8"/>
  <c r="L556" i="8"/>
  <c r="N555" i="8"/>
  <c r="L555" i="8"/>
  <c r="L554" i="8"/>
  <c r="L553" i="8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L558" i="9" l="1"/>
  <c r="N553" i="8"/>
  <c r="M556" i="8"/>
  <c r="J558" i="8"/>
  <c r="K558" i="8" s="1"/>
  <c r="M554" i="8"/>
  <c r="I558" i="8"/>
  <c r="N556" i="8"/>
  <c r="N554" i="8"/>
  <c r="M557" i="8"/>
  <c r="I558" i="9"/>
  <c r="M553" i="8"/>
  <c r="M558" i="8" l="1"/>
  <c r="N558" i="8"/>
</calcChain>
</file>

<file path=xl/sharedStrings.xml><?xml version="1.0" encoding="utf-8"?>
<sst xmlns="http://schemas.openxmlformats.org/spreadsheetml/2006/main" count="895" uniqueCount="199">
  <si>
    <t>FINANCIAL REPORT – FIRM M – PERIOD 0</t>
  </si>
  <si>
    <t>Company Profit &amp; Loss Statement</t>
  </si>
  <si>
    <t>Period 0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</si>
  <si>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</si>
  <si>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</si>
  <si>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</si>
  <si>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</si>
  <si>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</si>
  <si>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</si>
  <si>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</si>
  <si>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</si>
  <si>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</si>
  <si>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</si>
  <si>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</si>
  <si>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</si>
  <si>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</si>
  <si>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</si>
  <si>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</si>
  <si>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</si>
  <si>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</si>
  <si>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</si>
  <si>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</si>
  <si>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</si>
  <si>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</si>
  <si>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</si>
  <si>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</si>
  <si>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</si>
  <si>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</si>
  <si>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</si>
  <si>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</si>
  <si>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</si>
  <si>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</si>
  <si>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</si>
  <si>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</si>
  <si>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</si>
  <si>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</si>
  <si>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</si>
  <si>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</si>
  <si>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</si>
  <si>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</si>
  <si>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</si>
  <si>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</si>
  <si>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</si>
  <si>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</si>
  <si>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</si>
  <si>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</si>
  <si>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</si>
  <si>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</si>
  <si>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</si>
  <si>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</si>
  <si>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</si>
  <si>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</si>
  <si>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</si>
  <si>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</si>
  <si>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</si>
  <si>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</si>
  <si>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</si>
  <si>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</si>
  <si>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</si>
  <si>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</si>
  <si>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</si>
  <si>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</si>
  <si>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</si>
  <si>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</si>
  <si>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</t>
  </si>
  <si>
    <t>POMOST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</si>
  <si>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</si>
  <si>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</si>
  <si>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</si>
  <si>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</si>
  <si>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</si>
  <si>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</si>
  <si>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</si>
  <si>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/>
  </si>
  <si>
    <t>INDUSTRY DASHBOARD – PERIOD 0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</si>
  <si>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</si>
  <si>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</si>
  <si>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</si>
  <si>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</si>
  <si>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</si>
  <si>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</si>
  <si>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</si>
  <si>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</si>
  <si>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</si>
  <si>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0</t>
  </si>
  <si>
    <t>Retail Sales and Volume Sold</t>
  </si>
  <si>
    <t>Launched in Period</t>
  </si>
  <si>
    <t>Variation</t>
  </si>
  <si>
    <t>Base Cost</t>
  </si>
  <si>
    <t>ROCK</t>
  </si>
  <si>
    <t>ROLL</t>
  </si>
  <si>
    <t>SOFT</t>
  </si>
  <si>
    <t>SOLO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</si>
  <si>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</si>
  <si>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</si>
  <si>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</si>
  <si>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</si>
  <si>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</si>
  <si>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</si>
  <si>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</si>
  <si>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</si>
  <si>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</si>
  <si>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</si>
  <si>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0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</si>
  <si>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</si>
  <si>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</si>
  <si>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</si>
  <si>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</si>
  <si>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</si>
  <si>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0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</si>
  <si>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</si>
  <si>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</si>
  <si>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</si>
  <si>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0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</si>
  <si>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</si>
  <si>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</si>
  <si>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</si>
  <si>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</si>
  <si>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</si>
  <si>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</si>
  <si>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</si>
  <si>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</si>
  <si>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</si>
  <si>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</si>
  <si>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</si>
  <si>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0</t>
  </si>
  <si>
    <t>Market Shares by Consumer Segment (based on volume)</t>
  </si>
  <si>
    <t>Volume Sold by Consumer Segment</t>
  </si>
  <si>
    <t>DISTRIBUTION PANEL – Sonites MARKET – PERIOD 0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</si>
  <si>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</si>
  <si>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</si>
  <si>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</si>
  <si>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0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</si>
  <si>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</si>
  <si>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</si>
  <si>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</si>
  <si>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</si>
  <si>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</si>
  <si>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</si>
  <si>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0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</si>
  <si>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</si>
  <si>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</si>
  <si>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</si>
  <si>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</si>
  <si>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</si>
  <si>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</si>
  <si>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</si>
  <si>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COMPETITIVE ADVERTISING – Sonites MARKET – PERIOD 0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</si>
  <si>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</si>
  <si>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</si>
  <si>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</si>
  <si>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</si>
  <si>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</si>
  <si>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COMPETITIVE COMMERCIAL TEAMS – Sonites MARKET – PERIOD 0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</si>
  <si>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</si>
  <si>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</si>
  <si>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0</t>
  </si>
  <si>
    <t>Expected Change in Brand Awareness</t>
  </si>
  <si>
    <t>Expected Change in unit Market Share (%U)</t>
  </si>
  <si>
    <t>Expected Change in Contribution (in K$)</t>
  </si>
  <si>
    <t>COMMERCIAL TEAM EXPERIMENT – Sonites MARKET – PERIOD 0</t>
  </si>
  <si>
    <t>Expected Change in Number of Distributors</t>
  </si>
  <si>
    <t>MARKET FORECAST – Sonites MARKET – PERIOD 0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</si>
  <si>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</si>
  <si>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</si>
  <si>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</si>
  <si>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</si>
  <si>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1</t>
  </si>
  <si>
    <t>Period 5</t>
  </si>
  <si>
    <t>Total until Period 5</t>
  </si>
  <si>
    <t>Average until Period 5</t>
  </si>
  <si>
    <t xml:space="preserve">If the market is not created yet, the table above shows the potential market size in one and five periods, if a brand were introduced next period. </t>
  </si>
  <si>
    <t>CONJOINT ANALYSIS – Sonites MARKET – PERIOD 0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</si>
  <si>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</si>
  <si>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</si>
  <si>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</si>
  <si>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</si>
  <si>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</si>
  <si>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</si>
  <si>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0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</si>
  <si>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</si>
  <si>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</si>
  <si>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</si>
  <si>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</si>
  <si>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0</t>
  </si>
  <si>
    <t>DISTRIBUTION PANEL – Vodites MARKET – PERIOD 0</t>
  </si>
  <si>
    <t>SEMANTIC SCALES – Vodites MARKET – PERIOD 0</t>
  </si>
  <si>
    <t>Adopters</t>
  </si>
  <si>
    <t>MULTIDIMENSIONAL SCALING  – Vodites MARKET – PERIOD 0</t>
  </si>
  <si>
    <t>Autonomy</t>
  </si>
  <si>
    <t>Sophistication</t>
  </si>
  <si>
    <t>COMPETITIVE ADVERTISING – Vodites MARKET – PERIOD 0</t>
  </si>
  <si>
    <t>COMPETITIVE COMMERCIAL TEAMS – Vodites MARKET – PERIOD 0</t>
  </si>
  <si>
    <t>ADVERTISING EXPERIMENT – Vodites MARKET – PERIOD 0</t>
  </si>
  <si>
    <t>COMMERCIAL TEAM EXPERIMENT – Vodites MARKET – PERIOD 0</t>
  </si>
  <si>
    <t>MARKET FORECAST – Vodites MARKET – PERIOD 0</t>
  </si>
  <si>
    <t>CONJOINT ANALYSIS – Vodites MARKET – PERIOD 0</t>
  </si>
  <si>
    <t>_Conjoint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</si>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</sst>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3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3" fontId="8" fillId="0" borderId="26" xfId="0" applyNumberFormat="1" applyFont="1" applyBorder="1" applyAlignment="1">
      <alignment vertical="center" wrapText="1"/>
    </xf>
    <xf numFmtId="3" fontId="8" fillId="0" borderId="27" xfId="0" applyNumberFormat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A111" zoomScale="69" zoomScaleNormal="100" workbookViewId="0">
      <selection activeCell="I22" sqref="I2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/>
      <c r="G3" s="12"/>
      <c r="H3" s="11"/>
      <c r="I3" s="12"/>
      <c r="J3" s="11"/>
      <c r="K3" s="12"/>
      <c r="L3" s="11"/>
      <c r="M3" s="12"/>
      <c r="N3" s="11"/>
      <c r="O3" s="13"/>
      <c r="P3" s="14" t="s">
        <v>3</v>
      </c>
    </row>
    <row r="4" spans="1:16" s="1" customFormat="1" x14ac:dyDescent="0.3">
      <c r="B4" s="2"/>
      <c r="D4" s="15" t="s">
        <v>4</v>
      </c>
      <c r="E4" s="16">
        <v>31856.31640625</v>
      </c>
      <c r="F4" s="17"/>
      <c r="G4" s="18"/>
      <c r="H4" s="17"/>
      <c r="I4" s="18"/>
      <c r="J4" s="17"/>
      <c r="K4" s="18"/>
      <c r="L4" s="17"/>
      <c r="M4" s="18"/>
      <c r="N4" s="17"/>
      <c r="O4" s="19"/>
      <c r="P4" s="20">
        <v>31856.31640625</v>
      </c>
    </row>
    <row r="5" spans="1:16" x14ac:dyDescent="0.3">
      <c r="D5" s="21" t="s">
        <v>5</v>
      </c>
      <c r="E5" s="22">
        <v>-15129.1591796875</v>
      </c>
      <c r="F5" s="23"/>
      <c r="G5" s="24"/>
      <c r="H5" s="23"/>
      <c r="I5" s="24"/>
      <c r="J5" s="23"/>
      <c r="K5" s="24"/>
      <c r="L5" s="23"/>
      <c r="M5" s="24"/>
      <c r="N5" s="23"/>
      <c r="O5" s="25"/>
      <c r="P5" s="26">
        <v>-15129.1591796875</v>
      </c>
    </row>
    <row r="6" spans="1:16" x14ac:dyDescent="0.3">
      <c r="D6" s="21" t="s">
        <v>6</v>
      </c>
      <c r="E6" s="22">
        <v>-309.76345825195313</v>
      </c>
      <c r="F6" s="23"/>
      <c r="G6" s="24"/>
      <c r="H6" s="23"/>
      <c r="I6" s="24"/>
      <c r="J6" s="23"/>
      <c r="K6" s="24"/>
      <c r="L6" s="23"/>
      <c r="M6" s="24"/>
      <c r="N6" s="23"/>
      <c r="O6" s="25"/>
      <c r="P6" s="26">
        <v>-309.76345825195313</v>
      </c>
    </row>
    <row r="7" spans="1:16" x14ac:dyDescent="0.3">
      <c r="D7" s="21" t="s">
        <v>7</v>
      </c>
      <c r="E7" s="22">
        <v>0</v>
      </c>
      <c r="F7" s="23"/>
      <c r="G7" s="24"/>
      <c r="H7" s="23"/>
      <c r="I7" s="24"/>
      <c r="J7" s="23"/>
      <c r="K7" s="24"/>
      <c r="L7" s="23"/>
      <c r="M7" s="24"/>
      <c r="N7" s="23"/>
      <c r="O7" s="25"/>
      <c r="P7" s="26">
        <v>0</v>
      </c>
    </row>
    <row r="8" spans="1:16" s="1" customFormat="1" x14ac:dyDescent="0.3">
      <c r="B8" s="2"/>
      <c r="D8" s="27" t="s">
        <v>8</v>
      </c>
      <c r="E8" s="28">
        <v>16417.39453125</v>
      </c>
      <c r="F8" s="29"/>
      <c r="G8" s="30"/>
      <c r="H8" s="29"/>
      <c r="I8" s="30"/>
      <c r="J8" s="29"/>
      <c r="K8" s="30"/>
      <c r="L8" s="29"/>
      <c r="M8" s="30"/>
      <c r="N8" s="29"/>
      <c r="O8" s="31"/>
      <c r="P8" s="32">
        <v>16417.39453125</v>
      </c>
    </row>
    <row r="9" spans="1:16" x14ac:dyDescent="0.3">
      <c r="D9" s="21" t="s">
        <v>9</v>
      </c>
      <c r="E9" s="22">
        <v>-3840</v>
      </c>
      <c r="F9" s="23"/>
      <c r="G9" s="24"/>
      <c r="H9" s="23"/>
      <c r="I9" s="24"/>
      <c r="J9" s="23"/>
      <c r="K9" s="24"/>
      <c r="L9" s="23"/>
      <c r="M9" s="24"/>
      <c r="N9" s="23"/>
      <c r="O9" s="25"/>
      <c r="P9" s="26">
        <v>-3840</v>
      </c>
    </row>
    <row r="10" spans="1:16" x14ac:dyDescent="0.3">
      <c r="D10" s="21" t="s">
        <v>10</v>
      </c>
      <c r="E10" s="22">
        <v>-160</v>
      </c>
      <c r="F10" s="23"/>
      <c r="G10" s="24"/>
      <c r="H10" s="23"/>
      <c r="I10" s="24"/>
      <c r="J10" s="23"/>
      <c r="K10" s="24"/>
      <c r="L10" s="23"/>
      <c r="M10" s="24"/>
      <c r="N10" s="23"/>
      <c r="O10" s="25"/>
      <c r="P10" s="26">
        <v>-160</v>
      </c>
    </row>
    <row r="11" spans="1:16" x14ac:dyDescent="0.3">
      <c r="D11" s="21" t="s">
        <v>11</v>
      </c>
      <c r="E11" s="22">
        <v>-1224</v>
      </c>
      <c r="F11" s="23"/>
      <c r="G11" s="24"/>
      <c r="H11" s="23"/>
      <c r="I11" s="24"/>
      <c r="J11" s="23"/>
      <c r="K11" s="24"/>
      <c r="L11" s="23"/>
      <c r="M11" s="24"/>
      <c r="N11" s="23"/>
      <c r="O11" s="25"/>
      <c r="P11" s="26">
        <v>-1224</v>
      </c>
    </row>
    <row r="12" spans="1:16" s="1" customFormat="1" x14ac:dyDescent="0.3">
      <c r="B12" s="2"/>
      <c r="D12" s="27" t="s">
        <v>12</v>
      </c>
      <c r="E12" s="28">
        <v>11193.3935546875</v>
      </c>
      <c r="F12" s="29"/>
      <c r="G12" s="30"/>
      <c r="H12" s="29"/>
      <c r="I12" s="30"/>
      <c r="J12" s="29"/>
      <c r="K12" s="30"/>
      <c r="L12" s="29"/>
      <c r="M12" s="30"/>
      <c r="N12" s="29"/>
      <c r="O12" s="31"/>
      <c r="P12" s="32">
        <v>11193.3935546875</v>
      </c>
    </row>
    <row r="13" spans="1:16" x14ac:dyDescent="0.3">
      <c r="D13" s="21" t="s">
        <v>13</v>
      </c>
      <c r="E13" s="22">
        <v>-403.25</v>
      </c>
      <c r="F13" s="23"/>
      <c r="G13" s="24"/>
      <c r="H13" s="23"/>
      <c r="I13" s="24"/>
      <c r="J13" s="23"/>
      <c r="K13" s="24"/>
      <c r="L13" s="23"/>
      <c r="M13" s="24"/>
      <c r="N13" s="23"/>
      <c r="O13" s="25"/>
      <c r="P13" s="26">
        <v>-403.25</v>
      </c>
    </row>
    <row r="14" spans="1:16" x14ac:dyDescent="0.3">
      <c r="D14" s="21" t="s">
        <v>14</v>
      </c>
      <c r="E14" s="22">
        <v>0</v>
      </c>
      <c r="F14" s="23"/>
      <c r="G14" s="24"/>
      <c r="H14" s="23"/>
      <c r="I14" s="24"/>
      <c r="J14" s="23"/>
      <c r="K14" s="24"/>
      <c r="L14" s="23"/>
      <c r="M14" s="24"/>
      <c r="N14" s="23"/>
      <c r="O14" s="25"/>
      <c r="P14" s="26">
        <v>0</v>
      </c>
    </row>
    <row r="15" spans="1:16" x14ac:dyDescent="0.3">
      <c r="D15" s="21" t="s">
        <v>15</v>
      </c>
      <c r="E15" s="22">
        <v>0</v>
      </c>
      <c r="F15" s="23"/>
      <c r="G15" s="24"/>
      <c r="H15" s="23"/>
      <c r="I15" s="24"/>
      <c r="J15" s="23"/>
      <c r="K15" s="24"/>
      <c r="L15" s="23"/>
      <c r="M15" s="24"/>
      <c r="N15" s="23"/>
      <c r="O15" s="25"/>
      <c r="P15" s="26">
        <v>0</v>
      </c>
    </row>
    <row r="16" spans="1:16" x14ac:dyDescent="0.3">
      <c r="D16" s="21" t="s">
        <v>16</v>
      </c>
      <c r="E16" s="22">
        <v>0</v>
      </c>
      <c r="F16" s="23"/>
      <c r="G16" s="24"/>
      <c r="H16" s="23"/>
      <c r="I16" s="24"/>
      <c r="J16" s="23"/>
      <c r="K16" s="24"/>
      <c r="L16" s="23"/>
      <c r="M16" s="24"/>
      <c r="N16" s="23"/>
      <c r="O16" s="25"/>
      <c r="P16" s="26">
        <v>0</v>
      </c>
    </row>
    <row r="17" spans="2:16" x14ac:dyDescent="0.3">
      <c r="D17" s="21" t="s">
        <v>17</v>
      </c>
      <c r="E17" s="22">
        <v>0</v>
      </c>
      <c r="F17" s="23"/>
      <c r="G17" s="24"/>
      <c r="H17" s="23"/>
      <c r="I17" s="24"/>
      <c r="J17" s="23"/>
      <c r="K17" s="24"/>
      <c r="L17" s="23"/>
      <c r="M17" s="24"/>
      <c r="N17" s="23"/>
      <c r="O17" s="25"/>
      <c r="P17" s="26">
        <v>0</v>
      </c>
    </row>
    <row r="18" spans="2:16" x14ac:dyDescent="0.3">
      <c r="D18" s="21" t="s">
        <v>18</v>
      </c>
      <c r="E18" s="22">
        <v>0</v>
      </c>
      <c r="F18" s="23"/>
      <c r="G18" s="24"/>
      <c r="H18" s="23"/>
      <c r="I18" s="24"/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19</v>
      </c>
      <c r="E19" s="34">
        <v>10790.1435546875</v>
      </c>
      <c r="F19" s="35"/>
      <c r="G19" s="36"/>
      <c r="H19" s="35"/>
      <c r="I19" s="36"/>
      <c r="J19" s="35"/>
      <c r="K19" s="36"/>
      <c r="L19" s="35"/>
      <c r="M19" s="36"/>
      <c r="N19" s="35"/>
      <c r="O19" s="37"/>
      <c r="P19" s="38">
        <v>10790.1435546875</v>
      </c>
    </row>
    <row r="20" spans="2:16" s="39" customFormat="1" x14ac:dyDescent="0.3">
      <c r="B20" s="40"/>
      <c r="D20" s="39" t="s">
        <v>20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21</v>
      </c>
    </row>
    <row r="23" spans="2:16" s="1" customFormat="1" x14ac:dyDescent="0.3">
      <c r="B23" s="2"/>
      <c r="E23" s="10" t="s">
        <v>22</v>
      </c>
      <c r="F23" s="14" t="s">
        <v>23</v>
      </c>
    </row>
    <row r="24" spans="2:16" s="1" customFormat="1" x14ac:dyDescent="0.3">
      <c r="B24" s="2"/>
      <c r="D24" s="15" t="s">
        <v>4</v>
      </c>
      <c r="E24" s="16">
        <v>31856.31640625</v>
      </c>
      <c r="F24" s="20">
        <v>0</v>
      </c>
    </row>
    <row r="25" spans="2:16" x14ac:dyDescent="0.3">
      <c r="D25" s="21" t="s">
        <v>5</v>
      </c>
      <c r="E25" s="22">
        <v>-15129.1591796875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6</v>
      </c>
      <c r="E26" s="22">
        <v>-309.76345825195313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7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8</v>
      </c>
      <c r="E28" s="28">
        <v>16417.39453125</v>
      </c>
      <c r="F28" s="32">
        <v>0</v>
      </c>
    </row>
    <row r="29" spans="2:16" x14ac:dyDescent="0.3">
      <c r="D29" s="21" t="s">
        <v>9</v>
      </c>
      <c r="E29" s="22">
        <v>-3840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10</v>
      </c>
      <c r="E30" s="22">
        <v>-160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11</v>
      </c>
      <c r="E31" s="22">
        <v>-1224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12</v>
      </c>
      <c r="E32" s="28">
        <v>11193.3935546875</v>
      </c>
      <c r="F32" s="32">
        <v>0</v>
      </c>
    </row>
    <row r="33" spans="2:15" x14ac:dyDescent="0.3">
      <c r="D33" s="21" t="s">
        <v>13</v>
      </c>
      <c r="E33" s="22">
        <v>-342</v>
      </c>
      <c r="F33" s="26">
        <v>-30.75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14</v>
      </c>
      <c r="E34" s="22">
        <v>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24</v>
      </c>
      <c r="E35" s="34">
        <v>10851.3935546875</v>
      </c>
      <c r="F35" s="38">
        <v>-30.75</v>
      </c>
    </row>
    <row r="36" spans="2:15" s="39" customFormat="1" x14ac:dyDescent="0.3">
      <c r="B36" s="40"/>
      <c r="D36" s="39" t="s">
        <v>20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25</v>
      </c>
      <c r="O38" s="3"/>
    </row>
    <row r="39" spans="2:15" s="1" customFormat="1" x14ac:dyDescent="0.3">
      <c r="B39" s="2"/>
      <c r="E39" s="42" t="s">
        <v>26</v>
      </c>
      <c r="F39" s="43" t="s">
        <v>27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22</v>
      </c>
      <c r="F40" s="49" t="s">
        <v>22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4</v>
      </c>
      <c r="E41" s="16">
        <v>19138.423828125</v>
      </c>
      <c r="F41" s="17">
        <v>12717.8916015625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5</v>
      </c>
      <c r="E42" s="22">
        <v>-7224.91455078125</v>
      </c>
      <c r="F42" s="23">
        <v>-7904.24462890625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6</v>
      </c>
      <c r="E43" s="22">
        <v>0</v>
      </c>
      <c r="F43" s="23">
        <v>-309.76345825195313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7</v>
      </c>
      <c r="E44" s="22">
        <v>0</v>
      </c>
      <c r="F44" s="23">
        <v>0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8</v>
      </c>
      <c r="E45" s="28">
        <v>11913.509765625</v>
      </c>
      <c r="F45" s="29">
        <v>4503.8837890625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9</v>
      </c>
      <c r="E46" s="22">
        <v>-1440</v>
      </c>
      <c r="F46" s="23">
        <v>-2400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10</v>
      </c>
      <c r="E47" s="22">
        <v>-60</v>
      </c>
      <c r="F47" s="23">
        <v>-100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11</v>
      </c>
      <c r="E48" s="22">
        <v>-612</v>
      </c>
      <c r="F48" s="23">
        <v>-612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12</v>
      </c>
      <c r="E49" s="34">
        <v>9801.509765625</v>
      </c>
      <c r="F49" s="35">
        <v>1391.8839111328125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28</v>
      </c>
      <c r="O52" s="3"/>
    </row>
    <row r="53" spans="1:15" s="1" customFormat="1" x14ac:dyDescent="0.3">
      <c r="B53" s="2"/>
      <c r="E53" s="42" t="s">
        <v>26</v>
      </c>
      <c r="F53" s="43" t="s">
        <v>27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22</v>
      </c>
      <c r="F54" s="49" t="s">
        <v>22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29</v>
      </c>
      <c r="E55" s="54">
        <v>250</v>
      </c>
      <c r="F55" s="55">
        <v>380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30</v>
      </c>
      <c r="E56" s="59">
        <v>232.19</v>
      </c>
      <c r="F56" s="60">
        <v>362.08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31</v>
      </c>
      <c r="E57" s="64">
        <v>156.72</v>
      </c>
      <c r="F57" s="65">
        <v>236.85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32</v>
      </c>
      <c r="O59" s="3"/>
    </row>
    <row r="60" spans="1:15" s="1" customFormat="1" x14ac:dyDescent="0.3">
      <c r="B60" s="2"/>
      <c r="E60" s="42" t="s">
        <v>26</v>
      </c>
      <c r="F60" s="43" t="s">
        <v>27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22</v>
      </c>
      <c r="F61" s="49" t="s">
        <v>22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33</v>
      </c>
      <c r="E62" s="69">
        <v>0.16391244530677795</v>
      </c>
      <c r="F62" s="70">
        <v>7.2071492671966553E-2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34</v>
      </c>
      <c r="E63" s="74">
        <v>0.10369487106800079</v>
      </c>
      <c r="F63" s="75">
        <v>7.0808418095111847E-2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35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19"/>
      <c r="E66" s="320"/>
      <c r="F66" s="323" t="s">
        <v>36</v>
      </c>
      <c r="G66" s="324"/>
      <c r="H66" s="324"/>
      <c r="I66" s="325"/>
      <c r="J66" s="323" t="s">
        <v>37</v>
      </c>
      <c r="K66" s="324"/>
      <c r="L66" s="324"/>
      <c r="M66" s="325"/>
    </row>
    <row r="67" spans="1:15" s="81" customFormat="1" x14ac:dyDescent="0.3">
      <c r="B67" s="82"/>
      <c r="D67" s="321"/>
      <c r="E67" s="322"/>
      <c r="F67" s="83" t="s">
        <v>38</v>
      </c>
      <c r="G67" s="84" t="s">
        <v>39</v>
      </c>
      <c r="H67" s="85" t="s">
        <v>40</v>
      </c>
      <c r="I67" s="86"/>
      <c r="J67" s="83" t="s">
        <v>38</v>
      </c>
      <c r="K67" s="84" t="s">
        <v>39</v>
      </c>
      <c r="L67" s="85" t="s">
        <v>40</v>
      </c>
      <c r="M67" s="86"/>
    </row>
    <row r="68" spans="1:15" s="1" customFormat="1" x14ac:dyDescent="0.3">
      <c r="B68" s="2"/>
      <c r="D68" s="87" t="s">
        <v>26</v>
      </c>
      <c r="E68" s="88" t="s">
        <v>22</v>
      </c>
      <c r="F68" s="89">
        <v>0.21</v>
      </c>
      <c r="G68" s="90">
        <v>0.46300000000000002</v>
      </c>
      <c r="H68" s="91">
        <v>0.38800000000000001</v>
      </c>
      <c r="I68" s="92"/>
      <c r="J68" s="93">
        <v>28419</v>
      </c>
      <c r="K68" s="94">
        <v>80273</v>
      </c>
      <c r="L68" s="95">
        <v>13429</v>
      </c>
      <c r="M68" s="96"/>
    </row>
    <row r="69" spans="1:15" x14ac:dyDescent="0.3">
      <c r="D69" s="97" t="s">
        <v>27</v>
      </c>
      <c r="E69" s="98" t="s">
        <v>22</v>
      </c>
      <c r="F69" s="99">
        <v>0.217</v>
      </c>
      <c r="G69" s="100">
        <v>0.45800000000000002</v>
      </c>
      <c r="H69" s="101">
        <v>0.40100000000000002</v>
      </c>
      <c r="I69" s="102"/>
      <c r="J69" s="103">
        <v>23469</v>
      </c>
      <c r="K69" s="104">
        <v>20405</v>
      </c>
      <c r="L69" s="105">
        <v>9821</v>
      </c>
      <c r="M69" s="106"/>
      <c r="N69" s="3"/>
      <c r="O69" s="3"/>
    </row>
    <row r="70" spans="1:15" x14ac:dyDescent="0.3">
      <c r="D70" s="97"/>
      <c r="E70" s="98"/>
      <c r="F70" s="99"/>
      <c r="G70" s="100"/>
      <c r="H70" s="101"/>
      <c r="I70" s="102"/>
      <c r="J70" s="103"/>
      <c r="K70" s="104"/>
      <c r="L70" s="105"/>
      <c r="M70" s="106"/>
      <c r="N70" s="3"/>
      <c r="O70" s="3"/>
    </row>
    <row r="71" spans="1:15" x14ac:dyDescent="0.3">
      <c r="D71" s="97"/>
      <c r="E71" s="98"/>
      <c r="F71" s="99"/>
      <c r="G71" s="100"/>
      <c r="H71" s="101"/>
      <c r="I71" s="102"/>
      <c r="J71" s="103"/>
      <c r="K71" s="104"/>
      <c r="L71" s="105"/>
      <c r="M71" s="106"/>
      <c r="N71" s="3"/>
      <c r="O71" s="3"/>
    </row>
    <row r="72" spans="1:15" x14ac:dyDescent="0.3">
      <c r="A72" s="3"/>
      <c r="D72" s="97"/>
      <c r="E72" s="98"/>
      <c r="F72" s="99"/>
      <c r="G72" s="100"/>
      <c r="H72" s="101"/>
      <c r="I72" s="102"/>
      <c r="J72" s="103"/>
      <c r="K72" s="104"/>
      <c r="L72" s="105"/>
      <c r="M72" s="106"/>
      <c r="N72" s="3"/>
      <c r="O72" s="3"/>
    </row>
    <row r="73" spans="1:15" x14ac:dyDescent="0.3">
      <c r="A73" s="3"/>
      <c r="D73" s="97"/>
      <c r="E73" s="98"/>
      <c r="F73" s="99"/>
      <c r="G73" s="100"/>
      <c r="H73" s="101"/>
      <c r="I73" s="102"/>
      <c r="J73" s="103"/>
      <c r="K73" s="104"/>
      <c r="L73" s="105"/>
      <c r="M73" s="106"/>
      <c r="N73" s="3"/>
      <c r="O73" s="3"/>
    </row>
    <row r="74" spans="1:15" x14ac:dyDescent="0.3">
      <c r="A74" s="3"/>
      <c r="D74" s="97"/>
      <c r="E74" s="98"/>
      <c r="F74" s="99"/>
      <c r="G74" s="100"/>
      <c r="H74" s="101"/>
      <c r="I74" s="102"/>
      <c r="J74" s="103"/>
      <c r="K74" s="104"/>
      <c r="L74" s="105"/>
      <c r="M74" s="106"/>
      <c r="N74" s="3"/>
      <c r="O74" s="3"/>
    </row>
    <row r="75" spans="1:15" x14ac:dyDescent="0.3">
      <c r="A75" s="3"/>
      <c r="D75" s="97"/>
      <c r="E75" s="98"/>
      <c r="F75" s="99"/>
      <c r="G75" s="100"/>
      <c r="H75" s="101"/>
      <c r="I75" s="102"/>
      <c r="J75" s="103"/>
      <c r="K75" s="104"/>
      <c r="L75" s="105"/>
      <c r="M75" s="106"/>
      <c r="N75" s="3"/>
      <c r="O75" s="3"/>
    </row>
    <row r="76" spans="1:15" x14ac:dyDescent="0.3">
      <c r="A76" s="3"/>
      <c r="D76" s="97"/>
      <c r="E76" s="98"/>
      <c r="F76" s="99"/>
      <c r="G76" s="100"/>
      <c r="H76" s="101"/>
      <c r="I76" s="102"/>
      <c r="J76" s="103"/>
      <c r="K76" s="104"/>
      <c r="L76" s="105"/>
      <c r="M76" s="106"/>
      <c r="N76" s="3"/>
      <c r="O76" s="3"/>
    </row>
    <row r="77" spans="1:15" s="1" customFormat="1" x14ac:dyDescent="0.3">
      <c r="B77" s="2"/>
      <c r="D77" s="107"/>
      <c r="E77" s="108"/>
      <c r="F77" s="109"/>
      <c r="G77" s="110"/>
      <c r="H77" s="111"/>
      <c r="I77" s="112"/>
      <c r="J77" s="113"/>
      <c r="K77" s="114"/>
      <c r="L77" s="115"/>
      <c r="M77" s="116"/>
    </row>
    <row r="78" spans="1:15" s="1" customFormat="1" x14ac:dyDescent="0.3">
      <c r="B78" s="2"/>
      <c r="I78" s="117" t="s">
        <v>41</v>
      </c>
      <c r="J78" s="118">
        <v>10000</v>
      </c>
      <c r="K78" s="119">
        <v>6000</v>
      </c>
      <c r="L78" s="119">
        <v>1000</v>
      </c>
      <c r="M78" s="120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42</v>
      </c>
      <c r="O80" s="3"/>
    </row>
    <row r="81" spans="1:15" s="1" customFormat="1" x14ac:dyDescent="0.3">
      <c r="B81" s="2"/>
      <c r="E81" s="42" t="s">
        <v>26</v>
      </c>
      <c r="F81" s="43" t="s">
        <v>27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22</v>
      </c>
      <c r="F82" s="49" t="s">
        <v>22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37</v>
      </c>
      <c r="E83" s="16">
        <v>122.12100219726563</v>
      </c>
      <c r="F83" s="17">
        <v>53.695999145507813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43</v>
      </c>
      <c r="E84" s="22">
        <v>150</v>
      </c>
      <c r="F84" s="23">
        <v>100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44</v>
      </c>
      <c r="E85" s="22">
        <v>122.12100219726563</v>
      </c>
      <c r="F85" s="23">
        <v>80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45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46</v>
      </c>
      <c r="E87" s="121">
        <v>0</v>
      </c>
      <c r="F87" s="122">
        <v>26.304000854492188</v>
      </c>
      <c r="G87" s="123"/>
      <c r="H87" s="122"/>
      <c r="I87" s="123"/>
      <c r="J87" s="122"/>
      <c r="K87" s="123"/>
      <c r="L87" s="122"/>
      <c r="M87" s="123"/>
      <c r="N87" s="124"/>
      <c r="O87" s="3"/>
    </row>
    <row r="88" spans="1:15" s="39" customFormat="1" x14ac:dyDescent="0.3">
      <c r="B88" s="40"/>
      <c r="D88" s="39" t="s">
        <v>47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48</v>
      </c>
      <c r="O90" s="3"/>
    </row>
    <row r="91" spans="1:15" s="1" customFormat="1" x14ac:dyDescent="0.3">
      <c r="B91" s="2"/>
      <c r="E91" s="42" t="s">
        <v>26</v>
      </c>
      <c r="F91" s="43" t="s">
        <v>27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22</v>
      </c>
      <c r="F92" s="49" t="s">
        <v>22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37</v>
      </c>
      <c r="E93" s="16">
        <v>122.12100219726563</v>
      </c>
      <c r="F93" s="17">
        <v>53.695999145507813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49</v>
      </c>
      <c r="E94" s="22">
        <v>59.161933898925781</v>
      </c>
      <c r="F94" s="23">
        <v>147.20359802246094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50</v>
      </c>
      <c r="E95" s="22">
        <v>59.161933898925781</v>
      </c>
      <c r="F95" s="23">
        <v>147.20359802246094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5</v>
      </c>
      <c r="E96" s="22">
        <v>7224.91455078125</v>
      </c>
      <c r="F96" s="23">
        <v>7904.24462890625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46</v>
      </c>
      <c r="E97" s="22">
        <v>0</v>
      </c>
      <c r="F97" s="23">
        <v>26.304000854492188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6</v>
      </c>
      <c r="E98" s="121">
        <v>0</v>
      </c>
      <c r="F98" s="122">
        <v>309.76345825195313</v>
      </c>
      <c r="G98" s="123"/>
      <c r="H98" s="122"/>
      <c r="I98" s="123"/>
      <c r="J98" s="122"/>
      <c r="K98" s="123"/>
      <c r="L98" s="122"/>
      <c r="M98" s="123"/>
      <c r="N98" s="124"/>
      <c r="O98" s="3"/>
    </row>
    <row r="99" spans="1:15" s="39" customFormat="1" x14ac:dyDescent="0.3">
      <c r="B99" s="40"/>
      <c r="D99" s="39" t="s">
        <v>51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52</v>
      </c>
      <c r="O101" s="3"/>
    </row>
    <row r="102" spans="1:15" s="125" customFormat="1" ht="30" customHeight="1" x14ac:dyDescent="0.3">
      <c r="B102" s="126"/>
      <c r="D102" s="127" t="s">
        <v>53</v>
      </c>
      <c r="E102" s="128" t="s">
        <v>54</v>
      </c>
      <c r="F102" s="129" t="s">
        <v>55</v>
      </c>
      <c r="G102" s="129" t="s">
        <v>56</v>
      </c>
      <c r="H102" s="129" t="s">
        <v>57</v>
      </c>
      <c r="I102" s="129" t="s">
        <v>58</v>
      </c>
      <c r="J102" s="129" t="s">
        <v>59</v>
      </c>
      <c r="K102" s="130" t="s">
        <v>60</v>
      </c>
      <c r="L102" s="130" t="s">
        <v>61</v>
      </c>
      <c r="M102" s="129" t="s">
        <v>62</v>
      </c>
      <c r="N102" s="131" t="s">
        <v>63</v>
      </c>
    </row>
    <row r="103" spans="1:15" s="1" customFormat="1" x14ac:dyDescent="0.3">
      <c r="B103" s="2"/>
      <c r="D103" s="15" t="s">
        <v>64</v>
      </c>
      <c r="E103" s="132">
        <v>0</v>
      </c>
      <c r="F103" s="133">
        <v>13</v>
      </c>
      <c r="G103" s="133">
        <v>4</v>
      </c>
      <c r="H103" s="133">
        <v>82</v>
      </c>
      <c r="I103" s="133">
        <v>17</v>
      </c>
      <c r="J103" s="133">
        <v>43</v>
      </c>
      <c r="K103" s="134">
        <v>142</v>
      </c>
      <c r="L103" s="134">
        <v>91</v>
      </c>
      <c r="M103" s="133">
        <v>0</v>
      </c>
      <c r="N103" s="135">
        <v>2000</v>
      </c>
    </row>
    <row r="104" spans="1:15" x14ac:dyDescent="0.3">
      <c r="A104" s="3"/>
      <c r="B104" s="52"/>
      <c r="D104" s="27" t="s">
        <v>65</v>
      </c>
      <c r="E104" s="22">
        <v>0</v>
      </c>
      <c r="F104" s="23">
        <v>8</v>
      </c>
      <c r="G104" s="23">
        <v>5</v>
      </c>
      <c r="H104" s="23">
        <v>53</v>
      </c>
      <c r="I104" s="23">
        <v>8</v>
      </c>
      <c r="J104" s="23">
        <v>10</v>
      </c>
      <c r="K104" s="24">
        <v>63</v>
      </c>
      <c r="L104" s="24">
        <v>44</v>
      </c>
      <c r="M104" s="23">
        <v>0</v>
      </c>
      <c r="N104" s="26">
        <v>1500</v>
      </c>
      <c r="O104" s="3"/>
    </row>
    <row r="105" spans="1:15" x14ac:dyDescent="0.3">
      <c r="A105" s="3"/>
      <c r="B105" s="52"/>
      <c r="D105" s="27"/>
      <c r="E105" s="22"/>
      <c r="F105" s="23"/>
      <c r="G105" s="23"/>
      <c r="H105" s="23"/>
      <c r="I105" s="23"/>
      <c r="J105" s="23"/>
      <c r="K105" s="24"/>
      <c r="L105" s="24"/>
      <c r="M105" s="23"/>
      <c r="N105" s="26"/>
      <c r="O105" s="3"/>
    </row>
    <row r="106" spans="1:15" x14ac:dyDescent="0.3">
      <c r="A106" s="3"/>
      <c r="B106" s="52"/>
      <c r="D106" s="27"/>
      <c r="E106" s="22"/>
      <c r="F106" s="23"/>
      <c r="G106" s="23"/>
      <c r="H106" s="23"/>
      <c r="I106" s="23"/>
      <c r="J106" s="23"/>
      <c r="K106" s="24"/>
      <c r="L106" s="24"/>
      <c r="M106" s="23"/>
      <c r="N106" s="26"/>
      <c r="O106" s="3"/>
    </row>
    <row r="107" spans="1:15" x14ac:dyDescent="0.3">
      <c r="A107" s="3"/>
      <c r="B107" s="52"/>
      <c r="D107" s="33"/>
      <c r="E107" s="121"/>
      <c r="F107" s="122"/>
      <c r="G107" s="122"/>
      <c r="H107" s="122"/>
      <c r="I107" s="122"/>
      <c r="J107" s="122"/>
      <c r="K107" s="123"/>
      <c r="L107" s="123"/>
      <c r="M107" s="122"/>
      <c r="N107" s="124"/>
      <c r="O107" s="3"/>
    </row>
    <row r="108" spans="1:15" s="39" customFormat="1" x14ac:dyDescent="0.3">
      <c r="B108" s="40"/>
      <c r="D108" s="39" t="s">
        <v>66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10" spans="1:15" s="125" customFormat="1" ht="30" customHeight="1" x14ac:dyDescent="0.3">
      <c r="B110" s="126"/>
      <c r="D110" s="127" t="s">
        <v>67</v>
      </c>
      <c r="E110" s="128" t="s">
        <v>54</v>
      </c>
      <c r="F110" s="129" t="s">
        <v>68</v>
      </c>
      <c r="G110" s="129" t="s">
        <v>69</v>
      </c>
      <c r="H110" s="129" t="s">
        <v>70</v>
      </c>
      <c r="I110" s="129" t="s">
        <v>71</v>
      </c>
      <c r="J110" s="129" t="s">
        <v>72</v>
      </c>
      <c r="K110" s="130" t="s">
        <v>60</v>
      </c>
      <c r="L110" s="130" t="s">
        <v>61</v>
      </c>
      <c r="M110" s="129" t="s">
        <v>62</v>
      </c>
      <c r="N110" s="131" t="s">
        <v>63</v>
      </c>
    </row>
    <row r="111" spans="1:15" s="1" customFormat="1" x14ac:dyDescent="0.3">
      <c r="B111" s="2"/>
      <c r="D111" s="15" t="s">
        <v>73</v>
      </c>
      <c r="E111" s="132"/>
      <c r="F111" s="133"/>
      <c r="G111" s="133"/>
      <c r="H111" s="133"/>
      <c r="I111" s="133"/>
      <c r="J111" s="133"/>
      <c r="K111" s="134"/>
      <c r="L111" s="134"/>
      <c r="M111" s="133"/>
      <c r="N111" s="135"/>
    </row>
    <row r="112" spans="1:15" x14ac:dyDescent="0.3">
      <c r="A112" s="3"/>
      <c r="B112" s="52"/>
      <c r="D112" s="27"/>
      <c r="E112" s="22"/>
      <c r="F112" s="23"/>
      <c r="G112" s="23"/>
      <c r="H112" s="23"/>
      <c r="I112" s="23"/>
      <c r="J112" s="23"/>
      <c r="K112" s="24"/>
      <c r="L112" s="24"/>
      <c r="M112" s="23"/>
      <c r="N112" s="26"/>
      <c r="O112" s="3"/>
    </row>
    <row r="113" spans="1:15" x14ac:dyDescent="0.3">
      <c r="A113" s="3"/>
      <c r="B113" s="52"/>
      <c r="D113" s="27"/>
      <c r="E113" s="22"/>
      <c r="F113" s="23"/>
      <c r="G113" s="23"/>
      <c r="H113" s="23"/>
      <c r="I113" s="23"/>
      <c r="J113" s="23"/>
      <c r="K113" s="24"/>
      <c r="L113" s="24"/>
      <c r="M113" s="23"/>
      <c r="N113" s="26"/>
      <c r="O113" s="3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33"/>
      <c r="E115" s="121"/>
      <c r="F115" s="122"/>
      <c r="G115" s="122"/>
      <c r="H115" s="122"/>
      <c r="I115" s="122"/>
      <c r="J115" s="122"/>
      <c r="K115" s="123"/>
      <c r="L115" s="123"/>
      <c r="M115" s="122"/>
      <c r="N115" s="124"/>
      <c r="O115" s="3"/>
    </row>
    <row r="116" spans="1:15" s="39" customFormat="1" x14ac:dyDescent="0.3">
      <c r="B116" s="40"/>
      <c r="D116" s="39" t="s">
        <v>66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showGridLines="0" zoomScaleNormal="100" workbookViewId="0">
      <selection activeCell="E4" sqref="E4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74</v>
      </c>
      <c r="B1" s="7"/>
      <c r="E1" s="136"/>
      <c r="F1" s="136"/>
      <c r="G1" s="136"/>
      <c r="H1" s="8"/>
      <c r="I1" s="137"/>
      <c r="J1" s="8"/>
      <c r="K1" s="137"/>
      <c r="L1" s="8"/>
    </row>
    <row r="2" spans="1:12" ht="18" x14ac:dyDescent="0.3">
      <c r="B2" s="9"/>
    </row>
    <row r="3" spans="1:12" s="81" customFormat="1" ht="28.8" x14ac:dyDescent="0.3">
      <c r="B3" s="82"/>
      <c r="D3" s="138" t="s">
        <v>75</v>
      </c>
      <c r="E3" s="139" t="s">
        <v>76</v>
      </c>
      <c r="F3" s="140" t="s">
        <v>77</v>
      </c>
      <c r="G3" s="139" t="s">
        <v>4</v>
      </c>
      <c r="H3" s="140" t="s">
        <v>24</v>
      </c>
      <c r="I3" s="141" t="s">
        <v>34</v>
      </c>
      <c r="J3" s="140" t="s">
        <v>78</v>
      </c>
      <c r="K3" s="141" t="s">
        <v>33</v>
      </c>
      <c r="L3" s="142" t="s">
        <v>37</v>
      </c>
    </row>
    <row r="4" spans="1:12" s="1" customFormat="1" x14ac:dyDescent="0.3">
      <c r="B4" s="2"/>
      <c r="D4" s="143">
        <v>0</v>
      </c>
      <c r="E4" s="144" t="s">
        <v>79</v>
      </c>
      <c r="F4" s="145">
        <v>1000</v>
      </c>
      <c r="G4" s="144">
        <v>31856.31640625</v>
      </c>
      <c r="H4" s="145">
        <v>10790.1435546875</v>
      </c>
      <c r="I4" s="72">
        <v>0.17241135239601135</v>
      </c>
      <c r="J4" s="145">
        <v>47798.03125</v>
      </c>
      <c r="K4" s="72">
        <v>0.23598393797874451</v>
      </c>
      <c r="L4" s="146">
        <v>175.81700134277344</v>
      </c>
    </row>
    <row r="5" spans="1:12" x14ac:dyDescent="0.3">
      <c r="A5" s="3"/>
      <c r="D5" s="147">
        <v>0</v>
      </c>
      <c r="E5" s="105" t="s">
        <v>80</v>
      </c>
      <c r="F5" s="104">
        <v>1000</v>
      </c>
      <c r="G5" s="105">
        <v>59198.33984375</v>
      </c>
      <c r="H5" s="104">
        <v>13232.017578125</v>
      </c>
      <c r="I5" s="148">
        <v>0.33840093016624451</v>
      </c>
      <c r="J5" s="104">
        <v>93815.7421875</v>
      </c>
      <c r="K5" s="148">
        <v>0.25444877147674561</v>
      </c>
      <c r="L5" s="106">
        <v>189.57400512695313</v>
      </c>
    </row>
    <row r="6" spans="1:12" x14ac:dyDescent="0.3">
      <c r="A6" s="3"/>
      <c r="D6" s="147">
        <v>0</v>
      </c>
      <c r="E6" s="105" t="s">
        <v>81</v>
      </c>
      <c r="F6" s="104">
        <v>1000</v>
      </c>
      <c r="G6" s="105">
        <v>34878.390625</v>
      </c>
      <c r="H6" s="104">
        <v>13773.4365234375</v>
      </c>
      <c r="I6" s="148">
        <v>0.19066621363162994</v>
      </c>
      <c r="J6" s="104">
        <v>52858.875</v>
      </c>
      <c r="K6" s="148">
        <v>0.27531883120536804</v>
      </c>
      <c r="L6" s="106">
        <v>205.12300109863281</v>
      </c>
    </row>
    <row r="7" spans="1:12" x14ac:dyDescent="0.3">
      <c r="A7" s="3"/>
      <c r="D7" s="147">
        <v>0</v>
      </c>
      <c r="E7" s="105" t="s">
        <v>82</v>
      </c>
      <c r="F7" s="104">
        <v>1000</v>
      </c>
      <c r="G7" s="105">
        <v>52433.94921875</v>
      </c>
      <c r="H7" s="104">
        <v>12646.5341796875</v>
      </c>
      <c r="I7" s="148">
        <v>0.298521488904953</v>
      </c>
      <c r="J7" s="104">
        <v>82759.8671875</v>
      </c>
      <c r="K7" s="148">
        <v>0.23424845933914185</v>
      </c>
      <c r="L7" s="106">
        <v>174.52400207519531</v>
      </c>
    </row>
    <row r="8" spans="1:12" x14ac:dyDescent="0.3">
      <c r="A8" s="3"/>
      <c r="D8" s="147"/>
      <c r="E8" s="105"/>
      <c r="F8" s="104"/>
      <c r="G8" s="105"/>
      <c r="H8" s="104"/>
      <c r="I8" s="148"/>
      <c r="J8" s="104"/>
      <c r="K8" s="148"/>
      <c r="L8" s="106"/>
    </row>
    <row r="9" spans="1:12" x14ac:dyDescent="0.3">
      <c r="A9" s="3"/>
      <c r="D9" s="147"/>
      <c r="E9" s="105"/>
      <c r="F9" s="104"/>
      <c r="G9" s="105"/>
      <c r="H9" s="104"/>
      <c r="I9" s="148"/>
      <c r="J9" s="104"/>
      <c r="K9" s="148"/>
      <c r="L9" s="106"/>
    </row>
    <row r="10" spans="1:12" x14ac:dyDescent="0.3">
      <c r="A10" s="3"/>
      <c r="D10" s="147"/>
      <c r="E10" s="105"/>
      <c r="F10" s="104"/>
      <c r="G10" s="105"/>
      <c r="H10" s="104"/>
      <c r="I10" s="148"/>
      <c r="J10" s="104"/>
      <c r="K10" s="148"/>
      <c r="L10" s="106"/>
    </row>
    <row r="11" spans="1:12" x14ac:dyDescent="0.3">
      <c r="A11" s="3"/>
      <c r="D11" s="147"/>
      <c r="E11" s="105"/>
      <c r="F11" s="104"/>
      <c r="G11" s="105"/>
      <c r="H11" s="104"/>
      <c r="I11" s="148"/>
      <c r="J11" s="104"/>
      <c r="K11" s="148"/>
      <c r="L11" s="106"/>
    </row>
    <row r="12" spans="1:12" x14ac:dyDescent="0.3">
      <c r="A12" s="3"/>
      <c r="D12" s="147"/>
      <c r="E12" s="105"/>
      <c r="F12" s="104"/>
      <c r="G12" s="105"/>
      <c r="H12" s="104"/>
      <c r="I12" s="148"/>
      <c r="J12" s="104"/>
      <c r="K12" s="148"/>
      <c r="L12" s="106"/>
    </row>
    <row r="13" spans="1:12" s="1" customFormat="1" x14ac:dyDescent="0.3">
      <c r="B13" s="2"/>
      <c r="D13" s="149"/>
      <c r="E13" s="115"/>
      <c r="F13" s="114"/>
      <c r="G13" s="115"/>
      <c r="H13" s="114"/>
      <c r="I13" s="150"/>
      <c r="J13" s="114"/>
      <c r="K13" s="150"/>
      <c r="L13" s="116"/>
    </row>
    <row r="14" spans="1:12" s="39" customFormat="1" x14ac:dyDescent="0.3">
      <c r="D14" s="39" t="s">
        <v>83</v>
      </c>
      <c r="I14" s="151"/>
      <c r="K14" s="1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showGridLines="0" topLeftCell="A8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84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85</v>
      </c>
    </row>
    <row r="3" spans="1:14" s="81" customFormat="1" ht="28.8" x14ac:dyDescent="0.3">
      <c r="B3" s="82"/>
      <c r="D3" s="127" t="s">
        <v>53</v>
      </c>
      <c r="E3" s="152" t="s">
        <v>86</v>
      </c>
      <c r="F3" s="153" t="s">
        <v>34</v>
      </c>
      <c r="G3" s="129" t="s">
        <v>78</v>
      </c>
      <c r="H3" s="129" t="s">
        <v>87</v>
      </c>
      <c r="I3" s="141" t="s">
        <v>33</v>
      </c>
      <c r="J3" s="130" t="s">
        <v>37</v>
      </c>
      <c r="K3" s="130" t="s">
        <v>87</v>
      </c>
      <c r="L3" s="129" t="s">
        <v>29</v>
      </c>
      <c r="M3" s="131" t="s">
        <v>88</v>
      </c>
    </row>
    <row r="4" spans="1:14" s="1" customFormat="1" x14ac:dyDescent="0.3">
      <c r="B4" s="2"/>
      <c r="D4" s="15" t="s">
        <v>26</v>
      </c>
      <c r="E4" s="154">
        <v>0</v>
      </c>
      <c r="F4" s="155">
        <v>0.10369487106800079</v>
      </c>
      <c r="G4" s="133">
        <v>28355.5625</v>
      </c>
      <c r="H4" s="133"/>
      <c r="I4" s="72">
        <v>0.16391244530677795</v>
      </c>
      <c r="J4" s="134">
        <v>122121</v>
      </c>
      <c r="K4" s="134"/>
      <c r="L4" s="133">
        <v>250</v>
      </c>
      <c r="M4" s="135">
        <v>62</v>
      </c>
      <c r="N4" s="156" t="s">
        <v>73</v>
      </c>
    </row>
    <row r="5" spans="1:14" x14ac:dyDescent="0.3">
      <c r="D5" s="27" t="s">
        <v>27</v>
      </c>
      <c r="E5" s="157">
        <v>0</v>
      </c>
      <c r="F5" s="158">
        <v>7.0808418095111847E-2</v>
      </c>
      <c r="G5" s="23">
        <v>19442.47265625</v>
      </c>
      <c r="H5" s="23"/>
      <c r="I5" s="148">
        <v>7.2071492671966553E-2</v>
      </c>
      <c r="J5" s="24">
        <v>53696</v>
      </c>
      <c r="K5" s="24"/>
      <c r="L5" s="23">
        <v>380</v>
      </c>
      <c r="M5" s="26">
        <v>140</v>
      </c>
      <c r="N5" s="156" t="s">
        <v>73</v>
      </c>
    </row>
    <row r="6" spans="1:14" x14ac:dyDescent="0.3">
      <c r="D6" s="27" t="s">
        <v>89</v>
      </c>
      <c r="E6" s="157">
        <v>0</v>
      </c>
      <c r="F6" s="158">
        <v>0.25175091624259949</v>
      </c>
      <c r="G6" s="23">
        <v>70082.4296875</v>
      </c>
      <c r="H6" s="23"/>
      <c r="I6" s="148">
        <v>0.19525043666362762</v>
      </c>
      <c r="J6" s="24">
        <v>145469</v>
      </c>
      <c r="K6" s="24"/>
      <c r="L6" s="23">
        <v>495</v>
      </c>
      <c r="M6" s="26">
        <v>215</v>
      </c>
      <c r="N6" s="156" t="s">
        <v>73</v>
      </c>
    </row>
    <row r="7" spans="1:14" x14ac:dyDescent="0.3">
      <c r="D7" s="27" t="s">
        <v>90</v>
      </c>
      <c r="E7" s="157">
        <v>0</v>
      </c>
      <c r="F7" s="158">
        <v>8.4702357649803162E-2</v>
      </c>
      <c r="G7" s="23">
        <v>23733.310546875</v>
      </c>
      <c r="H7" s="23"/>
      <c r="I7" s="148">
        <v>5.9198323637247086E-2</v>
      </c>
      <c r="J7" s="24">
        <v>44105</v>
      </c>
      <c r="K7" s="24"/>
      <c r="L7" s="23">
        <v>550</v>
      </c>
      <c r="M7" s="26">
        <v>236</v>
      </c>
      <c r="N7" s="156" t="s">
        <v>73</v>
      </c>
    </row>
    <row r="8" spans="1:14" x14ac:dyDescent="0.3">
      <c r="D8" s="27" t="s">
        <v>91</v>
      </c>
      <c r="E8" s="157">
        <v>0</v>
      </c>
      <c r="F8" s="158">
        <v>9.1668404638767242E-2</v>
      </c>
      <c r="G8" s="23">
        <v>25211.734375</v>
      </c>
      <c r="H8" s="23"/>
      <c r="I8" s="148">
        <v>0.16106560826301575</v>
      </c>
      <c r="J8" s="24">
        <v>120000</v>
      </c>
      <c r="K8" s="24"/>
      <c r="L8" s="23">
        <v>225</v>
      </c>
      <c r="M8" s="26">
        <v>58</v>
      </c>
      <c r="N8" s="156" t="s">
        <v>73</v>
      </c>
    </row>
    <row r="9" spans="1:14" x14ac:dyDescent="0.3">
      <c r="D9" s="27" t="s">
        <v>92</v>
      </c>
      <c r="E9" s="157">
        <v>0</v>
      </c>
      <c r="F9" s="158">
        <v>0.10008722543716431</v>
      </c>
      <c r="G9" s="23">
        <v>27647.142578125</v>
      </c>
      <c r="H9" s="23"/>
      <c r="I9" s="148">
        <v>0.11425323039293289</v>
      </c>
      <c r="J9" s="24">
        <v>85123</v>
      </c>
      <c r="K9" s="24"/>
      <c r="L9" s="23">
        <v>340</v>
      </c>
      <c r="M9" s="26">
        <v>101</v>
      </c>
      <c r="N9" s="156" t="s">
        <v>73</v>
      </c>
    </row>
    <row r="10" spans="1:14" x14ac:dyDescent="0.3">
      <c r="D10" s="27" t="s">
        <v>93</v>
      </c>
      <c r="E10" s="157">
        <v>0</v>
      </c>
      <c r="F10" s="158">
        <v>0.20700745284557343</v>
      </c>
      <c r="G10" s="23">
        <v>57449.26953125</v>
      </c>
      <c r="H10" s="23"/>
      <c r="I10" s="148">
        <v>0.14854812622070313</v>
      </c>
      <c r="J10" s="24">
        <v>110674</v>
      </c>
      <c r="K10" s="24"/>
      <c r="L10" s="23">
        <v>535</v>
      </c>
      <c r="M10" s="26">
        <v>218</v>
      </c>
      <c r="N10" s="156" t="s">
        <v>73</v>
      </c>
    </row>
    <row r="11" spans="1:14" x14ac:dyDescent="0.3">
      <c r="D11" s="27" t="s">
        <v>94</v>
      </c>
      <c r="E11" s="157">
        <v>0</v>
      </c>
      <c r="F11" s="158">
        <v>9.0280339121818542E-2</v>
      </c>
      <c r="G11" s="23">
        <v>25310.59765625</v>
      </c>
      <c r="H11" s="23"/>
      <c r="I11" s="148">
        <v>8.5700325667858124E-2</v>
      </c>
      <c r="J11" s="24">
        <v>63850</v>
      </c>
      <c r="K11" s="24"/>
      <c r="L11" s="23">
        <v>405</v>
      </c>
      <c r="M11" s="26">
        <v>163</v>
      </c>
      <c r="N11" s="156" t="s">
        <v>73</v>
      </c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95</v>
      </c>
    </row>
    <row r="15" spans="1:14" s="39" customFormat="1" x14ac:dyDescent="0.3">
      <c r="D15" s="39" t="s">
        <v>96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97</v>
      </c>
    </row>
    <row r="18" spans="1:14" s="81" customFormat="1" ht="28.8" x14ac:dyDescent="0.3">
      <c r="B18" s="82"/>
      <c r="D18" s="127" t="s">
        <v>53</v>
      </c>
      <c r="E18" s="152" t="s">
        <v>86</v>
      </c>
      <c r="F18" s="153" t="s">
        <v>55</v>
      </c>
      <c r="G18" s="129" t="s">
        <v>98</v>
      </c>
      <c r="H18" s="129" t="s">
        <v>99</v>
      </c>
      <c r="I18" s="163" t="s">
        <v>100</v>
      </c>
      <c r="J18" s="129" t="s">
        <v>101</v>
      </c>
      <c r="K18" s="130" t="s">
        <v>29</v>
      </c>
      <c r="L18" s="164" t="s">
        <v>88</v>
      </c>
    </row>
    <row r="19" spans="1:14" s="1" customFormat="1" x14ac:dyDescent="0.3">
      <c r="B19" s="2"/>
      <c r="D19" s="15" t="s">
        <v>26</v>
      </c>
      <c r="E19" s="154">
        <v>0</v>
      </c>
      <c r="F19" s="165">
        <v>8</v>
      </c>
      <c r="G19" s="133">
        <v>5</v>
      </c>
      <c r="H19" s="133">
        <v>53</v>
      </c>
      <c r="I19" s="145">
        <v>8</v>
      </c>
      <c r="J19" s="133">
        <v>10</v>
      </c>
      <c r="K19" s="134">
        <v>250</v>
      </c>
      <c r="L19" s="166">
        <v>63</v>
      </c>
      <c r="M19" s="156"/>
      <c r="N19" s="156"/>
    </row>
    <row r="20" spans="1:14" x14ac:dyDescent="0.3">
      <c r="A20" s="3"/>
      <c r="D20" s="27" t="s">
        <v>27</v>
      </c>
      <c r="E20" s="157">
        <v>0</v>
      </c>
      <c r="F20" s="167">
        <v>13</v>
      </c>
      <c r="G20" s="23">
        <v>4</v>
      </c>
      <c r="H20" s="23">
        <v>82</v>
      </c>
      <c r="I20" s="104">
        <v>17</v>
      </c>
      <c r="J20" s="23">
        <v>43</v>
      </c>
      <c r="K20" s="24">
        <v>380</v>
      </c>
      <c r="L20" s="25">
        <v>142</v>
      </c>
      <c r="M20" s="156"/>
      <c r="N20" s="156"/>
    </row>
    <row r="21" spans="1:14" x14ac:dyDescent="0.3">
      <c r="A21" s="3"/>
      <c r="D21" s="27" t="s">
        <v>89</v>
      </c>
      <c r="E21" s="157">
        <v>0</v>
      </c>
      <c r="F21" s="167">
        <v>14</v>
      </c>
      <c r="G21" s="23">
        <v>9</v>
      </c>
      <c r="H21" s="23">
        <v>89</v>
      </c>
      <c r="I21" s="104">
        <v>33</v>
      </c>
      <c r="J21" s="23">
        <v>76</v>
      </c>
      <c r="K21" s="24">
        <v>495</v>
      </c>
      <c r="L21" s="25">
        <v>219</v>
      </c>
      <c r="M21" s="156"/>
      <c r="N21" s="156"/>
    </row>
    <row r="22" spans="1:14" x14ac:dyDescent="0.3">
      <c r="A22" s="3"/>
      <c r="D22" s="27" t="s">
        <v>90</v>
      </c>
      <c r="E22" s="157">
        <v>0</v>
      </c>
      <c r="F22" s="167">
        <v>13</v>
      </c>
      <c r="G22" s="23">
        <v>4</v>
      </c>
      <c r="H22" s="23">
        <v>78</v>
      </c>
      <c r="I22" s="104">
        <v>38</v>
      </c>
      <c r="J22" s="23">
        <v>95</v>
      </c>
      <c r="K22" s="24">
        <v>550</v>
      </c>
      <c r="L22" s="25">
        <v>241</v>
      </c>
      <c r="M22" s="156"/>
      <c r="N22" s="156"/>
    </row>
    <row r="23" spans="1:14" x14ac:dyDescent="0.3">
      <c r="A23" s="3"/>
      <c r="D23" s="27" t="s">
        <v>91</v>
      </c>
      <c r="E23" s="157">
        <v>0</v>
      </c>
      <c r="F23" s="167">
        <v>7</v>
      </c>
      <c r="G23" s="23">
        <v>4</v>
      </c>
      <c r="H23" s="23">
        <v>53</v>
      </c>
      <c r="I23" s="104">
        <v>8</v>
      </c>
      <c r="J23" s="23">
        <v>15</v>
      </c>
      <c r="K23" s="24">
        <v>225</v>
      </c>
      <c r="L23" s="25">
        <v>60</v>
      </c>
      <c r="M23" s="156"/>
      <c r="N23" s="156"/>
    </row>
    <row r="24" spans="1:14" x14ac:dyDescent="0.3">
      <c r="A24" s="3"/>
      <c r="D24" s="27" t="s">
        <v>92</v>
      </c>
      <c r="E24" s="157">
        <v>0</v>
      </c>
      <c r="F24" s="167">
        <v>7</v>
      </c>
      <c r="G24" s="23">
        <v>6</v>
      </c>
      <c r="H24" s="23">
        <v>60</v>
      </c>
      <c r="I24" s="104">
        <v>11</v>
      </c>
      <c r="J24" s="23">
        <v>38</v>
      </c>
      <c r="K24" s="24">
        <v>340</v>
      </c>
      <c r="L24" s="25">
        <v>103</v>
      </c>
      <c r="M24" s="156"/>
      <c r="N24" s="156"/>
    </row>
    <row r="25" spans="1:14" x14ac:dyDescent="0.3">
      <c r="A25" s="3"/>
      <c r="D25" s="27" t="s">
        <v>93</v>
      </c>
      <c r="E25" s="157">
        <v>0</v>
      </c>
      <c r="F25" s="167">
        <v>16</v>
      </c>
      <c r="G25" s="23">
        <v>10</v>
      </c>
      <c r="H25" s="23">
        <v>74</v>
      </c>
      <c r="I25" s="104">
        <v>24</v>
      </c>
      <c r="J25" s="23">
        <v>76</v>
      </c>
      <c r="K25" s="24">
        <v>535</v>
      </c>
      <c r="L25" s="25">
        <v>223</v>
      </c>
      <c r="M25" s="156"/>
      <c r="N25" s="156"/>
    </row>
    <row r="26" spans="1:14" x14ac:dyDescent="0.3">
      <c r="A26" s="3"/>
      <c r="D26" s="27" t="s">
        <v>94</v>
      </c>
      <c r="E26" s="157">
        <v>0</v>
      </c>
      <c r="F26" s="167">
        <v>10</v>
      </c>
      <c r="G26" s="23">
        <v>4</v>
      </c>
      <c r="H26" s="23">
        <v>35</v>
      </c>
      <c r="I26" s="104">
        <v>36</v>
      </c>
      <c r="J26" s="23">
        <v>91</v>
      </c>
      <c r="K26" s="24">
        <v>405</v>
      </c>
      <c r="L26" s="25">
        <v>166</v>
      </c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102</v>
      </c>
    </row>
    <row r="30" spans="1:14" s="39" customFormat="1" x14ac:dyDescent="0.3">
      <c r="D30" s="39" t="s">
        <v>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103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85</v>
      </c>
    </row>
    <row r="3" spans="1:14" s="81" customFormat="1" ht="28.8" x14ac:dyDescent="0.3">
      <c r="B3" s="82"/>
      <c r="D3" s="127" t="s">
        <v>67</v>
      </c>
      <c r="E3" s="152" t="s">
        <v>86</v>
      </c>
      <c r="F3" s="153" t="s">
        <v>34</v>
      </c>
      <c r="G3" s="129" t="s">
        <v>78</v>
      </c>
      <c r="H3" s="129" t="s">
        <v>87</v>
      </c>
      <c r="I3" s="141" t="s">
        <v>33</v>
      </c>
      <c r="J3" s="130" t="s">
        <v>37</v>
      </c>
      <c r="K3" s="130" t="s">
        <v>87</v>
      </c>
      <c r="L3" s="129" t="s">
        <v>29</v>
      </c>
      <c r="M3" s="131" t="s">
        <v>88</v>
      </c>
    </row>
    <row r="4" spans="1:14" s="1" customFormat="1" x14ac:dyDescent="0.3">
      <c r="B4" s="2"/>
      <c r="D4" s="15" t="s">
        <v>73</v>
      </c>
      <c r="E4" s="154"/>
      <c r="F4" s="155"/>
      <c r="G4" s="133"/>
      <c r="H4" s="133"/>
      <c r="I4" s="72"/>
      <c r="J4" s="134"/>
      <c r="K4" s="134"/>
      <c r="L4" s="133"/>
      <c r="M4" s="135"/>
      <c r="N4" s="156"/>
    </row>
    <row r="5" spans="1:14" x14ac:dyDescent="0.3">
      <c r="D5" s="27"/>
      <c r="E5" s="157"/>
      <c r="F5" s="158"/>
      <c r="G5" s="23"/>
      <c r="H5" s="23"/>
      <c r="I5" s="148"/>
      <c r="J5" s="24"/>
      <c r="K5" s="24"/>
      <c r="L5" s="23"/>
      <c r="M5" s="26"/>
      <c r="N5" s="156"/>
    </row>
    <row r="6" spans="1:14" x14ac:dyDescent="0.3">
      <c r="D6" s="27"/>
      <c r="E6" s="157"/>
      <c r="F6" s="158"/>
      <c r="G6" s="23"/>
      <c r="H6" s="23"/>
      <c r="I6" s="148"/>
      <c r="J6" s="24"/>
      <c r="K6" s="24"/>
      <c r="L6" s="23"/>
      <c r="M6" s="26"/>
      <c r="N6" s="156"/>
    </row>
    <row r="7" spans="1:14" x14ac:dyDescent="0.3">
      <c r="D7" s="27"/>
      <c r="E7" s="157"/>
      <c r="F7" s="158"/>
      <c r="G7" s="23"/>
      <c r="H7" s="23"/>
      <c r="I7" s="148"/>
      <c r="J7" s="24"/>
      <c r="K7" s="24"/>
      <c r="L7" s="23"/>
      <c r="M7" s="26"/>
      <c r="N7" s="156"/>
    </row>
    <row r="8" spans="1:14" x14ac:dyDescent="0.3">
      <c r="D8" s="27"/>
      <c r="E8" s="157"/>
      <c r="F8" s="158"/>
      <c r="G8" s="23"/>
      <c r="H8" s="23"/>
      <c r="I8" s="148"/>
      <c r="J8" s="24"/>
      <c r="K8" s="24"/>
      <c r="L8" s="23"/>
      <c r="M8" s="26"/>
      <c r="N8" s="156"/>
    </row>
    <row r="9" spans="1:14" x14ac:dyDescent="0.3">
      <c r="D9" s="27"/>
      <c r="E9" s="157"/>
      <c r="F9" s="158"/>
      <c r="G9" s="23"/>
      <c r="H9" s="23"/>
      <c r="I9" s="148"/>
      <c r="J9" s="24"/>
      <c r="K9" s="24"/>
      <c r="L9" s="23"/>
      <c r="M9" s="26"/>
      <c r="N9" s="156"/>
    </row>
    <row r="10" spans="1:14" x14ac:dyDescent="0.3">
      <c r="D10" s="27"/>
      <c r="E10" s="157"/>
      <c r="F10" s="158"/>
      <c r="G10" s="23"/>
      <c r="H10" s="23"/>
      <c r="I10" s="148"/>
      <c r="J10" s="24"/>
      <c r="K10" s="24"/>
      <c r="L10" s="23"/>
      <c r="M10" s="26"/>
      <c r="N10" s="156"/>
    </row>
    <row r="11" spans="1:14" x14ac:dyDescent="0.3">
      <c r="D11" s="27"/>
      <c r="E11" s="157"/>
      <c r="F11" s="158"/>
      <c r="G11" s="23"/>
      <c r="H11" s="23"/>
      <c r="I11" s="148"/>
      <c r="J11" s="24"/>
      <c r="K11" s="24"/>
      <c r="L11" s="23"/>
      <c r="M11" s="26"/>
      <c r="N11" s="156"/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95</v>
      </c>
    </row>
    <row r="15" spans="1:14" s="39" customFormat="1" x14ac:dyDescent="0.3">
      <c r="D15" s="39" t="s">
        <v>104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97</v>
      </c>
    </row>
    <row r="18" spans="1:14" s="81" customFormat="1" ht="28.8" x14ac:dyDescent="0.3">
      <c r="B18" s="82"/>
      <c r="D18" s="127" t="s">
        <v>67</v>
      </c>
      <c r="E18" s="152" t="s">
        <v>86</v>
      </c>
      <c r="F18" s="153" t="s">
        <v>68</v>
      </c>
      <c r="G18" s="129" t="s">
        <v>105</v>
      </c>
      <c r="H18" s="129" t="s">
        <v>106</v>
      </c>
      <c r="I18" s="163" t="s">
        <v>107</v>
      </c>
      <c r="J18" s="129" t="s">
        <v>108</v>
      </c>
      <c r="K18" s="130" t="s">
        <v>29</v>
      </c>
      <c r="L18" s="164" t="s">
        <v>88</v>
      </c>
    </row>
    <row r="19" spans="1:14" s="1" customFormat="1" x14ac:dyDescent="0.3">
      <c r="B19" s="2"/>
      <c r="D19" s="15" t="s">
        <v>73</v>
      </c>
      <c r="E19" s="154"/>
      <c r="F19" s="165"/>
      <c r="G19" s="133"/>
      <c r="H19" s="133"/>
      <c r="I19" s="145"/>
      <c r="J19" s="133"/>
      <c r="K19" s="134"/>
      <c r="L19" s="166"/>
      <c r="M19" s="156"/>
      <c r="N19" s="156"/>
    </row>
    <row r="20" spans="1:14" x14ac:dyDescent="0.3">
      <c r="A20" s="3"/>
      <c r="D20" s="27"/>
      <c r="E20" s="157"/>
      <c r="F20" s="167"/>
      <c r="G20" s="23"/>
      <c r="H20" s="23"/>
      <c r="I20" s="104"/>
      <c r="J20" s="23"/>
      <c r="K20" s="24"/>
      <c r="L20" s="25"/>
      <c r="M20" s="156"/>
      <c r="N20" s="156"/>
    </row>
    <row r="21" spans="1:14" x14ac:dyDescent="0.3">
      <c r="A21" s="3"/>
      <c r="D21" s="27"/>
      <c r="E21" s="157"/>
      <c r="F21" s="167"/>
      <c r="G21" s="23"/>
      <c r="H21" s="23"/>
      <c r="I21" s="104"/>
      <c r="J21" s="23"/>
      <c r="K21" s="24"/>
      <c r="L21" s="25"/>
      <c r="M21" s="156"/>
      <c r="N21" s="156"/>
    </row>
    <row r="22" spans="1:14" x14ac:dyDescent="0.3">
      <c r="A22" s="3"/>
      <c r="D22" s="27"/>
      <c r="E22" s="157"/>
      <c r="F22" s="167"/>
      <c r="G22" s="23"/>
      <c r="H22" s="23"/>
      <c r="I22" s="104"/>
      <c r="J22" s="23"/>
      <c r="K22" s="24"/>
      <c r="L22" s="25"/>
      <c r="M22" s="156"/>
      <c r="N22" s="156"/>
    </row>
    <row r="23" spans="1:14" x14ac:dyDescent="0.3">
      <c r="A23" s="3"/>
      <c r="D23" s="27"/>
      <c r="E23" s="157"/>
      <c r="F23" s="167"/>
      <c r="G23" s="23"/>
      <c r="H23" s="23"/>
      <c r="I23" s="104"/>
      <c r="J23" s="23"/>
      <c r="K23" s="24"/>
      <c r="L23" s="25"/>
      <c r="M23" s="156"/>
      <c r="N23" s="156"/>
    </row>
    <row r="24" spans="1:14" x14ac:dyDescent="0.3">
      <c r="A24" s="3"/>
      <c r="D24" s="27"/>
      <c r="E24" s="157"/>
      <c r="F24" s="167"/>
      <c r="G24" s="23"/>
      <c r="H24" s="23"/>
      <c r="I24" s="104"/>
      <c r="J24" s="23"/>
      <c r="K24" s="24"/>
      <c r="L24" s="25"/>
      <c r="M24" s="156"/>
      <c r="N24" s="156"/>
    </row>
    <row r="25" spans="1:14" x14ac:dyDescent="0.3">
      <c r="A25" s="3"/>
      <c r="D25" s="27"/>
      <c r="E25" s="157"/>
      <c r="F25" s="167"/>
      <c r="G25" s="23"/>
      <c r="H25" s="23"/>
      <c r="I25" s="104"/>
      <c r="J25" s="23"/>
      <c r="K25" s="24"/>
      <c r="L25" s="25"/>
      <c r="M25" s="156"/>
      <c r="N25" s="156"/>
    </row>
    <row r="26" spans="1:14" x14ac:dyDescent="0.3">
      <c r="A26" s="3"/>
      <c r="D26" s="27"/>
      <c r="E26" s="157"/>
      <c r="F26" s="167"/>
      <c r="G26" s="23"/>
      <c r="H26" s="23"/>
      <c r="I26" s="104"/>
      <c r="J26" s="23"/>
      <c r="K26" s="24"/>
      <c r="L26" s="25"/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102</v>
      </c>
    </row>
    <row r="30" spans="1:14" s="39" customFormat="1" x14ac:dyDescent="0.3">
      <c r="D30" s="39" t="s">
        <v>104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109</v>
      </c>
      <c r="B1" s="7"/>
      <c r="E1" s="8"/>
      <c r="F1" s="8"/>
      <c r="G1" s="8"/>
      <c r="H1" s="8"/>
      <c r="I1" s="8"/>
      <c r="J1" s="8"/>
    </row>
    <row r="2" spans="1:10" s="171" customFormat="1" x14ac:dyDescent="0.3">
      <c r="B2" s="171" t="s">
        <v>110</v>
      </c>
      <c r="E2" s="172"/>
      <c r="F2" s="172"/>
      <c r="G2" s="172"/>
      <c r="H2" s="172"/>
      <c r="I2" s="172"/>
      <c r="J2" s="172"/>
    </row>
    <row r="3" spans="1:10" s="171" customFormat="1" x14ac:dyDescent="0.3">
      <c r="E3" s="172"/>
      <c r="F3" s="172"/>
      <c r="G3" s="172"/>
      <c r="H3" s="172"/>
      <c r="I3" s="172"/>
      <c r="J3" s="172"/>
    </row>
    <row r="4" spans="1:10" ht="18" x14ac:dyDescent="0.3">
      <c r="B4" s="9" t="s">
        <v>111</v>
      </c>
    </row>
    <row r="5" spans="1:10" s="1" customFormat="1" x14ac:dyDescent="0.3">
      <c r="B5" s="2"/>
      <c r="E5" s="10" t="s">
        <v>79</v>
      </c>
      <c r="F5" s="11" t="s">
        <v>80</v>
      </c>
      <c r="G5" s="12" t="s">
        <v>81</v>
      </c>
      <c r="H5" s="11" t="s">
        <v>82</v>
      </c>
      <c r="I5" s="12"/>
      <c r="J5" s="14"/>
    </row>
    <row r="6" spans="1:10" s="1" customFormat="1" x14ac:dyDescent="0.3">
      <c r="B6" s="2"/>
      <c r="D6" s="15" t="s">
        <v>4</v>
      </c>
      <c r="E6" s="16">
        <v>31856.31640625</v>
      </c>
      <c r="F6" s="17">
        <v>59198.33984375</v>
      </c>
      <c r="G6" s="18">
        <v>34878.390625</v>
      </c>
      <c r="H6" s="17">
        <v>52433.94921875</v>
      </c>
      <c r="I6" s="18"/>
      <c r="J6" s="20"/>
    </row>
    <row r="7" spans="1:10" x14ac:dyDescent="0.3">
      <c r="D7" s="21" t="s">
        <v>5</v>
      </c>
      <c r="E7" s="22">
        <v>-15129.1591796875</v>
      </c>
      <c r="F7" s="23">
        <v>-39624.21875</v>
      </c>
      <c r="G7" s="24">
        <v>-15389.1513671875</v>
      </c>
      <c r="H7" s="23">
        <v>-33484.63671875</v>
      </c>
      <c r="I7" s="24"/>
      <c r="J7" s="26"/>
    </row>
    <row r="8" spans="1:10" x14ac:dyDescent="0.3">
      <c r="D8" s="21" t="s">
        <v>6</v>
      </c>
      <c r="E8" s="22">
        <v>-309.76345825195313</v>
      </c>
      <c r="F8" s="23">
        <v>-714.854736328125</v>
      </c>
      <c r="G8" s="24">
        <v>-88.555679321289063</v>
      </c>
      <c r="H8" s="23">
        <v>-675.525146484375</v>
      </c>
      <c r="I8" s="24"/>
      <c r="J8" s="26"/>
    </row>
    <row r="9" spans="1:10" x14ac:dyDescent="0.3">
      <c r="D9" s="21" t="s">
        <v>7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8</v>
      </c>
      <c r="E10" s="28">
        <v>16417.39453125</v>
      </c>
      <c r="F10" s="29">
        <v>18859.267578125</v>
      </c>
      <c r="G10" s="30">
        <v>19400.6875</v>
      </c>
      <c r="H10" s="29">
        <v>18273.783203125</v>
      </c>
      <c r="I10" s="30"/>
      <c r="J10" s="32"/>
    </row>
    <row r="11" spans="1:10" x14ac:dyDescent="0.3">
      <c r="D11" s="21" t="s">
        <v>9</v>
      </c>
      <c r="E11" s="22">
        <v>-3840</v>
      </c>
      <c r="F11" s="23">
        <v>-3840</v>
      </c>
      <c r="G11" s="24">
        <v>-3840</v>
      </c>
      <c r="H11" s="23">
        <v>-3840</v>
      </c>
      <c r="I11" s="24"/>
      <c r="J11" s="26"/>
    </row>
    <row r="12" spans="1:10" x14ac:dyDescent="0.3">
      <c r="D12" s="21" t="s">
        <v>10</v>
      </c>
      <c r="E12" s="22">
        <v>-160</v>
      </c>
      <c r="F12" s="23">
        <v>-160</v>
      </c>
      <c r="G12" s="24">
        <v>-160</v>
      </c>
      <c r="H12" s="23">
        <v>-160</v>
      </c>
      <c r="I12" s="24"/>
      <c r="J12" s="26"/>
    </row>
    <row r="13" spans="1:10" x14ac:dyDescent="0.3">
      <c r="D13" s="21" t="s">
        <v>11</v>
      </c>
      <c r="E13" s="22">
        <v>-1224</v>
      </c>
      <c r="F13" s="23">
        <v>-1224</v>
      </c>
      <c r="G13" s="24">
        <v>-1224</v>
      </c>
      <c r="H13" s="23">
        <v>-1224</v>
      </c>
      <c r="I13" s="24"/>
      <c r="J13" s="26"/>
    </row>
    <row r="14" spans="1:10" s="1" customFormat="1" x14ac:dyDescent="0.3">
      <c r="B14" s="2"/>
      <c r="D14" s="27" t="s">
        <v>12</v>
      </c>
      <c r="E14" s="28">
        <v>11193.3935546875</v>
      </c>
      <c r="F14" s="29">
        <v>13635.267578125</v>
      </c>
      <c r="G14" s="30">
        <v>14176.6865234375</v>
      </c>
      <c r="H14" s="29">
        <v>13049.7841796875</v>
      </c>
      <c r="I14" s="30"/>
      <c r="J14" s="32"/>
    </row>
    <row r="15" spans="1:10" x14ac:dyDescent="0.3">
      <c r="D15" s="21" t="s">
        <v>13</v>
      </c>
      <c r="E15" s="22">
        <v>-403.25</v>
      </c>
      <c r="F15" s="23">
        <v>-403.25</v>
      </c>
      <c r="G15" s="24">
        <v>-403.25</v>
      </c>
      <c r="H15" s="23">
        <v>-403.25</v>
      </c>
      <c r="I15" s="24"/>
      <c r="J15" s="26"/>
    </row>
    <row r="16" spans="1:10" x14ac:dyDescent="0.3">
      <c r="D16" s="21" t="s">
        <v>14</v>
      </c>
      <c r="E16" s="22">
        <v>0</v>
      </c>
      <c r="F16" s="23">
        <v>0</v>
      </c>
      <c r="G16" s="24">
        <v>0</v>
      </c>
      <c r="H16" s="23">
        <v>0</v>
      </c>
      <c r="I16" s="24"/>
      <c r="J16" s="26"/>
    </row>
    <row r="17" spans="1:10" x14ac:dyDescent="0.3">
      <c r="D17" s="21" t="s">
        <v>17</v>
      </c>
      <c r="E17" s="22">
        <v>0</v>
      </c>
      <c r="F17" s="23">
        <v>0</v>
      </c>
      <c r="G17" s="24">
        <v>0</v>
      </c>
      <c r="H17" s="23">
        <v>0</v>
      </c>
      <c r="I17" s="24"/>
      <c r="J17" s="26"/>
    </row>
    <row r="18" spans="1:10" x14ac:dyDescent="0.3">
      <c r="D18" s="21" t="s">
        <v>18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19</v>
      </c>
      <c r="E19" s="34">
        <v>10790.1435546875</v>
      </c>
      <c r="F19" s="35">
        <v>13232.017578125</v>
      </c>
      <c r="G19" s="36">
        <v>13773.4365234375</v>
      </c>
      <c r="H19" s="35">
        <v>12646.5341796875</v>
      </c>
      <c r="I19" s="36"/>
      <c r="J19" s="38"/>
    </row>
    <row r="20" spans="1:10" s="39" customFormat="1" x14ac:dyDescent="0.3">
      <c r="B20" s="40"/>
      <c r="D20" s="39" t="s">
        <v>20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112</v>
      </c>
      <c r="J22" s="3"/>
    </row>
    <row r="23" spans="1:10" s="46" customFormat="1" x14ac:dyDescent="0.3">
      <c r="B23" s="47"/>
      <c r="D23" s="173" t="s">
        <v>53</v>
      </c>
      <c r="E23" s="10" t="s">
        <v>79</v>
      </c>
      <c r="F23" s="11" t="s">
        <v>80</v>
      </c>
      <c r="G23" s="12" t="s">
        <v>81</v>
      </c>
      <c r="H23" s="11" t="s">
        <v>82</v>
      </c>
      <c r="I23" s="12"/>
      <c r="J23" s="14"/>
    </row>
    <row r="24" spans="1:10" s="1" customFormat="1" x14ac:dyDescent="0.3">
      <c r="B24" s="2"/>
      <c r="D24" s="15" t="s">
        <v>4</v>
      </c>
      <c r="E24" s="174">
        <v>31856.31640625</v>
      </c>
      <c r="F24" s="17">
        <v>59198.33984375</v>
      </c>
      <c r="G24" s="18">
        <v>34878.390625</v>
      </c>
      <c r="H24" s="17">
        <v>52433.94921875</v>
      </c>
      <c r="I24" s="18"/>
      <c r="J24" s="20"/>
    </row>
    <row r="25" spans="1:10" x14ac:dyDescent="0.3">
      <c r="A25" s="3"/>
      <c r="B25" s="52"/>
      <c r="D25" s="21" t="s">
        <v>5</v>
      </c>
      <c r="E25" s="175">
        <v>-15129.1591796875</v>
      </c>
      <c r="F25" s="23">
        <v>-39624.21875</v>
      </c>
      <c r="G25" s="24">
        <v>-15389.1513671875</v>
      </c>
      <c r="H25" s="23">
        <v>-33484.63671875</v>
      </c>
      <c r="I25" s="24"/>
      <c r="J25" s="26"/>
    </row>
    <row r="26" spans="1:10" x14ac:dyDescent="0.3">
      <c r="A26" s="3"/>
      <c r="B26" s="52"/>
      <c r="D26" s="21" t="s">
        <v>6</v>
      </c>
      <c r="E26" s="175">
        <v>-309.76345825195313</v>
      </c>
      <c r="F26" s="23">
        <v>-714.854736328125</v>
      </c>
      <c r="G26" s="24">
        <v>-88.555679321289063</v>
      </c>
      <c r="H26" s="23">
        <v>-675.525146484375</v>
      </c>
      <c r="I26" s="24"/>
      <c r="J26" s="26"/>
    </row>
    <row r="27" spans="1:10" x14ac:dyDescent="0.3">
      <c r="A27" s="3"/>
      <c r="B27" s="52"/>
      <c r="D27" s="21" t="s">
        <v>7</v>
      </c>
      <c r="E27" s="175">
        <v>0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8</v>
      </c>
      <c r="E28" s="176">
        <v>16417.39453125</v>
      </c>
      <c r="F28" s="29">
        <v>18859.267578125</v>
      </c>
      <c r="G28" s="30">
        <v>19400.6875</v>
      </c>
      <c r="H28" s="29">
        <v>18273.783203125</v>
      </c>
      <c r="I28" s="30"/>
      <c r="J28" s="32"/>
    </row>
    <row r="29" spans="1:10" x14ac:dyDescent="0.3">
      <c r="A29" s="3"/>
      <c r="B29" s="52"/>
      <c r="D29" s="21" t="s">
        <v>9</v>
      </c>
      <c r="E29" s="175">
        <v>-3840</v>
      </c>
      <c r="F29" s="23">
        <v>-3840</v>
      </c>
      <c r="G29" s="24">
        <v>-3840</v>
      </c>
      <c r="H29" s="23">
        <v>-3840</v>
      </c>
      <c r="I29" s="24"/>
      <c r="J29" s="26"/>
    </row>
    <row r="30" spans="1:10" x14ac:dyDescent="0.3">
      <c r="A30" s="3"/>
      <c r="B30" s="52"/>
      <c r="D30" s="21" t="s">
        <v>10</v>
      </c>
      <c r="E30" s="175">
        <v>-160</v>
      </c>
      <c r="F30" s="23">
        <v>-160</v>
      </c>
      <c r="G30" s="24">
        <v>-160</v>
      </c>
      <c r="H30" s="23">
        <v>-160</v>
      </c>
      <c r="I30" s="24"/>
      <c r="J30" s="26"/>
    </row>
    <row r="31" spans="1:10" x14ac:dyDescent="0.3">
      <c r="A31" s="3"/>
      <c r="B31" s="52"/>
      <c r="D31" s="21" t="s">
        <v>11</v>
      </c>
      <c r="E31" s="175">
        <v>-1224</v>
      </c>
      <c r="F31" s="23">
        <v>-1224</v>
      </c>
      <c r="G31" s="24">
        <v>-1224</v>
      </c>
      <c r="H31" s="23">
        <v>-1224</v>
      </c>
      <c r="I31" s="24"/>
      <c r="J31" s="26"/>
    </row>
    <row r="32" spans="1:10" s="1" customFormat="1" x14ac:dyDescent="0.3">
      <c r="B32" s="2"/>
      <c r="D32" s="27" t="s">
        <v>12</v>
      </c>
      <c r="E32" s="176">
        <v>11193.3935546875</v>
      </c>
      <c r="F32" s="29">
        <v>13635.267578125</v>
      </c>
      <c r="G32" s="30">
        <v>14176.6865234375</v>
      </c>
      <c r="H32" s="29">
        <v>13049.7841796875</v>
      </c>
      <c r="I32" s="30"/>
      <c r="J32" s="32"/>
    </row>
    <row r="33" spans="1:10" x14ac:dyDescent="0.3">
      <c r="A33" s="3"/>
      <c r="B33" s="52"/>
      <c r="D33" s="21" t="s">
        <v>13</v>
      </c>
      <c r="E33" s="175">
        <v>-342</v>
      </c>
      <c r="F33" s="23">
        <v>-342</v>
      </c>
      <c r="G33" s="24">
        <v>-342</v>
      </c>
      <c r="H33" s="23">
        <v>-342</v>
      </c>
      <c r="I33" s="24"/>
      <c r="J33" s="26"/>
    </row>
    <row r="34" spans="1:10" x14ac:dyDescent="0.3">
      <c r="A34" s="3"/>
      <c r="B34" s="52"/>
      <c r="D34" s="21" t="s">
        <v>14</v>
      </c>
      <c r="E34" s="175">
        <v>0</v>
      </c>
      <c r="F34" s="23">
        <v>0</v>
      </c>
      <c r="G34" s="24">
        <v>0</v>
      </c>
      <c r="H34" s="23">
        <v>0</v>
      </c>
      <c r="I34" s="24"/>
      <c r="J34" s="26"/>
    </row>
    <row r="35" spans="1:10" s="1" customFormat="1" x14ac:dyDescent="0.3">
      <c r="B35" s="2"/>
      <c r="D35" s="33" t="s">
        <v>24</v>
      </c>
      <c r="E35" s="177">
        <v>10851.3935546875</v>
      </c>
      <c r="F35" s="35">
        <v>13293.267578125</v>
      </c>
      <c r="G35" s="36">
        <v>13834.6865234375</v>
      </c>
      <c r="H35" s="35">
        <v>12707.7841796875</v>
      </c>
      <c r="I35" s="36"/>
      <c r="J35" s="38"/>
    </row>
    <row r="36" spans="1:10" s="39" customFormat="1" x14ac:dyDescent="0.3">
      <c r="B36" s="40"/>
      <c r="D36" s="39" t="s">
        <v>20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3" t="s">
        <v>67</v>
      </c>
      <c r="E38" s="10" t="s">
        <v>79</v>
      </c>
      <c r="F38" s="11" t="s">
        <v>80</v>
      </c>
      <c r="G38" s="12" t="s">
        <v>81</v>
      </c>
      <c r="H38" s="11" t="s">
        <v>82</v>
      </c>
      <c r="I38" s="12"/>
      <c r="J38" s="14"/>
    </row>
    <row r="39" spans="1:10" s="1" customFormat="1" x14ac:dyDescent="0.3">
      <c r="B39" s="2"/>
      <c r="D39" s="15" t="s">
        <v>4</v>
      </c>
      <c r="E39" s="174">
        <v>0</v>
      </c>
      <c r="F39" s="17">
        <v>0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5</v>
      </c>
      <c r="E40" s="175">
        <v>0</v>
      </c>
      <c r="F40" s="23">
        <v>0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6</v>
      </c>
      <c r="E41" s="175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7</v>
      </c>
      <c r="E42" s="175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8</v>
      </c>
      <c r="E43" s="176">
        <v>0</v>
      </c>
      <c r="F43" s="29">
        <v>0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9</v>
      </c>
      <c r="E44" s="175">
        <v>0</v>
      </c>
      <c r="F44" s="23">
        <v>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10</v>
      </c>
      <c r="E45" s="175">
        <v>0</v>
      </c>
      <c r="F45" s="23">
        <v>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11</v>
      </c>
      <c r="E46" s="175">
        <v>0</v>
      </c>
      <c r="F46" s="23">
        <v>0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12</v>
      </c>
      <c r="E47" s="176">
        <v>0</v>
      </c>
      <c r="F47" s="29">
        <v>0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13</v>
      </c>
      <c r="E48" s="175">
        <v>-30.75</v>
      </c>
      <c r="F48" s="23">
        <v>-30.75</v>
      </c>
      <c r="G48" s="24">
        <v>-30.75</v>
      </c>
      <c r="H48" s="23">
        <v>-30.75</v>
      </c>
      <c r="I48" s="24"/>
      <c r="J48" s="26"/>
    </row>
    <row r="49" spans="1:10" x14ac:dyDescent="0.3">
      <c r="A49" s="3"/>
      <c r="B49" s="52"/>
      <c r="D49" s="21" t="s">
        <v>14</v>
      </c>
      <c r="E49" s="175">
        <v>0</v>
      </c>
      <c r="F49" s="23">
        <v>0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24</v>
      </c>
      <c r="E50" s="177">
        <v>-30.75</v>
      </c>
      <c r="F50" s="35">
        <v>-30.75</v>
      </c>
      <c r="G50" s="36">
        <v>-30.75</v>
      </c>
      <c r="H50" s="35">
        <v>-30.75</v>
      </c>
      <c r="I50" s="36"/>
      <c r="J50" s="38"/>
    </row>
    <row r="51" spans="1:10" s="39" customFormat="1" x14ac:dyDescent="0.3">
      <c r="B51" s="40"/>
      <c r="D51" s="39" t="s">
        <v>20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92"/>
  <sheetViews>
    <sheetView showGridLines="0" tabSelected="1" topLeftCell="A570" zoomScaleNormal="100" workbookViewId="0">
      <selection activeCell="F583" sqref="F58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113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114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115</v>
      </c>
    </row>
    <row r="5" spans="1:11" s="81" customFormat="1" x14ac:dyDescent="0.3">
      <c r="B5" s="82"/>
      <c r="D5" s="321" t="s">
        <v>53</v>
      </c>
      <c r="E5" s="322"/>
      <c r="F5" s="178" t="s">
        <v>116</v>
      </c>
      <c r="G5" s="179" t="s">
        <v>117</v>
      </c>
      <c r="H5" s="130" t="s">
        <v>118</v>
      </c>
      <c r="I5" s="129" t="s">
        <v>119</v>
      </c>
      <c r="J5" s="141" t="s">
        <v>120</v>
      </c>
      <c r="K5" s="131" t="s">
        <v>121</v>
      </c>
    </row>
    <row r="6" spans="1:11" s="1" customFormat="1" x14ac:dyDescent="0.3">
      <c r="B6" s="2"/>
      <c r="D6" s="87" t="s">
        <v>26</v>
      </c>
      <c r="E6" s="180" t="s">
        <v>79</v>
      </c>
      <c r="F6" s="181">
        <v>0.48499999999999999</v>
      </c>
      <c r="G6" s="182">
        <v>0.45300000000000001</v>
      </c>
      <c r="H6" s="183">
        <v>0.63600000000000001</v>
      </c>
      <c r="I6" s="184">
        <v>0.32400000000000001</v>
      </c>
      <c r="J6" s="183">
        <v>0.316</v>
      </c>
      <c r="K6" s="185">
        <v>0.62</v>
      </c>
    </row>
    <row r="7" spans="1:11" x14ac:dyDescent="0.3">
      <c r="D7" s="97" t="s">
        <v>27</v>
      </c>
      <c r="E7" s="186" t="s">
        <v>79</v>
      </c>
      <c r="F7" s="187">
        <v>0.503</v>
      </c>
      <c r="G7" s="188">
        <v>0.56899999999999995</v>
      </c>
      <c r="H7" s="101">
        <v>0.65200000000000002</v>
      </c>
      <c r="I7" s="100">
        <v>0.53300000000000003</v>
      </c>
      <c r="J7" s="101">
        <v>0.52</v>
      </c>
      <c r="K7" s="102">
        <v>0.32800000000000001</v>
      </c>
    </row>
    <row r="8" spans="1:11" x14ac:dyDescent="0.3">
      <c r="D8" s="97" t="s">
        <v>89</v>
      </c>
      <c r="E8" s="186" t="s">
        <v>80</v>
      </c>
      <c r="F8" s="187">
        <v>0.50600000000000001</v>
      </c>
      <c r="G8" s="188">
        <v>0.59699999999999998</v>
      </c>
      <c r="H8" s="101">
        <v>0.47599999999999998</v>
      </c>
      <c r="I8" s="100">
        <v>0.63700000000000001</v>
      </c>
      <c r="J8" s="101">
        <v>0.60099999999999998</v>
      </c>
      <c r="K8" s="102">
        <v>0.31</v>
      </c>
    </row>
    <row r="9" spans="1:11" x14ac:dyDescent="0.3">
      <c r="D9" s="97" t="s">
        <v>90</v>
      </c>
      <c r="E9" s="186" t="s">
        <v>80</v>
      </c>
      <c r="F9" s="187">
        <v>0.45400000000000001</v>
      </c>
      <c r="G9" s="188">
        <v>0.53900000000000003</v>
      </c>
      <c r="H9" s="101">
        <v>0.435</v>
      </c>
      <c r="I9" s="100">
        <v>0.57699999999999996</v>
      </c>
      <c r="J9" s="101">
        <v>0.52500000000000002</v>
      </c>
      <c r="K9" s="102">
        <v>0.27700000000000002</v>
      </c>
    </row>
    <row r="10" spans="1:11" x14ac:dyDescent="0.3">
      <c r="A10" s="3"/>
      <c r="D10" s="97" t="s">
        <v>91</v>
      </c>
      <c r="E10" s="186" t="s">
        <v>81</v>
      </c>
      <c r="F10" s="187">
        <v>0.53900000000000003</v>
      </c>
      <c r="G10" s="188">
        <v>0.47799999999999998</v>
      </c>
      <c r="H10" s="101">
        <v>0.67600000000000005</v>
      </c>
      <c r="I10" s="100">
        <v>0.38100000000000001</v>
      </c>
      <c r="J10" s="101">
        <v>0.36599999999999999</v>
      </c>
      <c r="K10" s="102">
        <v>0.70699999999999996</v>
      </c>
    </row>
    <row r="11" spans="1:11" x14ac:dyDescent="0.3">
      <c r="A11" s="3"/>
      <c r="D11" s="97" t="s">
        <v>92</v>
      </c>
      <c r="E11" s="186" t="s">
        <v>81</v>
      </c>
      <c r="F11" s="187">
        <v>0.57299999999999995</v>
      </c>
      <c r="G11" s="188">
        <v>0.64</v>
      </c>
      <c r="H11" s="101">
        <v>0.76600000000000001</v>
      </c>
      <c r="I11" s="100">
        <v>0.53100000000000003</v>
      </c>
      <c r="J11" s="101">
        <v>0.51800000000000002</v>
      </c>
      <c r="K11" s="102">
        <v>0.46100000000000002</v>
      </c>
    </row>
    <row r="12" spans="1:11" x14ac:dyDescent="0.3">
      <c r="A12" s="3"/>
      <c r="D12" s="97" t="s">
        <v>93</v>
      </c>
      <c r="E12" s="186" t="s">
        <v>82</v>
      </c>
      <c r="F12" s="187">
        <v>0.46600000000000003</v>
      </c>
      <c r="G12" s="188">
        <v>0.51100000000000001</v>
      </c>
      <c r="H12" s="101">
        <v>0.437</v>
      </c>
      <c r="I12" s="100">
        <v>0.59299999999999997</v>
      </c>
      <c r="J12" s="101">
        <v>0.60299999999999998</v>
      </c>
      <c r="K12" s="102">
        <v>0.28499999999999998</v>
      </c>
    </row>
    <row r="13" spans="1:11" x14ac:dyDescent="0.3">
      <c r="A13" s="3"/>
      <c r="D13" s="97" t="s">
        <v>94</v>
      </c>
      <c r="E13" s="186" t="s">
        <v>82</v>
      </c>
      <c r="F13" s="187">
        <v>0.39800000000000002</v>
      </c>
      <c r="G13" s="188">
        <v>0.44</v>
      </c>
      <c r="H13" s="101">
        <v>0.39600000000000002</v>
      </c>
      <c r="I13" s="100">
        <v>0.49099999999999999</v>
      </c>
      <c r="J13" s="101">
        <v>0.40200000000000002</v>
      </c>
      <c r="K13" s="102">
        <v>0.30099999999999999</v>
      </c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122</v>
      </c>
    </row>
    <row r="38" spans="1:11" s="81" customFormat="1" x14ac:dyDescent="0.3">
      <c r="B38" s="82"/>
      <c r="D38" s="321" t="s">
        <v>53</v>
      </c>
      <c r="E38" s="322"/>
      <c r="F38" s="178" t="s">
        <v>116</v>
      </c>
      <c r="G38" s="179" t="s">
        <v>117</v>
      </c>
      <c r="H38" s="130" t="s">
        <v>118</v>
      </c>
      <c r="I38" s="129" t="s">
        <v>119</v>
      </c>
      <c r="J38" s="141" t="s">
        <v>120</v>
      </c>
      <c r="K38" s="131" t="s">
        <v>121</v>
      </c>
    </row>
    <row r="39" spans="1:11" s="1" customFormat="1" x14ac:dyDescent="0.3">
      <c r="B39" s="2"/>
      <c r="D39" s="87" t="s">
        <v>26</v>
      </c>
      <c r="E39" s="180" t="s">
        <v>79</v>
      </c>
      <c r="F39" s="192">
        <v>0.152</v>
      </c>
      <c r="G39" s="193">
        <v>5.3999999999999999E-2</v>
      </c>
      <c r="H39" s="72">
        <v>0.154</v>
      </c>
      <c r="I39" s="70">
        <v>1.7999999999999999E-2</v>
      </c>
      <c r="J39" s="72">
        <v>6.0000000000000001E-3</v>
      </c>
      <c r="K39" s="73">
        <v>0.40500000000000003</v>
      </c>
    </row>
    <row r="40" spans="1:11" x14ac:dyDescent="0.3">
      <c r="D40" s="97" t="s">
        <v>27</v>
      </c>
      <c r="E40" s="186" t="s">
        <v>79</v>
      </c>
      <c r="F40" s="194">
        <v>9.0999999999999998E-2</v>
      </c>
      <c r="G40" s="195">
        <v>0.121</v>
      </c>
      <c r="H40" s="148">
        <v>0.17799999999999999</v>
      </c>
      <c r="I40" s="196">
        <v>0.10199999999999999</v>
      </c>
      <c r="J40" s="148">
        <v>5.0999999999999997E-2</v>
      </c>
      <c r="K40" s="197">
        <v>0.02</v>
      </c>
    </row>
    <row r="41" spans="1:11" x14ac:dyDescent="0.3">
      <c r="D41" s="97" t="s">
        <v>89</v>
      </c>
      <c r="E41" s="186" t="s">
        <v>80</v>
      </c>
      <c r="F41" s="194">
        <v>0.17100000000000001</v>
      </c>
      <c r="G41" s="195">
        <v>0.17</v>
      </c>
      <c r="H41" s="148">
        <v>5.6000000000000001E-2</v>
      </c>
      <c r="I41" s="196">
        <v>0.34200000000000003</v>
      </c>
      <c r="J41" s="148">
        <v>0.40899999999999997</v>
      </c>
      <c r="K41" s="197">
        <v>8.0000000000000002E-3</v>
      </c>
    </row>
    <row r="42" spans="1:11" x14ac:dyDescent="0.3">
      <c r="D42" s="97" t="s">
        <v>90</v>
      </c>
      <c r="E42" s="186" t="s">
        <v>80</v>
      </c>
      <c r="F42" s="194">
        <v>6.0999999999999999E-2</v>
      </c>
      <c r="G42" s="195">
        <v>0.13</v>
      </c>
      <c r="H42" s="148">
        <v>3.3000000000000002E-2</v>
      </c>
      <c r="I42" s="196">
        <v>9.2999999999999999E-2</v>
      </c>
      <c r="J42" s="148">
        <v>4.5999999999999999E-2</v>
      </c>
      <c r="K42" s="197">
        <v>5.0000000000000001E-3</v>
      </c>
    </row>
    <row r="43" spans="1:11" x14ac:dyDescent="0.3">
      <c r="A43" s="3"/>
      <c r="D43" s="97" t="s">
        <v>91</v>
      </c>
      <c r="E43" s="186" t="s">
        <v>81</v>
      </c>
      <c r="F43" s="194">
        <v>0.17699999999999999</v>
      </c>
      <c r="G43" s="195">
        <v>5.8999999999999997E-2</v>
      </c>
      <c r="H43" s="148">
        <v>0.14799999999999999</v>
      </c>
      <c r="I43" s="196">
        <v>0.02</v>
      </c>
      <c r="J43" s="148">
        <v>7.0000000000000001E-3</v>
      </c>
      <c r="K43" s="197">
        <v>0.499</v>
      </c>
    </row>
    <row r="44" spans="1:11" x14ac:dyDescent="0.3">
      <c r="A44" s="3"/>
      <c r="D44" s="97" t="s">
        <v>92</v>
      </c>
      <c r="E44" s="186" t="s">
        <v>81</v>
      </c>
      <c r="F44" s="194">
        <v>0.124</v>
      </c>
      <c r="G44" s="195">
        <v>0.127</v>
      </c>
      <c r="H44" s="148">
        <v>0.33700000000000002</v>
      </c>
      <c r="I44" s="196">
        <v>8.5000000000000006E-2</v>
      </c>
      <c r="J44" s="148">
        <v>3.4000000000000002E-2</v>
      </c>
      <c r="K44" s="197">
        <v>4.8000000000000001E-2</v>
      </c>
    </row>
    <row r="45" spans="1:11" x14ac:dyDescent="0.3">
      <c r="A45" s="3"/>
      <c r="D45" s="97" t="s">
        <v>93</v>
      </c>
      <c r="E45" s="186" t="s">
        <v>82</v>
      </c>
      <c r="F45" s="194">
        <v>0.13900000000000001</v>
      </c>
      <c r="G45" s="195">
        <v>0.115</v>
      </c>
      <c r="H45" s="148">
        <v>4.9000000000000002E-2</v>
      </c>
      <c r="I45" s="196">
        <v>0.24</v>
      </c>
      <c r="J45" s="148">
        <v>0.41299999999999998</v>
      </c>
      <c r="K45" s="197">
        <v>7.0000000000000001E-3</v>
      </c>
    </row>
    <row r="46" spans="1:11" x14ac:dyDescent="0.3">
      <c r="A46" s="3"/>
      <c r="D46" s="97" t="s">
        <v>94</v>
      </c>
      <c r="E46" s="186" t="s">
        <v>82</v>
      </c>
      <c r="F46" s="194">
        <v>8.5999999999999993E-2</v>
      </c>
      <c r="G46" s="195">
        <v>0.22500000000000001</v>
      </c>
      <c r="H46" s="148">
        <v>4.3999999999999997E-2</v>
      </c>
      <c r="I46" s="196">
        <v>0.10100000000000001</v>
      </c>
      <c r="J46" s="148">
        <v>3.4000000000000002E-2</v>
      </c>
      <c r="K46" s="197">
        <v>8.0000000000000002E-3</v>
      </c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123</v>
      </c>
      <c r="F69" s="203">
        <f t="shared" ref="F69:K69" si="0">SUM(F39:F68)</f>
        <v>1.0010000000000001</v>
      </c>
      <c r="G69" s="204">
        <f t="shared" si="0"/>
        <v>1.0010000000000001</v>
      </c>
      <c r="H69" s="205">
        <f t="shared" si="0"/>
        <v>0.999</v>
      </c>
      <c r="I69" s="206">
        <f t="shared" si="0"/>
        <v>1.0010000000000001</v>
      </c>
      <c r="J69" s="205">
        <f t="shared" si="0"/>
        <v>1</v>
      </c>
      <c r="K69" s="207">
        <f t="shared" si="0"/>
        <v>1</v>
      </c>
    </row>
    <row r="71" spans="1:11" ht="18" x14ac:dyDescent="0.3">
      <c r="B71" s="9" t="s">
        <v>124</v>
      </c>
    </row>
    <row r="72" spans="1:11" s="81" customFormat="1" x14ac:dyDescent="0.3">
      <c r="B72" s="82"/>
      <c r="D72" s="321" t="s">
        <v>53</v>
      </c>
      <c r="E72" s="322"/>
      <c r="F72" s="152" t="s">
        <v>117</v>
      </c>
      <c r="G72" s="153" t="s">
        <v>118</v>
      </c>
      <c r="H72" s="130" t="s">
        <v>119</v>
      </c>
      <c r="I72" s="129" t="s">
        <v>120</v>
      </c>
      <c r="J72" s="164" t="s">
        <v>121</v>
      </c>
    </row>
    <row r="73" spans="1:11" s="1" customFormat="1" x14ac:dyDescent="0.3">
      <c r="B73" s="2"/>
      <c r="D73" s="87"/>
      <c r="E73" s="180" t="s">
        <v>39</v>
      </c>
      <c r="F73" s="208">
        <v>0.1</v>
      </c>
      <c r="G73" s="209">
        <v>0.42499999999999999</v>
      </c>
      <c r="H73" s="183">
        <v>0.2</v>
      </c>
      <c r="I73" s="184">
        <v>0.32500000000000001</v>
      </c>
      <c r="J73" s="210">
        <v>0.6</v>
      </c>
    </row>
    <row r="74" spans="1:11" x14ac:dyDescent="0.3">
      <c r="D74" s="97"/>
      <c r="E74" s="186" t="s">
        <v>40</v>
      </c>
      <c r="F74" s="211">
        <v>0.15</v>
      </c>
      <c r="G74" s="212">
        <v>0.125</v>
      </c>
      <c r="H74" s="101">
        <v>0.2</v>
      </c>
      <c r="I74" s="100">
        <v>0.17499999999999999</v>
      </c>
      <c r="J74" s="213">
        <v>0.1</v>
      </c>
      <c r="K74" s="3"/>
    </row>
    <row r="75" spans="1:11" x14ac:dyDescent="0.3">
      <c r="D75" s="97"/>
      <c r="E75" s="186" t="s">
        <v>38</v>
      </c>
      <c r="F75" s="211">
        <v>0.75</v>
      </c>
      <c r="G75" s="212">
        <v>0.45</v>
      </c>
      <c r="H75" s="101">
        <v>0.6</v>
      </c>
      <c r="I75" s="100">
        <v>0.5</v>
      </c>
      <c r="J75" s="213">
        <v>0.3</v>
      </c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123</v>
      </c>
      <c r="F78" s="203">
        <f>SUM(F73:F77)</f>
        <v>1</v>
      </c>
      <c r="G78" s="204">
        <f>SUM(G73:G77)</f>
        <v>1</v>
      </c>
      <c r="H78" s="205">
        <f>SUM(H73:H77)</f>
        <v>1</v>
      </c>
      <c r="I78" s="206">
        <f>SUM(I73:I77)</f>
        <v>1</v>
      </c>
      <c r="J78" s="217">
        <f>SUM(J73:J77)</f>
        <v>1</v>
      </c>
    </row>
    <row r="80" spans="1:11" s="5" customFormat="1" ht="23.4" x14ac:dyDescent="0.3">
      <c r="A80" s="6" t="s">
        <v>125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126</v>
      </c>
    </row>
    <row r="82" spans="1:11" s="81" customFormat="1" x14ac:dyDescent="0.3">
      <c r="B82" s="82"/>
      <c r="D82" s="321" t="s">
        <v>53</v>
      </c>
      <c r="E82" s="322"/>
      <c r="F82" s="178" t="s">
        <v>123</v>
      </c>
      <c r="G82" s="179" t="s">
        <v>117</v>
      </c>
      <c r="H82" s="130" t="s">
        <v>118</v>
      </c>
      <c r="I82" s="129" t="s">
        <v>119</v>
      </c>
      <c r="J82" s="141" t="s">
        <v>120</v>
      </c>
      <c r="K82" s="131" t="s">
        <v>121</v>
      </c>
    </row>
    <row r="83" spans="1:11" s="1" customFormat="1" x14ac:dyDescent="0.3">
      <c r="B83" s="2"/>
      <c r="D83" s="87" t="s">
        <v>26</v>
      </c>
      <c r="E83" s="180" t="s">
        <v>79</v>
      </c>
      <c r="F83" s="192">
        <v>0.16400000000000001</v>
      </c>
      <c r="G83" s="193">
        <v>4.2999999999999997E-2</v>
      </c>
      <c r="H83" s="72">
        <v>0.16300000000000001</v>
      </c>
      <c r="I83" s="70">
        <v>1.4999999999999999E-2</v>
      </c>
      <c r="J83" s="72">
        <v>5.0000000000000001E-3</v>
      </c>
      <c r="K83" s="73">
        <v>0.45100000000000001</v>
      </c>
    </row>
    <row r="84" spans="1:11" x14ac:dyDescent="0.3">
      <c r="D84" s="97" t="s">
        <v>27</v>
      </c>
      <c r="E84" s="186" t="s">
        <v>79</v>
      </c>
      <c r="F84" s="194">
        <v>7.1999999999999995E-2</v>
      </c>
      <c r="G84" s="195">
        <v>8.7999999999999995E-2</v>
      </c>
      <c r="H84" s="148">
        <v>0.16300000000000001</v>
      </c>
      <c r="I84" s="196">
        <v>7.6999999999999999E-2</v>
      </c>
      <c r="J84" s="148">
        <v>0.04</v>
      </c>
      <c r="K84" s="197">
        <v>1.9E-2</v>
      </c>
    </row>
    <row r="85" spans="1:11" x14ac:dyDescent="0.3">
      <c r="D85" s="97" t="s">
        <v>89</v>
      </c>
      <c r="E85" s="186" t="s">
        <v>80</v>
      </c>
      <c r="F85" s="194">
        <v>0.19500000000000001</v>
      </c>
      <c r="G85" s="195">
        <v>0.20699999999999999</v>
      </c>
      <c r="H85" s="148">
        <v>6.5000000000000002E-2</v>
      </c>
      <c r="I85" s="196">
        <v>0.38100000000000001</v>
      </c>
      <c r="J85" s="148">
        <v>0.434</v>
      </c>
      <c r="K85" s="197">
        <v>8.0000000000000002E-3</v>
      </c>
    </row>
    <row r="86" spans="1:11" x14ac:dyDescent="0.3">
      <c r="D86" s="97" t="s">
        <v>90</v>
      </c>
      <c r="E86" s="186" t="s">
        <v>80</v>
      </c>
      <c r="F86" s="194">
        <v>5.8999999999999997E-2</v>
      </c>
      <c r="G86" s="195">
        <v>0.13500000000000001</v>
      </c>
      <c r="H86" s="148">
        <v>3.3000000000000002E-2</v>
      </c>
      <c r="I86" s="196">
        <v>8.7999999999999995E-2</v>
      </c>
      <c r="J86" s="148">
        <v>4.1000000000000002E-2</v>
      </c>
      <c r="K86" s="197">
        <v>4.0000000000000001E-3</v>
      </c>
    </row>
    <row r="87" spans="1:11" x14ac:dyDescent="0.3">
      <c r="A87" s="3"/>
      <c r="D87" s="97" t="s">
        <v>91</v>
      </c>
      <c r="E87" s="186" t="s">
        <v>81</v>
      </c>
      <c r="F87" s="194">
        <v>0.161</v>
      </c>
      <c r="G87" s="195">
        <v>4.4999999999999998E-2</v>
      </c>
      <c r="H87" s="148">
        <v>0.13500000000000001</v>
      </c>
      <c r="I87" s="196">
        <v>1.4999999999999999E-2</v>
      </c>
      <c r="J87" s="148">
        <v>6.0000000000000001E-3</v>
      </c>
      <c r="K87" s="197">
        <v>0.45600000000000002</v>
      </c>
    </row>
    <row r="88" spans="1:11" x14ac:dyDescent="0.3">
      <c r="A88" s="3"/>
      <c r="D88" s="97" t="s">
        <v>92</v>
      </c>
      <c r="E88" s="186" t="s">
        <v>81</v>
      </c>
      <c r="F88" s="194">
        <v>0.114</v>
      </c>
      <c r="G88" s="195">
        <v>0.115</v>
      </c>
      <c r="H88" s="148">
        <v>0.34200000000000003</v>
      </c>
      <c r="I88" s="196">
        <v>7.5999999999999998E-2</v>
      </c>
      <c r="J88" s="148">
        <v>3.1E-2</v>
      </c>
      <c r="K88" s="197">
        <v>4.7E-2</v>
      </c>
    </row>
    <row r="89" spans="1:11" x14ac:dyDescent="0.3">
      <c r="A89" s="3"/>
      <c r="D89" s="97" t="s">
        <v>93</v>
      </c>
      <c r="E89" s="186" t="s">
        <v>82</v>
      </c>
      <c r="F89" s="194">
        <v>0.14899999999999999</v>
      </c>
      <c r="G89" s="195">
        <v>0.129</v>
      </c>
      <c r="H89" s="148">
        <v>5.3999999999999999E-2</v>
      </c>
      <c r="I89" s="196">
        <v>0.249</v>
      </c>
      <c r="J89" s="148">
        <v>0.41099999999999998</v>
      </c>
      <c r="K89" s="197">
        <v>7.0000000000000001E-3</v>
      </c>
    </row>
    <row r="90" spans="1:11" x14ac:dyDescent="0.3">
      <c r="A90" s="3"/>
      <c r="D90" s="97" t="s">
        <v>94</v>
      </c>
      <c r="E90" s="186" t="s">
        <v>82</v>
      </c>
      <c r="F90" s="194">
        <v>8.5999999999999993E-2</v>
      </c>
      <c r="G90" s="195">
        <v>0.23899999999999999</v>
      </c>
      <c r="H90" s="148">
        <v>4.4999999999999998E-2</v>
      </c>
      <c r="I90" s="196">
        <v>9.9000000000000005E-2</v>
      </c>
      <c r="J90" s="148">
        <v>3.2000000000000001E-2</v>
      </c>
      <c r="K90" s="197">
        <v>7.0000000000000001E-3</v>
      </c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123</v>
      </c>
      <c r="F113" s="203">
        <f t="shared" ref="F113:K113" si="1">SUM(F83:F112)</f>
        <v>1</v>
      </c>
      <c r="G113" s="204">
        <f t="shared" si="1"/>
        <v>1.0009999999999999</v>
      </c>
      <c r="H113" s="205">
        <f t="shared" si="1"/>
        <v>1</v>
      </c>
      <c r="I113" s="206">
        <f t="shared" si="1"/>
        <v>0.99999999999999989</v>
      </c>
      <c r="J113" s="205">
        <f t="shared" si="1"/>
        <v>1</v>
      </c>
      <c r="K113" s="207">
        <f t="shared" si="1"/>
        <v>0.99900000000000011</v>
      </c>
    </row>
    <row r="114" spans="1:11" s="39" customFormat="1" x14ac:dyDescent="0.3"/>
    <row r="115" spans="1:11" ht="18" x14ac:dyDescent="0.3">
      <c r="B115" s="9" t="s">
        <v>127</v>
      </c>
    </row>
    <row r="116" spans="1:11" s="81" customFormat="1" x14ac:dyDescent="0.3">
      <c r="B116" s="82"/>
      <c r="D116" s="321" t="s">
        <v>53</v>
      </c>
      <c r="E116" s="322"/>
      <c r="F116" s="178" t="s">
        <v>123</v>
      </c>
      <c r="G116" s="138" t="s">
        <v>117</v>
      </c>
      <c r="H116" s="130" t="s">
        <v>118</v>
      </c>
      <c r="I116" s="129" t="s">
        <v>119</v>
      </c>
      <c r="J116" s="139" t="s">
        <v>120</v>
      </c>
      <c r="K116" s="131" t="s">
        <v>121</v>
      </c>
    </row>
    <row r="117" spans="1:11" s="1" customFormat="1" x14ac:dyDescent="0.3">
      <c r="B117" s="2"/>
      <c r="D117" s="87" t="s">
        <v>26</v>
      </c>
      <c r="E117" s="180" t="s">
        <v>79</v>
      </c>
      <c r="F117" s="218">
        <v>122121</v>
      </c>
      <c r="G117" s="219">
        <v>7184</v>
      </c>
      <c r="H117" s="144">
        <v>20252</v>
      </c>
      <c r="I117" s="145">
        <v>1988</v>
      </c>
      <c r="J117" s="144">
        <v>632</v>
      </c>
      <c r="K117" s="146">
        <v>92065</v>
      </c>
    </row>
    <row r="118" spans="1:11" x14ac:dyDescent="0.3">
      <c r="D118" s="97" t="s">
        <v>27</v>
      </c>
      <c r="E118" s="186" t="s">
        <v>79</v>
      </c>
      <c r="F118" s="220">
        <v>53696</v>
      </c>
      <c r="G118" s="221">
        <v>14743</v>
      </c>
      <c r="H118" s="105">
        <v>20257</v>
      </c>
      <c r="I118" s="104">
        <v>10131</v>
      </c>
      <c r="J118" s="105">
        <v>4720</v>
      </c>
      <c r="K118" s="106">
        <v>3844</v>
      </c>
    </row>
    <row r="119" spans="1:11" x14ac:dyDescent="0.3">
      <c r="D119" s="97" t="s">
        <v>89</v>
      </c>
      <c r="E119" s="186" t="s">
        <v>80</v>
      </c>
      <c r="F119" s="220">
        <v>145469</v>
      </c>
      <c r="G119" s="221">
        <v>34727</v>
      </c>
      <c r="H119" s="105">
        <v>8106</v>
      </c>
      <c r="I119" s="104">
        <v>50109</v>
      </c>
      <c r="J119" s="105">
        <v>50817</v>
      </c>
      <c r="K119" s="106">
        <v>1710</v>
      </c>
    </row>
    <row r="120" spans="1:11" x14ac:dyDescent="0.3">
      <c r="D120" s="97" t="s">
        <v>90</v>
      </c>
      <c r="E120" s="186" t="s">
        <v>80</v>
      </c>
      <c r="F120" s="220">
        <v>44105</v>
      </c>
      <c r="G120" s="221">
        <v>22715</v>
      </c>
      <c r="H120" s="105">
        <v>4063</v>
      </c>
      <c r="I120" s="104">
        <v>11572</v>
      </c>
      <c r="J120" s="105">
        <v>4849</v>
      </c>
      <c r="K120" s="106">
        <v>907</v>
      </c>
    </row>
    <row r="121" spans="1:11" x14ac:dyDescent="0.3">
      <c r="A121" s="3"/>
      <c r="D121" s="97" t="s">
        <v>91</v>
      </c>
      <c r="E121" s="186" t="s">
        <v>81</v>
      </c>
      <c r="F121" s="220">
        <v>120000</v>
      </c>
      <c r="G121" s="221">
        <v>7505</v>
      </c>
      <c r="H121" s="105">
        <v>16696</v>
      </c>
      <c r="I121" s="104">
        <v>2016</v>
      </c>
      <c r="J121" s="105">
        <v>647</v>
      </c>
      <c r="K121" s="106">
        <v>93137</v>
      </c>
    </row>
    <row r="122" spans="1:11" x14ac:dyDescent="0.3">
      <c r="A122" s="3"/>
      <c r="D122" s="97" t="s">
        <v>92</v>
      </c>
      <c r="E122" s="186" t="s">
        <v>81</v>
      </c>
      <c r="F122" s="220">
        <v>85123</v>
      </c>
      <c r="G122" s="221">
        <v>19332</v>
      </c>
      <c r="H122" s="105">
        <v>42489</v>
      </c>
      <c r="I122" s="104">
        <v>10025</v>
      </c>
      <c r="J122" s="105">
        <v>3583</v>
      </c>
      <c r="K122" s="106">
        <v>9694</v>
      </c>
    </row>
    <row r="123" spans="1:11" x14ac:dyDescent="0.3">
      <c r="A123" s="3"/>
      <c r="D123" s="97" t="s">
        <v>93</v>
      </c>
      <c r="E123" s="186" t="s">
        <v>82</v>
      </c>
      <c r="F123" s="220">
        <v>110674</v>
      </c>
      <c r="G123" s="221">
        <v>21617</v>
      </c>
      <c r="H123" s="105">
        <v>6655</v>
      </c>
      <c r="I123" s="104">
        <v>32823</v>
      </c>
      <c r="J123" s="105">
        <v>48160</v>
      </c>
      <c r="K123" s="106">
        <v>1419</v>
      </c>
    </row>
    <row r="124" spans="1:11" x14ac:dyDescent="0.3">
      <c r="A124" s="3"/>
      <c r="D124" s="97" t="s">
        <v>94</v>
      </c>
      <c r="E124" s="186" t="s">
        <v>82</v>
      </c>
      <c r="F124" s="220">
        <v>63850</v>
      </c>
      <c r="G124" s="221">
        <v>40072</v>
      </c>
      <c r="H124" s="105">
        <v>5579</v>
      </c>
      <c r="I124" s="104">
        <v>12990</v>
      </c>
      <c r="J124" s="105">
        <v>3710</v>
      </c>
      <c r="K124" s="106">
        <v>1500</v>
      </c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123</v>
      </c>
      <c r="F147" s="224">
        <f t="shared" ref="F147:K147" si="2">SUM(F117:F146)</f>
        <v>745038</v>
      </c>
      <c r="G147" s="225">
        <f t="shared" si="2"/>
        <v>167895</v>
      </c>
      <c r="H147" s="226">
        <f t="shared" si="2"/>
        <v>124097</v>
      </c>
      <c r="I147" s="227">
        <f t="shared" si="2"/>
        <v>131654</v>
      </c>
      <c r="J147" s="226">
        <f t="shared" si="2"/>
        <v>117118</v>
      </c>
      <c r="K147" s="228">
        <f t="shared" si="2"/>
        <v>204276</v>
      </c>
    </row>
    <row r="148" spans="1:15" s="39" customFormat="1" x14ac:dyDescent="0.3">
      <c r="B148" s="40"/>
      <c r="D148" s="39" t="s">
        <v>47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128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129</v>
      </c>
    </row>
    <row r="152" spans="1:15" s="81" customFormat="1" x14ac:dyDescent="0.3">
      <c r="B152" s="82"/>
      <c r="D152" s="319" t="s">
        <v>53</v>
      </c>
      <c r="E152" s="320"/>
      <c r="F152" s="323" t="s">
        <v>33</v>
      </c>
      <c r="G152" s="324"/>
      <c r="H152" s="324"/>
      <c r="I152" s="325"/>
      <c r="J152" s="323" t="s">
        <v>37</v>
      </c>
      <c r="K152" s="324"/>
      <c r="L152" s="324"/>
      <c r="M152" s="325"/>
    </row>
    <row r="153" spans="1:15" s="81" customFormat="1" x14ac:dyDescent="0.3">
      <c r="B153" s="82"/>
      <c r="D153" s="321"/>
      <c r="E153" s="322"/>
      <c r="F153" s="83" t="s">
        <v>38</v>
      </c>
      <c r="G153" s="84" t="s">
        <v>39</v>
      </c>
      <c r="H153" s="85" t="s">
        <v>40</v>
      </c>
      <c r="I153" s="86"/>
      <c r="J153" s="83" t="s">
        <v>38</v>
      </c>
      <c r="K153" s="84" t="s">
        <v>39</v>
      </c>
      <c r="L153" s="85" t="s">
        <v>40</v>
      </c>
      <c r="M153" s="86"/>
    </row>
    <row r="154" spans="1:15" s="1" customFormat="1" x14ac:dyDescent="0.3">
      <c r="B154" s="2"/>
      <c r="D154" s="87" t="s">
        <v>26</v>
      </c>
      <c r="E154" s="180" t="s">
        <v>79</v>
      </c>
      <c r="F154" s="229">
        <v>7.6999999999999999E-2</v>
      </c>
      <c r="G154" s="230">
        <v>0.29599999999999999</v>
      </c>
      <c r="H154" s="231">
        <v>0.126</v>
      </c>
      <c r="I154" s="232"/>
      <c r="J154" s="93">
        <v>28418.77</v>
      </c>
      <c r="K154" s="94">
        <v>80272.766000000003</v>
      </c>
      <c r="L154" s="95">
        <v>13429.464</v>
      </c>
      <c r="M154" s="96"/>
    </row>
    <row r="155" spans="1:15" x14ac:dyDescent="0.3">
      <c r="D155" s="97" t="s">
        <v>27</v>
      </c>
      <c r="E155" s="186" t="s">
        <v>79</v>
      </c>
      <c r="F155" s="233">
        <v>6.4000000000000001E-2</v>
      </c>
      <c r="G155" s="196">
        <v>7.4999999999999997E-2</v>
      </c>
      <c r="H155" s="148">
        <v>9.1999999999999998E-2</v>
      </c>
      <c r="I155" s="197"/>
      <c r="J155" s="103">
        <v>23469.418000000001</v>
      </c>
      <c r="K155" s="104">
        <v>20405.455000000002</v>
      </c>
      <c r="L155" s="105">
        <v>9821.1270000000004</v>
      </c>
      <c r="M155" s="106"/>
    </row>
    <row r="156" spans="1:15" x14ac:dyDescent="0.3">
      <c r="D156" s="97" t="s">
        <v>89</v>
      </c>
      <c r="E156" s="186" t="s">
        <v>80</v>
      </c>
      <c r="F156" s="233">
        <v>0.26</v>
      </c>
      <c r="G156" s="196">
        <v>0.10199999999999999</v>
      </c>
      <c r="H156" s="148">
        <v>0.20799999999999999</v>
      </c>
      <c r="I156" s="197"/>
      <c r="J156" s="103">
        <v>95479.656000000003</v>
      </c>
      <c r="K156" s="104">
        <v>27777.324000000001</v>
      </c>
      <c r="L156" s="105">
        <v>22212.02</v>
      </c>
      <c r="M156" s="106"/>
    </row>
    <row r="157" spans="1:15" x14ac:dyDescent="0.3">
      <c r="D157" s="97" t="s">
        <v>90</v>
      </c>
      <c r="E157" s="186" t="s">
        <v>80</v>
      </c>
      <c r="F157" s="233">
        <v>8.6999999999999994E-2</v>
      </c>
      <c r="G157" s="196">
        <v>2.5000000000000001E-2</v>
      </c>
      <c r="H157" s="148">
        <v>5.2999999999999999E-2</v>
      </c>
      <c r="I157" s="197"/>
      <c r="J157" s="103">
        <v>31753.346000000001</v>
      </c>
      <c r="K157" s="104">
        <v>6718.8739999999998</v>
      </c>
      <c r="L157" s="105">
        <v>5632.7809999999999</v>
      </c>
      <c r="M157" s="106"/>
    </row>
    <row r="158" spans="1:15" x14ac:dyDescent="0.3">
      <c r="A158" s="3"/>
      <c r="D158" s="97" t="s">
        <v>91</v>
      </c>
      <c r="E158" s="186" t="s">
        <v>81</v>
      </c>
      <c r="F158" s="233">
        <v>9.1999999999999998E-2</v>
      </c>
      <c r="G158" s="196">
        <v>0.26800000000000002</v>
      </c>
      <c r="H158" s="148">
        <v>0.127</v>
      </c>
      <c r="I158" s="197"/>
      <c r="J158" s="103">
        <v>33736.589999999997</v>
      </c>
      <c r="K158" s="104">
        <v>72693.516000000003</v>
      </c>
      <c r="L158" s="105">
        <v>13569.896000000001</v>
      </c>
      <c r="M158" s="106"/>
    </row>
    <row r="159" spans="1:15" x14ac:dyDescent="0.3">
      <c r="A159" s="3"/>
      <c r="D159" s="97" t="s">
        <v>92</v>
      </c>
      <c r="E159" s="186" t="s">
        <v>81</v>
      </c>
      <c r="F159" s="233">
        <v>0.109</v>
      </c>
      <c r="G159" s="196">
        <v>0.115</v>
      </c>
      <c r="H159" s="148">
        <v>0.13</v>
      </c>
      <c r="I159" s="197"/>
      <c r="J159" s="103">
        <v>40110.167999999998</v>
      </c>
      <c r="K159" s="104">
        <v>31144.752</v>
      </c>
      <c r="L159" s="105">
        <v>13868.079</v>
      </c>
      <c r="M159" s="106"/>
    </row>
    <row r="160" spans="1:15" x14ac:dyDescent="0.3">
      <c r="A160" s="3"/>
      <c r="D160" s="97" t="s">
        <v>93</v>
      </c>
      <c r="E160" s="186" t="s">
        <v>82</v>
      </c>
      <c r="F160" s="233">
        <v>0.186</v>
      </c>
      <c r="G160" s="196">
        <v>8.5999999999999993E-2</v>
      </c>
      <c r="H160" s="148">
        <v>0.17799999999999999</v>
      </c>
      <c r="I160" s="197"/>
      <c r="J160" s="103">
        <v>68250.258000000002</v>
      </c>
      <c r="K160" s="104">
        <v>23420.050999999999</v>
      </c>
      <c r="L160" s="105">
        <v>19003.692999999999</v>
      </c>
      <c r="M160" s="106"/>
    </row>
    <row r="161" spans="1:13" x14ac:dyDescent="0.3">
      <c r="A161" s="3"/>
      <c r="D161" s="97" t="s">
        <v>94</v>
      </c>
      <c r="E161" s="186" t="s">
        <v>82</v>
      </c>
      <c r="F161" s="233">
        <v>0.124</v>
      </c>
      <c r="G161" s="196">
        <v>3.3000000000000002E-2</v>
      </c>
      <c r="H161" s="148">
        <v>8.7999999999999995E-2</v>
      </c>
      <c r="I161" s="197"/>
      <c r="J161" s="103">
        <v>45594.336000000003</v>
      </c>
      <c r="K161" s="104">
        <v>8838.259</v>
      </c>
      <c r="L161" s="105">
        <v>9417.4040000000005</v>
      </c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123</v>
      </c>
      <c r="F184" s="235">
        <f t="shared" ref="F184:M184" si="3">SUM(F154:F183)</f>
        <v>0.999</v>
      </c>
      <c r="G184" s="236">
        <f t="shared" si="3"/>
        <v>1</v>
      </c>
      <c r="H184" s="236">
        <f t="shared" si="3"/>
        <v>1.002</v>
      </c>
      <c r="I184" s="237">
        <f t="shared" si="3"/>
        <v>0</v>
      </c>
      <c r="J184" s="238">
        <f t="shared" si="3"/>
        <v>366812.54200000002</v>
      </c>
      <c r="K184" s="119">
        <f t="shared" si="3"/>
        <v>271270.99700000003</v>
      </c>
      <c r="L184" s="119">
        <f t="shared" si="3"/>
        <v>106954.46400000001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130</v>
      </c>
    </row>
    <row r="187" spans="1:13" s="81" customFormat="1" x14ac:dyDescent="0.3">
      <c r="B187" s="82"/>
      <c r="D187" s="319" t="s">
        <v>53</v>
      </c>
      <c r="E187" s="320"/>
      <c r="F187" s="323" t="s">
        <v>36</v>
      </c>
      <c r="G187" s="324"/>
      <c r="H187" s="324"/>
      <c r="I187" s="325"/>
      <c r="J187" s="323" t="s">
        <v>131</v>
      </c>
      <c r="K187" s="324"/>
      <c r="L187" s="324"/>
      <c r="M187" s="325"/>
    </row>
    <row r="188" spans="1:13" s="81" customFormat="1" x14ac:dyDescent="0.3">
      <c r="B188" s="82"/>
      <c r="D188" s="321"/>
      <c r="E188" s="322"/>
      <c r="F188" s="83" t="s">
        <v>38</v>
      </c>
      <c r="G188" s="84" t="s">
        <v>39</v>
      </c>
      <c r="H188" s="85" t="s">
        <v>40</v>
      </c>
      <c r="I188" s="86"/>
      <c r="J188" s="83" t="s">
        <v>38</v>
      </c>
      <c r="K188" s="84" t="s">
        <v>39</v>
      </c>
      <c r="L188" s="85" t="s">
        <v>40</v>
      </c>
      <c r="M188" s="86"/>
    </row>
    <row r="189" spans="1:13" s="1" customFormat="1" x14ac:dyDescent="0.3">
      <c r="B189" s="2"/>
      <c r="D189" s="87" t="s">
        <v>26</v>
      </c>
      <c r="E189" s="180" t="s">
        <v>79</v>
      </c>
      <c r="F189" s="89">
        <v>0.21</v>
      </c>
      <c r="G189" s="90">
        <v>0.46300000000000002</v>
      </c>
      <c r="H189" s="91">
        <v>0.38800000000000001</v>
      </c>
      <c r="I189" s="92"/>
      <c r="J189" s="93">
        <v>2099</v>
      </c>
      <c r="K189" s="94">
        <v>2780</v>
      </c>
      <c r="L189" s="95">
        <v>388</v>
      </c>
      <c r="M189" s="96"/>
    </row>
    <row r="190" spans="1:13" x14ac:dyDescent="0.3">
      <c r="D190" s="97" t="s">
        <v>27</v>
      </c>
      <c r="E190" s="186" t="s">
        <v>79</v>
      </c>
      <c r="F190" s="99">
        <v>0.217</v>
      </c>
      <c r="G190" s="100">
        <v>0.45800000000000002</v>
      </c>
      <c r="H190" s="101">
        <v>0.40100000000000002</v>
      </c>
      <c r="I190" s="102"/>
      <c r="J190" s="103">
        <v>2174</v>
      </c>
      <c r="K190" s="104">
        <v>2749</v>
      </c>
      <c r="L190" s="105">
        <v>401</v>
      </c>
      <c r="M190" s="106"/>
    </row>
    <row r="191" spans="1:13" x14ac:dyDescent="0.3">
      <c r="D191" s="97" t="s">
        <v>89</v>
      </c>
      <c r="E191" s="186" t="s">
        <v>80</v>
      </c>
      <c r="F191" s="99">
        <v>0.51300000000000001</v>
      </c>
      <c r="G191" s="100">
        <v>0.35599999999999998</v>
      </c>
      <c r="H191" s="101">
        <v>0.35</v>
      </c>
      <c r="I191" s="102"/>
      <c r="J191" s="103">
        <v>5128</v>
      </c>
      <c r="K191" s="104">
        <v>2138</v>
      </c>
      <c r="L191" s="105">
        <v>350</v>
      </c>
      <c r="M191" s="106"/>
    </row>
    <row r="192" spans="1:13" x14ac:dyDescent="0.3">
      <c r="D192" s="97" t="s">
        <v>90</v>
      </c>
      <c r="E192" s="186" t="s">
        <v>80</v>
      </c>
      <c r="F192" s="99">
        <v>0.48299999999999998</v>
      </c>
      <c r="G192" s="100">
        <v>0.33800000000000002</v>
      </c>
      <c r="H192" s="101">
        <v>0.32200000000000001</v>
      </c>
      <c r="I192" s="102"/>
      <c r="J192" s="103">
        <v>4831</v>
      </c>
      <c r="K192" s="104">
        <v>2027</v>
      </c>
      <c r="L192" s="105">
        <v>322</v>
      </c>
      <c r="M192" s="106"/>
    </row>
    <row r="193" spans="1:13" x14ac:dyDescent="0.3">
      <c r="A193" s="3"/>
      <c r="D193" s="97" t="s">
        <v>91</v>
      </c>
      <c r="E193" s="186" t="s">
        <v>81</v>
      </c>
      <c r="F193" s="99">
        <v>0.309</v>
      </c>
      <c r="G193" s="100">
        <v>0.42699999999999999</v>
      </c>
      <c r="H193" s="101">
        <v>0.44600000000000001</v>
      </c>
      <c r="I193" s="102"/>
      <c r="J193" s="103">
        <v>3089</v>
      </c>
      <c r="K193" s="104">
        <v>2563</v>
      </c>
      <c r="L193" s="105">
        <v>446</v>
      </c>
      <c r="M193" s="106"/>
    </row>
    <row r="194" spans="1:13" x14ac:dyDescent="0.3">
      <c r="A194" s="3"/>
      <c r="D194" s="97" t="s">
        <v>92</v>
      </c>
      <c r="E194" s="186" t="s">
        <v>81</v>
      </c>
      <c r="F194" s="99">
        <v>0.31</v>
      </c>
      <c r="G194" s="100">
        <v>0.40500000000000003</v>
      </c>
      <c r="H194" s="101">
        <v>0.44400000000000001</v>
      </c>
      <c r="I194" s="102"/>
      <c r="J194" s="103">
        <v>3096</v>
      </c>
      <c r="K194" s="104">
        <v>2430</v>
      </c>
      <c r="L194" s="105">
        <v>444</v>
      </c>
      <c r="M194" s="106"/>
    </row>
    <row r="195" spans="1:13" x14ac:dyDescent="0.3">
      <c r="A195" s="3"/>
      <c r="D195" s="97" t="s">
        <v>93</v>
      </c>
      <c r="E195" s="186" t="s">
        <v>82</v>
      </c>
      <c r="F195" s="99">
        <v>0.46100000000000002</v>
      </c>
      <c r="G195" s="100">
        <v>0.35</v>
      </c>
      <c r="H195" s="101">
        <v>0.40100000000000002</v>
      </c>
      <c r="I195" s="102"/>
      <c r="J195" s="103">
        <v>4609</v>
      </c>
      <c r="K195" s="104">
        <v>2100</v>
      </c>
      <c r="L195" s="105">
        <v>401</v>
      </c>
      <c r="M195" s="106"/>
    </row>
    <row r="196" spans="1:13" x14ac:dyDescent="0.3">
      <c r="A196" s="3"/>
      <c r="D196" s="97" t="s">
        <v>94</v>
      </c>
      <c r="E196" s="186" t="s">
        <v>82</v>
      </c>
      <c r="F196" s="99">
        <v>0.46</v>
      </c>
      <c r="G196" s="100">
        <v>0.34499999999999997</v>
      </c>
      <c r="H196" s="101">
        <v>0.39500000000000002</v>
      </c>
      <c r="I196" s="102"/>
      <c r="J196" s="103">
        <v>4598</v>
      </c>
      <c r="K196" s="104">
        <v>2069</v>
      </c>
      <c r="L196" s="105">
        <v>395</v>
      </c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41</v>
      </c>
      <c r="J219" s="118">
        <v>10000</v>
      </c>
      <c r="K219" s="119">
        <v>6000</v>
      </c>
      <c r="L219" s="119">
        <v>1000</v>
      </c>
      <c r="M219" s="120"/>
    </row>
    <row r="221" spans="1:13" s="5" customFormat="1" ht="23.4" x14ac:dyDescent="0.3">
      <c r="A221" s="6" t="s">
        <v>132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133</v>
      </c>
    </row>
    <row r="223" spans="1:13" s="81" customFormat="1" x14ac:dyDescent="0.3">
      <c r="B223" s="82"/>
      <c r="D223" s="321" t="s">
        <v>53</v>
      </c>
      <c r="E223" s="322"/>
      <c r="F223" s="152" t="s">
        <v>55</v>
      </c>
      <c r="G223" s="163" t="s">
        <v>98</v>
      </c>
      <c r="H223" s="130" t="s">
        <v>99</v>
      </c>
      <c r="I223" s="129" t="s">
        <v>100</v>
      </c>
      <c r="J223" s="141" t="s">
        <v>101</v>
      </c>
      <c r="K223" s="131" t="s">
        <v>134</v>
      </c>
    </row>
    <row r="224" spans="1:13" s="1" customFormat="1" x14ac:dyDescent="0.3">
      <c r="B224" s="2"/>
      <c r="D224" s="87" t="s">
        <v>73</v>
      </c>
      <c r="E224" s="180"/>
      <c r="F224" s="239"/>
      <c r="G224" s="240"/>
      <c r="H224" s="241"/>
      <c r="I224" s="240"/>
      <c r="J224" s="241"/>
      <c r="K224" s="242"/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135</v>
      </c>
    </row>
    <row r="256" spans="1:11" s="81" customFormat="1" x14ac:dyDescent="0.3">
      <c r="B256" s="82"/>
      <c r="D256" s="251" t="s">
        <v>136</v>
      </c>
      <c r="E256" s="252" t="s">
        <v>75</v>
      </c>
      <c r="F256" s="152" t="s">
        <v>55</v>
      </c>
      <c r="G256" s="163" t="s">
        <v>98</v>
      </c>
      <c r="H256" s="130" t="s">
        <v>99</v>
      </c>
      <c r="I256" s="129" t="s">
        <v>100</v>
      </c>
      <c r="J256" s="141" t="s">
        <v>101</v>
      </c>
      <c r="K256" s="131" t="s">
        <v>134</v>
      </c>
    </row>
    <row r="257" spans="1:11" s="1" customFormat="1" x14ac:dyDescent="0.3">
      <c r="B257" s="2"/>
      <c r="D257" s="87" t="s">
        <v>73</v>
      </c>
      <c r="E257" s="253"/>
      <c r="F257" s="239"/>
      <c r="G257" s="240"/>
      <c r="H257" s="241"/>
      <c r="I257" s="240"/>
      <c r="J257" s="241"/>
      <c r="K257" s="242"/>
    </row>
    <row r="258" spans="1:11" x14ac:dyDescent="0.3">
      <c r="D258" s="97"/>
      <c r="E258" s="254"/>
      <c r="F258" s="243"/>
      <c r="G258" s="244"/>
      <c r="H258" s="245"/>
      <c r="I258" s="244"/>
      <c r="J258" s="245"/>
      <c r="K258" s="246"/>
    </row>
    <row r="259" spans="1:11" x14ac:dyDescent="0.3">
      <c r="D259" s="97"/>
      <c r="E259" s="254"/>
      <c r="F259" s="243"/>
      <c r="G259" s="244"/>
      <c r="H259" s="245"/>
      <c r="I259" s="244"/>
      <c r="J259" s="245"/>
      <c r="K259" s="246"/>
    </row>
    <row r="260" spans="1:11" x14ac:dyDescent="0.3">
      <c r="D260" s="97"/>
      <c r="E260" s="254"/>
      <c r="F260" s="243"/>
      <c r="G260" s="244"/>
      <c r="H260" s="245"/>
      <c r="I260" s="244"/>
      <c r="J260" s="245"/>
      <c r="K260" s="246"/>
    </row>
    <row r="261" spans="1:11" x14ac:dyDescent="0.3">
      <c r="A261" s="3"/>
      <c r="D261" s="97"/>
      <c r="E261" s="254"/>
      <c r="F261" s="243"/>
      <c r="G261" s="244"/>
      <c r="H261" s="245"/>
      <c r="I261" s="244"/>
      <c r="J261" s="245"/>
      <c r="K261" s="246"/>
    </row>
    <row r="262" spans="1:11" x14ac:dyDescent="0.3">
      <c r="A262" s="3"/>
      <c r="D262" s="97"/>
      <c r="E262" s="254"/>
      <c r="F262" s="243"/>
      <c r="G262" s="244"/>
      <c r="H262" s="245"/>
      <c r="I262" s="244"/>
      <c r="J262" s="245"/>
      <c r="K262" s="246"/>
    </row>
    <row r="263" spans="1:11" x14ac:dyDescent="0.3">
      <c r="A263" s="3"/>
      <c r="D263" s="97"/>
      <c r="E263" s="254"/>
      <c r="F263" s="243"/>
      <c r="G263" s="244"/>
      <c r="H263" s="245"/>
      <c r="I263" s="244"/>
      <c r="J263" s="245"/>
      <c r="K263" s="246"/>
    </row>
    <row r="264" spans="1:11" x14ac:dyDescent="0.3">
      <c r="A264" s="3"/>
      <c r="D264" s="97"/>
      <c r="E264" s="254"/>
      <c r="F264" s="243"/>
      <c r="G264" s="244"/>
      <c r="H264" s="245"/>
      <c r="I264" s="244"/>
      <c r="J264" s="245"/>
      <c r="K264" s="246"/>
    </row>
    <row r="265" spans="1:11" x14ac:dyDescent="0.3">
      <c r="A265" s="3"/>
      <c r="D265" s="97"/>
      <c r="E265" s="254"/>
      <c r="F265" s="243"/>
      <c r="G265" s="244"/>
      <c r="H265" s="245"/>
      <c r="I265" s="244"/>
      <c r="J265" s="245"/>
      <c r="K265" s="246"/>
    </row>
    <row r="266" spans="1:11" x14ac:dyDescent="0.3">
      <c r="A266" s="3"/>
      <c r="D266" s="97"/>
      <c r="E266" s="254"/>
      <c r="F266" s="243"/>
      <c r="G266" s="244"/>
      <c r="H266" s="245"/>
      <c r="I266" s="244"/>
      <c r="J266" s="245"/>
      <c r="K266" s="246"/>
    </row>
    <row r="267" spans="1:11" x14ac:dyDescent="0.3">
      <c r="A267" s="3"/>
      <c r="D267" s="97"/>
      <c r="E267" s="254"/>
      <c r="F267" s="243"/>
      <c r="G267" s="244"/>
      <c r="H267" s="245"/>
      <c r="I267" s="244"/>
      <c r="J267" s="245"/>
      <c r="K267" s="246"/>
    </row>
    <row r="268" spans="1:11" x14ac:dyDescent="0.3">
      <c r="A268" s="3"/>
      <c r="D268" s="97"/>
      <c r="E268" s="254"/>
      <c r="F268" s="243"/>
      <c r="G268" s="244"/>
      <c r="H268" s="245"/>
      <c r="I268" s="244"/>
      <c r="J268" s="245"/>
      <c r="K268" s="246"/>
    </row>
    <row r="269" spans="1:11" x14ac:dyDescent="0.3">
      <c r="A269" s="3"/>
      <c r="D269" s="97"/>
      <c r="E269" s="254"/>
      <c r="F269" s="243"/>
      <c r="G269" s="244"/>
      <c r="H269" s="245"/>
      <c r="I269" s="244"/>
      <c r="J269" s="245"/>
      <c r="K269" s="246"/>
    </row>
    <row r="270" spans="1:11" x14ac:dyDescent="0.3">
      <c r="A270" s="3"/>
      <c r="D270" s="97"/>
      <c r="E270" s="254"/>
      <c r="F270" s="243"/>
      <c r="G270" s="244"/>
      <c r="H270" s="245"/>
      <c r="I270" s="244"/>
      <c r="J270" s="245"/>
      <c r="K270" s="246"/>
    </row>
    <row r="271" spans="1:11" x14ac:dyDescent="0.3">
      <c r="A271" s="3"/>
      <c r="D271" s="97"/>
      <c r="E271" s="254"/>
      <c r="F271" s="243"/>
      <c r="G271" s="244"/>
      <c r="H271" s="245"/>
      <c r="I271" s="244"/>
      <c r="J271" s="245"/>
      <c r="K271" s="246"/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137</v>
      </c>
    </row>
    <row r="289" spans="1:11" s="81" customFormat="1" x14ac:dyDescent="0.3">
      <c r="B289" s="82"/>
      <c r="D289" s="256"/>
      <c r="E289" s="257"/>
      <c r="F289" s="258" t="s">
        <v>55</v>
      </c>
      <c r="G289" s="259" t="s">
        <v>98</v>
      </c>
      <c r="H289" s="260" t="s">
        <v>99</v>
      </c>
      <c r="I289" s="261" t="s">
        <v>100</v>
      </c>
      <c r="J289" s="262" t="s">
        <v>101</v>
      </c>
      <c r="K289" s="263" t="s">
        <v>134</v>
      </c>
    </row>
    <row r="290" spans="1:11" x14ac:dyDescent="0.3">
      <c r="E290" s="202" t="s">
        <v>138</v>
      </c>
      <c r="F290" s="247" t="s">
        <v>73</v>
      </c>
      <c r="G290" s="248"/>
      <c r="H290" s="249"/>
      <c r="I290" s="248"/>
      <c r="J290" s="249"/>
      <c r="K290" s="250"/>
    </row>
    <row r="292" spans="1:11" s="5" customFormat="1" ht="23.4" x14ac:dyDescent="0.3">
      <c r="A292" s="6" t="s">
        <v>139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140</v>
      </c>
    </row>
    <row r="294" spans="1:11" s="171" customFormat="1" x14ac:dyDescent="0.3">
      <c r="C294" s="171" t="s">
        <v>141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1" t="s">
        <v>53</v>
      </c>
      <c r="E296" s="322"/>
      <c r="F296" s="152" t="s">
        <v>142</v>
      </c>
      <c r="G296" s="163" t="s">
        <v>143</v>
      </c>
      <c r="H296" s="164" t="s">
        <v>144</v>
      </c>
    </row>
    <row r="297" spans="1:11" s="1" customFormat="1" x14ac:dyDescent="0.3">
      <c r="B297" s="2"/>
      <c r="D297" s="87" t="s">
        <v>73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145</v>
      </c>
    </row>
    <row r="329" spans="1:11" s="81" customFormat="1" x14ac:dyDescent="0.3">
      <c r="B329" s="82"/>
      <c r="D329" s="251" t="s">
        <v>136</v>
      </c>
      <c r="E329" s="252" t="s">
        <v>75</v>
      </c>
      <c r="F329" s="152" t="s">
        <v>142</v>
      </c>
      <c r="G329" s="163" t="s">
        <v>143</v>
      </c>
      <c r="H329" s="164" t="s">
        <v>144</v>
      </c>
    </row>
    <row r="330" spans="1:11" s="1" customFormat="1" x14ac:dyDescent="0.3">
      <c r="B330" s="2"/>
      <c r="D330" s="87" t="s">
        <v>73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146</v>
      </c>
    </row>
    <row r="362" spans="1:11" s="81" customFormat="1" x14ac:dyDescent="0.3">
      <c r="B362" s="82"/>
      <c r="D362" s="321" t="s">
        <v>53</v>
      </c>
      <c r="E362" s="322"/>
      <c r="F362" s="152" t="s">
        <v>142</v>
      </c>
      <c r="G362" s="163" t="s">
        <v>143</v>
      </c>
      <c r="H362" s="164" t="s">
        <v>144</v>
      </c>
    </row>
    <row r="363" spans="1:11" s="1" customFormat="1" x14ac:dyDescent="0.3">
      <c r="B363" s="2"/>
      <c r="D363" s="87"/>
      <c r="E363" s="253" t="s">
        <v>73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147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148</v>
      </c>
    </row>
    <row r="372" spans="1:11" s="81" customFormat="1" x14ac:dyDescent="0.3">
      <c r="B372" s="82"/>
      <c r="D372" s="321" t="s">
        <v>53</v>
      </c>
      <c r="E372" s="322"/>
      <c r="F372" s="178" t="s">
        <v>123</v>
      </c>
      <c r="G372" s="138" t="s">
        <v>117</v>
      </c>
      <c r="H372" s="130" t="s">
        <v>118</v>
      </c>
      <c r="I372" s="129" t="s">
        <v>119</v>
      </c>
      <c r="J372" s="139" t="s">
        <v>120</v>
      </c>
      <c r="K372" s="131" t="s">
        <v>121</v>
      </c>
    </row>
    <row r="373" spans="1:11" s="1" customFormat="1" x14ac:dyDescent="0.3">
      <c r="B373" s="2"/>
      <c r="D373" s="87"/>
      <c r="E373" s="180" t="s">
        <v>73</v>
      </c>
      <c r="F373" s="218"/>
      <c r="G373" s="219"/>
      <c r="H373" s="144"/>
      <c r="I373" s="145"/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123</v>
      </c>
      <c r="F379" s="224">
        <f t="shared" ref="F379:K379" si="4">SUM(F373:F378)</f>
        <v>0</v>
      </c>
      <c r="G379" s="225">
        <f t="shared" si="4"/>
        <v>0</v>
      </c>
      <c r="H379" s="226">
        <f t="shared" si="4"/>
        <v>0</v>
      </c>
      <c r="I379" s="227">
        <f t="shared" si="4"/>
        <v>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20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149</v>
      </c>
      <c r="G382" s="79"/>
      <c r="J382" s="79"/>
    </row>
    <row r="383" spans="1:11" s="81" customFormat="1" x14ac:dyDescent="0.3">
      <c r="B383" s="82"/>
      <c r="D383" s="321" t="s">
        <v>53</v>
      </c>
      <c r="E383" s="322"/>
      <c r="F383" s="178" t="s">
        <v>123</v>
      </c>
      <c r="G383" s="138" t="s">
        <v>117</v>
      </c>
      <c r="H383" s="130" t="s">
        <v>118</v>
      </c>
      <c r="I383" s="129" t="s">
        <v>119</v>
      </c>
      <c r="J383" s="139" t="s">
        <v>120</v>
      </c>
      <c r="K383" s="131" t="s">
        <v>121</v>
      </c>
    </row>
    <row r="384" spans="1:11" s="1" customFormat="1" x14ac:dyDescent="0.3">
      <c r="B384" s="2"/>
      <c r="D384" s="87" t="s">
        <v>73</v>
      </c>
      <c r="E384" s="180"/>
      <c r="F384" s="218"/>
      <c r="G384" s="219"/>
      <c r="H384" s="144"/>
      <c r="I384" s="145"/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123</v>
      </c>
      <c r="F414" s="224">
        <f t="shared" ref="F414:K414" si="5">SUM(F384:F413)</f>
        <v>0</v>
      </c>
      <c r="G414" s="225">
        <f t="shared" si="5"/>
        <v>0</v>
      </c>
      <c r="H414" s="226">
        <f t="shared" si="5"/>
        <v>0</v>
      </c>
      <c r="I414" s="227">
        <f t="shared" si="5"/>
        <v>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20</v>
      </c>
    </row>
    <row r="416" spans="1:11" x14ac:dyDescent="0.3">
      <c r="F416" s="39"/>
    </row>
    <row r="417" spans="1:11" ht="18" x14ac:dyDescent="0.3">
      <c r="A417" s="3"/>
      <c r="B417" s="9" t="s">
        <v>150</v>
      </c>
      <c r="G417" s="79"/>
      <c r="J417" s="79"/>
    </row>
    <row r="418" spans="1:11" s="81" customFormat="1" ht="28.8" x14ac:dyDescent="0.3">
      <c r="B418" s="82"/>
      <c r="D418" s="321" t="s">
        <v>53</v>
      </c>
      <c r="E418" s="322"/>
      <c r="F418" s="138" t="s">
        <v>151</v>
      </c>
      <c r="G418" s="130" t="s">
        <v>152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73</v>
      </c>
      <c r="E419" s="180"/>
      <c r="F419" s="218"/>
      <c r="G419" s="219"/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153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154</v>
      </c>
    </row>
    <row r="454" spans="1:11" s="81" customFormat="1" x14ac:dyDescent="0.3">
      <c r="B454" s="82"/>
      <c r="D454" s="321" t="s">
        <v>53</v>
      </c>
      <c r="E454" s="322"/>
      <c r="F454" s="178" t="s">
        <v>123</v>
      </c>
      <c r="G454" s="138" t="s">
        <v>38</v>
      </c>
      <c r="H454" s="130" t="s">
        <v>39</v>
      </c>
      <c r="I454" s="129" t="s">
        <v>40</v>
      </c>
      <c r="J454" s="164"/>
    </row>
    <row r="455" spans="1:11" s="1" customFormat="1" x14ac:dyDescent="0.3">
      <c r="B455" s="2"/>
      <c r="D455" s="87"/>
      <c r="E455" s="180" t="s">
        <v>73</v>
      </c>
      <c r="F455" s="218"/>
      <c r="G455" s="219"/>
      <c r="H455" s="144"/>
      <c r="I455" s="145"/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123</v>
      </c>
      <c r="F461" s="224">
        <f>SUM(F455:F460)</f>
        <v>0</v>
      </c>
      <c r="G461" s="225">
        <f>SUM(G455:G460)</f>
        <v>0</v>
      </c>
      <c r="H461" s="226">
        <f>SUM(H455:H460)</f>
        <v>0</v>
      </c>
      <c r="I461" s="227">
        <f>SUM(I455:I460)</f>
        <v>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155</v>
      </c>
      <c r="G463" s="79"/>
      <c r="J463" s="4"/>
      <c r="K463" s="3"/>
    </row>
    <row r="464" spans="1:11" s="81" customFormat="1" x14ac:dyDescent="0.3">
      <c r="B464" s="82"/>
      <c r="D464" s="321" t="s">
        <v>53</v>
      </c>
      <c r="E464" s="322"/>
      <c r="F464" s="178" t="s">
        <v>123</v>
      </c>
      <c r="G464" s="138" t="s">
        <v>38</v>
      </c>
      <c r="H464" s="130" t="s">
        <v>39</v>
      </c>
      <c r="I464" s="129" t="s">
        <v>40</v>
      </c>
      <c r="J464" s="164"/>
    </row>
    <row r="465" spans="1:11" s="1" customFormat="1" x14ac:dyDescent="0.3">
      <c r="B465" s="2"/>
      <c r="D465" s="87" t="s">
        <v>73</v>
      </c>
      <c r="E465" s="180"/>
      <c r="F465" s="218"/>
      <c r="G465" s="219"/>
      <c r="H465" s="144"/>
      <c r="I465" s="145"/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123</v>
      </c>
      <c r="F495" s="224">
        <f>SUM(F465:F494)</f>
        <v>0</v>
      </c>
      <c r="G495" s="225">
        <f>SUM(G465:G494)</f>
        <v>0</v>
      </c>
      <c r="H495" s="226">
        <f>SUM(H465:H494)</f>
        <v>0</v>
      </c>
      <c r="I495" s="227">
        <f>SUM(I465:I494)</f>
        <v>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156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157</v>
      </c>
    </row>
    <row r="499" spans="1:11" s="81" customFormat="1" x14ac:dyDescent="0.3">
      <c r="B499" s="82"/>
      <c r="D499" s="321" t="s">
        <v>53</v>
      </c>
      <c r="E499" s="322"/>
      <c r="F499" s="152" t="s">
        <v>117</v>
      </c>
      <c r="G499" s="153" t="s">
        <v>118</v>
      </c>
      <c r="H499" s="130" t="s">
        <v>119</v>
      </c>
      <c r="I499" s="129" t="s">
        <v>120</v>
      </c>
      <c r="J499" s="164" t="s">
        <v>121</v>
      </c>
    </row>
    <row r="500" spans="1:11" s="1" customFormat="1" x14ac:dyDescent="0.3">
      <c r="B500" s="2"/>
      <c r="D500" s="87" t="s">
        <v>26</v>
      </c>
      <c r="E500" s="180" t="s">
        <v>79</v>
      </c>
      <c r="F500" s="269">
        <v>1.7999999999999999E-2</v>
      </c>
      <c r="G500" s="155">
        <v>1.6E-2</v>
      </c>
      <c r="H500" s="72">
        <v>2.7E-2</v>
      </c>
      <c r="I500" s="70">
        <v>2.5000000000000001E-2</v>
      </c>
      <c r="J500" s="270">
        <v>1.4E-2</v>
      </c>
    </row>
    <row r="501" spans="1:11" x14ac:dyDescent="0.3">
      <c r="D501" s="97" t="s">
        <v>27</v>
      </c>
      <c r="E501" s="186" t="s">
        <v>79</v>
      </c>
      <c r="F501" s="271">
        <v>2.7E-2</v>
      </c>
      <c r="G501" s="158">
        <v>2.1999999999999999E-2</v>
      </c>
      <c r="H501" s="148">
        <v>2.8000000000000001E-2</v>
      </c>
      <c r="I501" s="196">
        <v>2.5999999999999999E-2</v>
      </c>
      <c r="J501" s="272">
        <v>2.1000000000000001E-2</v>
      </c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158</v>
      </c>
      <c r="F506" s="80"/>
      <c r="H506" s="276"/>
      <c r="I506" s="276"/>
    </row>
    <row r="507" spans="1:11" s="81" customFormat="1" x14ac:dyDescent="0.3">
      <c r="B507" s="82"/>
      <c r="D507" s="321" t="s">
        <v>53</v>
      </c>
      <c r="E507" s="322"/>
      <c r="F507" s="277" t="s">
        <v>117</v>
      </c>
      <c r="G507" s="153" t="s">
        <v>118</v>
      </c>
      <c r="H507" s="278" t="s">
        <v>119</v>
      </c>
      <c r="I507" s="279" t="s">
        <v>120</v>
      </c>
      <c r="J507" s="280" t="s">
        <v>121</v>
      </c>
    </row>
    <row r="508" spans="1:11" s="1" customFormat="1" x14ac:dyDescent="0.3">
      <c r="B508" s="2"/>
      <c r="D508" s="87" t="s">
        <v>26</v>
      </c>
      <c r="E508" s="180" t="s">
        <v>79</v>
      </c>
      <c r="F508" s="269">
        <v>2E-3</v>
      </c>
      <c r="G508" s="155">
        <v>5.0000000000000001E-3</v>
      </c>
      <c r="H508" s="72">
        <v>2E-3</v>
      </c>
      <c r="I508" s="70">
        <v>1E-3</v>
      </c>
      <c r="J508" s="270">
        <v>8.0000000000000002E-3</v>
      </c>
    </row>
    <row r="509" spans="1:11" x14ac:dyDescent="0.3">
      <c r="A509" s="3"/>
      <c r="D509" s="97" t="s">
        <v>27</v>
      </c>
      <c r="E509" s="186" t="s">
        <v>79</v>
      </c>
      <c r="F509" s="271">
        <v>7.0000000000000001E-3</v>
      </c>
      <c r="G509" s="158">
        <v>8.0000000000000002E-3</v>
      </c>
      <c r="H509" s="148">
        <v>6.0000000000000001E-3</v>
      </c>
      <c r="I509" s="196">
        <v>3.0000000000000001E-3</v>
      </c>
      <c r="J509" s="272">
        <v>1E-3</v>
      </c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159</v>
      </c>
    </row>
    <row r="515" spans="1:11" s="81" customFormat="1" x14ac:dyDescent="0.3">
      <c r="B515" s="82"/>
      <c r="D515" s="321" t="s">
        <v>53</v>
      </c>
      <c r="E515" s="321"/>
      <c r="F515" s="281"/>
    </row>
    <row r="516" spans="1:11" s="1" customFormat="1" x14ac:dyDescent="0.3">
      <c r="B516" s="2"/>
      <c r="D516" s="87" t="s">
        <v>26</v>
      </c>
      <c r="E516" s="180" t="s">
        <v>79</v>
      </c>
      <c r="F516" s="265">
        <v>102</v>
      </c>
    </row>
    <row r="517" spans="1:11" x14ac:dyDescent="0.3">
      <c r="A517" s="3"/>
      <c r="D517" s="97" t="s">
        <v>27</v>
      </c>
      <c r="E517" s="186" t="s">
        <v>79</v>
      </c>
      <c r="F517" s="266">
        <v>-142</v>
      </c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123</v>
      </c>
      <c r="F521" s="282">
        <f>SUM(F516:F520)</f>
        <v>-40</v>
      </c>
    </row>
    <row r="523" spans="1:11" s="5" customFormat="1" ht="23.4" x14ac:dyDescent="0.3">
      <c r="A523" s="6" t="s">
        <v>160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161</v>
      </c>
    </row>
    <row r="525" spans="1:11" s="81" customFormat="1" x14ac:dyDescent="0.3">
      <c r="B525" s="82"/>
      <c r="D525" s="321" t="s">
        <v>53</v>
      </c>
      <c r="E525" s="322"/>
      <c r="F525" s="152" t="s">
        <v>38</v>
      </c>
      <c r="G525" s="153" t="s">
        <v>39</v>
      </c>
      <c r="H525" s="130" t="s">
        <v>40</v>
      </c>
      <c r="I525" s="131"/>
    </row>
    <row r="526" spans="1:11" s="1" customFormat="1" x14ac:dyDescent="0.3">
      <c r="B526" s="2"/>
      <c r="D526" s="87" t="s">
        <v>26</v>
      </c>
      <c r="E526" s="180" t="s">
        <v>79</v>
      </c>
      <c r="F526" s="154">
        <v>1579</v>
      </c>
      <c r="G526" s="165">
        <v>184</v>
      </c>
      <c r="H526" s="144">
        <v>72</v>
      </c>
      <c r="I526" s="146"/>
    </row>
    <row r="527" spans="1:11" x14ac:dyDescent="0.3">
      <c r="D527" s="97" t="s">
        <v>27</v>
      </c>
      <c r="E527" s="186" t="s">
        <v>79</v>
      </c>
      <c r="F527" s="157">
        <v>1658</v>
      </c>
      <c r="G527" s="167">
        <v>192</v>
      </c>
      <c r="H527" s="105">
        <v>76</v>
      </c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158</v>
      </c>
      <c r="F532" s="80"/>
      <c r="H532" s="276"/>
      <c r="I532" s="80"/>
      <c r="J532" s="4"/>
    </row>
    <row r="533" spans="1:11" s="81" customFormat="1" x14ac:dyDescent="0.3">
      <c r="B533" s="82"/>
      <c r="D533" s="321" t="s">
        <v>53</v>
      </c>
      <c r="E533" s="322"/>
      <c r="F533" s="152" t="s">
        <v>38</v>
      </c>
      <c r="G533" s="153" t="s">
        <v>39</v>
      </c>
      <c r="H533" s="278" t="s">
        <v>40</v>
      </c>
      <c r="I533" s="285"/>
    </row>
    <row r="534" spans="1:11" s="1" customFormat="1" x14ac:dyDescent="0.3">
      <c r="B534" s="2"/>
      <c r="D534" s="87" t="s">
        <v>26</v>
      </c>
      <c r="E534" s="180" t="s">
        <v>79</v>
      </c>
      <c r="F534" s="269">
        <v>3.5000000000000003E-2</v>
      </c>
      <c r="G534" s="155">
        <v>8.9999999999999993E-3</v>
      </c>
      <c r="H534" s="72">
        <v>1.9E-2</v>
      </c>
      <c r="I534" s="73"/>
    </row>
    <row r="535" spans="1:11" x14ac:dyDescent="0.3">
      <c r="D535" s="97" t="s">
        <v>27</v>
      </c>
      <c r="E535" s="186" t="s">
        <v>79</v>
      </c>
      <c r="F535" s="271">
        <v>3.4000000000000002E-2</v>
      </c>
      <c r="G535" s="158">
        <v>6.0000000000000001E-3</v>
      </c>
      <c r="H535" s="148">
        <v>1.7999999999999999E-2</v>
      </c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159</v>
      </c>
    </row>
    <row r="541" spans="1:11" s="81" customFormat="1" x14ac:dyDescent="0.3">
      <c r="B541" s="82"/>
      <c r="D541" s="321" t="s">
        <v>53</v>
      </c>
      <c r="E541" s="321"/>
      <c r="F541" s="281"/>
    </row>
    <row r="542" spans="1:11" s="1" customFormat="1" x14ac:dyDescent="0.3">
      <c r="B542" s="2"/>
      <c r="D542" s="87" t="s">
        <v>26</v>
      </c>
      <c r="E542" s="180" t="s">
        <v>79</v>
      </c>
      <c r="F542" s="265">
        <v>1668</v>
      </c>
    </row>
    <row r="543" spans="1:11" x14ac:dyDescent="0.3">
      <c r="A543" s="3"/>
      <c r="D543" s="97" t="s">
        <v>27</v>
      </c>
      <c r="E543" s="186" t="s">
        <v>79</v>
      </c>
      <c r="F543" s="266">
        <v>1337</v>
      </c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123</v>
      </c>
      <c r="F547" s="282">
        <f>SUM(F542:F546)</f>
        <v>3005</v>
      </c>
    </row>
    <row r="549" spans="1:14" s="5" customFormat="1" ht="23.4" x14ac:dyDescent="0.3">
      <c r="A549" s="6" t="s">
        <v>162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163</v>
      </c>
    </row>
    <row r="551" spans="1:14" ht="18" x14ac:dyDescent="0.3">
      <c r="B551" s="9"/>
      <c r="F551" s="328" t="s">
        <v>164</v>
      </c>
      <c r="G551" s="329"/>
      <c r="H551" s="330"/>
      <c r="I551" s="328" t="s">
        <v>165</v>
      </c>
      <c r="J551" s="329"/>
      <c r="K551" s="330"/>
      <c r="L551" s="328" t="s">
        <v>166</v>
      </c>
      <c r="M551" s="329"/>
      <c r="N551" s="330"/>
    </row>
    <row r="552" spans="1:14" s="81" customFormat="1" ht="28.8" x14ac:dyDescent="0.3">
      <c r="B552" s="82"/>
      <c r="D552" s="321" t="s">
        <v>53</v>
      </c>
      <c r="E552" s="321"/>
      <c r="F552" s="83" t="s">
        <v>2</v>
      </c>
      <c r="G552" s="286" t="s">
        <v>167</v>
      </c>
      <c r="H552" s="287" t="s">
        <v>168</v>
      </c>
      <c r="I552" s="83" t="s">
        <v>167</v>
      </c>
      <c r="J552" s="286" t="s">
        <v>169</v>
      </c>
      <c r="K552" s="287" t="s">
        <v>170</v>
      </c>
      <c r="L552" s="83" t="s">
        <v>2</v>
      </c>
      <c r="M552" s="286" t="s">
        <v>167</v>
      </c>
      <c r="N552" s="287" t="s">
        <v>168</v>
      </c>
    </row>
    <row r="553" spans="1:14" s="1" customFormat="1" x14ac:dyDescent="0.3">
      <c r="B553" s="2"/>
      <c r="D553" s="87"/>
      <c r="E553" s="288" t="s">
        <v>117</v>
      </c>
      <c r="F553" s="264">
        <v>168</v>
      </c>
      <c r="G553" s="165">
        <v>156</v>
      </c>
      <c r="H553" s="265">
        <v>286</v>
      </c>
      <c r="I553" s="289">
        <v>-7.2999999999999995E-2</v>
      </c>
      <c r="J553" s="155">
        <v>0.70199999999999996</v>
      </c>
      <c r="K553" s="270">
        <v>0.112</v>
      </c>
      <c r="L553" s="289">
        <f t="shared" ref="L553:N557" si="6">IF(F553=0,"",IF(F$558=0,"",F553/F$558))</f>
        <v>0.22550335570469798</v>
      </c>
      <c r="M553" s="155">
        <f t="shared" si="6"/>
        <v>0.17910447761194029</v>
      </c>
      <c r="N553" s="270">
        <f t="shared" si="6"/>
        <v>0.15968732551647125</v>
      </c>
    </row>
    <row r="554" spans="1:14" x14ac:dyDescent="0.3">
      <c r="A554" s="3"/>
      <c r="D554" s="97"/>
      <c r="E554" s="290" t="s">
        <v>118</v>
      </c>
      <c r="F554" s="103">
        <v>124</v>
      </c>
      <c r="G554" s="167">
        <v>153</v>
      </c>
      <c r="H554" s="266">
        <v>446</v>
      </c>
      <c r="I554" s="233">
        <v>0.23599999999999999</v>
      </c>
      <c r="J554" s="158">
        <v>2.5950000000000002</v>
      </c>
      <c r="K554" s="272">
        <v>0.29199999999999998</v>
      </c>
      <c r="L554" s="233">
        <f t="shared" si="6"/>
        <v>0.16644295302013423</v>
      </c>
      <c r="M554" s="158">
        <f t="shared" si="6"/>
        <v>0.1756601607347876</v>
      </c>
      <c r="N554" s="272">
        <f t="shared" si="6"/>
        <v>0.24902289223897264</v>
      </c>
    </row>
    <row r="555" spans="1:14" x14ac:dyDescent="0.3">
      <c r="A555" s="3"/>
      <c r="D555" s="97"/>
      <c r="E555" s="290" t="s">
        <v>119</v>
      </c>
      <c r="F555" s="103">
        <v>132</v>
      </c>
      <c r="G555" s="167">
        <v>163</v>
      </c>
      <c r="H555" s="266">
        <v>273</v>
      </c>
      <c r="I555" s="233">
        <v>0.23599999999999999</v>
      </c>
      <c r="J555" s="158">
        <v>1.0720000000000001</v>
      </c>
      <c r="K555" s="272">
        <v>0.157</v>
      </c>
      <c r="L555" s="233">
        <f t="shared" si="6"/>
        <v>0.17718120805369128</v>
      </c>
      <c r="M555" s="158">
        <f t="shared" si="6"/>
        <v>0.18714121699196326</v>
      </c>
      <c r="N555" s="272">
        <f t="shared" si="6"/>
        <v>0.15242881072026801</v>
      </c>
    </row>
    <row r="556" spans="1:14" x14ac:dyDescent="0.3">
      <c r="A556" s="3"/>
      <c r="D556" s="97"/>
      <c r="E556" s="290" t="s">
        <v>120</v>
      </c>
      <c r="F556" s="103">
        <v>117</v>
      </c>
      <c r="G556" s="167">
        <v>157</v>
      </c>
      <c r="H556" s="266">
        <v>300</v>
      </c>
      <c r="I556" s="233">
        <v>0.33900000000000002</v>
      </c>
      <c r="J556" s="158">
        <v>1.5660000000000001</v>
      </c>
      <c r="K556" s="272">
        <v>0.20699999999999999</v>
      </c>
      <c r="L556" s="233">
        <f t="shared" si="6"/>
        <v>0.15704697986577182</v>
      </c>
      <c r="M556" s="158">
        <f t="shared" si="6"/>
        <v>0.18025258323765786</v>
      </c>
      <c r="N556" s="272">
        <f t="shared" si="6"/>
        <v>0.16750418760469013</v>
      </c>
    </row>
    <row r="557" spans="1:14" s="1" customFormat="1" x14ac:dyDescent="0.3">
      <c r="B557" s="2"/>
      <c r="D557" s="107"/>
      <c r="E557" s="291" t="s">
        <v>121</v>
      </c>
      <c r="F557" s="113">
        <v>204</v>
      </c>
      <c r="G557" s="284">
        <v>242</v>
      </c>
      <c r="H557" s="267">
        <v>486</v>
      </c>
      <c r="I557" s="234">
        <v>0.184</v>
      </c>
      <c r="J557" s="274">
        <v>1.377</v>
      </c>
      <c r="K557" s="275">
        <v>0.189</v>
      </c>
      <c r="L557" s="234">
        <f t="shared" si="6"/>
        <v>0.27382550335570471</v>
      </c>
      <c r="M557" s="274">
        <f t="shared" si="6"/>
        <v>0.27784156142365096</v>
      </c>
      <c r="N557" s="275">
        <f t="shared" si="6"/>
        <v>0.271356783919598</v>
      </c>
    </row>
    <row r="558" spans="1:14" x14ac:dyDescent="0.3">
      <c r="A558" s="3"/>
      <c r="D558" s="107"/>
      <c r="E558" s="291" t="s">
        <v>123</v>
      </c>
      <c r="F558" s="113">
        <f>SUM(F553:F557)</f>
        <v>745</v>
      </c>
      <c r="G558" s="284">
        <f>SUM(G553:G557)</f>
        <v>871</v>
      </c>
      <c r="H558" s="267">
        <f>SUM(H553:H557)</f>
        <v>1791</v>
      </c>
      <c r="I558" s="234">
        <f>IF(F558&gt;0,G558/F558-1,"N/A")</f>
        <v>0.16912751677852356</v>
      </c>
      <c r="J558" s="274">
        <f>IF(F558&gt;0,H558/F558-1,H558/G558-1)</f>
        <v>1.404026845637584</v>
      </c>
      <c r="K558" s="275">
        <f>IF(F558&gt;0,((J558+1)^0.2)-1,((J558+1)^0.25)-1)</f>
        <v>0.19175741465470875</v>
      </c>
      <c r="L558" s="234">
        <f>IF(F558=0,"",SUM(L553:L557))</f>
        <v>1</v>
      </c>
      <c r="M558" s="274">
        <f>SUM(M553:M557)</f>
        <v>1</v>
      </c>
      <c r="N558" s="275">
        <f>SUM(N553:N557)</f>
        <v>1</v>
      </c>
    </row>
    <row r="559" spans="1:14" x14ac:dyDescent="0.3">
      <c r="A559" s="3"/>
      <c r="D559" s="39" t="s">
        <v>171</v>
      </c>
    </row>
    <row r="561" spans="1:13" s="5" customFormat="1" ht="23.4" x14ac:dyDescent="0.3">
      <c r="A561" s="6" t="s">
        <v>172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173</v>
      </c>
    </row>
    <row r="563" spans="1:13" s="81" customFormat="1" x14ac:dyDescent="0.3">
      <c r="B563" s="82"/>
      <c r="D563" s="321" t="s">
        <v>53</v>
      </c>
      <c r="E563" s="322"/>
      <c r="F563" s="152" t="s">
        <v>117</v>
      </c>
      <c r="G563" s="153" t="s">
        <v>118</v>
      </c>
      <c r="H563" s="130" t="s">
        <v>119</v>
      </c>
      <c r="I563" s="129" t="s">
        <v>120</v>
      </c>
      <c r="J563" s="164" t="s">
        <v>121</v>
      </c>
    </row>
    <row r="564" spans="1:13" s="1" customFormat="1" x14ac:dyDescent="0.3">
      <c r="B564" s="2"/>
      <c r="D564" s="87"/>
      <c r="E564" s="180" t="s">
        <v>174</v>
      </c>
      <c r="F564" s="269">
        <v>0.01</v>
      </c>
      <c r="G564" s="155">
        <v>5.0000000000000001E-3</v>
      </c>
      <c r="H564" s="72">
        <v>2.9000000000000001E-2</v>
      </c>
      <c r="I564" s="70">
        <v>0.115</v>
      </c>
      <c r="J564" s="270">
        <v>1.7999999999999999E-2</v>
      </c>
    </row>
    <row r="565" spans="1:13" x14ac:dyDescent="0.3">
      <c r="D565" s="97"/>
      <c r="E565" s="186" t="s">
        <v>100</v>
      </c>
      <c r="F565" s="271">
        <v>0.13500000000000001</v>
      </c>
      <c r="G565" s="158">
        <v>2.7E-2</v>
      </c>
      <c r="H565" s="148">
        <v>0.02</v>
      </c>
      <c r="I565" s="196">
        <v>2.1000000000000001E-2</v>
      </c>
      <c r="J565" s="272">
        <v>2.5999999999999999E-2</v>
      </c>
      <c r="K565" s="3"/>
    </row>
    <row r="566" spans="1:13" x14ac:dyDescent="0.3">
      <c r="D566" s="97"/>
      <c r="E566" s="186" t="s">
        <v>101</v>
      </c>
      <c r="F566" s="271">
        <v>0.36499999999999999</v>
      </c>
      <c r="G566" s="158">
        <v>0.19400000000000001</v>
      </c>
      <c r="H566" s="148">
        <v>0.193</v>
      </c>
      <c r="I566" s="196">
        <v>0.27200000000000002</v>
      </c>
      <c r="J566" s="272">
        <v>0.28299999999999997</v>
      </c>
      <c r="K566" s="3"/>
    </row>
    <row r="567" spans="1:13" s="1" customFormat="1" x14ac:dyDescent="0.3">
      <c r="B567" s="2"/>
      <c r="D567" s="107"/>
      <c r="E567" s="189" t="s">
        <v>134</v>
      </c>
      <c r="F567" s="273">
        <v>0.49</v>
      </c>
      <c r="G567" s="274">
        <v>0.77400000000000002</v>
      </c>
      <c r="H567" s="150">
        <v>0.75700000000000001</v>
      </c>
      <c r="I567" s="200">
        <v>0.59199999999999997</v>
      </c>
      <c r="J567" s="275">
        <v>0.67200000000000004</v>
      </c>
    </row>
    <row r="568" spans="1:13" s="1" customFormat="1" x14ac:dyDescent="0.3">
      <c r="B568" s="2"/>
      <c r="E568" s="202" t="s">
        <v>123</v>
      </c>
      <c r="F568" s="292">
        <f>SUM(F564:F567)</f>
        <v>1</v>
      </c>
      <c r="G568" s="293">
        <f>SUM(G564:G567)</f>
        <v>1</v>
      </c>
      <c r="H568" s="294">
        <f>SUM(H564:H567)</f>
        <v>0.999</v>
      </c>
      <c r="I568" s="295">
        <f>SUM(I564:I567)</f>
        <v>1</v>
      </c>
      <c r="J568" s="296">
        <f>SUM(J564:J567)</f>
        <v>0.999</v>
      </c>
      <c r="K568" s="117"/>
    </row>
    <row r="570" spans="1:13" ht="18" x14ac:dyDescent="0.3">
      <c r="A570" s="3"/>
      <c r="B570" s="9" t="s">
        <v>175</v>
      </c>
    </row>
    <row r="571" spans="1:13" ht="18" x14ac:dyDescent="0.3">
      <c r="A571" s="3"/>
      <c r="B571" s="9"/>
      <c r="F571" s="326" t="s">
        <v>174</v>
      </c>
      <c r="G571" s="327"/>
      <c r="H571" s="326" t="s">
        <v>176</v>
      </c>
      <c r="I571" s="327"/>
      <c r="J571" s="326" t="s">
        <v>101</v>
      </c>
      <c r="K571" s="327"/>
      <c r="L571" s="326" t="s">
        <v>134</v>
      </c>
      <c r="M571" s="327"/>
    </row>
    <row r="572" spans="1:13" x14ac:dyDescent="0.3">
      <c r="A572" s="3"/>
      <c r="D572" s="331" t="s">
        <v>53</v>
      </c>
      <c r="E572" s="332" t="s">
        <v>198</v>
      </c>
      <c r="F572" s="297" t="s">
        <v>177</v>
      </c>
      <c r="G572" s="298" t="s">
        <v>178</v>
      </c>
      <c r="H572" s="299" t="s">
        <v>177</v>
      </c>
      <c r="I572" s="300" t="s">
        <v>178</v>
      </c>
      <c r="J572" s="297" t="s">
        <v>177</v>
      </c>
      <c r="K572" s="298" t="s">
        <v>178</v>
      </c>
      <c r="L572" s="299" t="s">
        <v>177</v>
      </c>
      <c r="M572" s="300" t="s">
        <v>178</v>
      </c>
    </row>
    <row r="573" spans="1:13" x14ac:dyDescent="0.3">
      <c r="A573" s="3"/>
      <c r="D573" s="301"/>
      <c r="E573" s="302" t="s">
        <v>117</v>
      </c>
      <c r="F573" s="303">
        <v>3</v>
      </c>
      <c r="G573" s="304">
        <v>0.56100000000000005</v>
      </c>
      <c r="H573" s="305">
        <v>22</v>
      </c>
      <c r="I573" s="306">
        <v>0.42599999999999999</v>
      </c>
      <c r="J573" s="303">
        <v>52</v>
      </c>
      <c r="K573" s="304">
        <v>0.107</v>
      </c>
      <c r="L573" s="305">
        <v>177</v>
      </c>
      <c r="M573" s="306">
        <v>0.377</v>
      </c>
    </row>
    <row r="574" spans="1:13" x14ac:dyDescent="0.3">
      <c r="A574" s="3"/>
      <c r="D574" s="307"/>
      <c r="E574" s="308"/>
      <c r="F574" s="309">
        <v>4</v>
      </c>
      <c r="G574" s="310">
        <v>0.57899999999999996</v>
      </c>
      <c r="H574" s="311">
        <v>28</v>
      </c>
      <c r="I574" s="312">
        <v>0.53600000000000003</v>
      </c>
      <c r="J574" s="309">
        <v>68</v>
      </c>
      <c r="K574" s="310">
        <v>0.54300000000000004</v>
      </c>
      <c r="L574" s="311">
        <v>254</v>
      </c>
      <c r="M574" s="312">
        <v>1</v>
      </c>
    </row>
    <row r="575" spans="1:13" x14ac:dyDescent="0.3">
      <c r="A575" s="3"/>
      <c r="D575" s="307"/>
      <c r="E575" s="308"/>
      <c r="F575" s="309">
        <v>5</v>
      </c>
      <c r="G575" s="310">
        <v>0.58099999999999996</v>
      </c>
      <c r="H575" s="311">
        <v>34</v>
      </c>
      <c r="I575" s="312">
        <v>0.63600000000000001</v>
      </c>
      <c r="J575" s="309">
        <v>84</v>
      </c>
      <c r="K575" s="310">
        <v>0.79900000000000004</v>
      </c>
      <c r="L575" s="311">
        <v>331</v>
      </c>
      <c r="M575" s="312">
        <v>0.92400000000000004</v>
      </c>
    </row>
    <row r="576" spans="1:13" x14ac:dyDescent="0.3">
      <c r="A576" s="3"/>
      <c r="D576" s="313"/>
      <c r="E576" s="314"/>
      <c r="F576" s="315">
        <v>6</v>
      </c>
      <c r="G576" s="316">
        <v>0.57999999999999996</v>
      </c>
      <c r="H576" s="317">
        <v>40</v>
      </c>
      <c r="I576" s="318">
        <v>0.70199999999999996</v>
      </c>
      <c r="J576" s="315">
        <v>100</v>
      </c>
      <c r="K576" s="316">
        <v>0.85199999999999998</v>
      </c>
      <c r="L576" s="317">
        <v>408</v>
      </c>
      <c r="M576" s="318">
        <v>0</v>
      </c>
    </row>
    <row r="577" spans="1:13" x14ac:dyDescent="0.3">
      <c r="A577" s="3"/>
      <c r="D577" s="301"/>
      <c r="E577" s="302" t="s">
        <v>118</v>
      </c>
      <c r="F577" s="303">
        <v>7</v>
      </c>
      <c r="G577" s="304">
        <v>0.55500000000000005</v>
      </c>
      <c r="H577" s="305">
        <v>13</v>
      </c>
      <c r="I577" s="306">
        <v>0.54400000000000004</v>
      </c>
      <c r="J577" s="303">
        <v>26</v>
      </c>
      <c r="K577" s="304">
        <v>0.45600000000000002</v>
      </c>
      <c r="L577" s="305">
        <v>166</v>
      </c>
      <c r="M577" s="306">
        <v>0.30099999999999999</v>
      </c>
    </row>
    <row r="578" spans="1:13" x14ac:dyDescent="0.3">
      <c r="A578" s="3"/>
      <c r="D578" s="307"/>
      <c r="E578" s="308"/>
      <c r="F578" s="309">
        <v>8</v>
      </c>
      <c r="G578" s="310">
        <v>0.56100000000000005</v>
      </c>
      <c r="H578" s="311">
        <v>19</v>
      </c>
      <c r="I578" s="312">
        <v>0.57499999999999996</v>
      </c>
      <c r="J578" s="309">
        <v>42</v>
      </c>
      <c r="K578" s="310">
        <v>0.67300000000000004</v>
      </c>
      <c r="L578" s="311">
        <v>243</v>
      </c>
      <c r="M578" s="312">
        <v>0.93300000000000005</v>
      </c>
    </row>
    <row r="579" spans="1:13" x14ac:dyDescent="0.3">
      <c r="A579" s="3"/>
      <c r="D579" s="307"/>
      <c r="E579" s="308"/>
      <c r="F579" s="309">
        <v>9</v>
      </c>
      <c r="G579" s="310">
        <v>0.56200000000000006</v>
      </c>
      <c r="H579" s="311">
        <v>25</v>
      </c>
      <c r="I579" s="312">
        <v>0.57399999999999995</v>
      </c>
      <c r="J579" s="309">
        <v>58</v>
      </c>
      <c r="K579" s="310">
        <v>0.67800000000000005</v>
      </c>
      <c r="L579" s="311">
        <v>320</v>
      </c>
      <c r="M579" s="312">
        <v>1</v>
      </c>
    </row>
    <row r="580" spans="1:13" x14ac:dyDescent="0.3">
      <c r="A580" s="3"/>
      <c r="D580" s="313"/>
      <c r="E580" s="314"/>
      <c r="F580" s="315">
        <v>10</v>
      </c>
      <c r="G580" s="316">
        <v>0.55600000000000005</v>
      </c>
      <c r="H580" s="317">
        <v>31</v>
      </c>
      <c r="I580" s="318">
        <v>0.54100000000000004</v>
      </c>
      <c r="J580" s="315">
        <v>74</v>
      </c>
      <c r="K580" s="316">
        <v>0.42699999999999999</v>
      </c>
      <c r="L580" s="317">
        <v>397</v>
      </c>
      <c r="M580" s="318">
        <v>0</v>
      </c>
    </row>
    <row r="581" spans="1:13" x14ac:dyDescent="0.3">
      <c r="A581" s="3"/>
      <c r="D581" s="301"/>
      <c r="E581" s="302" t="s">
        <v>119</v>
      </c>
      <c r="F581" s="303">
        <v>7</v>
      </c>
      <c r="G581" s="304">
        <v>0.41599999999999998</v>
      </c>
      <c r="H581" s="305">
        <v>21</v>
      </c>
      <c r="I581" s="306">
        <v>0.437</v>
      </c>
      <c r="J581" s="303">
        <v>48</v>
      </c>
      <c r="K581" s="304">
        <v>0.314</v>
      </c>
      <c r="L581" s="305">
        <v>275</v>
      </c>
      <c r="M581" s="306">
        <v>0</v>
      </c>
    </row>
    <row r="582" spans="1:13" x14ac:dyDescent="0.3">
      <c r="A582" s="3"/>
      <c r="D582" s="307"/>
      <c r="E582" s="308"/>
      <c r="F582" s="309">
        <v>8</v>
      </c>
      <c r="G582" s="310">
        <v>0.45400000000000001</v>
      </c>
      <c r="H582" s="311">
        <v>27</v>
      </c>
      <c r="I582" s="312">
        <v>0.45900000000000002</v>
      </c>
      <c r="J582" s="309">
        <v>64</v>
      </c>
      <c r="K582" s="310">
        <v>0.56899999999999995</v>
      </c>
      <c r="L582" s="311">
        <v>352</v>
      </c>
      <c r="M582" s="312">
        <v>1</v>
      </c>
    </row>
    <row r="583" spans="1:13" x14ac:dyDescent="0.3">
      <c r="A583" s="3"/>
      <c r="D583" s="307"/>
      <c r="E583" s="308"/>
      <c r="F583" s="309">
        <v>9</v>
      </c>
      <c r="G583" s="310">
        <v>0.45500000000000002</v>
      </c>
      <c r="H583" s="311">
        <v>33</v>
      </c>
      <c r="I583" s="312">
        <v>0.45100000000000001</v>
      </c>
      <c r="J583" s="309">
        <v>80</v>
      </c>
      <c r="K583" s="310">
        <v>0.55000000000000004</v>
      </c>
      <c r="L583" s="311">
        <v>429</v>
      </c>
      <c r="M583" s="312">
        <v>0.57499999999999996</v>
      </c>
    </row>
    <row r="584" spans="1:13" x14ac:dyDescent="0.3">
      <c r="A584" s="3"/>
      <c r="D584" s="313"/>
      <c r="E584" s="314"/>
      <c r="F584" s="315">
        <v>10</v>
      </c>
      <c r="G584" s="316">
        <v>0.45500000000000002</v>
      </c>
      <c r="H584" s="317">
        <v>39</v>
      </c>
      <c r="I584" s="318">
        <v>0.432</v>
      </c>
      <c r="J584" s="315">
        <v>96</v>
      </c>
      <c r="K584" s="316">
        <v>0.34599999999999997</v>
      </c>
      <c r="L584" s="317">
        <v>506</v>
      </c>
      <c r="M584" s="318">
        <v>0.20499999999999999</v>
      </c>
    </row>
    <row r="585" spans="1:13" x14ac:dyDescent="0.3">
      <c r="A585" s="3"/>
      <c r="B585" s="3"/>
      <c r="D585" s="301"/>
      <c r="E585" s="302" t="s">
        <v>120</v>
      </c>
      <c r="F585" s="303">
        <v>7</v>
      </c>
      <c r="G585" s="304">
        <v>0.38600000000000001</v>
      </c>
      <c r="H585" s="305">
        <v>17</v>
      </c>
      <c r="I585" s="306">
        <v>0.51300000000000001</v>
      </c>
      <c r="J585" s="303">
        <v>43</v>
      </c>
      <c r="K585" s="304">
        <v>0.26800000000000002</v>
      </c>
      <c r="L585" s="305">
        <v>329</v>
      </c>
      <c r="M585" s="306">
        <v>0</v>
      </c>
    </row>
    <row r="586" spans="1:13" x14ac:dyDescent="0.3">
      <c r="A586" s="3"/>
      <c r="B586" s="3"/>
      <c r="D586" s="307"/>
      <c r="E586" s="308"/>
      <c r="F586" s="309">
        <v>8</v>
      </c>
      <c r="G586" s="310">
        <v>0.55000000000000004</v>
      </c>
      <c r="H586" s="311">
        <v>23</v>
      </c>
      <c r="I586" s="312">
        <v>0.54</v>
      </c>
      <c r="J586" s="309">
        <v>59</v>
      </c>
      <c r="K586" s="310">
        <v>0.71499999999999997</v>
      </c>
      <c r="L586" s="311">
        <v>406</v>
      </c>
      <c r="M586" s="312">
        <v>1</v>
      </c>
    </row>
    <row r="587" spans="1:13" x14ac:dyDescent="0.3">
      <c r="A587" s="3"/>
      <c r="B587" s="3"/>
      <c r="D587" s="307"/>
      <c r="E587" s="308"/>
      <c r="F587" s="309">
        <v>9</v>
      </c>
      <c r="G587" s="310">
        <v>0.57799999999999996</v>
      </c>
      <c r="H587" s="311">
        <v>29</v>
      </c>
      <c r="I587" s="312">
        <v>0.53700000000000003</v>
      </c>
      <c r="J587" s="309">
        <v>75</v>
      </c>
      <c r="K587" s="310">
        <v>0.72799999999999998</v>
      </c>
      <c r="L587" s="311">
        <v>483</v>
      </c>
      <c r="M587" s="312">
        <v>0.76900000000000002</v>
      </c>
    </row>
    <row r="588" spans="1:13" x14ac:dyDescent="0.3">
      <c r="A588" s="3"/>
      <c r="B588" s="3"/>
      <c r="D588" s="313"/>
      <c r="E588" s="314"/>
      <c r="F588" s="315">
        <v>10</v>
      </c>
      <c r="G588" s="316">
        <v>0.57899999999999996</v>
      </c>
      <c r="H588" s="317">
        <v>35</v>
      </c>
      <c r="I588" s="318">
        <v>0.504</v>
      </c>
      <c r="J588" s="315">
        <v>91</v>
      </c>
      <c r="K588" s="316">
        <v>0.38200000000000001</v>
      </c>
      <c r="L588" s="317">
        <v>560</v>
      </c>
      <c r="M588" s="318">
        <v>0.32400000000000001</v>
      </c>
    </row>
    <row r="589" spans="1:13" x14ac:dyDescent="0.3">
      <c r="A589" s="3"/>
      <c r="B589" s="3"/>
      <c r="D589" s="301"/>
      <c r="E589" s="302" t="s">
        <v>121</v>
      </c>
      <c r="F589" s="303">
        <v>6</v>
      </c>
      <c r="G589" s="304">
        <v>0.70599999999999996</v>
      </c>
      <c r="H589" s="305">
        <v>4</v>
      </c>
      <c r="I589" s="306">
        <v>0.71899999999999997</v>
      </c>
      <c r="J589" s="303">
        <v>5</v>
      </c>
      <c r="K589" s="304">
        <v>0.56899999999999995</v>
      </c>
      <c r="L589" s="305">
        <v>100</v>
      </c>
      <c r="M589" s="306">
        <v>0.98399999999999999</v>
      </c>
    </row>
    <row r="590" spans="1:13" x14ac:dyDescent="0.3">
      <c r="A590" s="3"/>
      <c r="B590" s="3"/>
      <c r="D590" s="307"/>
      <c r="E590" s="308"/>
      <c r="F590" s="309">
        <v>7</v>
      </c>
      <c r="G590" s="310">
        <v>0.73299999999999998</v>
      </c>
      <c r="H590" s="311">
        <v>10</v>
      </c>
      <c r="I590" s="312">
        <v>0.72799999999999998</v>
      </c>
      <c r="J590" s="309">
        <v>21</v>
      </c>
      <c r="K590" s="310">
        <v>0.90800000000000003</v>
      </c>
      <c r="L590" s="311">
        <v>177</v>
      </c>
      <c r="M590" s="312">
        <v>1</v>
      </c>
    </row>
    <row r="591" spans="1:13" x14ac:dyDescent="0.3">
      <c r="A591" s="3"/>
      <c r="B591" s="3"/>
      <c r="D591" s="307"/>
      <c r="E591" s="308"/>
      <c r="F591" s="309">
        <v>8</v>
      </c>
      <c r="G591" s="310">
        <v>0.72299999999999998</v>
      </c>
      <c r="H591" s="311">
        <v>16</v>
      </c>
      <c r="I591" s="312">
        <v>0.73099999999999998</v>
      </c>
      <c r="J591" s="309">
        <v>37</v>
      </c>
      <c r="K591" s="310">
        <v>0.90600000000000003</v>
      </c>
      <c r="L591" s="311">
        <v>254</v>
      </c>
      <c r="M591" s="312">
        <v>0.88500000000000001</v>
      </c>
    </row>
    <row r="592" spans="1:13" x14ac:dyDescent="0.3">
      <c r="A592" s="3"/>
      <c r="B592" s="3"/>
      <c r="D592" s="313"/>
      <c r="E592" s="314"/>
      <c r="F592" s="315">
        <v>9</v>
      </c>
      <c r="G592" s="316">
        <v>0.70699999999999996</v>
      </c>
      <c r="H592" s="317">
        <v>22</v>
      </c>
      <c r="I592" s="318">
        <v>0.69199999999999995</v>
      </c>
      <c r="J592" s="315">
        <v>53</v>
      </c>
      <c r="K592" s="316">
        <v>0.48699999999999999</v>
      </c>
      <c r="L592" s="317">
        <v>331</v>
      </c>
      <c r="M592" s="318">
        <v>0</v>
      </c>
    </row>
  </sheetData>
  <mergeCells count="34">
    <mergeCell ref="D418:E418"/>
    <mergeCell ref="L571:M571"/>
    <mergeCell ref="F571:G571"/>
    <mergeCell ref="H571:I571"/>
    <mergeCell ref="J571:K571"/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  <mergeCell ref="F187:I187"/>
    <mergeCell ref="J187:M187"/>
    <mergeCell ref="D152:E153"/>
    <mergeCell ref="F152:I152"/>
    <mergeCell ref="J152:M152"/>
    <mergeCell ref="D223:E223"/>
    <mergeCell ref="D296:E296"/>
    <mergeCell ref="D362:E362"/>
    <mergeCell ref="D372:E372"/>
    <mergeCell ref="D187:E188"/>
    <mergeCell ref="D552:E552"/>
    <mergeCell ref="D383:E383"/>
    <mergeCell ref="D454:E454"/>
    <mergeCell ref="D464:E464"/>
    <mergeCell ref="D499:E499"/>
    <mergeCell ref="D5:E5"/>
    <mergeCell ref="D38:E38"/>
    <mergeCell ref="D72:E72"/>
    <mergeCell ref="D82:E82"/>
    <mergeCell ref="D116:E1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XDN1048339" zoomScaleNormal="100" workbookViewId="0">
      <selection activeCell="XFD1048576" sqref="XFD1048576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3" width="11.44140625" style="3"/>
    <col min="16384" max="16384" width="13.44140625" style="3" bestFit="1" customWidth="1"/>
  </cols>
  <sheetData>
    <row r="1" spans="1:11" s="5" customFormat="1" ht="23.4" x14ac:dyDescent="0.3">
      <c r="A1" s="6" t="s">
        <v>179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180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115</v>
      </c>
    </row>
    <row r="5" spans="1:11" s="81" customFormat="1" x14ac:dyDescent="0.3">
      <c r="B5" s="82"/>
      <c r="D5" s="321" t="s">
        <v>67</v>
      </c>
      <c r="E5" s="322"/>
      <c r="F5" s="178" t="s">
        <v>116</v>
      </c>
      <c r="G5" s="179" t="s">
        <v>181</v>
      </c>
      <c r="H5" s="130" t="s">
        <v>182</v>
      </c>
      <c r="I5" s="129" t="s">
        <v>183</v>
      </c>
      <c r="J5" s="141"/>
      <c r="K5" s="131"/>
    </row>
    <row r="6" spans="1:11" s="1" customFormat="1" x14ac:dyDescent="0.3">
      <c r="B6" s="2"/>
      <c r="D6" s="87" t="s">
        <v>73</v>
      </c>
      <c r="E6" s="180"/>
      <c r="F6" s="181"/>
      <c r="G6" s="182"/>
      <c r="H6" s="183"/>
      <c r="I6" s="184"/>
      <c r="J6" s="183"/>
      <c r="K6" s="185"/>
    </row>
    <row r="7" spans="1:11" x14ac:dyDescent="0.3">
      <c r="D7" s="97"/>
      <c r="E7" s="186"/>
      <c r="F7" s="187"/>
      <c r="G7" s="188"/>
      <c r="H7" s="101"/>
      <c r="I7" s="100"/>
      <c r="J7" s="101"/>
      <c r="K7" s="102"/>
    </row>
    <row r="8" spans="1:11" x14ac:dyDescent="0.3">
      <c r="D8" s="97"/>
      <c r="E8" s="186"/>
      <c r="F8" s="187"/>
      <c r="G8" s="188"/>
      <c r="H8" s="101"/>
      <c r="I8" s="100"/>
      <c r="J8" s="101"/>
      <c r="K8" s="102"/>
    </row>
    <row r="9" spans="1:11" x14ac:dyDescent="0.3">
      <c r="D9" s="97"/>
      <c r="E9" s="186"/>
      <c r="F9" s="187"/>
      <c r="G9" s="188"/>
      <c r="H9" s="101"/>
      <c r="I9" s="100"/>
      <c r="J9" s="101"/>
      <c r="K9" s="102"/>
    </row>
    <row r="10" spans="1:11" x14ac:dyDescent="0.3">
      <c r="A10" s="3"/>
      <c r="D10" s="97"/>
      <c r="E10" s="186"/>
      <c r="F10" s="187"/>
      <c r="G10" s="188"/>
      <c r="H10" s="101"/>
      <c r="I10" s="100"/>
      <c r="J10" s="101"/>
      <c r="K10" s="102"/>
    </row>
    <row r="11" spans="1:11" x14ac:dyDescent="0.3">
      <c r="A11" s="3"/>
      <c r="D11" s="97"/>
      <c r="E11" s="186"/>
      <c r="F11" s="187"/>
      <c r="G11" s="188"/>
      <c r="H11" s="101"/>
      <c r="I11" s="100"/>
      <c r="J11" s="101"/>
      <c r="K11" s="102"/>
    </row>
    <row r="12" spans="1:11" x14ac:dyDescent="0.3">
      <c r="A12" s="3"/>
      <c r="D12" s="97"/>
      <c r="E12" s="186"/>
      <c r="F12" s="187"/>
      <c r="G12" s="188"/>
      <c r="H12" s="101"/>
      <c r="I12" s="100"/>
      <c r="J12" s="101"/>
      <c r="K12" s="102"/>
    </row>
    <row r="13" spans="1:11" x14ac:dyDescent="0.3">
      <c r="A13" s="3"/>
      <c r="D13" s="97"/>
      <c r="E13" s="186"/>
      <c r="F13" s="187"/>
      <c r="G13" s="188"/>
      <c r="H13" s="101"/>
      <c r="I13" s="100"/>
      <c r="J13" s="101"/>
      <c r="K13" s="102"/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122</v>
      </c>
    </row>
    <row r="38" spans="1:11" s="81" customFormat="1" x14ac:dyDescent="0.3">
      <c r="B38" s="82"/>
      <c r="D38" s="321" t="s">
        <v>67</v>
      </c>
      <c r="E38" s="322"/>
      <c r="F38" s="178" t="s">
        <v>116</v>
      </c>
      <c r="G38" s="179" t="s">
        <v>181</v>
      </c>
      <c r="H38" s="130" t="s">
        <v>182</v>
      </c>
      <c r="I38" s="129" t="s">
        <v>183</v>
      </c>
      <c r="J38" s="141"/>
      <c r="K38" s="131"/>
    </row>
    <row r="39" spans="1:11" s="1" customFormat="1" x14ac:dyDescent="0.3">
      <c r="B39" s="2"/>
      <c r="D39" s="87" t="s">
        <v>73</v>
      </c>
      <c r="E39" s="180"/>
      <c r="F39" s="192"/>
      <c r="G39" s="193"/>
      <c r="H39" s="72"/>
      <c r="I39" s="70"/>
      <c r="J39" s="72"/>
      <c r="K39" s="73"/>
    </row>
    <row r="40" spans="1:11" x14ac:dyDescent="0.3">
      <c r="D40" s="97"/>
      <c r="E40" s="186"/>
      <c r="F40" s="194"/>
      <c r="G40" s="195"/>
      <c r="H40" s="148"/>
      <c r="I40" s="196"/>
      <c r="J40" s="148"/>
      <c r="K40" s="197"/>
    </row>
    <row r="41" spans="1:11" x14ac:dyDescent="0.3">
      <c r="D41" s="97"/>
      <c r="E41" s="186"/>
      <c r="F41" s="194"/>
      <c r="G41" s="195"/>
      <c r="H41" s="148"/>
      <c r="I41" s="196"/>
      <c r="J41" s="148"/>
      <c r="K41" s="197"/>
    </row>
    <row r="42" spans="1:11" x14ac:dyDescent="0.3">
      <c r="D42" s="97"/>
      <c r="E42" s="186"/>
      <c r="F42" s="194"/>
      <c r="G42" s="195"/>
      <c r="H42" s="148"/>
      <c r="I42" s="196"/>
      <c r="J42" s="148"/>
      <c r="K42" s="197"/>
    </row>
    <row r="43" spans="1:11" x14ac:dyDescent="0.3">
      <c r="A43" s="3"/>
      <c r="D43" s="97"/>
      <c r="E43" s="186"/>
      <c r="F43" s="194"/>
      <c r="G43" s="195"/>
      <c r="H43" s="148"/>
      <c r="I43" s="196"/>
      <c r="J43" s="148"/>
      <c r="K43" s="197"/>
    </row>
    <row r="44" spans="1:11" x14ac:dyDescent="0.3">
      <c r="A44" s="3"/>
      <c r="D44" s="97"/>
      <c r="E44" s="186"/>
      <c r="F44" s="194"/>
      <c r="G44" s="195"/>
      <c r="H44" s="148"/>
      <c r="I44" s="196"/>
      <c r="J44" s="148"/>
      <c r="K44" s="197"/>
    </row>
    <row r="45" spans="1:11" x14ac:dyDescent="0.3">
      <c r="A45" s="3"/>
      <c r="D45" s="97"/>
      <c r="E45" s="186"/>
      <c r="F45" s="194"/>
      <c r="G45" s="195"/>
      <c r="H45" s="148"/>
      <c r="I45" s="196"/>
      <c r="J45" s="148"/>
      <c r="K45" s="197"/>
    </row>
    <row r="46" spans="1:11" x14ac:dyDescent="0.3">
      <c r="A46" s="3"/>
      <c r="D46" s="97"/>
      <c r="E46" s="186"/>
      <c r="F46" s="194"/>
      <c r="G46" s="195"/>
      <c r="H46" s="148"/>
      <c r="I46" s="196"/>
      <c r="J46" s="148"/>
      <c r="K46" s="197"/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123</v>
      </c>
      <c r="F69" s="203">
        <f t="shared" ref="F69:K69" si="0">SUM(F39:F68)</f>
        <v>0</v>
      </c>
      <c r="G69" s="204">
        <f t="shared" si="0"/>
        <v>0</v>
      </c>
      <c r="H69" s="205">
        <f t="shared" si="0"/>
        <v>0</v>
      </c>
      <c r="I69" s="206">
        <f t="shared" si="0"/>
        <v>0</v>
      </c>
      <c r="J69" s="205">
        <f t="shared" si="0"/>
        <v>0</v>
      </c>
      <c r="K69" s="207">
        <f t="shared" si="0"/>
        <v>0</v>
      </c>
    </row>
    <row r="71" spans="1:11" ht="18" x14ac:dyDescent="0.3">
      <c r="B71" s="9" t="s">
        <v>124</v>
      </c>
    </row>
    <row r="72" spans="1:11" s="81" customFormat="1" x14ac:dyDescent="0.3">
      <c r="B72" s="82"/>
      <c r="D72" s="321" t="s">
        <v>67</v>
      </c>
      <c r="E72" s="322"/>
      <c r="F72" s="152" t="s">
        <v>181</v>
      </c>
      <c r="G72" s="153" t="s">
        <v>182</v>
      </c>
      <c r="H72" s="130" t="s">
        <v>183</v>
      </c>
      <c r="I72" s="129"/>
      <c r="J72" s="164"/>
    </row>
    <row r="73" spans="1:11" s="1" customFormat="1" x14ac:dyDescent="0.3">
      <c r="B73" s="2"/>
      <c r="D73" s="87"/>
      <c r="E73" s="180" t="s">
        <v>73</v>
      </c>
      <c r="F73" s="208"/>
      <c r="G73" s="209"/>
      <c r="H73" s="183"/>
      <c r="I73" s="184"/>
      <c r="J73" s="210"/>
    </row>
    <row r="74" spans="1:11" x14ac:dyDescent="0.3">
      <c r="D74" s="97"/>
      <c r="E74" s="186"/>
      <c r="F74" s="211"/>
      <c r="G74" s="212"/>
      <c r="H74" s="101"/>
      <c r="I74" s="100"/>
      <c r="J74" s="213"/>
      <c r="K74" s="3"/>
    </row>
    <row r="75" spans="1:11" x14ac:dyDescent="0.3">
      <c r="D75" s="97"/>
      <c r="E75" s="186"/>
      <c r="F75" s="211"/>
      <c r="G75" s="212"/>
      <c r="H75" s="101"/>
      <c r="I75" s="100"/>
      <c r="J75" s="213"/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123</v>
      </c>
      <c r="F78" s="203">
        <f>SUM(F73:F77)</f>
        <v>0</v>
      </c>
      <c r="G78" s="204">
        <f>SUM(G73:G77)</f>
        <v>0</v>
      </c>
      <c r="H78" s="205">
        <f>SUM(H73:H77)</f>
        <v>0</v>
      </c>
      <c r="I78" s="206">
        <f>SUM(I73:I77)</f>
        <v>0</v>
      </c>
      <c r="J78" s="217">
        <f>SUM(J73:J77)</f>
        <v>0</v>
      </c>
    </row>
    <row r="80" spans="1:11" s="5" customFormat="1" ht="23.4" x14ac:dyDescent="0.3">
      <c r="A80" s="6" t="s">
        <v>184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126</v>
      </c>
    </row>
    <row r="82" spans="1:11" s="81" customFormat="1" x14ac:dyDescent="0.3">
      <c r="B82" s="82"/>
      <c r="D82" s="321" t="s">
        <v>67</v>
      </c>
      <c r="E82" s="322"/>
      <c r="F82" s="178" t="s">
        <v>123</v>
      </c>
      <c r="G82" s="179" t="s">
        <v>181</v>
      </c>
      <c r="H82" s="130" t="s">
        <v>182</v>
      </c>
      <c r="I82" s="129" t="s">
        <v>183</v>
      </c>
      <c r="J82" s="141"/>
      <c r="K82" s="131"/>
    </row>
    <row r="83" spans="1:11" s="1" customFormat="1" x14ac:dyDescent="0.3">
      <c r="B83" s="2"/>
      <c r="D83" s="87" t="s">
        <v>73</v>
      </c>
      <c r="E83" s="180"/>
      <c r="F83" s="192"/>
      <c r="G83" s="193"/>
      <c r="H83" s="72"/>
      <c r="I83" s="70"/>
      <c r="J83" s="72"/>
      <c r="K83" s="73"/>
    </row>
    <row r="84" spans="1:11" x14ac:dyDescent="0.3">
      <c r="D84" s="97"/>
      <c r="E84" s="186"/>
      <c r="F84" s="194"/>
      <c r="G84" s="195"/>
      <c r="H84" s="148"/>
      <c r="I84" s="196"/>
      <c r="J84" s="148"/>
      <c r="K84" s="197"/>
    </row>
    <row r="85" spans="1:11" x14ac:dyDescent="0.3">
      <c r="D85" s="97"/>
      <c r="E85" s="186"/>
      <c r="F85" s="194"/>
      <c r="G85" s="195"/>
      <c r="H85" s="148"/>
      <c r="I85" s="196"/>
      <c r="J85" s="148"/>
      <c r="K85" s="197"/>
    </row>
    <row r="86" spans="1:11" x14ac:dyDescent="0.3">
      <c r="D86" s="97"/>
      <c r="E86" s="186"/>
      <c r="F86" s="194"/>
      <c r="G86" s="195"/>
      <c r="H86" s="148"/>
      <c r="I86" s="196"/>
      <c r="J86" s="148"/>
      <c r="K86" s="197"/>
    </row>
    <row r="87" spans="1:11" x14ac:dyDescent="0.3">
      <c r="A87" s="3"/>
      <c r="D87" s="97"/>
      <c r="E87" s="186"/>
      <c r="F87" s="194"/>
      <c r="G87" s="195"/>
      <c r="H87" s="148"/>
      <c r="I87" s="196"/>
      <c r="J87" s="148"/>
      <c r="K87" s="197"/>
    </row>
    <row r="88" spans="1:11" x14ac:dyDescent="0.3">
      <c r="A88" s="3"/>
      <c r="D88" s="97"/>
      <c r="E88" s="186"/>
      <c r="F88" s="194"/>
      <c r="G88" s="195"/>
      <c r="H88" s="148"/>
      <c r="I88" s="196"/>
      <c r="J88" s="148"/>
      <c r="K88" s="197"/>
    </row>
    <row r="89" spans="1:11" x14ac:dyDescent="0.3">
      <c r="A89" s="3"/>
      <c r="D89" s="97"/>
      <c r="E89" s="186"/>
      <c r="F89" s="194"/>
      <c r="G89" s="195"/>
      <c r="H89" s="148"/>
      <c r="I89" s="196"/>
      <c r="J89" s="148"/>
      <c r="K89" s="197"/>
    </row>
    <row r="90" spans="1:11" x14ac:dyDescent="0.3">
      <c r="A90" s="3"/>
      <c r="D90" s="97"/>
      <c r="E90" s="186"/>
      <c r="F90" s="194"/>
      <c r="G90" s="195"/>
      <c r="H90" s="148"/>
      <c r="I90" s="196"/>
      <c r="J90" s="148"/>
      <c r="K90" s="197"/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123</v>
      </c>
      <c r="F113" s="203">
        <f t="shared" ref="F113:K113" si="1">SUM(F83:F112)</f>
        <v>0</v>
      </c>
      <c r="G113" s="204">
        <f t="shared" si="1"/>
        <v>0</v>
      </c>
      <c r="H113" s="205">
        <f t="shared" si="1"/>
        <v>0</v>
      </c>
      <c r="I113" s="206">
        <f t="shared" si="1"/>
        <v>0</v>
      </c>
      <c r="J113" s="205">
        <f t="shared" si="1"/>
        <v>0</v>
      </c>
      <c r="K113" s="207">
        <f t="shared" si="1"/>
        <v>0</v>
      </c>
    </row>
    <row r="114" spans="1:11" s="39" customFormat="1" x14ac:dyDescent="0.3"/>
    <row r="115" spans="1:11" ht="18" x14ac:dyDescent="0.3">
      <c r="B115" s="9" t="s">
        <v>127</v>
      </c>
    </row>
    <row r="116" spans="1:11" s="81" customFormat="1" x14ac:dyDescent="0.3">
      <c r="B116" s="82"/>
      <c r="D116" s="321" t="s">
        <v>67</v>
      </c>
      <c r="E116" s="322"/>
      <c r="F116" s="178" t="s">
        <v>123</v>
      </c>
      <c r="G116" s="138" t="s">
        <v>181</v>
      </c>
      <c r="H116" s="130" t="s">
        <v>182</v>
      </c>
      <c r="I116" s="129" t="s">
        <v>183</v>
      </c>
      <c r="J116" s="139"/>
      <c r="K116" s="131"/>
    </row>
    <row r="117" spans="1:11" s="1" customFormat="1" x14ac:dyDescent="0.3">
      <c r="B117" s="2"/>
      <c r="D117" s="87" t="s">
        <v>73</v>
      </c>
      <c r="E117" s="180"/>
      <c r="F117" s="218"/>
      <c r="G117" s="219"/>
      <c r="H117" s="144"/>
      <c r="I117" s="145"/>
      <c r="J117" s="144"/>
      <c r="K117" s="146"/>
    </row>
    <row r="118" spans="1:11" x14ac:dyDescent="0.3">
      <c r="D118" s="97"/>
      <c r="E118" s="186"/>
      <c r="F118" s="220"/>
      <c r="G118" s="221"/>
      <c r="H118" s="105"/>
      <c r="I118" s="104"/>
      <c r="J118" s="105"/>
      <c r="K118" s="106"/>
    </row>
    <row r="119" spans="1:11" x14ac:dyDescent="0.3">
      <c r="D119" s="97"/>
      <c r="E119" s="186"/>
      <c r="F119" s="220"/>
      <c r="G119" s="221"/>
      <c r="H119" s="105"/>
      <c r="I119" s="104"/>
      <c r="J119" s="105"/>
      <c r="K119" s="106"/>
    </row>
    <row r="120" spans="1:11" x14ac:dyDescent="0.3">
      <c r="D120" s="97"/>
      <c r="E120" s="186"/>
      <c r="F120" s="220"/>
      <c r="G120" s="221"/>
      <c r="H120" s="105"/>
      <c r="I120" s="104"/>
      <c r="J120" s="105"/>
      <c r="K120" s="106"/>
    </row>
    <row r="121" spans="1:11" x14ac:dyDescent="0.3">
      <c r="A121" s="3"/>
      <c r="D121" s="97"/>
      <c r="E121" s="186"/>
      <c r="F121" s="220"/>
      <c r="G121" s="221"/>
      <c r="H121" s="105"/>
      <c r="I121" s="104"/>
      <c r="J121" s="105"/>
      <c r="K121" s="106"/>
    </row>
    <row r="122" spans="1:11" x14ac:dyDescent="0.3">
      <c r="A122" s="3"/>
      <c r="D122" s="97"/>
      <c r="E122" s="186"/>
      <c r="F122" s="220"/>
      <c r="G122" s="221"/>
      <c r="H122" s="105"/>
      <c r="I122" s="104"/>
      <c r="J122" s="105"/>
      <c r="K122" s="106"/>
    </row>
    <row r="123" spans="1:11" x14ac:dyDescent="0.3">
      <c r="A123" s="3"/>
      <c r="D123" s="97"/>
      <c r="E123" s="186"/>
      <c r="F123" s="220"/>
      <c r="G123" s="221"/>
      <c r="H123" s="105"/>
      <c r="I123" s="104"/>
      <c r="J123" s="105"/>
      <c r="K123" s="106"/>
    </row>
    <row r="124" spans="1:11" x14ac:dyDescent="0.3">
      <c r="A124" s="3"/>
      <c r="D124" s="97"/>
      <c r="E124" s="186"/>
      <c r="F124" s="220"/>
      <c r="G124" s="221"/>
      <c r="H124" s="105"/>
      <c r="I124" s="104"/>
      <c r="J124" s="105"/>
      <c r="K124" s="106"/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123</v>
      </c>
      <c r="F147" s="224">
        <f t="shared" ref="F147:K147" si="2">SUM(F117:F146)</f>
        <v>0</v>
      </c>
      <c r="G147" s="225">
        <f t="shared" si="2"/>
        <v>0</v>
      </c>
      <c r="H147" s="226">
        <f t="shared" si="2"/>
        <v>0</v>
      </c>
      <c r="I147" s="227">
        <f t="shared" si="2"/>
        <v>0</v>
      </c>
      <c r="J147" s="226">
        <f t="shared" si="2"/>
        <v>0</v>
      </c>
      <c r="K147" s="228">
        <f t="shared" si="2"/>
        <v>0</v>
      </c>
    </row>
    <row r="148" spans="1:15" s="39" customFormat="1" x14ac:dyDescent="0.3">
      <c r="B148" s="40"/>
      <c r="D148" s="39" t="s">
        <v>47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185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129</v>
      </c>
    </row>
    <row r="152" spans="1:15" s="81" customFormat="1" x14ac:dyDescent="0.3">
      <c r="B152" s="82"/>
      <c r="D152" s="319" t="s">
        <v>67</v>
      </c>
      <c r="E152" s="320"/>
      <c r="F152" s="323" t="s">
        <v>33</v>
      </c>
      <c r="G152" s="324"/>
      <c r="H152" s="324"/>
      <c r="I152" s="325"/>
      <c r="J152" s="323" t="s">
        <v>37</v>
      </c>
      <c r="K152" s="324"/>
      <c r="L152" s="324"/>
      <c r="M152" s="325"/>
    </row>
    <row r="153" spans="1:15" s="81" customFormat="1" x14ac:dyDescent="0.3">
      <c r="B153" s="82"/>
      <c r="D153" s="321"/>
      <c r="E153" s="322"/>
      <c r="F153" s="83" t="s">
        <v>38</v>
      </c>
      <c r="G153" s="84" t="s">
        <v>39</v>
      </c>
      <c r="H153" s="85" t="s">
        <v>40</v>
      </c>
      <c r="I153" s="86"/>
      <c r="J153" s="83" t="s">
        <v>38</v>
      </c>
      <c r="K153" s="84" t="s">
        <v>39</v>
      </c>
      <c r="L153" s="85" t="s">
        <v>40</v>
      </c>
      <c r="M153" s="86"/>
    </row>
    <row r="154" spans="1:15" s="1" customFormat="1" x14ac:dyDescent="0.3">
      <c r="B154" s="2"/>
      <c r="D154" s="87" t="s">
        <v>73</v>
      </c>
      <c r="E154" s="180"/>
      <c r="F154" s="229"/>
      <c r="G154" s="230"/>
      <c r="H154" s="231"/>
      <c r="I154" s="232"/>
      <c r="J154" s="93" t="s">
        <v>73</v>
      </c>
      <c r="K154" s="94"/>
      <c r="L154" s="95"/>
      <c r="M154" s="96"/>
    </row>
    <row r="155" spans="1:15" x14ac:dyDescent="0.3">
      <c r="D155" s="97"/>
      <c r="E155" s="186"/>
      <c r="F155" s="233"/>
      <c r="G155" s="196"/>
      <c r="H155" s="148"/>
      <c r="I155" s="197"/>
      <c r="J155" s="103"/>
      <c r="K155" s="104"/>
      <c r="L155" s="105"/>
      <c r="M155" s="106"/>
    </row>
    <row r="156" spans="1:15" x14ac:dyDescent="0.3">
      <c r="D156" s="97"/>
      <c r="E156" s="186"/>
      <c r="F156" s="233"/>
      <c r="G156" s="196"/>
      <c r="H156" s="148"/>
      <c r="I156" s="197"/>
      <c r="J156" s="103"/>
      <c r="K156" s="104"/>
      <c r="L156" s="105"/>
      <c r="M156" s="106"/>
    </row>
    <row r="157" spans="1:15" x14ac:dyDescent="0.3">
      <c r="D157" s="97"/>
      <c r="E157" s="186"/>
      <c r="F157" s="233"/>
      <c r="G157" s="196"/>
      <c r="H157" s="148"/>
      <c r="I157" s="197"/>
      <c r="J157" s="103"/>
      <c r="K157" s="104"/>
      <c r="L157" s="105"/>
      <c r="M157" s="106"/>
    </row>
    <row r="158" spans="1:15" x14ac:dyDescent="0.3">
      <c r="A158" s="3"/>
      <c r="D158" s="97"/>
      <c r="E158" s="186"/>
      <c r="F158" s="233"/>
      <c r="G158" s="196"/>
      <c r="H158" s="148"/>
      <c r="I158" s="197"/>
      <c r="J158" s="103"/>
      <c r="K158" s="104"/>
      <c r="L158" s="105"/>
      <c r="M158" s="106"/>
    </row>
    <row r="159" spans="1:15" x14ac:dyDescent="0.3">
      <c r="A159" s="3"/>
      <c r="D159" s="97"/>
      <c r="E159" s="186"/>
      <c r="F159" s="233"/>
      <c r="G159" s="196"/>
      <c r="H159" s="148"/>
      <c r="I159" s="197"/>
      <c r="J159" s="103"/>
      <c r="K159" s="104"/>
      <c r="L159" s="105"/>
      <c r="M159" s="106"/>
    </row>
    <row r="160" spans="1:15" x14ac:dyDescent="0.3">
      <c r="A160" s="3"/>
      <c r="D160" s="97"/>
      <c r="E160" s="186"/>
      <c r="F160" s="233"/>
      <c r="G160" s="196"/>
      <c r="H160" s="148"/>
      <c r="I160" s="197"/>
      <c r="J160" s="103"/>
      <c r="K160" s="104"/>
      <c r="L160" s="105"/>
      <c r="M160" s="106"/>
    </row>
    <row r="161" spans="1:13" x14ac:dyDescent="0.3">
      <c r="A161" s="3"/>
      <c r="D161" s="97"/>
      <c r="E161" s="186"/>
      <c r="F161" s="233"/>
      <c r="G161" s="196"/>
      <c r="H161" s="148"/>
      <c r="I161" s="197"/>
      <c r="J161" s="103"/>
      <c r="K161" s="104"/>
      <c r="L161" s="105"/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123</v>
      </c>
      <c r="F184" s="235">
        <f t="shared" ref="F184:M184" si="3">SUM(F154:F183)</f>
        <v>0</v>
      </c>
      <c r="G184" s="236">
        <f t="shared" si="3"/>
        <v>0</v>
      </c>
      <c r="H184" s="236">
        <f t="shared" si="3"/>
        <v>0</v>
      </c>
      <c r="I184" s="237">
        <f t="shared" si="3"/>
        <v>0</v>
      </c>
      <c r="J184" s="238">
        <f t="shared" si="3"/>
        <v>0</v>
      </c>
      <c r="K184" s="119">
        <f t="shared" si="3"/>
        <v>0</v>
      </c>
      <c r="L184" s="119">
        <f t="shared" si="3"/>
        <v>0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130</v>
      </c>
    </row>
    <row r="187" spans="1:13" s="81" customFormat="1" x14ac:dyDescent="0.3">
      <c r="B187" s="82"/>
      <c r="D187" s="319" t="s">
        <v>67</v>
      </c>
      <c r="E187" s="320"/>
      <c r="F187" s="323" t="s">
        <v>36</v>
      </c>
      <c r="G187" s="324"/>
      <c r="H187" s="324"/>
      <c r="I187" s="325"/>
      <c r="J187" s="323" t="s">
        <v>131</v>
      </c>
      <c r="K187" s="324"/>
      <c r="L187" s="324"/>
      <c r="M187" s="325"/>
    </row>
    <row r="188" spans="1:13" s="81" customFormat="1" x14ac:dyDescent="0.3">
      <c r="B188" s="82"/>
      <c r="D188" s="321"/>
      <c r="E188" s="322"/>
      <c r="F188" s="83" t="s">
        <v>38</v>
      </c>
      <c r="G188" s="84" t="s">
        <v>39</v>
      </c>
      <c r="H188" s="85" t="s">
        <v>40</v>
      </c>
      <c r="I188" s="86"/>
      <c r="J188" s="83" t="s">
        <v>38</v>
      </c>
      <c r="K188" s="84" t="s">
        <v>39</v>
      </c>
      <c r="L188" s="85" t="s">
        <v>40</v>
      </c>
      <c r="M188" s="86"/>
    </row>
    <row r="189" spans="1:13" s="1" customFormat="1" x14ac:dyDescent="0.3">
      <c r="B189" s="2"/>
      <c r="D189" s="87" t="s">
        <v>73</v>
      </c>
      <c r="E189" s="180"/>
      <c r="F189" s="89"/>
      <c r="G189" s="90"/>
      <c r="H189" s="91"/>
      <c r="I189" s="92"/>
      <c r="J189" s="93" t="s">
        <v>73</v>
      </c>
      <c r="K189" s="94"/>
      <c r="L189" s="95"/>
      <c r="M189" s="96"/>
    </row>
    <row r="190" spans="1:13" x14ac:dyDescent="0.3">
      <c r="D190" s="97"/>
      <c r="E190" s="186"/>
      <c r="F190" s="99"/>
      <c r="G190" s="100"/>
      <c r="H190" s="101"/>
      <c r="I190" s="102"/>
      <c r="J190" s="103"/>
      <c r="K190" s="104"/>
      <c r="L190" s="105"/>
      <c r="M190" s="106"/>
    </row>
    <row r="191" spans="1:13" x14ac:dyDescent="0.3">
      <c r="D191" s="97"/>
      <c r="E191" s="186"/>
      <c r="F191" s="99"/>
      <c r="G191" s="100"/>
      <c r="H191" s="101"/>
      <c r="I191" s="102"/>
      <c r="J191" s="103"/>
      <c r="K191" s="104"/>
      <c r="L191" s="105"/>
      <c r="M191" s="106"/>
    </row>
    <row r="192" spans="1:13" x14ac:dyDescent="0.3">
      <c r="D192" s="97"/>
      <c r="E192" s="186"/>
      <c r="F192" s="99"/>
      <c r="G192" s="100"/>
      <c r="H192" s="101"/>
      <c r="I192" s="102"/>
      <c r="J192" s="103"/>
      <c r="K192" s="104"/>
      <c r="L192" s="105"/>
      <c r="M192" s="106"/>
    </row>
    <row r="193" spans="1:13" x14ac:dyDescent="0.3">
      <c r="A193" s="3"/>
      <c r="D193" s="97"/>
      <c r="E193" s="186"/>
      <c r="F193" s="99"/>
      <c r="G193" s="100"/>
      <c r="H193" s="101"/>
      <c r="I193" s="102"/>
      <c r="J193" s="103"/>
      <c r="K193" s="104"/>
      <c r="L193" s="105"/>
      <c r="M193" s="106"/>
    </row>
    <row r="194" spans="1:13" x14ac:dyDescent="0.3">
      <c r="A194" s="3"/>
      <c r="D194" s="97"/>
      <c r="E194" s="186"/>
      <c r="F194" s="99"/>
      <c r="G194" s="100"/>
      <c r="H194" s="101"/>
      <c r="I194" s="102"/>
      <c r="J194" s="103"/>
      <c r="K194" s="104"/>
      <c r="L194" s="105"/>
      <c r="M194" s="106"/>
    </row>
    <row r="195" spans="1:13" x14ac:dyDescent="0.3">
      <c r="A195" s="3"/>
      <c r="D195" s="97"/>
      <c r="E195" s="186"/>
      <c r="F195" s="99"/>
      <c r="G195" s="100"/>
      <c r="H195" s="101"/>
      <c r="I195" s="102"/>
      <c r="J195" s="103"/>
      <c r="K195" s="104"/>
      <c r="L195" s="105"/>
      <c r="M195" s="106"/>
    </row>
    <row r="196" spans="1:13" x14ac:dyDescent="0.3">
      <c r="A196" s="3"/>
      <c r="D196" s="97"/>
      <c r="E196" s="186"/>
      <c r="F196" s="99"/>
      <c r="G196" s="100"/>
      <c r="H196" s="101"/>
      <c r="I196" s="102"/>
      <c r="J196" s="103"/>
      <c r="K196" s="104"/>
      <c r="L196" s="105"/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41</v>
      </c>
      <c r="J219" s="118" t="s">
        <v>73</v>
      </c>
      <c r="K219" s="119"/>
      <c r="L219" s="119"/>
      <c r="M219" s="120"/>
    </row>
    <row r="221" spans="1:13" s="5" customFormat="1" ht="23.4" x14ac:dyDescent="0.3">
      <c r="A221" s="6" t="s">
        <v>186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133</v>
      </c>
    </row>
    <row r="223" spans="1:13" s="81" customFormat="1" ht="28.8" x14ac:dyDescent="0.3">
      <c r="B223" s="82"/>
      <c r="D223" s="321" t="s">
        <v>67</v>
      </c>
      <c r="E223" s="322"/>
      <c r="F223" s="152" t="s">
        <v>68</v>
      </c>
      <c r="G223" s="163" t="s">
        <v>105</v>
      </c>
      <c r="H223" s="130" t="s">
        <v>106</v>
      </c>
      <c r="I223" s="129" t="s">
        <v>107</v>
      </c>
      <c r="J223" s="141" t="s">
        <v>108</v>
      </c>
      <c r="K223" s="131" t="s">
        <v>134</v>
      </c>
    </row>
    <row r="224" spans="1:13" s="1" customFormat="1" x14ac:dyDescent="0.3">
      <c r="B224" s="2"/>
      <c r="D224" s="87" t="s">
        <v>73</v>
      </c>
      <c r="E224" s="180"/>
      <c r="F224" s="239"/>
      <c r="G224" s="240"/>
      <c r="H224" s="241"/>
      <c r="I224" s="240"/>
      <c r="J224" s="241"/>
      <c r="K224" s="242"/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135</v>
      </c>
    </row>
    <row r="256" spans="1:11" s="81" customFormat="1" ht="28.8" x14ac:dyDescent="0.3">
      <c r="B256" s="82"/>
      <c r="D256" s="251" t="s">
        <v>136</v>
      </c>
      <c r="E256" s="252" t="s">
        <v>75</v>
      </c>
      <c r="F256" s="152" t="s">
        <v>68</v>
      </c>
      <c r="G256" s="163" t="s">
        <v>105</v>
      </c>
      <c r="H256" s="130" t="s">
        <v>106</v>
      </c>
      <c r="I256" s="129" t="s">
        <v>107</v>
      </c>
      <c r="J256" s="141" t="s">
        <v>108</v>
      </c>
      <c r="K256" s="131" t="s">
        <v>134</v>
      </c>
    </row>
    <row r="257" spans="1:11" s="1" customFormat="1" x14ac:dyDescent="0.3">
      <c r="B257" s="2"/>
      <c r="D257" s="87" t="s">
        <v>187</v>
      </c>
      <c r="E257" s="253">
        <v>0</v>
      </c>
      <c r="F257" s="239">
        <v>4.45</v>
      </c>
      <c r="G257" s="240">
        <v>4</v>
      </c>
      <c r="H257" s="241">
        <v>4.9000000000000004</v>
      </c>
      <c r="I257" s="240">
        <v>3.85</v>
      </c>
      <c r="J257" s="241">
        <v>4.3</v>
      </c>
      <c r="K257" s="242">
        <v>5.5</v>
      </c>
    </row>
    <row r="258" spans="1:11" x14ac:dyDescent="0.3">
      <c r="D258" s="97" t="s">
        <v>183</v>
      </c>
      <c r="E258" s="254">
        <v>0</v>
      </c>
      <c r="F258" s="243">
        <v>3.25</v>
      </c>
      <c r="G258" s="244">
        <v>4.45</v>
      </c>
      <c r="H258" s="245">
        <v>3.4</v>
      </c>
      <c r="I258" s="244">
        <v>3.1</v>
      </c>
      <c r="J258" s="245">
        <v>3.25</v>
      </c>
      <c r="K258" s="246">
        <v>4.75</v>
      </c>
    </row>
    <row r="259" spans="1:11" x14ac:dyDescent="0.3">
      <c r="D259" s="97" t="s">
        <v>181</v>
      </c>
      <c r="E259" s="254">
        <v>0</v>
      </c>
      <c r="F259" s="243">
        <v>5.05</v>
      </c>
      <c r="G259" s="244">
        <v>3.25</v>
      </c>
      <c r="H259" s="245">
        <v>4.3</v>
      </c>
      <c r="I259" s="244">
        <v>4.75</v>
      </c>
      <c r="J259" s="245">
        <v>3.7</v>
      </c>
      <c r="K259" s="246">
        <v>6.25</v>
      </c>
    </row>
    <row r="260" spans="1:11" x14ac:dyDescent="0.3">
      <c r="D260" s="97"/>
      <c r="E260" s="254"/>
      <c r="F260" s="243"/>
      <c r="G260" s="244"/>
      <c r="H260" s="245"/>
      <c r="I260" s="244"/>
      <c r="J260" s="245"/>
      <c r="K260" s="246"/>
    </row>
    <row r="261" spans="1:11" x14ac:dyDescent="0.3">
      <c r="A261" s="3"/>
      <c r="D261" s="97"/>
      <c r="E261" s="254"/>
      <c r="F261" s="243"/>
      <c r="G261" s="244"/>
      <c r="H261" s="245"/>
      <c r="I261" s="244"/>
      <c r="J261" s="245"/>
      <c r="K261" s="246"/>
    </row>
    <row r="262" spans="1:11" x14ac:dyDescent="0.3">
      <c r="A262" s="3"/>
      <c r="D262" s="97"/>
      <c r="E262" s="254"/>
      <c r="F262" s="243"/>
      <c r="G262" s="244"/>
      <c r="H262" s="245"/>
      <c r="I262" s="244"/>
      <c r="J262" s="245"/>
      <c r="K262" s="246"/>
    </row>
    <row r="263" spans="1:11" x14ac:dyDescent="0.3">
      <c r="A263" s="3"/>
      <c r="D263" s="97"/>
      <c r="E263" s="254"/>
      <c r="F263" s="243"/>
      <c r="G263" s="244"/>
      <c r="H263" s="245"/>
      <c r="I263" s="244"/>
      <c r="J263" s="245"/>
      <c r="K263" s="246"/>
    </row>
    <row r="264" spans="1:11" x14ac:dyDescent="0.3">
      <c r="A264" s="3"/>
      <c r="D264" s="97"/>
      <c r="E264" s="254"/>
      <c r="F264" s="243"/>
      <c r="G264" s="244"/>
      <c r="H264" s="245"/>
      <c r="I264" s="244"/>
      <c r="J264" s="245"/>
      <c r="K264" s="246"/>
    </row>
    <row r="265" spans="1:11" x14ac:dyDescent="0.3">
      <c r="A265" s="3"/>
      <c r="D265" s="97"/>
      <c r="E265" s="254"/>
      <c r="F265" s="243"/>
      <c r="G265" s="244"/>
      <c r="H265" s="245"/>
      <c r="I265" s="244"/>
      <c r="J265" s="245"/>
      <c r="K265" s="246"/>
    </row>
    <row r="266" spans="1:11" x14ac:dyDescent="0.3">
      <c r="A266" s="3"/>
      <c r="D266" s="97"/>
      <c r="E266" s="254"/>
      <c r="F266" s="243"/>
      <c r="G266" s="244"/>
      <c r="H266" s="245"/>
      <c r="I266" s="244"/>
      <c r="J266" s="245"/>
      <c r="K266" s="246"/>
    </row>
    <row r="267" spans="1:11" x14ac:dyDescent="0.3">
      <c r="A267" s="3"/>
      <c r="D267" s="97"/>
      <c r="E267" s="254"/>
      <c r="F267" s="243"/>
      <c r="G267" s="244"/>
      <c r="H267" s="245"/>
      <c r="I267" s="244"/>
      <c r="J267" s="245"/>
      <c r="K267" s="246"/>
    </row>
    <row r="268" spans="1:11" x14ac:dyDescent="0.3">
      <c r="A268" s="3"/>
      <c r="D268" s="97"/>
      <c r="E268" s="254"/>
      <c r="F268" s="243"/>
      <c r="G268" s="244"/>
      <c r="H268" s="245"/>
      <c r="I268" s="244"/>
      <c r="J268" s="245"/>
      <c r="K268" s="246"/>
    </row>
    <row r="269" spans="1:11" x14ac:dyDescent="0.3">
      <c r="A269" s="3"/>
      <c r="D269" s="97"/>
      <c r="E269" s="254"/>
      <c r="F269" s="243"/>
      <c r="G269" s="244"/>
      <c r="H269" s="245"/>
      <c r="I269" s="244"/>
      <c r="J269" s="245"/>
      <c r="K269" s="246"/>
    </row>
    <row r="270" spans="1:11" x14ac:dyDescent="0.3">
      <c r="A270" s="3"/>
      <c r="D270" s="97"/>
      <c r="E270" s="254"/>
      <c r="F270" s="243"/>
      <c r="G270" s="244"/>
      <c r="H270" s="245"/>
      <c r="I270" s="244"/>
      <c r="J270" s="245"/>
      <c r="K270" s="246"/>
    </row>
    <row r="271" spans="1:11" x14ac:dyDescent="0.3">
      <c r="A271" s="3"/>
      <c r="D271" s="97"/>
      <c r="E271" s="254"/>
      <c r="F271" s="243"/>
      <c r="G271" s="244"/>
      <c r="H271" s="245"/>
      <c r="I271" s="244"/>
      <c r="J271" s="245"/>
      <c r="K271" s="246"/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137</v>
      </c>
    </row>
    <row r="289" spans="1:11" s="81" customFormat="1" ht="28.8" x14ac:dyDescent="0.3">
      <c r="B289" s="82"/>
      <c r="D289" s="256"/>
      <c r="E289" s="257"/>
      <c r="F289" s="258" t="s">
        <v>68</v>
      </c>
      <c r="G289" s="259" t="s">
        <v>105</v>
      </c>
      <c r="H289" s="260" t="s">
        <v>106</v>
      </c>
      <c r="I289" s="261" t="s">
        <v>107</v>
      </c>
      <c r="J289" s="262" t="s">
        <v>108</v>
      </c>
      <c r="K289" s="263" t="s">
        <v>134</v>
      </c>
    </row>
    <row r="290" spans="1:11" x14ac:dyDescent="0.3">
      <c r="E290" s="202" t="s">
        <v>138</v>
      </c>
      <c r="F290" s="247">
        <v>4.9000000000000004</v>
      </c>
      <c r="G290" s="248">
        <v>4.9000000000000004</v>
      </c>
      <c r="H290" s="249">
        <v>2</v>
      </c>
      <c r="I290" s="248">
        <v>10</v>
      </c>
      <c r="J290" s="249">
        <v>2.6</v>
      </c>
      <c r="K290" s="250">
        <v>5.9</v>
      </c>
    </row>
    <row r="292" spans="1:11" s="5" customFormat="1" ht="23.4" x14ac:dyDescent="0.3">
      <c r="A292" s="6" t="s">
        <v>188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140</v>
      </c>
    </row>
    <row r="294" spans="1:11" s="171" customFormat="1" x14ac:dyDescent="0.3">
      <c r="C294" s="171" t="s">
        <v>141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1" t="s">
        <v>67</v>
      </c>
      <c r="E296" s="322"/>
      <c r="F296" s="152" t="s">
        <v>189</v>
      </c>
      <c r="G296" s="163" t="s">
        <v>190</v>
      </c>
      <c r="H296" s="164" t="s">
        <v>142</v>
      </c>
    </row>
    <row r="297" spans="1:11" s="1" customFormat="1" x14ac:dyDescent="0.3">
      <c r="B297" s="2"/>
      <c r="D297" s="87" t="s">
        <v>73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145</v>
      </c>
    </row>
    <row r="329" spans="1:11" s="81" customFormat="1" x14ac:dyDescent="0.3">
      <c r="B329" s="82"/>
      <c r="D329" s="251" t="s">
        <v>136</v>
      </c>
      <c r="E329" s="252" t="s">
        <v>75</v>
      </c>
      <c r="F329" s="152" t="s">
        <v>189</v>
      </c>
      <c r="G329" s="163" t="s">
        <v>190</v>
      </c>
      <c r="H329" s="164" t="s">
        <v>142</v>
      </c>
    </row>
    <row r="330" spans="1:11" s="1" customFormat="1" x14ac:dyDescent="0.3">
      <c r="B330" s="2"/>
      <c r="D330" s="87" t="s">
        <v>73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146</v>
      </c>
    </row>
    <row r="362" spans="1:11" s="81" customFormat="1" x14ac:dyDescent="0.3">
      <c r="B362" s="82"/>
      <c r="D362" s="321" t="s">
        <v>67</v>
      </c>
      <c r="E362" s="322"/>
      <c r="F362" s="152" t="s">
        <v>189</v>
      </c>
      <c r="G362" s="163" t="s">
        <v>190</v>
      </c>
      <c r="H362" s="164" t="s">
        <v>142</v>
      </c>
    </row>
    <row r="363" spans="1:11" s="1" customFormat="1" x14ac:dyDescent="0.3">
      <c r="B363" s="2"/>
      <c r="D363" s="87"/>
      <c r="E363" s="253" t="s">
        <v>73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191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148</v>
      </c>
    </row>
    <row r="372" spans="1:11" s="81" customFormat="1" x14ac:dyDescent="0.3">
      <c r="B372" s="82"/>
      <c r="D372" s="321" t="s">
        <v>67</v>
      </c>
      <c r="E372" s="322"/>
      <c r="F372" s="178" t="s">
        <v>123</v>
      </c>
      <c r="G372" s="138" t="s">
        <v>181</v>
      </c>
      <c r="H372" s="130" t="s">
        <v>182</v>
      </c>
      <c r="I372" s="129" t="s">
        <v>183</v>
      </c>
      <c r="J372" s="139"/>
      <c r="K372" s="131"/>
    </row>
    <row r="373" spans="1:11" s="1" customFormat="1" x14ac:dyDescent="0.3">
      <c r="B373" s="2"/>
      <c r="D373" s="87"/>
      <c r="E373" s="180" t="s">
        <v>73</v>
      </c>
      <c r="F373" s="218"/>
      <c r="G373" s="219"/>
      <c r="H373" s="144"/>
      <c r="I373" s="145"/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123</v>
      </c>
      <c r="F379" s="224">
        <f t="shared" ref="F379:K379" si="4">SUM(F373:F378)</f>
        <v>0</v>
      </c>
      <c r="G379" s="225">
        <f t="shared" si="4"/>
        <v>0</v>
      </c>
      <c r="H379" s="226">
        <f t="shared" si="4"/>
        <v>0</v>
      </c>
      <c r="I379" s="227">
        <f t="shared" si="4"/>
        <v>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20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149</v>
      </c>
      <c r="G382" s="79"/>
      <c r="J382" s="79"/>
    </row>
    <row r="383" spans="1:11" s="81" customFormat="1" x14ac:dyDescent="0.3">
      <c r="B383" s="82"/>
      <c r="D383" s="321" t="s">
        <v>67</v>
      </c>
      <c r="E383" s="322"/>
      <c r="F383" s="178" t="s">
        <v>123</v>
      </c>
      <c r="G383" s="138" t="s">
        <v>181</v>
      </c>
      <c r="H383" s="130" t="s">
        <v>182</v>
      </c>
      <c r="I383" s="129" t="s">
        <v>183</v>
      </c>
      <c r="J383" s="139"/>
      <c r="K383" s="131"/>
    </row>
    <row r="384" spans="1:11" s="1" customFormat="1" x14ac:dyDescent="0.3">
      <c r="B384" s="2"/>
      <c r="D384" s="87" t="s">
        <v>73</v>
      </c>
      <c r="E384" s="180"/>
      <c r="F384" s="218"/>
      <c r="G384" s="219"/>
      <c r="H384" s="144"/>
      <c r="I384" s="145"/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123</v>
      </c>
      <c r="F414" s="224">
        <f t="shared" ref="F414:K414" si="5">SUM(F384:F413)</f>
        <v>0</v>
      </c>
      <c r="G414" s="225">
        <f t="shared" si="5"/>
        <v>0</v>
      </c>
      <c r="H414" s="226">
        <f t="shared" si="5"/>
        <v>0</v>
      </c>
      <c r="I414" s="227">
        <f t="shared" si="5"/>
        <v>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20</v>
      </c>
    </row>
    <row r="416" spans="1:11" x14ac:dyDescent="0.3">
      <c r="F416" s="39"/>
    </row>
    <row r="417" spans="1:11" ht="18" x14ac:dyDescent="0.3">
      <c r="A417" s="3"/>
      <c r="B417" s="9" t="s">
        <v>150</v>
      </c>
      <c r="G417" s="79"/>
      <c r="J417" s="79"/>
    </row>
    <row r="418" spans="1:11" s="81" customFormat="1" ht="28.8" x14ac:dyDescent="0.3">
      <c r="B418" s="82"/>
      <c r="D418" s="321" t="s">
        <v>67</v>
      </c>
      <c r="E418" s="322"/>
      <c r="F418" s="138" t="s">
        <v>151</v>
      </c>
      <c r="G418" s="130" t="s">
        <v>152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73</v>
      </c>
      <c r="E419" s="180"/>
      <c r="F419" s="218"/>
      <c r="G419" s="219"/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192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154</v>
      </c>
    </row>
    <row r="454" spans="1:11" s="81" customFormat="1" x14ac:dyDescent="0.3">
      <c r="B454" s="82"/>
      <c r="D454" s="321" t="s">
        <v>67</v>
      </c>
      <c r="E454" s="322"/>
      <c r="F454" s="178" t="s">
        <v>123</v>
      </c>
      <c r="G454" s="138" t="s">
        <v>38</v>
      </c>
      <c r="H454" s="130" t="s">
        <v>39</v>
      </c>
      <c r="I454" s="129" t="s">
        <v>40</v>
      </c>
      <c r="J454" s="164"/>
    </row>
    <row r="455" spans="1:11" s="1" customFormat="1" x14ac:dyDescent="0.3">
      <c r="B455" s="2"/>
      <c r="D455" s="87"/>
      <c r="E455" s="180" t="s">
        <v>73</v>
      </c>
      <c r="F455" s="218"/>
      <c r="G455" s="219"/>
      <c r="H455" s="144"/>
      <c r="I455" s="145"/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123</v>
      </c>
      <c r="F461" s="224">
        <f>SUM(F455:F460)</f>
        <v>0</v>
      </c>
      <c r="G461" s="225">
        <f>SUM(G455:G460)</f>
        <v>0</v>
      </c>
      <c r="H461" s="226">
        <f>SUM(H455:H460)</f>
        <v>0</v>
      </c>
      <c r="I461" s="227">
        <f>SUM(I455:I460)</f>
        <v>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155</v>
      </c>
      <c r="G463" s="79"/>
      <c r="J463" s="4"/>
      <c r="K463" s="3"/>
    </row>
    <row r="464" spans="1:11" s="81" customFormat="1" x14ac:dyDescent="0.3">
      <c r="B464" s="82"/>
      <c r="D464" s="321" t="s">
        <v>67</v>
      </c>
      <c r="E464" s="322"/>
      <c r="F464" s="178" t="s">
        <v>123</v>
      </c>
      <c r="G464" s="138" t="s">
        <v>38</v>
      </c>
      <c r="H464" s="130" t="s">
        <v>39</v>
      </c>
      <c r="I464" s="129" t="s">
        <v>40</v>
      </c>
      <c r="J464" s="164"/>
    </row>
    <row r="465" spans="1:11" s="1" customFormat="1" x14ac:dyDescent="0.3">
      <c r="B465" s="2"/>
      <c r="D465" s="87" t="s">
        <v>73</v>
      </c>
      <c r="E465" s="180"/>
      <c r="F465" s="218"/>
      <c r="G465" s="219"/>
      <c r="H465" s="144"/>
      <c r="I465" s="145"/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123</v>
      </c>
      <c r="F495" s="224">
        <f>SUM(F465:F494)</f>
        <v>0</v>
      </c>
      <c r="G495" s="225">
        <f>SUM(G465:G494)</f>
        <v>0</v>
      </c>
      <c r="H495" s="226">
        <f>SUM(H465:H494)</f>
        <v>0</v>
      </c>
      <c r="I495" s="227">
        <f>SUM(I465:I494)</f>
        <v>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193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157</v>
      </c>
    </row>
    <row r="499" spans="1:11" s="81" customFormat="1" x14ac:dyDescent="0.3">
      <c r="B499" s="82"/>
      <c r="D499" s="321" t="s">
        <v>67</v>
      </c>
      <c r="E499" s="322"/>
      <c r="F499" s="152" t="s">
        <v>181</v>
      </c>
      <c r="G499" s="153" t="s">
        <v>182</v>
      </c>
      <c r="H499" s="130" t="s">
        <v>183</v>
      </c>
      <c r="I499" s="129"/>
      <c r="J499" s="164"/>
    </row>
    <row r="500" spans="1:11" s="1" customFormat="1" x14ac:dyDescent="0.3">
      <c r="B500" s="2"/>
      <c r="D500" s="87" t="s">
        <v>73</v>
      </c>
      <c r="E500" s="180"/>
      <c r="F500" s="269"/>
      <c r="G500" s="155"/>
      <c r="H500" s="72"/>
      <c r="I500" s="70"/>
      <c r="J500" s="270"/>
    </row>
    <row r="501" spans="1:11" x14ac:dyDescent="0.3">
      <c r="D501" s="97"/>
      <c r="E501" s="186"/>
      <c r="F501" s="271"/>
      <c r="G501" s="158"/>
      <c r="H501" s="148"/>
      <c r="I501" s="196"/>
      <c r="J501" s="272"/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158</v>
      </c>
      <c r="F506" s="80"/>
      <c r="H506" s="276"/>
      <c r="I506" s="276"/>
    </row>
    <row r="507" spans="1:11" s="81" customFormat="1" x14ac:dyDescent="0.3">
      <c r="B507" s="82"/>
      <c r="D507" s="321" t="s">
        <v>67</v>
      </c>
      <c r="E507" s="322"/>
      <c r="F507" s="277" t="s">
        <v>181</v>
      </c>
      <c r="G507" s="153" t="s">
        <v>182</v>
      </c>
      <c r="H507" s="278" t="s">
        <v>183</v>
      </c>
      <c r="I507" s="279"/>
      <c r="J507" s="280"/>
    </row>
    <row r="508" spans="1:11" s="1" customFormat="1" x14ac:dyDescent="0.3">
      <c r="B508" s="2"/>
      <c r="D508" s="87" t="s">
        <v>73</v>
      </c>
      <c r="E508" s="180"/>
      <c r="F508" s="269"/>
      <c r="G508" s="155"/>
      <c r="H508" s="72"/>
      <c r="I508" s="70"/>
      <c r="J508" s="270"/>
    </row>
    <row r="509" spans="1:11" x14ac:dyDescent="0.3">
      <c r="A509" s="3"/>
      <c r="D509" s="97"/>
      <c r="E509" s="186"/>
      <c r="F509" s="271"/>
      <c r="G509" s="158"/>
      <c r="H509" s="148"/>
      <c r="I509" s="196"/>
      <c r="J509" s="272"/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159</v>
      </c>
    </row>
    <row r="515" spans="1:11" s="81" customFormat="1" x14ac:dyDescent="0.3">
      <c r="B515" s="82"/>
      <c r="D515" s="321" t="s">
        <v>67</v>
      </c>
      <c r="E515" s="321"/>
      <c r="F515" s="281"/>
    </row>
    <row r="516" spans="1:11" s="1" customFormat="1" x14ac:dyDescent="0.3">
      <c r="B516" s="2"/>
      <c r="D516" s="87" t="s">
        <v>73</v>
      </c>
      <c r="E516" s="180"/>
      <c r="F516" s="265"/>
    </row>
    <row r="517" spans="1:11" x14ac:dyDescent="0.3">
      <c r="A517" s="3"/>
      <c r="D517" s="97"/>
      <c r="E517" s="186"/>
      <c r="F517" s="266"/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123</v>
      </c>
      <c r="F521" s="282">
        <f>SUM(F516:F520)</f>
        <v>0</v>
      </c>
    </row>
    <row r="523" spans="1:11" s="5" customFormat="1" ht="23.4" x14ac:dyDescent="0.3">
      <c r="A523" s="6" t="s">
        <v>194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161</v>
      </c>
    </row>
    <row r="525" spans="1:11" s="81" customFormat="1" x14ac:dyDescent="0.3">
      <c r="B525" s="82"/>
      <c r="D525" s="321" t="s">
        <v>67</v>
      </c>
      <c r="E525" s="322"/>
      <c r="F525" s="152" t="s">
        <v>38</v>
      </c>
      <c r="G525" s="153" t="s">
        <v>39</v>
      </c>
      <c r="H525" s="130" t="s">
        <v>40</v>
      </c>
      <c r="I525" s="131"/>
    </row>
    <row r="526" spans="1:11" s="1" customFormat="1" x14ac:dyDescent="0.3">
      <c r="B526" s="2"/>
      <c r="D526" s="87" t="s">
        <v>73</v>
      </c>
      <c r="E526" s="180"/>
      <c r="F526" s="154"/>
      <c r="G526" s="165"/>
      <c r="H526" s="144"/>
      <c r="I526" s="146"/>
    </row>
    <row r="527" spans="1:11" x14ac:dyDescent="0.3">
      <c r="D527" s="97"/>
      <c r="E527" s="186"/>
      <c r="F527" s="157"/>
      <c r="G527" s="167"/>
      <c r="H527" s="105"/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158</v>
      </c>
      <c r="F532" s="80"/>
      <c r="H532" s="276"/>
      <c r="I532" s="80"/>
      <c r="J532" s="4"/>
    </row>
    <row r="533" spans="1:11" s="81" customFormat="1" x14ac:dyDescent="0.3">
      <c r="B533" s="82"/>
      <c r="D533" s="321" t="s">
        <v>67</v>
      </c>
      <c r="E533" s="322"/>
      <c r="F533" s="152" t="s">
        <v>38</v>
      </c>
      <c r="G533" s="153" t="s">
        <v>39</v>
      </c>
      <c r="H533" s="278" t="s">
        <v>40</v>
      </c>
      <c r="I533" s="285"/>
    </row>
    <row r="534" spans="1:11" s="1" customFormat="1" x14ac:dyDescent="0.3">
      <c r="B534" s="2"/>
      <c r="D534" s="87" t="s">
        <v>73</v>
      </c>
      <c r="E534" s="180"/>
      <c r="F534" s="269"/>
      <c r="G534" s="155"/>
      <c r="H534" s="72"/>
      <c r="I534" s="73"/>
    </row>
    <row r="535" spans="1:11" x14ac:dyDescent="0.3">
      <c r="D535" s="97"/>
      <c r="E535" s="186"/>
      <c r="F535" s="271"/>
      <c r="G535" s="158"/>
      <c r="H535" s="148"/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159</v>
      </c>
    </row>
    <row r="541" spans="1:11" s="81" customFormat="1" x14ac:dyDescent="0.3">
      <c r="B541" s="82"/>
      <c r="D541" s="321" t="s">
        <v>67</v>
      </c>
      <c r="E541" s="321"/>
      <c r="F541" s="281"/>
    </row>
    <row r="542" spans="1:11" s="1" customFormat="1" x14ac:dyDescent="0.3">
      <c r="B542" s="2"/>
      <c r="D542" s="87" t="s">
        <v>73</v>
      </c>
      <c r="E542" s="180"/>
      <c r="F542" s="265"/>
    </row>
    <row r="543" spans="1:11" x14ac:dyDescent="0.3">
      <c r="A543" s="3"/>
      <c r="D543" s="97"/>
      <c r="E543" s="186"/>
      <c r="F543" s="266"/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123</v>
      </c>
      <c r="F547" s="282">
        <f>SUM(F542:F546)</f>
        <v>0</v>
      </c>
    </row>
    <row r="549" spans="1:14" s="5" customFormat="1" ht="23.4" x14ac:dyDescent="0.3">
      <c r="A549" s="6" t="s">
        <v>195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163</v>
      </c>
    </row>
    <row r="551" spans="1:14" ht="18" x14ac:dyDescent="0.3">
      <c r="B551" s="9"/>
      <c r="F551" s="328" t="s">
        <v>164</v>
      </c>
      <c r="G551" s="329"/>
      <c r="H551" s="330"/>
      <c r="I551" s="328" t="s">
        <v>165</v>
      </c>
      <c r="J551" s="329"/>
      <c r="K551" s="330"/>
      <c r="L551" s="328" t="s">
        <v>166</v>
      </c>
      <c r="M551" s="329"/>
      <c r="N551" s="330"/>
    </row>
    <row r="552" spans="1:14" s="81" customFormat="1" ht="28.8" x14ac:dyDescent="0.3">
      <c r="B552" s="82"/>
      <c r="D552" s="321" t="s">
        <v>67</v>
      </c>
      <c r="E552" s="321"/>
      <c r="F552" s="83" t="s">
        <v>2</v>
      </c>
      <c r="G552" s="286" t="s">
        <v>167</v>
      </c>
      <c r="H552" s="287" t="s">
        <v>168</v>
      </c>
      <c r="I552" s="83" t="s">
        <v>167</v>
      </c>
      <c r="J552" s="286" t="s">
        <v>169</v>
      </c>
      <c r="K552" s="287" t="s">
        <v>170</v>
      </c>
      <c r="L552" s="83" t="s">
        <v>2</v>
      </c>
      <c r="M552" s="286" t="s">
        <v>167</v>
      </c>
      <c r="N552" s="287" t="s">
        <v>168</v>
      </c>
    </row>
    <row r="553" spans="1:14" s="1" customFormat="1" x14ac:dyDescent="0.3">
      <c r="B553" s="2"/>
      <c r="D553" s="87"/>
      <c r="E553" s="288" t="s">
        <v>181</v>
      </c>
      <c r="F553" s="264">
        <v>0</v>
      </c>
      <c r="G553" s="165">
        <v>64</v>
      </c>
      <c r="H553" s="265">
        <v>111</v>
      </c>
      <c r="I553" s="289">
        <v>0</v>
      </c>
      <c r="J553" s="155">
        <v>0.73299999999999998</v>
      </c>
      <c r="K553" s="270">
        <v>0.14699999999999999</v>
      </c>
      <c r="L553" s="289" t="str">
        <f t="shared" ref="L553:N557" si="6">IF(F553=0,"",IF(F$558=0,"",F553/F$558))</f>
        <v/>
      </c>
      <c r="M553" s="155">
        <f t="shared" si="6"/>
        <v>0.59813084112149528</v>
      </c>
      <c r="N553" s="270">
        <f t="shared" si="6"/>
        <v>0.14086294416243655</v>
      </c>
    </row>
    <row r="554" spans="1:14" x14ac:dyDescent="0.3">
      <c r="A554" s="3"/>
      <c r="D554" s="97"/>
      <c r="E554" s="290" t="s">
        <v>182</v>
      </c>
      <c r="F554" s="103">
        <v>0</v>
      </c>
      <c r="G554" s="167">
        <v>32</v>
      </c>
      <c r="H554" s="266">
        <v>185</v>
      </c>
      <c r="I554" s="233">
        <v>0</v>
      </c>
      <c r="J554" s="158">
        <v>4.7750000000000004</v>
      </c>
      <c r="K554" s="272">
        <v>0.55000000000000004</v>
      </c>
      <c r="L554" s="233" t="str">
        <f t="shared" si="6"/>
        <v/>
      </c>
      <c r="M554" s="158">
        <f t="shared" si="6"/>
        <v>0.29906542056074764</v>
      </c>
      <c r="N554" s="272">
        <f t="shared" si="6"/>
        <v>0.23477157360406092</v>
      </c>
    </row>
    <row r="555" spans="1:14" x14ac:dyDescent="0.3">
      <c r="A555" s="3"/>
      <c r="D555" s="97"/>
      <c r="E555" s="290" t="s">
        <v>183</v>
      </c>
      <c r="F555" s="103">
        <v>0</v>
      </c>
      <c r="G555" s="167">
        <v>11</v>
      </c>
      <c r="H555" s="266">
        <v>492</v>
      </c>
      <c r="I555" s="233">
        <v>0</v>
      </c>
      <c r="J555" s="158">
        <v>45.167999999999999</v>
      </c>
      <c r="K555" s="272">
        <v>1.607</v>
      </c>
      <c r="L555" s="233" t="str">
        <f t="shared" si="6"/>
        <v/>
      </c>
      <c r="M555" s="158">
        <f t="shared" si="6"/>
        <v>0.10280373831775701</v>
      </c>
      <c r="N555" s="272">
        <f t="shared" si="6"/>
        <v>0.62436548223350252</v>
      </c>
    </row>
    <row r="556" spans="1:14" x14ac:dyDescent="0.3">
      <c r="A556" s="3"/>
      <c r="D556" s="97"/>
      <c r="E556" s="290"/>
      <c r="F556" s="103"/>
      <c r="G556" s="167"/>
      <c r="H556" s="266"/>
      <c r="I556" s="233"/>
      <c r="J556" s="158"/>
      <c r="K556" s="272"/>
      <c r="L556" s="233" t="str">
        <f t="shared" si="6"/>
        <v/>
      </c>
      <c r="M556" s="158" t="str">
        <f t="shared" si="6"/>
        <v/>
      </c>
      <c r="N556" s="272" t="str">
        <f t="shared" si="6"/>
        <v/>
      </c>
    </row>
    <row r="557" spans="1:14" s="1" customFormat="1" x14ac:dyDescent="0.3">
      <c r="B557" s="2"/>
      <c r="D557" s="107"/>
      <c r="E557" s="291"/>
      <c r="F557" s="113"/>
      <c r="G557" s="284"/>
      <c r="H557" s="267"/>
      <c r="I557" s="234"/>
      <c r="J557" s="274"/>
      <c r="K557" s="275"/>
      <c r="L557" s="234" t="str">
        <f t="shared" si="6"/>
        <v/>
      </c>
      <c r="M557" s="274" t="str">
        <f t="shared" si="6"/>
        <v/>
      </c>
      <c r="N557" s="275" t="str">
        <f t="shared" si="6"/>
        <v/>
      </c>
    </row>
    <row r="558" spans="1:14" x14ac:dyDescent="0.3">
      <c r="A558" s="3"/>
      <c r="D558" s="107"/>
      <c r="E558" s="291" t="s">
        <v>123</v>
      </c>
      <c r="F558" s="113">
        <f>SUM(F553:F557)</f>
        <v>0</v>
      </c>
      <c r="G558" s="284">
        <f>SUM(G553:G557)</f>
        <v>107</v>
      </c>
      <c r="H558" s="267">
        <f>SUM(H553:H557)</f>
        <v>788</v>
      </c>
      <c r="I558" s="234" t="str">
        <f>IF(F558&gt;0,G558/F558-1,"N/A")</f>
        <v>N/A</v>
      </c>
      <c r="J558" s="274">
        <f>IF(F558&gt;0,H558/F558-1,H558/G558-1)</f>
        <v>6.3644859813084116</v>
      </c>
      <c r="K558" s="275">
        <f>IF(F558&gt;0,((J558+1)^0.2)-1,((J558+1)^0.25)-1)</f>
        <v>0.64734897475635167</v>
      </c>
      <c r="L558" s="234" t="str">
        <f>IF(F558=0,"",SUM(L553:L557))</f>
        <v/>
      </c>
      <c r="M558" s="274">
        <f>SUM(M553:M557)</f>
        <v>0.99999999999999989</v>
      </c>
      <c r="N558" s="275">
        <f>SUM(N553:N557)</f>
        <v>1</v>
      </c>
    </row>
    <row r="559" spans="1:14" x14ac:dyDescent="0.3">
      <c r="A559" s="3"/>
      <c r="D559" s="39" t="s">
        <v>171</v>
      </c>
    </row>
    <row r="561" spans="1:13" s="5" customFormat="1" ht="23.4" x14ac:dyDescent="0.3">
      <c r="A561" s="6" t="s">
        <v>196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173</v>
      </c>
    </row>
    <row r="563" spans="1:13" s="81" customFormat="1" x14ac:dyDescent="0.3">
      <c r="B563" s="82"/>
      <c r="D563" s="321" t="s">
        <v>67</v>
      </c>
      <c r="E563" s="322"/>
      <c r="F563" s="152" t="s">
        <v>181</v>
      </c>
      <c r="G563" s="153" t="s">
        <v>182</v>
      </c>
      <c r="H563" s="130" t="s">
        <v>183</v>
      </c>
      <c r="I563" s="129"/>
      <c r="J563" s="164"/>
    </row>
    <row r="564" spans="1:13" s="1" customFormat="1" x14ac:dyDescent="0.3">
      <c r="B564" s="2"/>
      <c r="D564" s="87"/>
      <c r="E564" s="180" t="s">
        <v>73</v>
      </c>
      <c r="F564" s="269"/>
      <c r="G564" s="155"/>
      <c r="H564" s="72"/>
      <c r="I564" s="70"/>
      <c r="J564" s="270"/>
    </row>
    <row r="565" spans="1:13" x14ac:dyDescent="0.3">
      <c r="D565" s="97"/>
      <c r="E565" s="186"/>
      <c r="F565" s="271"/>
      <c r="G565" s="158"/>
      <c r="H565" s="148"/>
      <c r="I565" s="196"/>
      <c r="J565" s="272"/>
      <c r="K565" s="3"/>
    </row>
    <row r="566" spans="1:13" x14ac:dyDescent="0.3">
      <c r="D566" s="97"/>
      <c r="E566" s="186"/>
      <c r="F566" s="271"/>
      <c r="G566" s="158"/>
      <c r="H566" s="148"/>
      <c r="I566" s="196"/>
      <c r="J566" s="272"/>
      <c r="K566" s="3"/>
    </row>
    <row r="567" spans="1:13" s="1" customFormat="1" x14ac:dyDescent="0.3">
      <c r="B567" s="2"/>
      <c r="D567" s="107"/>
      <c r="E567" s="189"/>
      <c r="F567" s="273"/>
      <c r="G567" s="274"/>
      <c r="H567" s="150"/>
      <c r="I567" s="200"/>
      <c r="J567" s="275"/>
    </row>
    <row r="568" spans="1:13" s="1" customFormat="1" x14ac:dyDescent="0.3">
      <c r="B568" s="2"/>
      <c r="E568" s="202" t="s">
        <v>123</v>
      </c>
      <c r="F568" s="292">
        <f>SUM(F564:F567)</f>
        <v>0</v>
      </c>
      <c r="G568" s="293">
        <f>SUM(G564:G567)</f>
        <v>0</v>
      </c>
      <c r="H568" s="294">
        <f>SUM(H564:H567)</f>
        <v>0</v>
      </c>
      <c r="I568" s="295">
        <f>SUM(I564:I567)</f>
        <v>0</v>
      </c>
      <c r="J568" s="296">
        <f>SUM(J564:J567)</f>
        <v>0</v>
      </c>
      <c r="K568" s="117"/>
    </row>
    <row r="570" spans="1:13" ht="18" x14ac:dyDescent="0.3">
      <c r="A570" s="3"/>
      <c r="B570" s="9" t="s">
        <v>175</v>
      </c>
    </row>
    <row r="571" spans="1:13" ht="18" x14ac:dyDescent="0.3">
      <c r="A571" s="3"/>
      <c r="B571" s="9"/>
      <c r="F571" s="326" t="s">
        <v>197</v>
      </c>
      <c r="G571" s="327"/>
      <c r="H571" s="326"/>
      <c r="I571" s="327"/>
      <c r="J571" s="326"/>
      <c r="K571" s="327"/>
      <c r="L571" s="326"/>
      <c r="M571" s="327"/>
    </row>
    <row r="572" spans="1:13" x14ac:dyDescent="0.3">
      <c r="A572" s="3"/>
      <c r="D572" s="321" t="s">
        <v>67</v>
      </c>
      <c r="E572" s="322"/>
      <c r="F572" s="297" t="s">
        <v>177</v>
      </c>
      <c r="G572" s="298" t="s">
        <v>178</v>
      </c>
      <c r="H572" s="299" t="s">
        <v>177</v>
      </c>
      <c r="I572" s="300" t="s">
        <v>178</v>
      </c>
      <c r="J572" s="297" t="s">
        <v>177</v>
      </c>
      <c r="K572" s="298" t="s">
        <v>178</v>
      </c>
      <c r="L572" s="299" t="s">
        <v>177</v>
      </c>
      <c r="M572" s="300" t="s">
        <v>178</v>
      </c>
    </row>
    <row r="573" spans="1:13" x14ac:dyDescent="0.3">
      <c r="A573" s="3"/>
      <c r="D573" s="301"/>
      <c r="E573" s="302" t="s">
        <v>73</v>
      </c>
      <c r="F573" s="303"/>
      <c r="G573" s="304"/>
      <c r="H573" s="305"/>
      <c r="I573" s="306"/>
      <c r="J573" s="303"/>
      <c r="K573" s="304"/>
      <c r="L573" s="305"/>
      <c r="M573" s="306"/>
    </row>
    <row r="574" spans="1:13" x14ac:dyDescent="0.3">
      <c r="A574" s="3"/>
      <c r="D574" s="307"/>
      <c r="E574" s="308"/>
      <c r="F574" s="309"/>
      <c r="G574" s="310"/>
      <c r="H574" s="311"/>
      <c r="I574" s="312"/>
      <c r="J574" s="309"/>
      <c r="K574" s="310"/>
      <c r="L574" s="311"/>
      <c r="M574" s="312"/>
    </row>
    <row r="575" spans="1:13" x14ac:dyDescent="0.3">
      <c r="A575" s="3"/>
      <c r="D575" s="307"/>
      <c r="E575" s="308"/>
      <c r="F575" s="309"/>
      <c r="G575" s="310"/>
      <c r="H575" s="311"/>
      <c r="I575" s="312"/>
      <c r="J575" s="309"/>
      <c r="K575" s="310"/>
      <c r="L575" s="311"/>
      <c r="M575" s="312"/>
    </row>
    <row r="576" spans="1:13" x14ac:dyDescent="0.3">
      <c r="A576" s="3"/>
      <c r="D576" s="313"/>
      <c r="E576" s="314"/>
      <c r="F576" s="315"/>
      <c r="G576" s="316"/>
      <c r="H576" s="317"/>
      <c r="I576" s="318"/>
      <c r="J576" s="315"/>
      <c r="K576" s="316"/>
      <c r="L576" s="317"/>
      <c r="M576" s="318"/>
    </row>
    <row r="577" spans="1:13" x14ac:dyDescent="0.3">
      <c r="A577" s="3"/>
      <c r="D577" s="301"/>
      <c r="E577" s="302"/>
      <c r="F577" s="303"/>
      <c r="G577" s="304"/>
      <c r="H577" s="305"/>
      <c r="I577" s="306"/>
      <c r="J577" s="303"/>
      <c r="K577" s="304"/>
      <c r="L577" s="305"/>
      <c r="M577" s="306"/>
    </row>
    <row r="578" spans="1:13" x14ac:dyDescent="0.3">
      <c r="A578" s="3"/>
      <c r="D578" s="307"/>
      <c r="E578" s="308"/>
      <c r="F578" s="309"/>
      <c r="G578" s="310"/>
      <c r="H578" s="311"/>
      <c r="I578" s="312"/>
      <c r="J578" s="309"/>
      <c r="K578" s="310"/>
      <c r="L578" s="311"/>
      <c r="M578" s="312"/>
    </row>
    <row r="579" spans="1:13" x14ac:dyDescent="0.3">
      <c r="A579" s="3"/>
      <c r="D579" s="307"/>
      <c r="E579" s="308"/>
      <c r="F579" s="309"/>
      <c r="G579" s="310"/>
      <c r="H579" s="311"/>
      <c r="I579" s="312"/>
      <c r="J579" s="309"/>
      <c r="K579" s="310"/>
      <c r="L579" s="311"/>
      <c r="M579" s="312"/>
    </row>
    <row r="580" spans="1:13" x14ac:dyDescent="0.3">
      <c r="A580" s="3"/>
      <c r="D580" s="313"/>
      <c r="E580" s="314"/>
      <c r="F580" s="315"/>
      <c r="G580" s="316"/>
      <c r="H580" s="317"/>
      <c r="I580" s="318"/>
      <c r="J580" s="315"/>
      <c r="K580" s="316"/>
      <c r="L580" s="317"/>
      <c r="M580" s="318"/>
    </row>
    <row r="581" spans="1:13" x14ac:dyDescent="0.3">
      <c r="A581" s="3"/>
      <c r="D581" s="301"/>
      <c r="E581" s="302"/>
      <c r="F581" s="303"/>
      <c r="G581" s="304"/>
      <c r="H581" s="305"/>
      <c r="I581" s="306"/>
      <c r="J581" s="303"/>
      <c r="K581" s="304"/>
      <c r="L581" s="305"/>
      <c r="M581" s="306"/>
    </row>
    <row r="582" spans="1:13" x14ac:dyDescent="0.3">
      <c r="A582" s="3"/>
      <c r="D582" s="307"/>
      <c r="E582" s="308"/>
      <c r="F582" s="309"/>
      <c r="G582" s="310"/>
      <c r="H582" s="311"/>
      <c r="I582" s="312"/>
      <c r="J582" s="309"/>
      <c r="K582" s="310"/>
      <c r="L582" s="311"/>
      <c r="M582" s="312"/>
    </row>
    <row r="583" spans="1:13" x14ac:dyDescent="0.3">
      <c r="A583" s="3"/>
      <c r="D583" s="307"/>
      <c r="E583" s="308"/>
      <c r="F583" s="309"/>
      <c r="G583" s="310"/>
      <c r="H583" s="311"/>
      <c r="I583" s="312"/>
      <c r="J583" s="309"/>
      <c r="K583" s="310"/>
      <c r="L583" s="311"/>
      <c r="M583" s="312"/>
    </row>
    <row r="584" spans="1:13" x14ac:dyDescent="0.3">
      <c r="A584" s="3"/>
      <c r="D584" s="313"/>
      <c r="E584" s="314"/>
      <c r="F584" s="315"/>
      <c r="G584" s="316"/>
      <c r="H584" s="317"/>
      <c r="I584" s="318"/>
      <c r="J584" s="315"/>
      <c r="K584" s="316"/>
      <c r="L584" s="317"/>
      <c r="M584" s="318"/>
    </row>
    <row r="585" spans="1:13" x14ac:dyDescent="0.3">
      <c r="A585" s="3"/>
      <c r="B585" s="3"/>
      <c r="D585" s="301"/>
      <c r="E585" s="302"/>
      <c r="F585" s="303"/>
      <c r="G585" s="304"/>
      <c r="H585" s="305"/>
      <c r="I585" s="306"/>
      <c r="J585" s="303"/>
      <c r="K585" s="304"/>
      <c r="L585" s="305"/>
      <c r="M585" s="306"/>
    </row>
    <row r="586" spans="1:13" x14ac:dyDescent="0.3">
      <c r="A586" s="3"/>
      <c r="B586" s="3"/>
      <c r="D586" s="307"/>
      <c r="E586" s="308"/>
      <c r="F586" s="309"/>
      <c r="G586" s="310"/>
      <c r="H586" s="311"/>
      <c r="I586" s="312"/>
      <c r="J586" s="309"/>
      <c r="K586" s="310"/>
      <c r="L586" s="311"/>
      <c r="M586" s="312"/>
    </row>
    <row r="587" spans="1:13" x14ac:dyDescent="0.3">
      <c r="A587" s="3"/>
      <c r="B587" s="3"/>
      <c r="D587" s="307"/>
      <c r="E587" s="308"/>
      <c r="F587" s="309"/>
      <c r="G587" s="310"/>
      <c r="H587" s="311"/>
      <c r="I587" s="312"/>
      <c r="J587" s="309"/>
      <c r="K587" s="310"/>
      <c r="L587" s="311"/>
      <c r="M587" s="312"/>
    </row>
    <row r="588" spans="1:13" x14ac:dyDescent="0.3">
      <c r="A588" s="3"/>
      <c r="B588" s="3"/>
      <c r="D588" s="313"/>
      <c r="E588" s="314"/>
      <c r="F588" s="315"/>
      <c r="G588" s="316"/>
      <c r="H588" s="317"/>
      <c r="I588" s="318"/>
      <c r="J588" s="315"/>
      <c r="K588" s="316"/>
      <c r="L588" s="317"/>
      <c r="M588" s="318"/>
    </row>
    <row r="589" spans="1:13" x14ac:dyDescent="0.3">
      <c r="A589" s="3"/>
      <c r="B589" s="3"/>
      <c r="D589" s="301"/>
      <c r="E589" s="302"/>
      <c r="F589" s="303"/>
      <c r="G589" s="304"/>
      <c r="H589" s="305"/>
      <c r="I589" s="306"/>
      <c r="J589" s="303"/>
      <c r="K589" s="304"/>
      <c r="L589" s="305"/>
      <c r="M589" s="306"/>
    </row>
    <row r="590" spans="1:13" x14ac:dyDescent="0.3">
      <c r="A590" s="3"/>
      <c r="B590" s="3"/>
      <c r="D590" s="307"/>
      <c r="E590" s="308"/>
      <c r="F590" s="309"/>
      <c r="G590" s="310"/>
      <c r="H590" s="311"/>
      <c r="I590" s="312"/>
      <c r="J590" s="309"/>
      <c r="K590" s="310"/>
      <c r="L590" s="311"/>
      <c r="M590" s="312"/>
    </row>
    <row r="591" spans="1:13" x14ac:dyDescent="0.3">
      <c r="A591" s="3"/>
      <c r="B591" s="3"/>
      <c r="D591" s="307"/>
      <c r="E591" s="308"/>
      <c r="F591" s="309"/>
      <c r="G591" s="310"/>
      <c r="H591" s="311"/>
      <c r="I591" s="312"/>
      <c r="J591" s="309"/>
      <c r="K591" s="310"/>
      <c r="L591" s="311"/>
      <c r="M591" s="312"/>
    </row>
    <row r="592" spans="1:13" x14ac:dyDescent="0.3">
      <c r="A592" s="3"/>
      <c r="B592" s="3"/>
      <c r="D592" s="313"/>
      <c r="E592" s="314"/>
      <c r="F592" s="315"/>
      <c r="G592" s="316"/>
      <c r="H592" s="317"/>
      <c r="I592" s="318"/>
      <c r="J592" s="315"/>
      <c r="K592" s="316"/>
      <c r="L592" s="317"/>
      <c r="M592" s="318"/>
    </row>
  </sheetData>
  <mergeCells count="35">
    <mergeCell ref="D362:E362"/>
    <mergeCell ref="D372:E372"/>
    <mergeCell ref="D187:E188"/>
    <mergeCell ref="F187:I187"/>
    <mergeCell ref="J187:M187"/>
    <mergeCell ref="D223:E223"/>
    <mergeCell ref="D296:E296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83:E383"/>
    <mergeCell ref="D454:E454"/>
    <mergeCell ref="D464:E464"/>
    <mergeCell ref="D499:E499"/>
    <mergeCell ref="D507:E507"/>
    <mergeCell ref="D418:E418"/>
    <mergeCell ref="D515:E515"/>
    <mergeCell ref="D525:E525"/>
    <mergeCell ref="D533:E533"/>
    <mergeCell ref="F551:H551"/>
    <mergeCell ref="I551:K551"/>
    <mergeCell ref="D541:E541"/>
    <mergeCell ref="D572:E572"/>
    <mergeCell ref="L551:N551"/>
    <mergeCell ref="D552:E552"/>
    <mergeCell ref="D563:E563"/>
    <mergeCell ref="F571:G571"/>
    <mergeCell ref="H571:I571"/>
    <mergeCell ref="J571:K571"/>
    <mergeCell ref="L571:M5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2024-10-28T17:46:00Z</dcterms:modified>
</cp:coreProperties>
</file>