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Reports\Exports\"/>
    </mc:Choice>
  </mc:AlternateContent>
  <xr:revisionPtr revIDLastSave="0" documentId="13_ncr:1_{2983F748-2AB1-4618-8CD9-B72623837C16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8" l="1"/>
  <c r="H81" i="8"/>
  <c r="I81" i="8"/>
  <c r="J81" i="8"/>
  <c r="K81" i="8"/>
  <c r="F81" i="8"/>
  <c r="R124" i="8"/>
  <c r="Q124" i="8"/>
  <c r="P124" i="8"/>
  <c r="O124" i="8"/>
  <c r="N124" i="8"/>
  <c r="R123" i="8"/>
  <c r="Q123" i="8"/>
  <c r="P123" i="8"/>
  <c r="O123" i="8"/>
  <c r="N123" i="8"/>
  <c r="R122" i="8"/>
  <c r="Q122" i="8"/>
  <c r="P122" i="8"/>
  <c r="O122" i="8"/>
  <c r="N122" i="8"/>
  <c r="R121" i="8"/>
  <c r="Q121" i="8"/>
  <c r="P121" i="8"/>
  <c r="O121" i="8"/>
  <c r="N121" i="8"/>
  <c r="R120" i="8"/>
  <c r="Q120" i="8"/>
  <c r="P120" i="8"/>
  <c r="O120" i="8"/>
  <c r="N120" i="8"/>
  <c r="R119" i="8"/>
  <c r="Q119" i="8"/>
  <c r="P119" i="8"/>
  <c r="O119" i="8"/>
  <c r="N119" i="8"/>
  <c r="R118" i="8"/>
  <c r="Q118" i="8"/>
  <c r="Q115" i="8" s="1"/>
  <c r="P118" i="8"/>
  <c r="O118" i="8"/>
  <c r="N118" i="8"/>
  <c r="R117" i="8"/>
  <c r="R115" i="8" s="1"/>
  <c r="Q117" i="8"/>
  <c r="P117" i="8"/>
  <c r="P115" i="8" s="1"/>
  <c r="O117" i="8"/>
  <c r="O115" i="8" s="1"/>
  <c r="N117" i="8"/>
  <c r="N115" i="8" s="1"/>
  <c r="Q376" i="8"/>
  <c r="P376" i="8"/>
  <c r="O376" i="8"/>
  <c r="N376" i="8"/>
  <c r="Q375" i="8"/>
  <c r="P375" i="8"/>
  <c r="O375" i="8"/>
  <c r="N375" i="8"/>
  <c r="Q374" i="8"/>
  <c r="P374" i="8"/>
  <c r="O374" i="8"/>
  <c r="N374" i="8"/>
  <c r="Q373" i="8"/>
  <c r="P373" i="8"/>
  <c r="O373" i="8"/>
  <c r="N373" i="8"/>
  <c r="M376" i="8"/>
  <c r="M375" i="8"/>
  <c r="M374" i="8"/>
  <c r="M373" i="8"/>
  <c r="R391" i="8"/>
  <c r="Q391" i="8"/>
  <c r="P391" i="8"/>
  <c r="O391" i="8"/>
  <c r="N391" i="8"/>
  <c r="R390" i="8"/>
  <c r="Q390" i="8"/>
  <c r="P390" i="8"/>
  <c r="O390" i="8"/>
  <c r="N390" i="8"/>
  <c r="R389" i="8"/>
  <c r="Q389" i="8"/>
  <c r="P389" i="8"/>
  <c r="O389" i="8"/>
  <c r="N389" i="8"/>
  <c r="R388" i="8"/>
  <c r="Q388" i="8"/>
  <c r="P388" i="8"/>
  <c r="O388" i="8"/>
  <c r="N388" i="8"/>
  <c r="R387" i="8"/>
  <c r="Q387" i="8"/>
  <c r="P387" i="8"/>
  <c r="O387" i="8"/>
  <c r="N387" i="8"/>
  <c r="R386" i="8"/>
  <c r="Q386" i="8"/>
  <c r="P386" i="8"/>
  <c r="O386" i="8"/>
  <c r="N386" i="8"/>
  <c r="R385" i="8"/>
  <c r="Q385" i="8"/>
  <c r="P385" i="8"/>
  <c r="O385" i="8"/>
  <c r="N385" i="8"/>
  <c r="R384" i="8"/>
  <c r="Q384" i="8"/>
  <c r="P384" i="8"/>
  <c r="O384" i="8"/>
  <c r="N384" i="8"/>
  <c r="J568" i="9"/>
  <c r="I568" i="9"/>
  <c r="H568" i="9"/>
  <c r="G568" i="9"/>
  <c r="F568" i="9"/>
  <c r="H558" i="9"/>
  <c r="N553" i="9" s="1"/>
  <c r="G558" i="9"/>
  <c r="F558" i="9"/>
  <c r="N557" i="9"/>
  <c r="M557" i="9"/>
  <c r="L557" i="9"/>
  <c r="N556" i="9"/>
  <c r="M556" i="9"/>
  <c r="L556" i="9"/>
  <c r="M555" i="9"/>
  <c r="L555" i="9"/>
  <c r="M554" i="9"/>
  <c r="L554" i="9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H558" i="8"/>
  <c r="J558" i="8" s="1"/>
  <c r="G558" i="8"/>
  <c r="M554" i="8" s="1"/>
  <c r="F558" i="8"/>
  <c r="L553" i="8" s="1"/>
  <c r="M555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L554" i="8" l="1"/>
  <c r="N554" i="8"/>
  <c r="N555" i="8"/>
  <c r="M556" i="8"/>
  <c r="M553" i="8"/>
  <c r="N556" i="8"/>
  <c r="N553" i="8"/>
  <c r="N557" i="8"/>
  <c r="M557" i="8"/>
  <c r="L556" i="8"/>
  <c r="N554" i="9"/>
  <c r="N558" i="9" s="1"/>
  <c r="L558" i="9"/>
  <c r="I558" i="8"/>
  <c r="L557" i="8"/>
  <c r="K558" i="8"/>
  <c r="N555" i="9"/>
  <c r="L555" i="8"/>
  <c r="I558" i="9"/>
  <c r="J558" i="9"/>
  <c r="K558" i="9" s="1"/>
  <c r="N558" i="8" l="1"/>
  <c r="L558" i="8"/>
  <c r="M558" i="8"/>
</calcChain>
</file>

<file path=xl/sharedStrings.xml><?xml version="1.0" encoding="utf-8"?>
<sst xmlns="http://schemas.openxmlformats.org/spreadsheetml/2006/main" count="1067" uniqueCount="223">
  <si>
    <t>FINANCIAL REPORT – FIRM M – PERIOD 2</t>
  </si>
  <si>
    <t>Company Profit &amp; Loss Statement</t>
  </si>
  <si>
    <t>Period 0</t>
  </si>
  <si>
    <t>Period 1</t>
  </si>
  <si>
    <t>Period 2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</si>
  <si>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</si>
  <si>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</si>
  <si>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</si>
  <si>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</si>
  <si>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</si>
  <si>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</si>
  <si>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</si>
  <si>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</si>
  <si>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</si>
  <si>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</si>
  <si>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</si>
  <si>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</si>
  <si>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</si>
  <si>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</si>
  <si>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</si>
  <si>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</si>
  <si>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</si>
  <si>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</si>
  <si>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</si>
  <si>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</si>
  <si>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</si>
  <si>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</si>
  <si>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</si>
  <si>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</si>
  <si>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</si>
  <si>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</si>
  <si>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</si>
  <si>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</si>
  <si>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</si>
  <si>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</si>
  <si>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</si>
  <si>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</si>
  <si>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</si>
  <si>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</si>
  <si>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</si>
  <si>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</si>
  <si>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</si>
  <si>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</si>
  <si>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</si>
  <si>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</si>
  <si>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</si>
  <si>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</si>
  <si>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</si>
  <si>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</si>
  <si>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</si>
  <si>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</si>
  <si>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</si>
  <si>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</si>
  <si>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</si>
  <si>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</si>
  <si>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</si>
  <si>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</si>
  <si>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</si>
  <si>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</si>
  <si>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</si>
  <si>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</si>
  <si>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</si>
  <si>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</si>
  <si>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</si>
  <si>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</si>
  <si>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</si>
  <si>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POMOVE2</t>
  </si>
  <si>
    <t>POMOSTCRP1</t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</si>
  <si>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</si>
  <si>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</si>
  <si>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</si>
  <si>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</si>
  <si>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</si>
  <si>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</si>
  <si>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</si>
  <si>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</si>
  <si>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</si>
  <si>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/>
  </si>
  <si>
    <t>INDUSTRY DASHBOARD – PERIOD 2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</si>
  <si>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</si>
  <si>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</si>
  <si>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</si>
  <si>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</si>
  <si>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</si>
  <si>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</si>
  <si>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</si>
  <si>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</si>
  <si>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</si>
  <si>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2</t>
  </si>
  <si>
    <t>Retail Sales and Volume Sold</t>
  </si>
  <si>
    <t>Launched in Period</t>
  </si>
  <si>
    <t>Variation</t>
  </si>
  <si>
    <t>Base Cost</t>
  </si>
  <si>
    <t>ROBUDO</t>
  </si>
  <si>
    <t>New</t>
  </si>
  <si>
    <t>ROCK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</si>
  <si>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</si>
  <si>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</si>
  <si>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</si>
  <si>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</si>
  <si>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</si>
  <si>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</si>
  <si>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</si>
  <si>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</si>
  <si>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</si>
  <si>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</si>
  <si>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</si>
  <si>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</si>
  <si>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2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</si>
  <si>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</si>
  <si>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</si>
  <si>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</si>
  <si>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</si>
  <si>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</si>
  <si>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2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</si>
  <si>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</si>
  <si>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</si>
  <si>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</si>
  <si>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2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</si>
  <si>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</si>
  <si>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</si>
  <si>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</si>
  <si>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</si>
  <si>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</si>
  <si>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</si>
  <si>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</si>
  <si>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</si>
  <si>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</si>
  <si>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</si>
  <si>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</si>
  <si>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2</t>
  </si>
  <si>
    <t>Market Shares by Consumer Segment (based on volume)</t>
  </si>
  <si>
    <t>Volume Sold by Consumer Segment</t>
  </si>
  <si>
    <t>DISTRIBUTION PANEL – Sonites MARKET – PERIOD 2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</si>
  <si>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</si>
  <si>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</si>
  <si>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</si>
  <si>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2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</si>
  <si>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</si>
  <si>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</si>
  <si>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</si>
  <si>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</si>
  <si>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</si>
  <si>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</si>
  <si>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2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</si>
  <si>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</si>
  <si>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</si>
  <si>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</si>
  <si>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</si>
  <si>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</si>
  <si>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</si>
  <si>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</si>
  <si>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Slight</t>
  </si>
  <si>
    <t>-</t>
  </si>
  <si>
    <t>Strong</t>
  </si>
  <si>
    <t>Moderate</t>
  </si>
  <si>
    <t>Very Strong</t>
  </si>
  <si>
    <t>COMPETITIVE ADVERTISING – Sonites MARKET – PERIOD 2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</si>
  <si>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</si>
  <si>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</si>
  <si>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</si>
  <si>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</si>
  <si>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</si>
  <si>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Design</t>
  </si>
  <si>
    <t>Good</t>
  </si>
  <si>
    <t>Rangers</t>
  </si>
  <si>
    <t>Price &amp; Proc. Power</t>
  </si>
  <si>
    <t>Excellent</t>
  </si>
  <si>
    <t>Tomkar</t>
  </si>
  <si>
    <t>Battery &amp; # Features</t>
  </si>
  <si>
    <t># # Features</t>
  </si>
  <si>
    <t>COMPETITIVE COMMERCIAL TEAMS – Sonites MARKET – PERIOD 2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</si>
  <si>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</si>
  <si>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</si>
  <si>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2</t>
  </si>
  <si>
    <t>Expected Change in Brand Awareness</t>
  </si>
  <si>
    <t>Expected Change in unit Market Share (%U)</t>
  </si>
  <si>
    <t>Expected Change in Contribution (in K$)</t>
  </si>
  <si>
    <t>COMMERCIAL TEAM EXPERIMENT – Sonites MARKET – PERIOD 2</t>
  </si>
  <si>
    <t>Expected Change in Number of Distributors</t>
  </si>
  <si>
    <t>MARKET FORECAST – Sonites MARKET – PERIOD 2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</si>
  <si>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</si>
  <si>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</si>
  <si>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</si>
  <si>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</si>
  <si>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3</t>
  </si>
  <si>
    <t>Period 7</t>
  </si>
  <si>
    <t>Total until Period 7</t>
  </si>
  <si>
    <t>Average until Period 7</t>
  </si>
  <si>
    <t xml:space="preserve">If the market is not created yet, the table above shows the potential market size in one and five periods, if a brand were introduced next period. </t>
  </si>
  <si>
    <t>CONJOINT ANALYSIS – Sonites MARKET – PERIOD 2</t>
  </si>
  <si>
    <t>Relative Importance of Price and Physical Characteristics</t>
  </si>
  <si>
    <t>Design</t>
  </si>
  <si>
    <t>Levels and Utilities</t>
  </si>
  <si>
    <t>Level</t>
  </si>
  <si>
    <t>Utility</t>
  </si>
  <si>
    <t>CONSUMER SURVEY – Vodites MARKET – PERIOD 2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</si>
  <si>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</si>
  <si>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</si>
  <si>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</si>
  <si>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</si>
  <si>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2</t>
  </si>
  <si>
    <t>DISTRIBUTION PANEL – Vodites MARKET – PERIOD 2</t>
  </si>
  <si>
    <t>SEMANTIC SCALES – Vodites MARKET – PERIOD 2</t>
  </si>
  <si>
    <t>Adopters</t>
  </si>
  <si>
    <t>MULTIDIMENSIONAL SCALING  – Vodites MARKET – PERIOD 2</t>
  </si>
  <si>
    <t>Autonomy</t>
  </si>
  <si>
    <t>Sophistication</t>
  </si>
  <si>
    <t>COMPETITIVE ADVERTISING – Vodites MARKET – PERIOD 2</t>
  </si>
  <si>
    <t>COMPETITIVE COMMERCIAL TEAMS – Vodites MARKET – PERIOD 2</t>
  </si>
  <si>
    <t>ADVERTISING EXPERIMENT – Vodites MARKET – PERIOD 2</t>
  </si>
  <si>
    <t>COMMERCIAL TEAM EXPERIMENT – Vodites MARKET – PERIOD 2</t>
  </si>
  <si>
    <t>MARKET FORECAST – Vodites MARKET – PERIOD 2</t>
  </si>
  <si>
    <t>CONJOINT ANALYSIS – Vodites MARKET – PERIOD 2</t>
  </si>
  <si>
    <t>_Conjoint</t>
  </si>
  <si>
    <t>Design_Level</t>
  </si>
  <si>
    <t>Design_Utility</t>
  </si>
  <si>
    <t>Display_Level</t>
  </si>
  <si>
    <t>Display_Utility</t>
  </si>
  <si>
    <t>Proc. Power_Level</t>
  </si>
  <si>
    <t>Proc. Power_Utility</t>
  </si>
  <si>
    <t>Price_Level</t>
  </si>
  <si>
    <t>Price_Utility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</si>
</sst>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#,##0.000"/>
  </numFmts>
  <fonts count="16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8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center" vertical="center" wrapText="1"/>
    </xf>
    <xf numFmtId="3" fontId="13" fillId="0" borderId="16" xfId="1" applyNumberFormat="1" applyFont="1" applyFill="1" applyBorder="1" applyAlignment="1">
      <alignment horizontal="right" vertical="center"/>
    </xf>
    <xf numFmtId="3" fontId="8" fillId="0" borderId="26" xfId="0" applyNumberFormat="1" applyFont="1" applyBorder="1" applyAlignment="1">
      <alignment vertical="center" wrapText="1"/>
    </xf>
    <xf numFmtId="164" fontId="1" fillId="0" borderId="0" xfId="1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A102" zoomScaleNormal="100" workbookViewId="0">
      <selection activeCell="J103" sqref="J10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/>
      <c r="I3" s="12"/>
      <c r="J3" s="11"/>
      <c r="K3" s="12"/>
      <c r="L3" s="11"/>
      <c r="M3" s="12"/>
      <c r="N3" s="11"/>
      <c r="O3" s="13"/>
      <c r="P3" s="14" t="s">
        <v>5</v>
      </c>
    </row>
    <row r="4" spans="1:16" s="1" customFormat="1" x14ac:dyDescent="0.3">
      <c r="B4" s="2"/>
      <c r="D4" s="15" t="s">
        <v>6</v>
      </c>
      <c r="E4" s="16">
        <v>31856.31640625</v>
      </c>
      <c r="F4" s="17">
        <v>39518.26953125</v>
      </c>
      <c r="G4" s="18">
        <v>34196.96875</v>
      </c>
      <c r="H4" s="17"/>
      <c r="I4" s="18"/>
      <c r="J4" s="17"/>
      <c r="K4" s="18"/>
      <c r="L4" s="17"/>
      <c r="M4" s="18"/>
      <c r="N4" s="17"/>
      <c r="O4" s="19"/>
      <c r="P4" s="20">
        <v>105571.5546875</v>
      </c>
    </row>
    <row r="5" spans="1:16" x14ac:dyDescent="0.3">
      <c r="D5" s="21" t="s">
        <v>7</v>
      </c>
      <c r="E5" s="22">
        <v>-15129.1591796875</v>
      </c>
      <c r="F5" s="23">
        <v>-16831.365234375</v>
      </c>
      <c r="G5" s="24">
        <v>-13091.2158203125</v>
      </c>
      <c r="H5" s="23"/>
      <c r="I5" s="24"/>
      <c r="J5" s="23"/>
      <c r="K5" s="24"/>
      <c r="L5" s="23"/>
      <c r="M5" s="24"/>
      <c r="N5" s="23"/>
      <c r="O5" s="25"/>
      <c r="P5" s="26">
        <v>-45051.740234375</v>
      </c>
    </row>
    <row r="6" spans="1:16" x14ac:dyDescent="0.3">
      <c r="D6" s="21" t="s">
        <v>8</v>
      </c>
      <c r="E6" s="22">
        <v>-309.76345825195313</v>
      </c>
      <c r="F6" s="23">
        <v>0</v>
      </c>
      <c r="G6" s="24">
        <v>-48.407680511474609</v>
      </c>
      <c r="H6" s="23"/>
      <c r="I6" s="24"/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9</v>
      </c>
      <c r="E7" s="22">
        <v>0</v>
      </c>
      <c r="F7" s="23">
        <v>0</v>
      </c>
      <c r="G7" s="24">
        <v>0</v>
      </c>
      <c r="H7" s="23"/>
      <c r="I7" s="24"/>
      <c r="J7" s="23"/>
      <c r="K7" s="24"/>
      <c r="L7" s="23"/>
      <c r="M7" s="24"/>
      <c r="N7" s="23"/>
      <c r="O7" s="25"/>
      <c r="P7" s="26">
        <v>0</v>
      </c>
    </row>
    <row r="8" spans="1:16" s="1" customFormat="1" x14ac:dyDescent="0.3">
      <c r="B8" s="2"/>
      <c r="D8" s="27" t="s">
        <v>10</v>
      </c>
      <c r="E8" s="28">
        <v>16417.39453125</v>
      </c>
      <c r="F8" s="29">
        <v>22686.904296875</v>
      </c>
      <c r="G8" s="30">
        <v>21057.345703125</v>
      </c>
      <c r="H8" s="29"/>
      <c r="I8" s="30"/>
      <c r="J8" s="29"/>
      <c r="K8" s="30"/>
      <c r="L8" s="29"/>
      <c r="M8" s="30"/>
      <c r="N8" s="29"/>
      <c r="O8" s="31"/>
      <c r="P8" s="32">
        <v>60161.64453125</v>
      </c>
    </row>
    <row r="9" spans="1:16" x14ac:dyDescent="0.3">
      <c r="D9" s="21" t="s">
        <v>11</v>
      </c>
      <c r="E9" s="22">
        <v>-3840</v>
      </c>
      <c r="F9" s="23">
        <v>-4000</v>
      </c>
      <c r="G9" s="24">
        <v>-3800</v>
      </c>
      <c r="H9" s="23"/>
      <c r="I9" s="24"/>
      <c r="J9" s="23"/>
      <c r="K9" s="24"/>
      <c r="L9" s="23"/>
      <c r="M9" s="24"/>
      <c r="N9" s="23"/>
      <c r="O9" s="25"/>
      <c r="P9" s="26">
        <v>-11640</v>
      </c>
    </row>
    <row r="10" spans="1:16" x14ac:dyDescent="0.3">
      <c r="D10" s="21" t="s">
        <v>12</v>
      </c>
      <c r="E10" s="22">
        <v>-160</v>
      </c>
      <c r="F10" s="23">
        <v>-200</v>
      </c>
      <c r="G10" s="24">
        <v>-600</v>
      </c>
      <c r="H10" s="23"/>
      <c r="I10" s="24"/>
      <c r="J10" s="23"/>
      <c r="K10" s="24"/>
      <c r="L10" s="23"/>
      <c r="M10" s="24"/>
      <c r="N10" s="23"/>
      <c r="O10" s="25"/>
      <c r="P10" s="26">
        <v>-960</v>
      </c>
    </row>
    <row r="11" spans="1:16" x14ac:dyDescent="0.3">
      <c r="D11" s="21" t="s">
        <v>13</v>
      </c>
      <c r="E11" s="22">
        <v>-1224</v>
      </c>
      <c r="F11" s="23">
        <v>-1373.3280029296875</v>
      </c>
      <c r="G11" s="24">
        <v>-1400.7945556640625</v>
      </c>
      <c r="H11" s="23"/>
      <c r="I11" s="24"/>
      <c r="J11" s="23"/>
      <c r="K11" s="24"/>
      <c r="L11" s="23"/>
      <c r="M11" s="24"/>
      <c r="N11" s="23"/>
      <c r="O11" s="25"/>
      <c r="P11" s="26">
        <v>-3998.12255859375</v>
      </c>
    </row>
    <row r="12" spans="1:16" s="1" customFormat="1" x14ac:dyDescent="0.3">
      <c r="B12" s="2"/>
      <c r="D12" s="27" t="s">
        <v>14</v>
      </c>
      <c r="E12" s="28">
        <v>11193.3935546875</v>
      </c>
      <c r="F12" s="29">
        <v>17113.576171875</v>
      </c>
      <c r="G12" s="30">
        <v>15256.55078125</v>
      </c>
      <c r="H12" s="29"/>
      <c r="I12" s="30"/>
      <c r="J12" s="29"/>
      <c r="K12" s="30"/>
      <c r="L12" s="29"/>
      <c r="M12" s="30"/>
      <c r="N12" s="29"/>
      <c r="O12" s="31"/>
      <c r="P12" s="32">
        <v>43563.5205078125</v>
      </c>
    </row>
    <row r="13" spans="1:16" x14ac:dyDescent="0.3">
      <c r="D13" s="21" t="s">
        <v>15</v>
      </c>
      <c r="E13" s="22">
        <v>-403.25</v>
      </c>
      <c r="F13" s="23">
        <v>-505</v>
      </c>
      <c r="G13" s="24">
        <v>-514.75</v>
      </c>
      <c r="H13" s="23"/>
      <c r="I13" s="24"/>
      <c r="J13" s="23"/>
      <c r="K13" s="24"/>
      <c r="L13" s="23"/>
      <c r="M13" s="24"/>
      <c r="N13" s="23"/>
      <c r="O13" s="25"/>
      <c r="P13" s="26">
        <v>-1423</v>
      </c>
    </row>
    <row r="14" spans="1:16" x14ac:dyDescent="0.3">
      <c r="D14" s="21" t="s">
        <v>16</v>
      </c>
      <c r="E14" s="22">
        <v>0</v>
      </c>
      <c r="F14" s="23">
        <v>-200</v>
      </c>
      <c r="G14" s="24">
        <v>-2050</v>
      </c>
      <c r="H14" s="23"/>
      <c r="I14" s="24"/>
      <c r="J14" s="23"/>
      <c r="K14" s="24"/>
      <c r="L14" s="23"/>
      <c r="M14" s="24"/>
      <c r="N14" s="23"/>
      <c r="O14" s="25"/>
      <c r="P14" s="26">
        <v>-2250</v>
      </c>
    </row>
    <row r="15" spans="1:16" x14ac:dyDescent="0.3">
      <c r="D15" s="21" t="s">
        <v>17</v>
      </c>
      <c r="E15" s="22">
        <v>0</v>
      </c>
      <c r="F15" s="23">
        <v>0</v>
      </c>
      <c r="G15" s="24">
        <v>0</v>
      </c>
      <c r="H15" s="23"/>
      <c r="I15" s="24"/>
      <c r="J15" s="23"/>
      <c r="K15" s="24"/>
      <c r="L15" s="23"/>
      <c r="M15" s="24"/>
      <c r="N15" s="23"/>
      <c r="O15" s="25"/>
      <c r="P15" s="26">
        <v>0</v>
      </c>
    </row>
    <row r="16" spans="1:16" x14ac:dyDescent="0.3">
      <c r="D16" s="21" t="s">
        <v>18</v>
      </c>
      <c r="E16" s="22">
        <v>0</v>
      </c>
      <c r="F16" s="23">
        <v>0</v>
      </c>
      <c r="G16" s="24">
        <v>1421</v>
      </c>
      <c r="H16" s="23"/>
      <c r="I16" s="24"/>
      <c r="J16" s="23"/>
      <c r="K16" s="24"/>
      <c r="L16" s="23"/>
      <c r="M16" s="24"/>
      <c r="N16" s="23"/>
      <c r="O16" s="25"/>
      <c r="P16" s="26">
        <v>1421</v>
      </c>
    </row>
    <row r="17" spans="2:16" x14ac:dyDescent="0.3">
      <c r="D17" s="21" t="s">
        <v>19</v>
      </c>
      <c r="E17" s="22">
        <v>0</v>
      </c>
      <c r="F17" s="23">
        <v>0</v>
      </c>
      <c r="G17" s="24">
        <v>-142.10000610351563</v>
      </c>
      <c r="H17" s="23"/>
      <c r="I17" s="24"/>
      <c r="J17" s="23"/>
      <c r="K17" s="24"/>
      <c r="L17" s="23"/>
      <c r="M17" s="24"/>
      <c r="N17" s="23"/>
      <c r="O17" s="25"/>
      <c r="P17" s="26">
        <v>-142.10000610351563</v>
      </c>
    </row>
    <row r="18" spans="2:16" x14ac:dyDescent="0.3">
      <c r="D18" s="21" t="s">
        <v>20</v>
      </c>
      <c r="E18" s="22">
        <v>0</v>
      </c>
      <c r="F18" s="23">
        <v>0</v>
      </c>
      <c r="G18" s="24">
        <v>0</v>
      </c>
      <c r="H18" s="23"/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21</v>
      </c>
      <c r="E19" s="34">
        <v>10790.1435546875</v>
      </c>
      <c r="F19" s="35">
        <v>16408.57421875</v>
      </c>
      <c r="G19" s="36">
        <v>13970.701171875</v>
      </c>
      <c r="H19" s="35"/>
      <c r="I19" s="36"/>
      <c r="J19" s="35"/>
      <c r="K19" s="36"/>
      <c r="L19" s="35"/>
      <c r="M19" s="36"/>
      <c r="N19" s="35"/>
      <c r="O19" s="37"/>
      <c r="P19" s="38">
        <v>41169.4189453125</v>
      </c>
    </row>
    <row r="20" spans="2:16" s="39" customFormat="1" x14ac:dyDescent="0.3">
      <c r="B20" s="40"/>
      <c r="D20" s="39" t="s">
        <v>22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23</v>
      </c>
    </row>
    <row r="23" spans="2:16" s="1" customFormat="1" x14ac:dyDescent="0.3">
      <c r="B23" s="2"/>
      <c r="E23" s="10" t="s">
        <v>24</v>
      </c>
      <c r="F23" s="14" t="s">
        <v>25</v>
      </c>
    </row>
    <row r="24" spans="2:16" s="1" customFormat="1" x14ac:dyDescent="0.3">
      <c r="B24" s="2"/>
      <c r="D24" s="15" t="s">
        <v>6</v>
      </c>
      <c r="E24" s="16">
        <v>34196.96875</v>
      </c>
      <c r="F24" s="20">
        <v>0</v>
      </c>
    </row>
    <row r="25" spans="2:16" x14ac:dyDescent="0.3">
      <c r="D25" s="21" t="s">
        <v>7</v>
      </c>
      <c r="E25" s="22">
        <v>-13091.2158203125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8</v>
      </c>
      <c r="E26" s="22">
        <v>-48.407680511474609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9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10</v>
      </c>
      <c r="E28" s="28">
        <v>21057.345703125</v>
      </c>
      <c r="F28" s="32">
        <v>0</v>
      </c>
    </row>
    <row r="29" spans="2:16" x14ac:dyDescent="0.3">
      <c r="D29" s="21" t="s">
        <v>11</v>
      </c>
      <c r="E29" s="22">
        <v>-3800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12</v>
      </c>
      <c r="E30" s="22">
        <v>-600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13</v>
      </c>
      <c r="E31" s="22">
        <v>-1400.7945556640625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14</v>
      </c>
      <c r="E32" s="28">
        <v>15256.55078125</v>
      </c>
      <c r="F32" s="32">
        <v>0</v>
      </c>
    </row>
    <row r="33" spans="2:15" x14ac:dyDescent="0.3">
      <c r="D33" s="21" t="s">
        <v>15</v>
      </c>
      <c r="E33" s="22">
        <v>-451.25</v>
      </c>
      <c r="F33" s="26">
        <v>-31.75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16</v>
      </c>
      <c r="E34" s="22">
        <v>-2050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26</v>
      </c>
      <c r="E35" s="34">
        <v>12755.30078125</v>
      </c>
      <c r="F35" s="38">
        <v>-31.75</v>
      </c>
    </row>
    <row r="36" spans="2:15" s="39" customFormat="1" x14ac:dyDescent="0.3">
      <c r="B36" s="40"/>
      <c r="D36" s="39" t="s">
        <v>22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27</v>
      </c>
      <c r="O38" s="3"/>
    </row>
    <row r="39" spans="2:15" s="1" customFormat="1" x14ac:dyDescent="0.3">
      <c r="B39" s="2"/>
      <c r="E39" s="42" t="s">
        <v>28</v>
      </c>
      <c r="F39" s="43" t="s">
        <v>29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24</v>
      </c>
      <c r="F40" s="49" t="s">
        <v>24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6</v>
      </c>
      <c r="E41" s="16">
        <v>22858.1796875</v>
      </c>
      <c r="F41" s="17">
        <v>11338.7900390625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7</v>
      </c>
      <c r="E42" s="22">
        <v>-6523.2861328125</v>
      </c>
      <c r="F42" s="23">
        <v>-6567.93017578125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8</v>
      </c>
      <c r="E43" s="22">
        <v>0</v>
      </c>
      <c r="F43" s="23">
        <v>-48.407680511474609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9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10</v>
      </c>
      <c r="E45" s="28">
        <v>16334.892578125</v>
      </c>
      <c r="F45" s="29">
        <v>4722.45263671875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11</v>
      </c>
      <c r="E46" s="22">
        <v>-1800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12</v>
      </c>
      <c r="E47" s="22">
        <v>-200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13</v>
      </c>
      <c r="E48" s="22">
        <v>-827.74224853515625</v>
      </c>
      <c r="F48" s="23">
        <v>-573.05230712890625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14</v>
      </c>
      <c r="E49" s="34">
        <v>13507.1513671875</v>
      </c>
      <c r="F49" s="35">
        <v>1749.4000244140625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22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30</v>
      </c>
      <c r="O52" s="3"/>
    </row>
    <row r="53" spans="1:15" s="1" customFormat="1" x14ac:dyDescent="0.3">
      <c r="B53" s="2"/>
      <c r="E53" s="42" t="s">
        <v>28</v>
      </c>
      <c r="F53" s="43" t="s">
        <v>29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24</v>
      </c>
      <c r="F54" s="49" t="s">
        <v>24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31</v>
      </c>
      <c r="E55" s="54">
        <v>225</v>
      </c>
      <c r="F55" s="55">
        <v>360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32</v>
      </c>
      <c r="E56" s="59">
        <v>208.92</v>
      </c>
      <c r="F56" s="60">
        <v>350.92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33</v>
      </c>
      <c r="E57" s="64">
        <v>140.72999999999999</v>
      </c>
      <c r="F57" s="65">
        <v>221.13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34</v>
      </c>
      <c r="O59" s="3"/>
    </row>
    <row r="60" spans="1:15" s="1" customFormat="1" x14ac:dyDescent="0.3">
      <c r="B60" s="2"/>
      <c r="E60" s="42" t="s">
        <v>28</v>
      </c>
      <c r="F60" s="43" t="s">
        <v>29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24</v>
      </c>
      <c r="F61" s="49" t="s">
        <v>24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35</v>
      </c>
      <c r="E62" s="69">
        <v>0.14731529355049133</v>
      </c>
      <c r="F62" s="70">
        <v>4.6507157385349274E-2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36</v>
      </c>
      <c r="E63" s="74">
        <v>8.5107259452342987E-2</v>
      </c>
      <c r="F63" s="75">
        <v>4.4059816747903824E-2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37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5"/>
      <c r="E66" s="326"/>
      <c r="F66" s="329" t="s">
        <v>38</v>
      </c>
      <c r="G66" s="330"/>
      <c r="H66" s="330"/>
      <c r="I66" s="331"/>
      <c r="J66" s="329" t="s">
        <v>39</v>
      </c>
      <c r="K66" s="330"/>
      <c r="L66" s="330"/>
      <c r="M66" s="331"/>
    </row>
    <row r="67" spans="1:15" s="81" customFormat="1" x14ac:dyDescent="0.3">
      <c r="B67" s="82"/>
      <c r="D67" s="327"/>
      <c r="E67" s="328"/>
      <c r="F67" s="84" t="s">
        <v>40</v>
      </c>
      <c r="G67" s="85" t="s">
        <v>41</v>
      </c>
      <c r="H67" s="86" t="s">
        <v>42</v>
      </c>
      <c r="I67" s="87"/>
      <c r="J67" s="84" t="s">
        <v>40</v>
      </c>
      <c r="K67" s="85" t="s">
        <v>41</v>
      </c>
      <c r="L67" s="86" t="s">
        <v>42</v>
      </c>
      <c r="M67" s="87"/>
    </row>
    <row r="68" spans="1:15" s="1" customFormat="1" x14ac:dyDescent="0.3">
      <c r="B68" s="2"/>
      <c r="D68" s="88" t="s">
        <v>28</v>
      </c>
      <c r="E68" s="89" t="s">
        <v>24</v>
      </c>
      <c r="F68" s="90">
        <v>0.33100000000000002</v>
      </c>
      <c r="G68" s="91">
        <v>0.52300000000000002</v>
      </c>
      <c r="H68" s="92">
        <v>0.26500000000000001</v>
      </c>
      <c r="I68" s="93"/>
      <c r="J68" s="94">
        <v>39788</v>
      </c>
      <c r="K68" s="95">
        <v>109481</v>
      </c>
      <c r="L68" s="96">
        <v>13152</v>
      </c>
      <c r="M68" s="97"/>
    </row>
    <row r="69" spans="1:15" x14ac:dyDescent="0.3">
      <c r="D69" s="98" t="s">
        <v>29</v>
      </c>
      <c r="E69" s="99" t="s">
        <v>24</v>
      </c>
      <c r="F69" s="100">
        <v>0.41699999999999998</v>
      </c>
      <c r="G69" s="101">
        <v>0.16800000000000001</v>
      </c>
      <c r="H69" s="102">
        <v>0.26300000000000001</v>
      </c>
      <c r="I69" s="103"/>
      <c r="J69" s="104">
        <v>34912</v>
      </c>
      <c r="K69" s="105">
        <v>9504</v>
      </c>
      <c r="L69" s="106">
        <v>6860</v>
      </c>
      <c r="M69" s="107"/>
      <c r="N69" s="3"/>
      <c r="O69" s="3"/>
    </row>
    <row r="70" spans="1:15" x14ac:dyDescent="0.3">
      <c r="D70" s="98"/>
      <c r="E70" s="99"/>
      <c r="F70" s="100"/>
      <c r="G70" s="101"/>
      <c r="H70" s="102"/>
      <c r="I70" s="103"/>
      <c r="J70" s="104"/>
      <c r="K70" s="105"/>
      <c r="L70" s="106"/>
      <c r="M70" s="107"/>
      <c r="N70" s="3"/>
      <c r="O70" s="3"/>
    </row>
    <row r="71" spans="1:15" x14ac:dyDescent="0.3">
      <c r="D71" s="98"/>
      <c r="E71" s="99"/>
      <c r="F71" s="100"/>
      <c r="G71" s="101"/>
      <c r="H71" s="102"/>
      <c r="I71" s="103"/>
      <c r="J71" s="104"/>
      <c r="K71" s="105"/>
      <c r="L71" s="106"/>
      <c r="M71" s="107"/>
      <c r="N71" s="3"/>
      <c r="O71" s="3"/>
    </row>
    <row r="72" spans="1:15" x14ac:dyDescent="0.3">
      <c r="A72" s="3"/>
      <c r="D72" s="98"/>
      <c r="E72" s="99"/>
      <c r="F72" s="100"/>
      <c r="G72" s="101"/>
      <c r="H72" s="102"/>
      <c r="I72" s="103"/>
      <c r="J72" s="104"/>
      <c r="K72" s="105"/>
      <c r="L72" s="106"/>
      <c r="M72" s="107"/>
      <c r="N72" s="3"/>
      <c r="O72" s="3"/>
    </row>
    <row r="73" spans="1:15" x14ac:dyDescent="0.3">
      <c r="A73" s="3"/>
      <c r="D73" s="98"/>
      <c r="E73" s="99"/>
      <c r="F73" s="100"/>
      <c r="G73" s="101"/>
      <c r="H73" s="102"/>
      <c r="I73" s="103"/>
      <c r="J73" s="104"/>
      <c r="K73" s="105"/>
      <c r="L73" s="106"/>
      <c r="M73" s="107"/>
      <c r="N73" s="3"/>
      <c r="O73" s="3"/>
    </row>
    <row r="74" spans="1:15" x14ac:dyDescent="0.3">
      <c r="A74" s="3"/>
      <c r="D74" s="98"/>
      <c r="E74" s="99"/>
      <c r="F74" s="100"/>
      <c r="G74" s="101"/>
      <c r="H74" s="102"/>
      <c r="I74" s="103"/>
      <c r="J74" s="104"/>
      <c r="K74" s="105"/>
      <c r="L74" s="106"/>
      <c r="M74" s="107"/>
      <c r="N74" s="3"/>
      <c r="O74" s="3"/>
    </row>
    <row r="75" spans="1:15" x14ac:dyDescent="0.3">
      <c r="A75" s="3"/>
      <c r="D75" s="98"/>
      <c r="E75" s="99"/>
      <c r="F75" s="100"/>
      <c r="G75" s="101"/>
      <c r="H75" s="102"/>
      <c r="I75" s="103"/>
      <c r="J75" s="104"/>
      <c r="K75" s="105"/>
      <c r="L75" s="106"/>
      <c r="M75" s="107"/>
      <c r="N75" s="3"/>
      <c r="O75" s="3"/>
    </row>
    <row r="76" spans="1:15" x14ac:dyDescent="0.3">
      <c r="A76" s="3"/>
      <c r="D76" s="98"/>
      <c r="E76" s="99"/>
      <c r="F76" s="100"/>
      <c r="G76" s="101"/>
      <c r="H76" s="102"/>
      <c r="I76" s="103"/>
      <c r="J76" s="104"/>
      <c r="K76" s="105"/>
      <c r="L76" s="106"/>
      <c r="M76" s="107"/>
      <c r="N76" s="3"/>
      <c r="O76" s="3"/>
    </row>
    <row r="77" spans="1:15" s="1" customFormat="1" x14ac:dyDescent="0.3">
      <c r="B77" s="2"/>
      <c r="D77" s="108"/>
      <c r="E77" s="109"/>
      <c r="F77" s="110"/>
      <c r="G77" s="111"/>
      <c r="H77" s="112"/>
      <c r="I77" s="113"/>
      <c r="J77" s="114"/>
      <c r="K77" s="115"/>
      <c r="L77" s="116"/>
      <c r="M77" s="117"/>
    </row>
    <row r="78" spans="1:15" s="1" customFormat="1" x14ac:dyDescent="0.3">
      <c r="B78" s="2"/>
      <c r="I78" s="118" t="s">
        <v>43</v>
      </c>
      <c r="J78" s="119">
        <v>9778</v>
      </c>
      <c r="K78" s="120">
        <v>6167</v>
      </c>
      <c r="L78" s="120">
        <v>1028</v>
      </c>
      <c r="M78" s="121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44</v>
      </c>
      <c r="O80" s="3"/>
    </row>
    <row r="81" spans="1:15" s="1" customFormat="1" x14ac:dyDescent="0.3">
      <c r="B81" s="2"/>
      <c r="E81" s="42" t="s">
        <v>28</v>
      </c>
      <c r="F81" s="43" t="s">
        <v>29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24</v>
      </c>
      <c r="F82" s="49" t="s">
        <v>24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39</v>
      </c>
      <c r="E83" s="16">
        <v>162.42100524902344</v>
      </c>
      <c r="F83" s="17">
        <v>51.2760009765625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45</v>
      </c>
      <c r="E84" s="22">
        <v>200</v>
      </c>
      <c r="F84" s="23">
        <v>70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46</v>
      </c>
      <c r="E85" s="22">
        <v>162.42100524902344</v>
      </c>
      <c r="F85" s="23">
        <v>56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47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48</v>
      </c>
      <c r="E87" s="122">
        <v>0</v>
      </c>
      <c r="F87" s="123">
        <v>4.7239999771118164</v>
      </c>
      <c r="G87" s="124"/>
      <c r="H87" s="123"/>
      <c r="I87" s="124"/>
      <c r="J87" s="123"/>
      <c r="K87" s="124"/>
      <c r="L87" s="123"/>
      <c r="M87" s="124"/>
      <c r="N87" s="125"/>
      <c r="O87" s="3"/>
    </row>
    <row r="88" spans="1:15" s="39" customFormat="1" x14ac:dyDescent="0.3">
      <c r="B88" s="40"/>
      <c r="D88" s="39" t="s">
        <v>49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50</v>
      </c>
      <c r="O90" s="3"/>
    </row>
    <row r="91" spans="1:15" s="1" customFormat="1" x14ac:dyDescent="0.3">
      <c r="B91" s="2"/>
      <c r="E91" s="42" t="s">
        <v>28</v>
      </c>
      <c r="F91" s="43" t="s">
        <v>29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24</v>
      </c>
      <c r="F92" s="49" t="s">
        <v>24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39</v>
      </c>
      <c r="E93" s="16">
        <v>162.42100524902344</v>
      </c>
      <c r="F93" s="17">
        <v>51.2760009765625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51</v>
      </c>
      <c r="E94" s="22">
        <v>40.162822723388672</v>
      </c>
      <c r="F94" s="23">
        <v>128.08975219726563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52</v>
      </c>
      <c r="E95" s="22">
        <v>40.162822723388672</v>
      </c>
      <c r="F95" s="23">
        <v>128.08975219726563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7</v>
      </c>
      <c r="E96" s="22">
        <v>6523.2861328125</v>
      </c>
      <c r="F96" s="23">
        <v>6567.93017578125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48</v>
      </c>
      <c r="E97" s="22">
        <v>0</v>
      </c>
      <c r="F97" s="23">
        <v>4.7239999771118164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8</v>
      </c>
      <c r="E98" s="122">
        <v>0</v>
      </c>
      <c r="F98" s="123">
        <v>48.407680511474609</v>
      </c>
      <c r="G98" s="124"/>
      <c r="H98" s="123"/>
      <c r="I98" s="124"/>
      <c r="J98" s="123"/>
      <c r="K98" s="124"/>
      <c r="L98" s="123"/>
      <c r="M98" s="124"/>
      <c r="N98" s="125"/>
      <c r="O98" s="3"/>
    </row>
    <row r="99" spans="1:15" s="39" customFormat="1" x14ac:dyDescent="0.3">
      <c r="B99" s="40"/>
      <c r="D99" s="39" t="s">
        <v>53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54</v>
      </c>
      <c r="O101" s="3"/>
    </row>
    <row r="102" spans="1:15" s="126" customFormat="1" ht="30" customHeight="1" x14ac:dyDescent="0.3">
      <c r="B102" s="127"/>
      <c r="D102" s="128" t="s">
        <v>55</v>
      </c>
      <c r="E102" s="129" t="s">
        <v>56</v>
      </c>
      <c r="F102" s="130" t="s">
        <v>57</v>
      </c>
      <c r="G102" s="130" t="s">
        <v>58</v>
      </c>
      <c r="H102" s="130" t="s">
        <v>59</v>
      </c>
      <c r="I102" s="130" t="s">
        <v>60</v>
      </c>
      <c r="J102" s="130" t="s">
        <v>61</v>
      </c>
      <c r="K102" s="131" t="s">
        <v>62</v>
      </c>
      <c r="L102" s="131" t="s">
        <v>63</v>
      </c>
      <c r="M102" s="130" t="s">
        <v>64</v>
      </c>
      <c r="N102" s="132" t="s">
        <v>65</v>
      </c>
    </row>
    <row r="103" spans="1:15" s="1" customFormat="1" x14ac:dyDescent="0.3">
      <c r="B103" s="2"/>
      <c r="D103" s="15" t="s">
        <v>66</v>
      </c>
      <c r="E103" s="133">
        <v>2</v>
      </c>
      <c r="F103" s="134">
        <v>13</v>
      </c>
      <c r="G103" s="134">
        <v>6</v>
      </c>
      <c r="H103" s="134">
        <v>82</v>
      </c>
      <c r="I103" s="134">
        <v>31</v>
      </c>
      <c r="J103" s="134">
        <v>83</v>
      </c>
      <c r="K103" s="135">
        <v>155</v>
      </c>
      <c r="L103" s="135">
        <v>155</v>
      </c>
      <c r="M103" s="134">
        <v>0</v>
      </c>
      <c r="N103" s="136">
        <v>2050</v>
      </c>
    </row>
    <row r="104" spans="1:15" x14ac:dyDescent="0.3">
      <c r="A104" s="3"/>
      <c r="B104" s="52"/>
      <c r="D104" s="27" t="s">
        <v>67</v>
      </c>
      <c r="E104" s="22">
        <v>1</v>
      </c>
      <c r="F104" s="23">
        <v>8</v>
      </c>
      <c r="G104" s="23">
        <v>5</v>
      </c>
      <c r="H104" s="23">
        <v>53</v>
      </c>
      <c r="I104" s="23">
        <v>8</v>
      </c>
      <c r="J104" s="23">
        <v>10</v>
      </c>
      <c r="K104" s="24">
        <v>46</v>
      </c>
      <c r="L104" s="24">
        <v>46</v>
      </c>
      <c r="M104" s="23">
        <v>0</v>
      </c>
      <c r="N104" s="26">
        <v>200</v>
      </c>
      <c r="O104" s="3"/>
    </row>
    <row r="105" spans="1:15" x14ac:dyDescent="0.3">
      <c r="A105" s="3"/>
      <c r="B105" s="52"/>
      <c r="D105" s="27" t="s">
        <v>68</v>
      </c>
      <c r="E105" s="22">
        <v>0</v>
      </c>
      <c r="F105" s="23">
        <v>13</v>
      </c>
      <c r="G105" s="23">
        <v>4</v>
      </c>
      <c r="H105" s="23">
        <v>82</v>
      </c>
      <c r="I105" s="23">
        <v>17</v>
      </c>
      <c r="J105" s="23">
        <v>43</v>
      </c>
      <c r="K105" s="24">
        <v>148</v>
      </c>
      <c r="L105" s="24">
        <v>94</v>
      </c>
      <c r="M105" s="23">
        <v>0</v>
      </c>
      <c r="N105" s="26">
        <v>2000</v>
      </c>
      <c r="O105" s="3"/>
    </row>
    <row r="106" spans="1:15" x14ac:dyDescent="0.3">
      <c r="A106" s="3"/>
      <c r="B106" s="52"/>
      <c r="D106" s="27" t="s">
        <v>69</v>
      </c>
      <c r="E106" s="22">
        <v>0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65</v>
      </c>
      <c r="L106" s="24">
        <v>46</v>
      </c>
      <c r="M106" s="23">
        <v>0</v>
      </c>
      <c r="N106" s="26">
        <v>1500</v>
      </c>
      <c r="O106" s="3"/>
    </row>
    <row r="107" spans="1:15" x14ac:dyDescent="0.3">
      <c r="A107" s="3"/>
      <c r="B107" s="52"/>
      <c r="D107" s="33"/>
      <c r="E107" s="122"/>
      <c r="F107" s="123"/>
      <c r="G107" s="123"/>
      <c r="H107" s="123"/>
      <c r="I107" s="123"/>
      <c r="J107" s="123"/>
      <c r="K107" s="124"/>
      <c r="L107" s="124"/>
      <c r="M107" s="123"/>
      <c r="N107" s="125"/>
      <c r="O107" s="3"/>
    </row>
    <row r="108" spans="1:15" s="39" customFormat="1" x14ac:dyDescent="0.3">
      <c r="B108" s="40"/>
      <c r="D108" s="39" t="s">
        <v>70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10" spans="1:15" s="126" customFormat="1" ht="30" customHeight="1" x14ac:dyDescent="0.3">
      <c r="B110" s="127"/>
      <c r="D110" s="128" t="s">
        <v>71</v>
      </c>
      <c r="E110" s="129" t="s">
        <v>56</v>
      </c>
      <c r="F110" s="130" t="s">
        <v>72</v>
      </c>
      <c r="G110" s="130" t="s">
        <v>73</v>
      </c>
      <c r="H110" s="130" t="s">
        <v>74</v>
      </c>
      <c r="I110" s="130" t="s">
        <v>75</v>
      </c>
      <c r="J110" s="130" t="s">
        <v>76</v>
      </c>
      <c r="K110" s="131" t="s">
        <v>62</v>
      </c>
      <c r="L110" s="131" t="s">
        <v>63</v>
      </c>
      <c r="M110" s="130" t="s">
        <v>64</v>
      </c>
      <c r="N110" s="132" t="s">
        <v>65</v>
      </c>
    </row>
    <row r="111" spans="1:15" s="1" customFormat="1" x14ac:dyDescent="0.3">
      <c r="B111" s="2"/>
      <c r="D111" s="15" t="s">
        <v>77</v>
      </c>
      <c r="E111" s="133"/>
      <c r="F111" s="134"/>
      <c r="G111" s="134"/>
      <c r="H111" s="134"/>
      <c r="I111" s="134"/>
      <c r="J111" s="134"/>
      <c r="K111" s="135"/>
      <c r="L111" s="135"/>
      <c r="M111" s="134"/>
      <c r="N111" s="136"/>
    </row>
    <row r="112" spans="1:15" x14ac:dyDescent="0.3">
      <c r="A112" s="3"/>
      <c r="B112" s="52"/>
      <c r="D112" s="27"/>
      <c r="E112" s="22"/>
      <c r="F112" s="23"/>
      <c r="G112" s="23"/>
      <c r="H112" s="23"/>
      <c r="I112" s="23"/>
      <c r="J112" s="23"/>
      <c r="K112" s="24"/>
      <c r="L112" s="24"/>
      <c r="M112" s="23"/>
      <c r="N112" s="26"/>
      <c r="O112" s="3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33"/>
      <c r="E115" s="122"/>
      <c r="F115" s="123"/>
      <c r="G115" s="123"/>
      <c r="H115" s="123"/>
      <c r="I115" s="123"/>
      <c r="J115" s="123"/>
      <c r="K115" s="124"/>
      <c r="L115" s="124"/>
      <c r="M115" s="123"/>
      <c r="N115" s="125"/>
      <c r="O115" s="3"/>
    </row>
    <row r="116" spans="1:15" s="39" customFormat="1" x14ac:dyDescent="0.3">
      <c r="B116" s="40"/>
      <c r="D116" s="39" t="s">
        <v>70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showGridLines="0" zoomScaleNormal="100" workbookViewId="0">
      <selection activeCell="F12" sqref="F1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78</v>
      </c>
      <c r="B1" s="7"/>
      <c r="E1" s="137"/>
      <c r="F1" s="137"/>
      <c r="G1" s="137"/>
      <c r="H1" s="8"/>
      <c r="I1" s="138"/>
      <c r="J1" s="8"/>
      <c r="K1" s="138"/>
      <c r="L1" s="8"/>
    </row>
    <row r="2" spans="1:12" ht="18" x14ac:dyDescent="0.3">
      <c r="B2" s="9"/>
    </row>
    <row r="3" spans="1:12" s="81" customFormat="1" ht="28.8" x14ac:dyDescent="0.3">
      <c r="B3" s="82"/>
      <c r="D3" s="139" t="s">
        <v>79</v>
      </c>
      <c r="E3" s="140" t="s">
        <v>80</v>
      </c>
      <c r="F3" s="141" t="s">
        <v>81</v>
      </c>
      <c r="G3" s="140" t="s">
        <v>6</v>
      </c>
      <c r="H3" s="141" t="s">
        <v>26</v>
      </c>
      <c r="I3" s="142" t="s">
        <v>36</v>
      </c>
      <c r="J3" s="141" t="s">
        <v>82</v>
      </c>
      <c r="K3" s="142" t="s">
        <v>35</v>
      </c>
      <c r="L3" s="143" t="s">
        <v>39</v>
      </c>
    </row>
    <row r="4" spans="1:12" s="1" customFormat="1" x14ac:dyDescent="0.3">
      <c r="B4" s="2"/>
      <c r="D4" s="144">
        <v>2</v>
      </c>
      <c r="E4" s="145" t="s">
        <v>83</v>
      </c>
      <c r="F4" s="146">
        <v>1045.696044921875</v>
      </c>
      <c r="G4" s="145">
        <v>34196.96875</v>
      </c>
      <c r="H4" s="146">
        <v>13970.701171875</v>
      </c>
      <c r="I4" s="72">
        <v>0.12893545627593994</v>
      </c>
      <c r="J4" s="146">
        <v>51927.171875</v>
      </c>
      <c r="K4" s="72">
        <v>0.19382244348526001</v>
      </c>
      <c r="L4" s="147">
        <v>213.69700622558594</v>
      </c>
    </row>
    <row r="5" spans="1:12" x14ac:dyDescent="0.3">
      <c r="A5" s="3"/>
      <c r="D5" s="148">
        <v>2</v>
      </c>
      <c r="E5" s="106" t="s">
        <v>84</v>
      </c>
      <c r="F5" s="105">
        <v>2240.471435546875</v>
      </c>
      <c r="G5" s="106">
        <v>126911.5078125</v>
      </c>
      <c r="H5" s="105">
        <v>54173.05859375</v>
      </c>
      <c r="I5" s="149">
        <v>0.48985388875007629</v>
      </c>
      <c r="J5" s="105">
        <v>197282.640625</v>
      </c>
      <c r="K5" s="149">
        <v>0.4243011474609375</v>
      </c>
      <c r="L5" s="107">
        <v>467.80899047851563</v>
      </c>
    </row>
    <row r="6" spans="1:12" x14ac:dyDescent="0.3">
      <c r="A6" s="3"/>
      <c r="D6" s="148">
        <v>2</v>
      </c>
      <c r="E6" s="106" t="s">
        <v>85</v>
      </c>
      <c r="F6" s="105">
        <v>764.36932373046875</v>
      </c>
      <c r="G6" s="106">
        <v>30063.416015625</v>
      </c>
      <c r="H6" s="105">
        <v>13277.974609375</v>
      </c>
      <c r="I6" s="149">
        <v>0.11051413416862488</v>
      </c>
      <c r="J6" s="105">
        <v>44508.2109375</v>
      </c>
      <c r="K6" s="149">
        <v>0.16430787742137909</v>
      </c>
      <c r="L6" s="107">
        <v>181.156005859375</v>
      </c>
    </row>
    <row r="7" spans="1:12" x14ac:dyDescent="0.3">
      <c r="A7" s="3"/>
      <c r="D7" s="148">
        <v>2</v>
      </c>
      <c r="E7" s="106" t="s">
        <v>86</v>
      </c>
      <c r="F7" s="105">
        <v>1272.3709716796875</v>
      </c>
      <c r="G7" s="106">
        <v>67927.03125</v>
      </c>
      <c r="H7" s="105">
        <v>21736.328125</v>
      </c>
      <c r="I7" s="149">
        <v>0.27069652080535889</v>
      </c>
      <c r="J7" s="105">
        <v>109019.703125</v>
      </c>
      <c r="K7" s="149">
        <v>0.21756851673126221</v>
      </c>
      <c r="L7" s="107">
        <v>239.87800598144531</v>
      </c>
    </row>
    <row r="8" spans="1:12" x14ac:dyDescent="0.3">
      <c r="A8" s="3"/>
      <c r="D8" s="148">
        <v>1</v>
      </c>
      <c r="E8" s="106" t="s">
        <v>83</v>
      </c>
      <c r="F8" s="105">
        <v>1177.2410888671875</v>
      </c>
      <c r="G8" s="106">
        <v>39518.26953125</v>
      </c>
      <c r="H8" s="105">
        <v>16408.57421875</v>
      </c>
      <c r="I8" s="149">
        <v>0.17597717046737671</v>
      </c>
      <c r="J8" s="105">
        <v>59937.84765625</v>
      </c>
      <c r="K8" s="149">
        <v>0.25022980570793152</v>
      </c>
      <c r="L8" s="107">
        <v>227.843994140625</v>
      </c>
    </row>
    <row r="9" spans="1:12" x14ac:dyDescent="0.3">
      <c r="A9" s="3"/>
      <c r="D9" s="148">
        <v>1</v>
      </c>
      <c r="E9" s="106" t="s">
        <v>84</v>
      </c>
      <c r="F9" s="105">
        <v>1370.647705078125</v>
      </c>
      <c r="G9" s="106">
        <v>74393.75</v>
      </c>
      <c r="H9" s="105">
        <v>28021.484375</v>
      </c>
      <c r="I9" s="149">
        <v>0.34173059463500977</v>
      </c>
      <c r="J9" s="105">
        <v>116393.484375</v>
      </c>
      <c r="K9" s="149">
        <v>0.26633566617965698</v>
      </c>
      <c r="L9" s="107">
        <v>242.50900268554688</v>
      </c>
    </row>
    <row r="10" spans="1:12" x14ac:dyDescent="0.3">
      <c r="A10" s="3"/>
      <c r="D10" s="148">
        <v>1</v>
      </c>
      <c r="E10" s="106" t="s">
        <v>85</v>
      </c>
      <c r="F10" s="105">
        <v>889.43536376953125</v>
      </c>
      <c r="G10" s="106">
        <v>33433.45703125</v>
      </c>
      <c r="H10" s="105">
        <v>14674.8017578125</v>
      </c>
      <c r="I10" s="149">
        <v>0.14682984352111816</v>
      </c>
      <c r="J10" s="105">
        <v>50010.26953125</v>
      </c>
      <c r="K10" s="149">
        <v>0.21702969074249268</v>
      </c>
      <c r="L10" s="107">
        <v>197.61399841308594</v>
      </c>
    </row>
    <row r="11" spans="1:12" x14ac:dyDescent="0.3">
      <c r="A11" s="3"/>
      <c r="D11" s="148">
        <v>1</v>
      </c>
      <c r="E11" s="106" t="s">
        <v>86</v>
      </c>
      <c r="F11" s="105">
        <v>1327.2662353515625</v>
      </c>
      <c r="G11" s="106">
        <v>71835.1796875</v>
      </c>
      <c r="H11" s="105">
        <v>23049.48828125</v>
      </c>
      <c r="I11" s="149">
        <v>0.33546239137649536</v>
      </c>
      <c r="J11" s="105">
        <v>114258.546875</v>
      </c>
      <c r="K11" s="149">
        <v>0.26640483736991882</v>
      </c>
      <c r="L11" s="107">
        <v>242.57200622558594</v>
      </c>
    </row>
    <row r="12" spans="1:12" x14ac:dyDescent="0.3">
      <c r="A12" s="3"/>
      <c r="D12" s="148">
        <v>0</v>
      </c>
      <c r="E12" s="106" t="s">
        <v>83</v>
      </c>
      <c r="F12" s="105">
        <v>1000</v>
      </c>
      <c r="G12" s="106">
        <v>31856.31640625</v>
      </c>
      <c r="H12" s="105">
        <v>10790.1435546875</v>
      </c>
      <c r="I12" s="149">
        <v>0.17241135239601135</v>
      </c>
      <c r="J12" s="105">
        <v>47798.03125</v>
      </c>
      <c r="K12" s="149">
        <v>0.23598393797874451</v>
      </c>
      <c r="L12" s="107">
        <v>175.81700134277344</v>
      </c>
    </row>
    <row r="13" spans="1:12" x14ac:dyDescent="0.3">
      <c r="A13" s="3" t="s">
        <v>77</v>
      </c>
      <c r="D13" s="148">
        <v>0</v>
      </c>
      <c r="E13" s="106" t="s">
        <v>84</v>
      </c>
      <c r="F13" s="105">
        <v>1000</v>
      </c>
      <c r="G13" s="106">
        <v>59198.33984375</v>
      </c>
      <c r="H13" s="105">
        <v>13232.017578125</v>
      </c>
      <c r="I13" s="149">
        <v>0.33840093016624451</v>
      </c>
      <c r="J13" s="105">
        <v>93815.7421875</v>
      </c>
      <c r="K13" s="149">
        <v>0.25444877147674561</v>
      </c>
      <c r="L13" s="107">
        <v>189.57400512695313</v>
      </c>
    </row>
    <row r="14" spans="1:12" x14ac:dyDescent="0.3">
      <c r="A14" s="3" t="s">
        <v>77</v>
      </c>
      <c r="D14" s="148">
        <v>0</v>
      </c>
      <c r="E14" s="106" t="s">
        <v>85</v>
      </c>
      <c r="F14" s="105">
        <v>1000</v>
      </c>
      <c r="G14" s="106">
        <v>34878.390625</v>
      </c>
      <c r="H14" s="105">
        <v>13773.4365234375</v>
      </c>
      <c r="I14" s="149">
        <v>0.19066621363162994</v>
      </c>
      <c r="J14" s="105">
        <v>52858.875</v>
      </c>
      <c r="K14" s="149">
        <v>0.27531883120536804</v>
      </c>
      <c r="L14" s="107">
        <v>205.12300109863281</v>
      </c>
    </row>
    <row r="15" spans="1:12" x14ac:dyDescent="0.3">
      <c r="A15" s="3" t="s">
        <v>77</v>
      </c>
      <c r="D15" s="148">
        <v>0</v>
      </c>
      <c r="E15" s="106" t="s">
        <v>86</v>
      </c>
      <c r="F15" s="105">
        <v>1000</v>
      </c>
      <c r="G15" s="106">
        <v>52433.94921875</v>
      </c>
      <c r="H15" s="105">
        <v>12646.5341796875</v>
      </c>
      <c r="I15" s="149">
        <v>0.298521488904953</v>
      </c>
      <c r="J15" s="105">
        <v>82759.8671875</v>
      </c>
      <c r="K15" s="149">
        <v>0.23424845933914185</v>
      </c>
      <c r="L15" s="107">
        <v>174.52400207519531</v>
      </c>
    </row>
    <row r="16" spans="1:12" s="1" customFormat="1" x14ac:dyDescent="0.3">
      <c r="B16" s="2"/>
      <c r="D16" s="150"/>
      <c r="E16" s="116"/>
      <c r="F16" s="115"/>
      <c r="G16" s="116"/>
      <c r="H16" s="115"/>
      <c r="I16" s="151"/>
      <c r="J16" s="115"/>
      <c r="K16" s="151"/>
      <c r="L16" s="117"/>
    </row>
    <row r="17" spans="4:11" s="39" customFormat="1" x14ac:dyDescent="0.3">
      <c r="D17" s="39" t="s">
        <v>87</v>
      </c>
      <c r="I17" s="152"/>
      <c r="K17" s="1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showGridLines="0" zoomScaleNormal="100" workbookViewId="0">
      <selection activeCell="F9" sqref="F9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88</v>
      </c>
      <c r="B1" s="7"/>
      <c r="E1" s="137"/>
      <c r="F1" s="138"/>
      <c r="G1" s="8"/>
      <c r="H1" s="8"/>
      <c r="I1" s="138"/>
      <c r="J1" s="8"/>
      <c r="K1" s="8"/>
      <c r="L1" s="8"/>
      <c r="M1" s="8"/>
    </row>
    <row r="2" spans="1:14" ht="18" x14ac:dyDescent="0.3">
      <c r="B2" s="9" t="s">
        <v>89</v>
      </c>
    </row>
    <row r="3" spans="1:14" s="81" customFormat="1" ht="28.8" x14ac:dyDescent="0.3">
      <c r="B3" s="82"/>
      <c r="D3" s="128" t="s">
        <v>55</v>
      </c>
      <c r="E3" s="153" t="s">
        <v>90</v>
      </c>
      <c r="F3" s="154" t="s">
        <v>36</v>
      </c>
      <c r="G3" s="130" t="s">
        <v>82</v>
      </c>
      <c r="H3" s="130" t="s">
        <v>91</v>
      </c>
      <c r="I3" s="142" t="s">
        <v>35</v>
      </c>
      <c r="J3" s="131" t="s">
        <v>39</v>
      </c>
      <c r="K3" s="131" t="s">
        <v>91</v>
      </c>
      <c r="L3" s="130" t="s">
        <v>31</v>
      </c>
      <c r="M3" s="132" t="s">
        <v>92</v>
      </c>
    </row>
    <row r="4" spans="1:14" s="1" customFormat="1" x14ac:dyDescent="0.3">
      <c r="B4" s="2"/>
      <c r="D4" s="15" t="s">
        <v>28</v>
      </c>
      <c r="E4" s="155">
        <v>0</v>
      </c>
      <c r="F4" s="156">
        <v>8.5107259452342987E-2</v>
      </c>
      <c r="G4" s="134">
        <v>33933.44140625</v>
      </c>
      <c r="H4" s="134">
        <v>-5167.5439453125</v>
      </c>
      <c r="I4" s="72">
        <v>0.14731529355049133</v>
      </c>
      <c r="J4" s="135">
        <v>162421</v>
      </c>
      <c r="K4" s="135">
        <v>-5417</v>
      </c>
      <c r="L4" s="134">
        <v>225</v>
      </c>
      <c r="M4" s="136">
        <v>45</v>
      </c>
      <c r="N4" s="157" t="s">
        <v>77</v>
      </c>
    </row>
    <row r="5" spans="1:14" x14ac:dyDescent="0.3">
      <c r="D5" s="27" t="s">
        <v>29</v>
      </c>
      <c r="E5" s="158">
        <v>0</v>
      </c>
      <c r="F5" s="159">
        <v>4.4059816747903824E-2</v>
      </c>
      <c r="G5" s="23">
        <v>17993.734375</v>
      </c>
      <c r="H5" s="23">
        <v>-2843.1298828125</v>
      </c>
      <c r="I5" s="149">
        <v>4.6507157385349274E-2</v>
      </c>
      <c r="J5" s="24">
        <v>51276</v>
      </c>
      <c r="K5" s="24">
        <v>-8730</v>
      </c>
      <c r="L5" s="23">
        <v>360</v>
      </c>
      <c r="M5" s="26">
        <v>145</v>
      </c>
      <c r="N5" s="157" t="s">
        <v>77</v>
      </c>
    </row>
    <row r="6" spans="1:14" x14ac:dyDescent="0.3">
      <c r="D6" s="27" t="s">
        <v>93</v>
      </c>
      <c r="E6" s="158">
        <v>2</v>
      </c>
      <c r="F6" s="159">
        <v>6.1040814965963364E-2</v>
      </c>
      <c r="G6" s="23">
        <v>24475.056640625</v>
      </c>
      <c r="H6" s="23"/>
      <c r="I6" s="149">
        <v>8.7071672081947327E-2</v>
      </c>
      <c r="J6" s="24">
        <v>96000</v>
      </c>
      <c r="K6" s="24"/>
      <c r="L6" s="23">
        <v>270</v>
      </c>
      <c r="M6" s="26">
        <v>89</v>
      </c>
      <c r="N6" s="157" t="s">
        <v>94</v>
      </c>
    </row>
    <row r="7" spans="1:14" x14ac:dyDescent="0.3">
      <c r="D7" s="27" t="s">
        <v>95</v>
      </c>
      <c r="E7" s="158">
        <v>0</v>
      </c>
      <c r="F7" s="159">
        <v>0.42967039346694946</v>
      </c>
      <c r="G7" s="23">
        <v>172807.578125</v>
      </c>
      <c r="H7" s="23">
        <v>57766.48828125</v>
      </c>
      <c r="I7" s="149">
        <v>0.33722949028015137</v>
      </c>
      <c r="J7" s="24">
        <v>371809</v>
      </c>
      <c r="K7" s="24">
        <v>131809</v>
      </c>
      <c r="L7" s="23">
        <v>480</v>
      </c>
      <c r="M7" s="26">
        <v>223</v>
      </c>
      <c r="N7" s="157" t="s">
        <v>77</v>
      </c>
    </row>
    <row r="8" spans="1:14" x14ac:dyDescent="0.3">
      <c r="D8" s="27" t="s">
        <v>96</v>
      </c>
      <c r="E8" s="158">
        <v>0</v>
      </c>
      <c r="F8" s="159">
        <v>6.2885768711566925E-2</v>
      </c>
      <c r="G8" s="23">
        <v>24970.8984375</v>
      </c>
      <c r="H8" s="23">
        <v>-99.987998962402344</v>
      </c>
      <c r="I8" s="149">
        <v>0.10883958637714386</v>
      </c>
      <c r="J8" s="24">
        <v>120000</v>
      </c>
      <c r="K8" s="24">
        <v>0</v>
      </c>
      <c r="L8" s="23">
        <v>225</v>
      </c>
      <c r="M8" s="26">
        <v>61</v>
      </c>
      <c r="N8" s="157" t="s">
        <v>77</v>
      </c>
    </row>
    <row r="9" spans="1:14" x14ac:dyDescent="0.3">
      <c r="D9" s="27" t="s">
        <v>97</v>
      </c>
      <c r="E9" s="158">
        <v>0</v>
      </c>
      <c r="F9" s="159">
        <v>4.918893426656723E-2</v>
      </c>
      <c r="G9" s="23">
        <v>19537.314453125</v>
      </c>
      <c r="H9" s="23">
        <v>-5402.06787109375</v>
      </c>
      <c r="I9" s="149">
        <v>5.5468283593654633E-2</v>
      </c>
      <c r="J9" s="24">
        <v>61156</v>
      </c>
      <c r="K9" s="24">
        <v>-16458</v>
      </c>
      <c r="L9" s="23">
        <v>340</v>
      </c>
      <c r="M9" s="26">
        <v>105</v>
      </c>
      <c r="N9" s="157" t="s">
        <v>77</v>
      </c>
    </row>
    <row r="10" spans="1:14" x14ac:dyDescent="0.3">
      <c r="D10" s="27" t="s">
        <v>98</v>
      </c>
      <c r="E10" s="158">
        <v>0</v>
      </c>
      <c r="F10" s="159">
        <v>0.19338250160217285</v>
      </c>
      <c r="G10" s="23">
        <v>78508.078125</v>
      </c>
      <c r="H10" s="23">
        <v>-5282.751953125</v>
      </c>
      <c r="I10" s="149">
        <v>0.14718559384346008</v>
      </c>
      <c r="J10" s="24">
        <v>162278</v>
      </c>
      <c r="K10" s="24">
        <v>-9669</v>
      </c>
      <c r="L10" s="23">
        <v>495</v>
      </c>
      <c r="M10" s="26">
        <v>227</v>
      </c>
      <c r="N10" s="157" t="s">
        <v>77</v>
      </c>
    </row>
    <row r="11" spans="1:14" x14ac:dyDescent="0.3">
      <c r="D11" s="27" t="s">
        <v>99</v>
      </c>
      <c r="E11" s="158">
        <v>0</v>
      </c>
      <c r="F11" s="159">
        <v>7.4664495885372162E-2</v>
      </c>
      <c r="G11" s="23">
        <v>30511.619140625</v>
      </c>
      <c r="H11" s="23">
        <v>43.91400146484375</v>
      </c>
      <c r="I11" s="149">
        <v>7.0382930338382721E-2</v>
      </c>
      <c r="J11" s="24">
        <v>77600</v>
      </c>
      <c r="K11" s="24">
        <v>6975</v>
      </c>
      <c r="L11" s="23">
        <v>400</v>
      </c>
      <c r="M11" s="26">
        <v>169</v>
      </c>
      <c r="N11" s="157" t="s">
        <v>77</v>
      </c>
    </row>
    <row r="12" spans="1:14" x14ac:dyDescent="0.3">
      <c r="D12" s="27"/>
      <c r="E12" s="158"/>
      <c r="F12" s="159"/>
      <c r="G12" s="23"/>
      <c r="H12" s="23"/>
      <c r="I12" s="149"/>
      <c r="J12" s="24"/>
      <c r="K12" s="24"/>
      <c r="L12" s="23"/>
      <c r="M12" s="26"/>
      <c r="N12" s="157"/>
    </row>
    <row r="13" spans="1:14" s="1" customFormat="1" x14ac:dyDescent="0.3">
      <c r="B13" s="2"/>
      <c r="D13" s="33"/>
      <c r="E13" s="160"/>
      <c r="F13" s="161"/>
      <c r="G13" s="123"/>
      <c r="H13" s="123"/>
      <c r="I13" s="77"/>
      <c r="J13" s="124"/>
      <c r="K13" s="124"/>
      <c r="L13" s="123"/>
      <c r="M13" s="125"/>
      <c r="N13" s="157"/>
    </row>
    <row r="14" spans="1:14" s="39" customFormat="1" x14ac:dyDescent="0.3">
      <c r="D14" s="39" t="s">
        <v>100</v>
      </c>
    </row>
    <row r="15" spans="1:14" s="39" customFormat="1" x14ac:dyDescent="0.3">
      <c r="D15" s="39" t="s">
        <v>101</v>
      </c>
    </row>
    <row r="16" spans="1:14" s="39" customFormat="1" x14ac:dyDescent="0.3">
      <c r="B16" s="40"/>
      <c r="E16" s="162"/>
      <c r="F16" s="163"/>
      <c r="G16" s="41"/>
      <c r="H16" s="41"/>
      <c r="I16" s="163"/>
      <c r="J16" s="41"/>
      <c r="K16" s="41"/>
      <c r="L16" s="41"/>
      <c r="M16" s="41"/>
    </row>
    <row r="17" spans="1:14" ht="18" x14ac:dyDescent="0.3">
      <c r="A17" s="3"/>
      <c r="B17" s="9" t="s">
        <v>102</v>
      </c>
    </row>
    <row r="18" spans="1:14" s="81" customFormat="1" ht="28.8" x14ac:dyDescent="0.3">
      <c r="B18" s="82"/>
      <c r="D18" s="128" t="s">
        <v>55</v>
      </c>
      <c r="E18" s="153" t="s">
        <v>90</v>
      </c>
      <c r="F18" s="154" t="s">
        <v>57</v>
      </c>
      <c r="G18" s="130" t="s">
        <v>103</v>
      </c>
      <c r="H18" s="130" t="s">
        <v>104</v>
      </c>
      <c r="I18" s="164" t="s">
        <v>105</v>
      </c>
      <c r="J18" s="130" t="s">
        <v>106</v>
      </c>
      <c r="K18" s="131" t="s">
        <v>31</v>
      </c>
      <c r="L18" s="165" t="s">
        <v>92</v>
      </c>
    </row>
    <row r="19" spans="1:14" s="1" customFormat="1" x14ac:dyDescent="0.3">
      <c r="B19" s="2"/>
      <c r="D19" s="15" t="s">
        <v>28</v>
      </c>
      <c r="E19" s="155">
        <v>0</v>
      </c>
      <c r="F19" s="166">
        <v>8</v>
      </c>
      <c r="G19" s="134">
        <v>5</v>
      </c>
      <c r="H19" s="134">
        <v>53</v>
      </c>
      <c r="I19" s="146">
        <v>8</v>
      </c>
      <c r="J19" s="134">
        <v>10</v>
      </c>
      <c r="K19" s="135">
        <v>225</v>
      </c>
      <c r="L19" s="167">
        <v>46</v>
      </c>
      <c r="M19" s="157"/>
      <c r="N19" s="157"/>
    </row>
    <row r="20" spans="1:14" x14ac:dyDescent="0.3">
      <c r="A20" s="3"/>
      <c r="D20" s="27" t="s">
        <v>29</v>
      </c>
      <c r="E20" s="158">
        <v>0</v>
      </c>
      <c r="F20" s="168">
        <v>13</v>
      </c>
      <c r="G20" s="23">
        <v>4</v>
      </c>
      <c r="H20" s="23">
        <v>82</v>
      </c>
      <c r="I20" s="105">
        <v>17</v>
      </c>
      <c r="J20" s="23">
        <v>43</v>
      </c>
      <c r="K20" s="24">
        <v>360</v>
      </c>
      <c r="L20" s="25">
        <v>148</v>
      </c>
      <c r="M20" s="157"/>
      <c r="N20" s="157"/>
    </row>
    <row r="21" spans="1:14" x14ac:dyDescent="0.3">
      <c r="A21" s="3"/>
      <c r="D21" s="27" t="s">
        <v>93</v>
      </c>
      <c r="E21" s="158">
        <v>2</v>
      </c>
      <c r="F21" s="168">
        <v>8</v>
      </c>
      <c r="G21" s="23">
        <v>7</v>
      </c>
      <c r="H21" s="23">
        <v>42</v>
      </c>
      <c r="I21" s="105">
        <v>23</v>
      </c>
      <c r="J21" s="23">
        <v>37</v>
      </c>
      <c r="K21" s="24">
        <v>270</v>
      </c>
      <c r="L21" s="25">
        <v>91</v>
      </c>
      <c r="M21" s="157"/>
      <c r="N21" s="157"/>
    </row>
    <row r="22" spans="1:14" x14ac:dyDescent="0.3">
      <c r="A22" s="3"/>
      <c r="D22" s="27" t="s">
        <v>95</v>
      </c>
      <c r="E22" s="158">
        <v>0</v>
      </c>
      <c r="F22" s="168">
        <v>14</v>
      </c>
      <c r="G22" s="23">
        <v>9</v>
      </c>
      <c r="H22" s="23">
        <v>89</v>
      </c>
      <c r="I22" s="105">
        <v>33</v>
      </c>
      <c r="J22" s="23">
        <v>76</v>
      </c>
      <c r="K22" s="24">
        <v>480</v>
      </c>
      <c r="L22" s="25">
        <v>227</v>
      </c>
      <c r="M22" s="157"/>
      <c r="N22" s="157"/>
    </row>
    <row r="23" spans="1:14" x14ac:dyDescent="0.3">
      <c r="A23" s="3"/>
      <c r="D23" s="27" t="s">
        <v>96</v>
      </c>
      <c r="E23" s="158">
        <v>0</v>
      </c>
      <c r="F23" s="168">
        <v>7</v>
      </c>
      <c r="G23" s="23">
        <v>4</v>
      </c>
      <c r="H23" s="23">
        <v>53</v>
      </c>
      <c r="I23" s="105">
        <v>8</v>
      </c>
      <c r="J23" s="23">
        <v>15</v>
      </c>
      <c r="K23" s="24">
        <v>225</v>
      </c>
      <c r="L23" s="25">
        <v>62</v>
      </c>
      <c r="M23" s="157"/>
      <c r="N23" s="157"/>
    </row>
    <row r="24" spans="1:14" x14ac:dyDescent="0.3">
      <c r="A24" s="3"/>
      <c r="D24" s="27" t="s">
        <v>97</v>
      </c>
      <c r="E24" s="158">
        <v>0</v>
      </c>
      <c r="F24" s="168">
        <v>7</v>
      </c>
      <c r="G24" s="23">
        <v>6</v>
      </c>
      <c r="H24" s="23">
        <v>60</v>
      </c>
      <c r="I24" s="105">
        <v>11</v>
      </c>
      <c r="J24" s="23">
        <v>38</v>
      </c>
      <c r="K24" s="24">
        <v>340</v>
      </c>
      <c r="L24" s="25">
        <v>107</v>
      </c>
      <c r="M24" s="157"/>
      <c r="N24" s="157"/>
    </row>
    <row r="25" spans="1:14" x14ac:dyDescent="0.3">
      <c r="A25" s="3"/>
      <c r="D25" s="27" t="s">
        <v>98</v>
      </c>
      <c r="E25" s="158">
        <v>0</v>
      </c>
      <c r="F25" s="168">
        <v>16</v>
      </c>
      <c r="G25" s="23">
        <v>10</v>
      </c>
      <c r="H25" s="23">
        <v>74</v>
      </c>
      <c r="I25" s="105">
        <v>24</v>
      </c>
      <c r="J25" s="23">
        <v>76</v>
      </c>
      <c r="K25" s="24">
        <v>495</v>
      </c>
      <c r="L25" s="25">
        <v>232</v>
      </c>
      <c r="M25" s="157"/>
      <c r="N25" s="157"/>
    </row>
    <row r="26" spans="1:14" x14ac:dyDescent="0.3">
      <c r="A26" s="3"/>
      <c r="D26" s="27" t="s">
        <v>99</v>
      </c>
      <c r="E26" s="158">
        <v>0</v>
      </c>
      <c r="F26" s="168">
        <v>10</v>
      </c>
      <c r="G26" s="23">
        <v>4</v>
      </c>
      <c r="H26" s="23">
        <v>35</v>
      </c>
      <c r="I26" s="105">
        <v>36</v>
      </c>
      <c r="J26" s="23">
        <v>91</v>
      </c>
      <c r="K26" s="24">
        <v>400</v>
      </c>
      <c r="L26" s="25">
        <v>172</v>
      </c>
      <c r="M26" s="157"/>
      <c r="N26" s="157"/>
    </row>
    <row r="27" spans="1:14" x14ac:dyDescent="0.3">
      <c r="A27" s="3"/>
      <c r="D27" s="27"/>
      <c r="E27" s="158"/>
      <c r="F27" s="168"/>
      <c r="G27" s="23"/>
      <c r="H27" s="23"/>
      <c r="I27" s="105"/>
      <c r="J27" s="23"/>
      <c r="K27" s="24"/>
      <c r="L27" s="25"/>
      <c r="M27" s="157"/>
      <c r="N27" s="157"/>
    </row>
    <row r="28" spans="1:14" s="1" customFormat="1" x14ac:dyDescent="0.3">
      <c r="B28" s="2"/>
      <c r="D28" s="33"/>
      <c r="E28" s="160"/>
      <c r="F28" s="169"/>
      <c r="G28" s="123"/>
      <c r="H28" s="123"/>
      <c r="I28" s="170"/>
      <c r="J28" s="123"/>
      <c r="K28" s="124"/>
      <c r="L28" s="171"/>
      <c r="M28" s="157"/>
      <c r="N28" s="157"/>
    </row>
    <row r="29" spans="1:14" x14ac:dyDescent="0.3">
      <c r="D29" s="39" t="s">
        <v>107</v>
      </c>
    </row>
    <row r="30" spans="1:14" s="39" customFormat="1" x14ac:dyDescent="0.3">
      <c r="D30" s="39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108</v>
      </c>
      <c r="B1" s="7"/>
      <c r="E1" s="137"/>
      <c r="F1" s="138"/>
      <c r="G1" s="8"/>
      <c r="H1" s="8"/>
      <c r="I1" s="138"/>
      <c r="J1" s="8"/>
      <c r="K1" s="8"/>
      <c r="L1" s="8"/>
      <c r="M1" s="8"/>
    </row>
    <row r="2" spans="1:14" ht="18" x14ac:dyDescent="0.3">
      <c r="B2" s="9" t="s">
        <v>89</v>
      </c>
    </row>
    <row r="3" spans="1:14" s="81" customFormat="1" ht="28.8" x14ac:dyDescent="0.3">
      <c r="B3" s="82"/>
      <c r="D3" s="128" t="s">
        <v>71</v>
      </c>
      <c r="E3" s="153" t="s">
        <v>90</v>
      </c>
      <c r="F3" s="154" t="s">
        <v>36</v>
      </c>
      <c r="G3" s="130" t="s">
        <v>82</v>
      </c>
      <c r="H3" s="130" t="s">
        <v>91</v>
      </c>
      <c r="I3" s="142" t="s">
        <v>35</v>
      </c>
      <c r="J3" s="131" t="s">
        <v>39</v>
      </c>
      <c r="K3" s="131" t="s">
        <v>91</v>
      </c>
      <c r="L3" s="130" t="s">
        <v>31</v>
      </c>
      <c r="M3" s="132" t="s">
        <v>92</v>
      </c>
    </row>
    <row r="4" spans="1:14" s="1" customFormat="1" x14ac:dyDescent="0.3">
      <c r="B4" s="2"/>
      <c r="D4" s="15" t="s">
        <v>77</v>
      </c>
      <c r="E4" s="155"/>
      <c r="F4" s="156"/>
      <c r="G4" s="134"/>
      <c r="H4" s="134"/>
      <c r="I4" s="72"/>
      <c r="J4" s="135"/>
      <c r="K4" s="135"/>
      <c r="L4" s="134"/>
      <c r="M4" s="136"/>
      <c r="N4" s="157"/>
    </row>
    <row r="5" spans="1:14" x14ac:dyDescent="0.3">
      <c r="D5" s="27"/>
      <c r="E5" s="158"/>
      <c r="F5" s="159"/>
      <c r="G5" s="23"/>
      <c r="H5" s="23"/>
      <c r="I5" s="149"/>
      <c r="J5" s="24"/>
      <c r="K5" s="24"/>
      <c r="L5" s="23"/>
      <c r="M5" s="26"/>
      <c r="N5" s="157"/>
    </row>
    <row r="6" spans="1:14" x14ac:dyDescent="0.3">
      <c r="D6" s="27"/>
      <c r="E6" s="158"/>
      <c r="F6" s="159"/>
      <c r="G6" s="23"/>
      <c r="H6" s="23"/>
      <c r="I6" s="149"/>
      <c r="J6" s="24"/>
      <c r="K6" s="24"/>
      <c r="L6" s="23"/>
      <c r="M6" s="26"/>
      <c r="N6" s="157"/>
    </row>
    <row r="7" spans="1:14" x14ac:dyDescent="0.3">
      <c r="D7" s="27"/>
      <c r="E7" s="158"/>
      <c r="F7" s="159"/>
      <c r="G7" s="23"/>
      <c r="H7" s="23"/>
      <c r="I7" s="149"/>
      <c r="J7" s="24"/>
      <c r="K7" s="24"/>
      <c r="L7" s="23"/>
      <c r="M7" s="26"/>
      <c r="N7" s="157"/>
    </row>
    <row r="8" spans="1:14" x14ac:dyDescent="0.3">
      <c r="D8" s="27"/>
      <c r="E8" s="158"/>
      <c r="F8" s="159"/>
      <c r="G8" s="23"/>
      <c r="H8" s="23"/>
      <c r="I8" s="149"/>
      <c r="J8" s="24"/>
      <c r="K8" s="24"/>
      <c r="L8" s="23"/>
      <c r="M8" s="26"/>
      <c r="N8" s="157"/>
    </row>
    <row r="9" spans="1:14" x14ac:dyDescent="0.3">
      <c r="D9" s="27"/>
      <c r="E9" s="158"/>
      <c r="F9" s="159"/>
      <c r="G9" s="23"/>
      <c r="H9" s="23"/>
      <c r="I9" s="149"/>
      <c r="J9" s="24"/>
      <c r="K9" s="24"/>
      <c r="L9" s="23"/>
      <c r="M9" s="26"/>
      <c r="N9" s="157"/>
    </row>
    <row r="10" spans="1:14" x14ac:dyDescent="0.3">
      <c r="D10" s="27"/>
      <c r="E10" s="158"/>
      <c r="F10" s="159"/>
      <c r="G10" s="23"/>
      <c r="H10" s="23"/>
      <c r="I10" s="149"/>
      <c r="J10" s="24"/>
      <c r="K10" s="24"/>
      <c r="L10" s="23"/>
      <c r="M10" s="26"/>
      <c r="N10" s="157"/>
    </row>
    <row r="11" spans="1:14" x14ac:dyDescent="0.3">
      <c r="D11" s="27"/>
      <c r="E11" s="158"/>
      <c r="F11" s="159"/>
      <c r="G11" s="23"/>
      <c r="H11" s="23"/>
      <c r="I11" s="149"/>
      <c r="J11" s="24"/>
      <c r="K11" s="24"/>
      <c r="L11" s="23"/>
      <c r="M11" s="26"/>
      <c r="N11" s="157"/>
    </row>
    <row r="12" spans="1:14" x14ac:dyDescent="0.3">
      <c r="D12" s="27"/>
      <c r="E12" s="158"/>
      <c r="F12" s="159"/>
      <c r="G12" s="23"/>
      <c r="H12" s="23"/>
      <c r="I12" s="149"/>
      <c r="J12" s="24"/>
      <c r="K12" s="24"/>
      <c r="L12" s="23"/>
      <c r="M12" s="26"/>
      <c r="N12" s="157"/>
    </row>
    <row r="13" spans="1:14" s="1" customFormat="1" x14ac:dyDescent="0.3">
      <c r="B13" s="2"/>
      <c r="D13" s="33"/>
      <c r="E13" s="160"/>
      <c r="F13" s="161"/>
      <c r="G13" s="123"/>
      <c r="H13" s="123"/>
      <c r="I13" s="77"/>
      <c r="J13" s="124"/>
      <c r="K13" s="124"/>
      <c r="L13" s="123"/>
      <c r="M13" s="125"/>
      <c r="N13" s="157"/>
    </row>
    <row r="14" spans="1:14" s="39" customFormat="1" x14ac:dyDescent="0.3">
      <c r="D14" s="39" t="s">
        <v>100</v>
      </c>
    </row>
    <row r="15" spans="1:14" s="39" customFormat="1" x14ac:dyDescent="0.3">
      <c r="D15" s="39" t="s">
        <v>109</v>
      </c>
    </row>
    <row r="16" spans="1:14" s="39" customFormat="1" x14ac:dyDescent="0.3">
      <c r="B16" s="40"/>
      <c r="E16" s="162"/>
      <c r="F16" s="163"/>
      <c r="G16" s="41"/>
      <c r="H16" s="41"/>
      <c r="I16" s="163"/>
      <c r="J16" s="41"/>
      <c r="K16" s="41"/>
      <c r="L16" s="41"/>
      <c r="M16" s="41"/>
    </row>
    <row r="17" spans="1:14" ht="18" x14ac:dyDescent="0.3">
      <c r="A17" s="3"/>
      <c r="B17" s="9" t="s">
        <v>102</v>
      </c>
    </row>
    <row r="18" spans="1:14" s="81" customFormat="1" ht="28.8" x14ac:dyDescent="0.3">
      <c r="B18" s="82"/>
      <c r="D18" s="128" t="s">
        <v>71</v>
      </c>
      <c r="E18" s="153" t="s">
        <v>90</v>
      </c>
      <c r="F18" s="154" t="s">
        <v>72</v>
      </c>
      <c r="G18" s="130" t="s">
        <v>110</v>
      </c>
      <c r="H18" s="130" t="s">
        <v>111</v>
      </c>
      <c r="I18" s="164" t="s">
        <v>112</v>
      </c>
      <c r="J18" s="130" t="s">
        <v>113</v>
      </c>
      <c r="K18" s="131" t="s">
        <v>31</v>
      </c>
      <c r="L18" s="165" t="s">
        <v>92</v>
      </c>
    </row>
    <row r="19" spans="1:14" s="1" customFormat="1" x14ac:dyDescent="0.3">
      <c r="B19" s="2"/>
      <c r="D19" s="15" t="s">
        <v>77</v>
      </c>
      <c r="E19" s="155"/>
      <c r="F19" s="166"/>
      <c r="G19" s="134"/>
      <c r="H19" s="134"/>
      <c r="I19" s="146"/>
      <c r="J19" s="134"/>
      <c r="K19" s="135"/>
      <c r="L19" s="167"/>
      <c r="M19" s="157"/>
      <c r="N19" s="157"/>
    </row>
    <row r="20" spans="1:14" x14ac:dyDescent="0.3">
      <c r="A20" s="3"/>
      <c r="D20" s="27"/>
      <c r="E20" s="158"/>
      <c r="F20" s="168"/>
      <c r="G20" s="23"/>
      <c r="H20" s="23"/>
      <c r="I20" s="105"/>
      <c r="J20" s="23"/>
      <c r="K20" s="24"/>
      <c r="L20" s="25"/>
      <c r="M20" s="157"/>
      <c r="N20" s="157"/>
    </row>
    <row r="21" spans="1:14" x14ac:dyDescent="0.3">
      <c r="A21" s="3"/>
      <c r="D21" s="27"/>
      <c r="E21" s="158"/>
      <c r="F21" s="168"/>
      <c r="G21" s="23"/>
      <c r="H21" s="23"/>
      <c r="I21" s="105"/>
      <c r="J21" s="23"/>
      <c r="K21" s="24"/>
      <c r="L21" s="25"/>
      <c r="M21" s="157"/>
      <c r="N21" s="157"/>
    </row>
    <row r="22" spans="1:14" x14ac:dyDescent="0.3">
      <c r="A22" s="3"/>
      <c r="D22" s="27"/>
      <c r="E22" s="158"/>
      <c r="F22" s="168"/>
      <c r="G22" s="23"/>
      <c r="H22" s="23"/>
      <c r="I22" s="105"/>
      <c r="J22" s="23"/>
      <c r="K22" s="24"/>
      <c r="L22" s="25"/>
      <c r="M22" s="157"/>
      <c r="N22" s="157"/>
    </row>
    <row r="23" spans="1:14" x14ac:dyDescent="0.3">
      <c r="A23" s="3"/>
      <c r="D23" s="27"/>
      <c r="E23" s="158"/>
      <c r="F23" s="168"/>
      <c r="G23" s="23"/>
      <c r="H23" s="23"/>
      <c r="I23" s="105"/>
      <c r="J23" s="23"/>
      <c r="K23" s="24"/>
      <c r="L23" s="25"/>
      <c r="M23" s="157"/>
      <c r="N23" s="157"/>
    </row>
    <row r="24" spans="1:14" x14ac:dyDescent="0.3">
      <c r="A24" s="3"/>
      <c r="D24" s="27"/>
      <c r="E24" s="158"/>
      <c r="F24" s="168"/>
      <c r="G24" s="23"/>
      <c r="H24" s="23"/>
      <c r="I24" s="105"/>
      <c r="J24" s="23"/>
      <c r="K24" s="24"/>
      <c r="L24" s="25"/>
      <c r="M24" s="157"/>
      <c r="N24" s="157"/>
    </row>
    <row r="25" spans="1:14" x14ac:dyDescent="0.3">
      <c r="A25" s="3"/>
      <c r="D25" s="27"/>
      <c r="E25" s="158"/>
      <c r="F25" s="168"/>
      <c r="G25" s="23"/>
      <c r="H25" s="23"/>
      <c r="I25" s="105"/>
      <c r="J25" s="23"/>
      <c r="K25" s="24"/>
      <c r="L25" s="25"/>
      <c r="M25" s="157"/>
      <c r="N25" s="157"/>
    </row>
    <row r="26" spans="1:14" x14ac:dyDescent="0.3">
      <c r="A26" s="3"/>
      <c r="D26" s="27"/>
      <c r="E26" s="158"/>
      <c r="F26" s="168"/>
      <c r="G26" s="23"/>
      <c r="H26" s="23"/>
      <c r="I26" s="105"/>
      <c r="J26" s="23"/>
      <c r="K26" s="24"/>
      <c r="L26" s="25"/>
      <c r="M26" s="157"/>
      <c r="N26" s="157"/>
    </row>
    <row r="27" spans="1:14" x14ac:dyDescent="0.3">
      <c r="A27" s="3"/>
      <c r="D27" s="27"/>
      <c r="E27" s="158"/>
      <c r="F27" s="168"/>
      <c r="G27" s="23"/>
      <c r="H27" s="23"/>
      <c r="I27" s="105"/>
      <c r="J27" s="23"/>
      <c r="K27" s="24"/>
      <c r="L27" s="25"/>
      <c r="M27" s="157"/>
      <c r="N27" s="157"/>
    </row>
    <row r="28" spans="1:14" s="1" customFormat="1" x14ac:dyDescent="0.3">
      <c r="B28" s="2"/>
      <c r="D28" s="33"/>
      <c r="E28" s="160"/>
      <c r="F28" s="169"/>
      <c r="G28" s="123"/>
      <c r="H28" s="123"/>
      <c r="I28" s="170"/>
      <c r="J28" s="123"/>
      <c r="K28" s="124"/>
      <c r="L28" s="171"/>
      <c r="M28" s="157"/>
      <c r="N28" s="157"/>
    </row>
    <row r="29" spans="1:14" x14ac:dyDescent="0.3">
      <c r="D29" s="39" t="s">
        <v>107</v>
      </c>
    </row>
    <row r="30" spans="1:14" s="39" customFormat="1" x14ac:dyDescent="0.3">
      <c r="D30" s="39" t="s">
        <v>109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114</v>
      </c>
      <c r="B1" s="7"/>
      <c r="E1" s="8"/>
      <c r="F1" s="8"/>
      <c r="G1" s="8"/>
      <c r="H1" s="8"/>
      <c r="I1" s="8"/>
      <c r="J1" s="8"/>
    </row>
    <row r="2" spans="1:10" s="172" customFormat="1" x14ac:dyDescent="0.3">
      <c r="B2" s="172" t="s">
        <v>115</v>
      </c>
      <c r="E2" s="173"/>
      <c r="F2" s="173"/>
      <c r="G2" s="173"/>
      <c r="H2" s="173"/>
      <c r="I2" s="173"/>
      <c r="J2" s="173"/>
    </row>
    <row r="3" spans="1:10" s="172" customFormat="1" x14ac:dyDescent="0.3">
      <c r="E3" s="173"/>
      <c r="F3" s="173"/>
      <c r="G3" s="173"/>
      <c r="H3" s="173"/>
      <c r="I3" s="173"/>
      <c r="J3" s="173"/>
    </row>
    <row r="4" spans="1:10" ht="18" x14ac:dyDescent="0.3">
      <c r="B4" s="9" t="s">
        <v>116</v>
      </c>
    </row>
    <row r="5" spans="1:10" s="1" customFormat="1" x14ac:dyDescent="0.3">
      <c r="B5" s="2"/>
      <c r="E5" s="10" t="s">
        <v>83</v>
      </c>
      <c r="F5" s="11" t="s">
        <v>84</v>
      </c>
      <c r="G5" s="12" t="s">
        <v>85</v>
      </c>
      <c r="H5" s="11" t="s">
        <v>86</v>
      </c>
      <c r="I5" s="12"/>
      <c r="J5" s="14"/>
    </row>
    <row r="6" spans="1:10" s="1" customFormat="1" x14ac:dyDescent="0.3">
      <c r="B6" s="2"/>
      <c r="D6" s="15" t="s">
        <v>6</v>
      </c>
      <c r="E6" s="16">
        <v>34196.96875</v>
      </c>
      <c r="F6" s="17">
        <v>126911.5078125</v>
      </c>
      <c r="G6" s="18">
        <v>30063.416015625</v>
      </c>
      <c r="H6" s="17">
        <v>67927.03125</v>
      </c>
      <c r="I6" s="18"/>
      <c r="J6" s="20"/>
    </row>
    <row r="7" spans="1:10" x14ac:dyDescent="0.3">
      <c r="D7" s="21" t="s">
        <v>7</v>
      </c>
      <c r="E7" s="22">
        <v>-13091.2158203125</v>
      </c>
      <c r="F7" s="23">
        <v>-60204.81640625</v>
      </c>
      <c r="G7" s="24">
        <v>-10672.5263671875</v>
      </c>
      <c r="H7" s="23">
        <v>-36875.60546875</v>
      </c>
      <c r="I7" s="24"/>
      <c r="J7" s="26"/>
    </row>
    <row r="8" spans="1:10" x14ac:dyDescent="0.3">
      <c r="D8" s="21" t="s">
        <v>8</v>
      </c>
      <c r="E8" s="22">
        <v>-48.407680511474609</v>
      </c>
      <c r="F8" s="23">
        <v>0</v>
      </c>
      <c r="G8" s="24">
        <v>-420.216552734375</v>
      </c>
      <c r="H8" s="23">
        <v>-566.9033203125</v>
      </c>
      <c r="I8" s="24"/>
      <c r="J8" s="26"/>
    </row>
    <row r="9" spans="1:10" x14ac:dyDescent="0.3">
      <c r="D9" s="21" t="s">
        <v>9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10</v>
      </c>
      <c r="E10" s="28">
        <v>21057.345703125</v>
      </c>
      <c r="F10" s="29">
        <v>66706.6875</v>
      </c>
      <c r="G10" s="30">
        <v>18970.673828125</v>
      </c>
      <c r="H10" s="29">
        <v>30484.525390625</v>
      </c>
      <c r="I10" s="30"/>
      <c r="J10" s="32"/>
    </row>
    <row r="11" spans="1:10" x14ac:dyDescent="0.3">
      <c r="D11" s="21" t="s">
        <v>11</v>
      </c>
      <c r="E11" s="22">
        <v>-3800</v>
      </c>
      <c r="F11" s="23">
        <v>-4462</v>
      </c>
      <c r="G11" s="24">
        <v>-3840</v>
      </c>
      <c r="H11" s="23">
        <v>-4000</v>
      </c>
      <c r="I11" s="24"/>
      <c r="J11" s="26"/>
    </row>
    <row r="12" spans="1:10" x14ac:dyDescent="0.3">
      <c r="D12" s="21" t="s">
        <v>12</v>
      </c>
      <c r="E12" s="22">
        <v>-600</v>
      </c>
      <c r="F12" s="23">
        <v>-791</v>
      </c>
      <c r="G12" s="24">
        <v>-160</v>
      </c>
      <c r="H12" s="23">
        <v>-1600</v>
      </c>
      <c r="I12" s="24"/>
      <c r="J12" s="26"/>
    </row>
    <row r="13" spans="1:10" x14ac:dyDescent="0.3">
      <c r="D13" s="21" t="s">
        <v>13</v>
      </c>
      <c r="E13" s="22">
        <v>-1400.7945556640625</v>
      </c>
      <c r="F13" s="23">
        <v>-2780.364990234375</v>
      </c>
      <c r="G13" s="24">
        <v>-1273.4495849609375</v>
      </c>
      <c r="H13" s="23">
        <v>-1273.4495849609375</v>
      </c>
      <c r="I13" s="24"/>
      <c r="J13" s="26"/>
    </row>
    <row r="14" spans="1:10" s="1" customFormat="1" x14ac:dyDescent="0.3">
      <c r="B14" s="2"/>
      <c r="D14" s="27" t="s">
        <v>14</v>
      </c>
      <c r="E14" s="28">
        <v>15256.55078125</v>
      </c>
      <c r="F14" s="29">
        <v>58673.32421875</v>
      </c>
      <c r="G14" s="30">
        <v>13697.224609375</v>
      </c>
      <c r="H14" s="29">
        <v>23611.078125</v>
      </c>
      <c r="I14" s="30"/>
      <c r="J14" s="32"/>
    </row>
    <row r="15" spans="1:10" x14ac:dyDescent="0.3">
      <c r="D15" s="21" t="s">
        <v>15</v>
      </c>
      <c r="E15" s="22">
        <v>-514.75</v>
      </c>
      <c r="F15" s="23">
        <v>-514.75</v>
      </c>
      <c r="G15" s="24">
        <v>-419.25</v>
      </c>
      <c r="H15" s="23">
        <v>-514.75</v>
      </c>
      <c r="I15" s="24"/>
      <c r="J15" s="26"/>
    </row>
    <row r="16" spans="1:10" x14ac:dyDescent="0.3">
      <c r="D16" s="21" t="s">
        <v>16</v>
      </c>
      <c r="E16" s="22">
        <v>-2050</v>
      </c>
      <c r="F16" s="23">
        <v>-2290</v>
      </c>
      <c r="G16" s="24">
        <v>0</v>
      </c>
      <c r="H16" s="23">
        <v>-1360</v>
      </c>
      <c r="I16" s="24"/>
      <c r="J16" s="26"/>
    </row>
    <row r="17" spans="1:10" x14ac:dyDescent="0.3">
      <c r="D17" s="21" t="s">
        <v>19</v>
      </c>
      <c r="E17" s="22">
        <v>-142.10000610351563</v>
      </c>
      <c r="F17" s="23">
        <v>0</v>
      </c>
      <c r="G17" s="24">
        <v>0</v>
      </c>
      <c r="H17" s="23">
        <v>0</v>
      </c>
      <c r="I17" s="24"/>
      <c r="J17" s="26"/>
    </row>
    <row r="18" spans="1:10" x14ac:dyDescent="0.3">
      <c r="D18" s="21" t="s">
        <v>20</v>
      </c>
      <c r="E18" s="22">
        <v>0</v>
      </c>
      <c r="F18" s="23">
        <v>-1695.51416015625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21</v>
      </c>
      <c r="E19" s="34">
        <v>13970.701171875</v>
      </c>
      <c r="F19" s="35">
        <v>54173.05859375</v>
      </c>
      <c r="G19" s="36">
        <v>13277.974609375</v>
      </c>
      <c r="H19" s="35">
        <v>21736.328125</v>
      </c>
      <c r="I19" s="36"/>
      <c r="J19" s="38"/>
    </row>
    <row r="20" spans="1:10" s="39" customFormat="1" x14ac:dyDescent="0.3">
      <c r="B20" s="40"/>
      <c r="D20" s="39" t="s">
        <v>22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117</v>
      </c>
      <c r="J22" s="3"/>
    </row>
    <row r="23" spans="1:10" s="46" customFormat="1" x14ac:dyDescent="0.3">
      <c r="B23" s="47"/>
      <c r="D23" s="174" t="s">
        <v>55</v>
      </c>
      <c r="E23" s="10" t="s">
        <v>83</v>
      </c>
      <c r="F23" s="11" t="s">
        <v>84</v>
      </c>
      <c r="G23" s="12" t="s">
        <v>85</v>
      </c>
      <c r="H23" s="11" t="s">
        <v>86</v>
      </c>
      <c r="I23" s="12"/>
      <c r="J23" s="14"/>
    </row>
    <row r="24" spans="1:10" s="1" customFormat="1" x14ac:dyDescent="0.3">
      <c r="B24" s="2"/>
      <c r="D24" s="15" t="s">
        <v>6</v>
      </c>
      <c r="E24" s="175">
        <v>34196.96875</v>
      </c>
      <c r="F24" s="17">
        <v>126911.5078125</v>
      </c>
      <c r="G24" s="18">
        <v>30063.416015625</v>
      </c>
      <c r="H24" s="17">
        <v>67927.03125</v>
      </c>
      <c r="I24" s="18"/>
      <c r="J24" s="20"/>
    </row>
    <row r="25" spans="1:10" x14ac:dyDescent="0.3">
      <c r="A25" s="3"/>
      <c r="B25" s="52"/>
      <c r="D25" s="21" t="s">
        <v>7</v>
      </c>
      <c r="E25" s="176">
        <v>-13091.2158203125</v>
      </c>
      <c r="F25" s="23">
        <v>-60204.81640625</v>
      </c>
      <c r="G25" s="24">
        <v>-10672.5263671875</v>
      </c>
      <c r="H25" s="23">
        <v>-36875.60546875</v>
      </c>
      <c r="I25" s="24"/>
      <c r="J25" s="26"/>
    </row>
    <row r="26" spans="1:10" x14ac:dyDescent="0.3">
      <c r="A26" s="3"/>
      <c r="B26" s="52"/>
      <c r="D26" s="21" t="s">
        <v>8</v>
      </c>
      <c r="E26" s="176">
        <v>-48.407680511474609</v>
      </c>
      <c r="F26" s="23">
        <v>0</v>
      </c>
      <c r="G26" s="24">
        <v>-420.216552734375</v>
      </c>
      <c r="H26" s="23">
        <v>-566.9033203125</v>
      </c>
      <c r="I26" s="24"/>
      <c r="J26" s="26"/>
    </row>
    <row r="27" spans="1:10" x14ac:dyDescent="0.3">
      <c r="A27" s="3"/>
      <c r="B27" s="52"/>
      <c r="D27" s="21" t="s">
        <v>9</v>
      </c>
      <c r="E27" s="176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10</v>
      </c>
      <c r="E28" s="177">
        <v>21057.345703125</v>
      </c>
      <c r="F28" s="29">
        <v>66706.6875</v>
      </c>
      <c r="G28" s="30">
        <v>18970.673828125</v>
      </c>
      <c r="H28" s="29">
        <v>30484.525390625</v>
      </c>
      <c r="I28" s="30"/>
      <c r="J28" s="32"/>
    </row>
    <row r="29" spans="1:10" x14ac:dyDescent="0.3">
      <c r="A29" s="3"/>
      <c r="B29" s="52"/>
      <c r="D29" s="21" t="s">
        <v>11</v>
      </c>
      <c r="E29" s="176">
        <v>-3800</v>
      </c>
      <c r="F29" s="23">
        <v>-4462</v>
      </c>
      <c r="G29" s="24">
        <v>-3840</v>
      </c>
      <c r="H29" s="23">
        <v>-4000</v>
      </c>
      <c r="I29" s="24"/>
      <c r="J29" s="26"/>
    </row>
    <row r="30" spans="1:10" x14ac:dyDescent="0.3">
      <c r="A30" s="3"/>
      <c r="B30" s="52"/>
      <c r="D30" s="21" t="s">
        <v>12</v>
      </c>
      <c r="E30" s="176">
        <v>-600</v>
      </c>
      <c r="F30" s="23">
        <v>-791</v>
      </c>
      <c r="G30" s="24">
        <v>-160</v>
      </c>
      <c r="H30" s="23">
        <v>-1600</v>
      </c>
      <c r="I30" s="24"/>
      <c r="J30" s="26"/>
    </row>
    <row r="31" spans="1:10" x14ac:dyDescent="0.3">
      <c r="A31" s="3"/>
      <c r="B31" s="52"/>
      <c r="D31" s="21" t="s">
        <v>13</v>
      </c>
      <c r="E31" s="176">
        <v>-1400.7945556640625</v>
      </c>
      <c r="F31" s="23">
        <v>-2780.364990234375</v>
      </c>
      <c r="G31" s="24">
        <v>-1273.4495849609375</v>
      </c>
      <c r="H31" s="23">
        <v>-1273.4495849609375</v>
      </c>
      <c r="I31" s="24"/>
      <c r="J31" s="26"/>
    </row>
    <row r="32" spans="1:10" s="1" customFormat="1" x14ac:dyDescent="0.3">
      <c r="B32" s="2"/>
      <c r="D32" s="27" t="s">
        <v>14</v>
      </c>
      <c r="E32" s="177">
        <v>15256.55078125</v>
      </c>
      <c r="F32" s="29">
        <v>58673.32421875</v>
      </c>
      <c r="G32" s="30">
        <v>13697.224609375</v>
      </c>
      <c r="H32" s="29">
        <v>23611.078125</v>
      </c>
      <c r="I32" s="30"/>
      <c r="J32" s="32"/>
    </row>
    <row r="33" spans="1:10" x14ac:dyDescent="0.3">
      <c r="A33" s="3"/>
      <c r="B33" s="52"/>
      <c r="D33" s="21" t="s">
        <v>15</v>
      </c>
      <c r="E33" s="176">
        <v>-451.25</v>
      </c>
      <c r="F33" s="23">
        <v>-451.25</v>
      </c>
      <c r="G33" s="24">
        <v>-355.75</v>
      </c>
      <c r="H33" s="23">
        <v>-451.25</v>
      </c>
      <c r="I33" s="24"/>
      <c r="J33" s="26"/>
    </row>
    <row r="34" spans="1:10" x14ac:dyDescent="0.3">
      <c r="A34" s="3"/>
      <c r="B34" s="52"/>
      <c r="D34" s="21" t="s">
        <v>16</v>
      </c>
      <c r="E34" s="176">
        <v>-2050</v>
      </c>
      <c r="F34" s="23">
        <v>-2190</v>
      </c>
      <c r="G34" s="24">
        <v>0</v>
      </c>
      <c r="H34" s="23">
        <v>-1360</v>
      </c>
      <c r="I34" s="24"/>
      <c r="J34" s="26"/>
    </row>
    <row r="35" spans="1:10" s="1" customFormat="1" x14ac:dyDescent="0.3">
      <c r="B35" s="2"/>
      <c r="D35" s="33" t="s">
        <v>26</v>
      </c>
      <c r="E35" s="178">
        <v>12755.30078125</v>
      </c>
      <c r="F35" s="35">
        <v>56032.0703125</v>
      </c>
      <c r="G35" s="36">
        <v>13341.474609375</v>
      </c>
      <c r="H35" s="35">
        <v>21799.828125</v>
      </c>
      <c r="I35" s="36"/>
      <c r="J35" s="38"/>
    </row>
    <row r="36" spans="1:10" s="39" customFormat="1" x14ac:dyDescent="0.3">
      <c r="B36" s="40"/>
      <c r="D36" s="39" t="s">
        <v>22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4" t="s">
        <v>71</v>
      </c>
      <c r="E38" s="10" t="s">
        <v>83</v>
      </c>
      <c r="F38" s="11" t="s">
        <v>84</v>
      </c>
      <c r="G38" s="12" t="s">
        <v>85</v>
      </c>
      <c r="H38" s="11" t="s">
        <v>86</v>
      </c>
      <c r="I38" s="12"/>
      <c r="J38" s="14"/>
    </row>
    <row r="39" spans="1:10" s="1" customFormat="1" x14ac:dyDescent="0.3">
      <c r="B39" s="2"/>
      <c r="D39" s="15" t="s">
        <v>6</v>
      </c>
      <c r="E39" s="175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7</v>
      </c>
      <c r="E40" s="176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8</v>
      </c>
      <c r="E41" s="176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9</v>
      </c>
      <c r="E42" s="176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10</v>
      </c>
      <c r="E43" s="177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11</v>
      </c>
      <c r="E44" s="176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12</v>
      </c>
      <c r="E45" s="176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13</v>
      </c>
      <c r="E46" s="176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14</v>
      </c>
      <c r="E47" s="177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15</v>
      </c>
      <c r="E48" s="176">
        <v>-31.75</v>
      </c>
      <c r="F48" s="23">
        <v>-31.75</v>
      </c>
      <c r="G48" s="24">
        <v>-31.75</v>
      </c>
      <c r="H48" s="23">
        <v>-31.75</v>
      </c>
      <c r="I48" s="24"/>
      <c r="J48" s="26"/>
    </row>
    <row r="49" spans="1:10" x14ac:dyDescent="0.3">
      <c r="A49" s="3"/>
      <c r="B49" s="52"/>
      <c r="D49" s="21" t="s">
        <v>16</v>
      </c>
      <c r="E49" s="176">
        <v>0</v>
      </c>
      <c r="F49" s="23">
        <v>-100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26</v>
      </c>
      <c r="E50" s="178">
        <v>-31.75</v>
      </c>
      <c r="F50" s="35">
        <v>-131.75</v>
      </c>
      <c r="G50" s="36">
        <v>-31.75</v>
      </c>
      <c r="H50" s="35">
        <v>-31.75</v>
      </c>
      <c r="I50" s="36"/>
      <c r="J50" s="38"/>
    </row>
    <row r="51" spans="1:10" s="39" customFormat="1" x14ac:dyDescent="0.3">
      <c r="B51" s="40"/>
      <c r="D51" s="39" t="s">
        <v>22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91"/>
  <sheetViews>
    <sheetView showGridLines="0" tabSelected="1" topLeftCell="A78" zoomScale="97" zoomScaleNormal="100" workbookViewId="0">
      <selection activeCell="K83" sqref="K83:K90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118</v>
      </c>
      <c r="B1" s="7"/>
      <c r="E1" s="137"/>
      <c r="F1" s="137"/>
      <c r="G1" s="138"/>
      <c r="H1" s="8"/>
      <c r="I1" s="8"/>
      <c r="J1" s="138"/>
      <c r="K1" s="8"/>
    </row>
    <row r="2" spans="1:11" s="172" customFormat="1" x14ac:dyDescent="0.3">
      <c r="B2" s="172" t="s">
        <v>119</v>
      </c>
      <c r="E2" s="173"/>
      <c r="F2" s="173"/>
      <c r="G2" s="173"/>
      <c r="H2" s="173"/>
      <c r="I2" s="173"/>
      <c r="J2" s="173"/>
    </row>
    <row r="3" spans="1:11" s="172" customFormat="1" x14ac:dyDescent="0.3">
      <c r="E3" s="173"/>
      <c r="F3" s="173"/>
      <c r="G3" s="173"/>
      <c r="H3" s="173"/>
      <c r="I3" s="173"/>
      <c r="J3" s="173"/>
    </row>
    <row r="4" spans="1:11" ht="18" x14ac:dyDescent="0.3">
      <c r="B4" s="9" t="s">
        <v>120</v>
      </c>
    </row>
    <row r="5" spans="1:11" s="81" customFormat="1" x14ac:dyDescent="0.3">
      <c r="B5" s="82"/>
      <c r="D5" s="327" t="s">
        <v>55</v>
      </c>
      <c r="E5" s="328"/>
      <c r="F5" s="179" t="s">
        <v>121</v>
      </c>
      <c r="G5" s="180" t="s">
        <v>122</v>
      </c>
      <c r="H5" s="131" t="s">
        <v>123</v>
      </c>
      <c r="I5" s="130" t="s">
        <v>124</v>
      </c>
      <c r="J5" s="142" t="s">
        <v>125</v>
      </c>
      <c r="K5" s="132" t="s">
        <v>126</v>
      </c>
    </row>
    <row r="6" spans="1:11" s="1" customFormat="1" x14ac:dyDescent="0.3">
      <c r="B6" s="2"/>
      <c r="D6" s="88" t="s">
        <v>28</v>
      </c>
      <c r="E6" s="181" t="s">
        <v>83</v>
      </c>
      <c r="F6" s="182">
        <v>0.56100000000000005</v>
      </c>
      <c r="G6" s="183">
        <v>0.496</v>
      </c>
      <c r="H6" s="184">
        <v>0.71</v>
      </c>
      <c r="I6" s="185">
        <v>0.44</v>
      </c>
      <c r="J6" s="184">
        <v>0.437</v>
      </c>
      <c r="K6" s="186">
        <v>0.70399999999999996</v>
      </c>
    </row>
    <row r="7" spans="1:11" x14ac:dyDescent="0.3">
      <c r="D7" s="98" t="s">
        <v>29</v>
      </c>
      <c r="E7" s="187" t="s">
        <v>83</v>
      </c>
      <c r="F7" s="188">
        <v>0.56699999999999995</v>
      </c>
      <c r="G7" s="189">
        <v>0.72699999999999998</v>
      </c>
      <c r="H7" s="102">
        <v>0.60599999999999998</v>
      </c>
      <c r="I7" s="101">
        <v>0.63100000000000001</v>
      </c>
      <c r="J7" s="102">
        <v>0.61599999999999999</v>
      </c>
      <c r="K7" s="103">
        <v>0.35899999999999999</v>
      </c>
    </row>
    <row r="8" spans="1:11" x14ac:dyDescent="0.3">
      <c r="D8" s="98" t="s">
        <v>93</v>
      </c>
      <c r="E8" s="187" t="s">
        <v>84</v>
      </c>
      <c r="F8" s="188">
        <v>0.26800000000000002</v>
      </c>
      <c r="G8" s="189">
        <v>0.19900000000000001</v>
      </c>
      <c r="H8" s="102">
        <v>0.42899999999999999</v>
      </c>
      <c r="I8" s="101">
        <v>0.21099999999999999</v>
      </c>
      <c r="J8" s="102">
        <v>0.20599999999999999</v>
      </c>
      <c r="K8" s="103">
        <v>0.30599999999999999</v>
      </c>
    </row>
    <row r="9" spans="1:11" x14ac:dyDescent="0.3">
      <c r="D9" s="98" t="s">
        <v>95</v>
      </c>
      <c r="E9" s="187" t="s">
        <v>84</v>
      </c>
      <c r="F9" s="188">
        <v>0.623</v>
      </c>
      <c r="G9" s="189">
        <v>0.628</v>
      </c>
      <c r="H9" s="102">
        <v>0.56000000000000005</v>
      </c>
      <c r="I9" s="101">
        <v>0.77600000000000002</v>
      </c>
      <c r="J9" s="102">
        <v>0.77700000000000002</v>
      </c>
      <c r="K9" s="103">
        <v>0.41899999999999998</v>
      </c>
    </row>
    <row r="10" spans="1:11" x14ac:dyDescent="0.3">
      <c r="A10" s="3"/>
      <c r="D10" s="98" t="s">
        <v>96</v>
      </c>
      <c r="E10" s="187" t="s">
        <v>85</v>
      </c>
      <c r="F10" s="188">
        <v>0.57699999999999996</v>
      </c>
      <c r="G10" s="189">
        <v>0.52200000000000002</v>
      </c>
      <c r="H10" s="102">
        <v>0.69</v>
      </c>
      <c r="I10" s="101">
        <v>0.49399999999999999</v>
      </c>
      <c r="J10" s="102">
        <v>0.48299999999999998</v>
      </c>
      <c r="K10" s="103">
        <v>0.68200000000000005</v>
      </c>
    </row>
    <row r="11" spans="1:11" x14ac:dyDescent="0.3">
      <c r="A11" s="3"/>
      <c r="D11" s="98" t="s">
        <v>97</v>
      </c>
      <c r="E11" s="187" t="s">
        <v>85</v>
      </c>
      <c r="F11" s="188">
        <v>0.59699999999999998</v>
      </c>
      <c r="G11" s="189">
        <v>0.64100000000000001</v>
      </c>
      <c r="H11" s="102">
        <v>0.73599999999999999</v>
      </c>
      <c r="I11" s="101">
        <v>0.59199999999999997</v>
      </c>
      <c r="J11" s="102">
        <v>0.58299999999999996</v>
      </c>
      <c r="K11" s="103">
        <v>0.501</v>
      </c>
    </row>
    <row r="12" spans="1:11" x14ac:dyDescent="0.3">
      <c r="A12" s="3"/>
      <c r="D12" s="98" t="s">
        <v>98</v>
      </c>
      <c r="E12" s="187" t="s">
        <v>86</v>
      </c>
      <c r="F12" s="188">
        <v>0.55900000000000005</v>
      </c>
      <c r="G12" s="189">
        <v>0.67700000000000005</v>
      </c>
      <c r="H12" s="102">
        <v>0.52900000000000003</v>
      </c>
      <c r="I12" s="101">
        <v>0.61</v>
      </c>
      <c r="J12" s="102">
        <v>0.70899999999999996</v>
      </c>
      <c r="K12" s="103">
        <v>0.35299999999999998</v>
      </c>
    </row>
    <row r="13" spans="1:11" x14ac:dyDescent="0.3">
      <c r="A13" s="3"/>
      <c r="D13" s="98" t="s">
        <v>99</v>
      </c>
      <c r="E13" s="187" t="s">
        <v>86</v>
      </c>
      <c r="F13" s="188">
        <v>0.53700000000000003</v>
      </c>
      <c r="G13" s="189">
        <v>0.65400000000000003</v>
      </c>
      <c r="H13" s="102">
        <v>0.49099999999999999</v>
      </c>
      <c r="I13" s="101">
        <v>0.68600000000000005</v>
      </c>
      <c r="J13" s="102">
        <v>0.504</v>
      </c>
      <c r="K13" s="103">
        <v>0.39800000000000002</v>
      </c>
    </row>
    <row r="14" spans="1:11" x14ac:dyDescent="0.3">
      <c r="A14" s="3"/>
      <c r="D14" s="98"/>
      <c r="E14" s="187"/>
      <c r="F14" s="188"/>
      <c r="G14" s="189"/>
      <c r="H14" s="102"/>
      <c r="I14" s="101"/>
      <c r="J14" s="102"/>
      <c r="K14" s="103"/>
    </row>
    <row r="15" spans="1:11" x14ac:dyDescent="0.3">
      <c r="A15" s="3"/>
      <c r="D15" s="98"/>
      <c r="E15" s="187"/>
      <c r="F15" s="188"/>
      <c r="G15" s="189"/>
      <c r="H15" s="102"/>
      <c r="I15" s="101"/>
      <c r="J15" s="102"/>
      <c r="K15" s="103"/>
    </row>
    <row r="16" spans="1:11" x14ac:dyDescent="0.3">
      <c r="A16" s="3"/>
      <c r="D16" s="98"/>
      <c r="E16" s="187"/>
      <c r="F16" s="188"/>
      <c r="G16" s="189"/>
      <c r="H16" s="102"/>
      <c r="I16" s="101"/>
      <c r="J16" s="102"/>
      <c r="K16" s="103"/>
    </row>
    <row r="17" spans="1:11" x14ac:dyDescent="0.3">
      <c r="A17" s="3"/>
      <c r="D17" s="98"/>
      <c r="E17" s="187"/>
      <c r="F17" s="188"/>
      <c r="G17" s="189"/>
      <c r="H17" s="102"/>
      <c r="I17" s="101"/>
      <c r="J17" s="102"/>
      <c r="K17" s="103"/>
    </row>
    <row r="18" spans="1:11" x14ac:dyDescent="0.3">
      <c r="A18" s="3"/>
      <c r="D18" s="98"/>
      <c r="E18" s="187"/>
      <c r="F18" s="188"/>
      <c r="G18" s="189"/>
      <c r="H18" s="102"/>
      <c r="I18" s="101"/>
      <c r="J18" s="102"/>
      <c r="K18" s="103"/>
    </row>
    <row r="19" spans="1:11" x14ac:dyDescent="0.3">
      <c r="A19" s="3"/>
      <c r="D19" s="98"/>
      <c r="E19" s="187"/>
      <c r="F19" s="188"/>
      <c r="G19" s="189"/>
      <c r="H19" s="102"/>
      <c r="I19" s="101"/>
      <c r="J19" s="102"/>
      <c r="K19" s="103"/>
    </row>
    <row r="20" spans="1:11" x14ac:dyDescent="0.3">
      <c r="A20" s="3"/>
      <c r="D20" s="98"/>
      <c r="E20" s="187"/>
      <c r="F20" s="188"/>
      <c r="G20" s="189"/>
      <c r="H20" s="102"/>
      <c r="I20" s="101"/>
      <c r="J20" s="102"/>
      <c r="K20" s="103"/>
    </row>
    <row r="21" spans="1:11" x14ac:dyDescent="0.3">
      <c r="A21" s="3"/>
      <c r="D21" s="98"/>
      <c r="E21" s="187"/>
      <c r="F21" s="188"/>
      <c r="G21" s="189"/>
      <c r="H21" s="102"/>
      <c r="I21" s="101"/>
      <c r="J21" s="102"/>
      <c r="K21" s="103"/>
    </row>
    <row r="22" spans="1:11" x14ac:dyDescent="0.3">
      <c r="A22" s="3"/>
      <c r="D22" s="98"/>
      <c r="E22" s="187"/>
      <c r="F22" s="188"/>
      <c r="G22" s="189"/>
      <c r="H22" s="102"/>
      <c r="I22" s="101"/>
      <c r="J22" s="102"/>
      <c r="K22" s="103"/>
    </row>
    <row r="23" spans="1:11" x14ac:dyDescent="0.3">
      <c r="A23" s="3"/>
      <c r="D23" s="98"/>
      <c r="E23" s="187"/>
      <c r="F23" s="188"/>
      <c r="G23" s="189"/>
      <c r="H23" s="102"/>
      <c r="I23" s="101"/>
      <c r="J23" s="102"/>
      <c r="K23" s="103"/>
    </row>
    <row r="24" spans="1:11" x14ac:dyDescent="0.3">
      <c r="A24" s="3"/>
      <c r="D24" s="98"/>
      <c r="E24" s="187"/>
      <c r="F24" s="188"/>
      <c r="G24" s="189"/>
      <c r="H24" s="102"/>
      <c r="I24" s="101"/>
      <c r="J24" s="102"/>
      <c r="K24" s="103"/>
    </row>
    <row r="25" spans="1:11" x14ac:dyDescent="0.3">
      <c r="A25" s="3"/>
      <c r="D25" s="98"/>
      <c r="E25" s="187"/>
      <c r="F25" s="188"/>
      <c r="G25" s="189"/>
      <c r="H25" s="102"/>
      <c r="I25" s="101"/>
      <c r="J25" s="102"/>
      <c r="K25" s="103"/>
    </row>
    <row r="26" spans="1:11" s="1" customFormat="1" x14ac:dyDescent="0.3">
      <c r="A26" s="3"/>
      <c r="B26" s="2"/>
      <c r="D26" s="98"/>
      <c r="E26" s="187"/>
      <c r="F26" s="188"/>
      <c r="G26" s="189"/>
      <c r="H26" s="102"/>
      <c r="I26" s="101"/>
      <c r="J26" s="102"/>
      <c r="K26" s="103"/>
    </row>
    <row r="27" spans="1:11" x14ac:dyDescent="0.3">
      <c r="A27" s="3"/>
      <c r="D27" s="98"/>
      <c r="E27" s="187"/>
      <c r="F27" s="188"/>
      <c r="G27" s="189"/>
      <c r="H27" s="102"/>
      <c r="I27" s="101"/>
      <c r="J27" s="102"/>
      <c r="K27" s="103"/>
    </row>
    <row r="28" spans="1:11" x14ac:dyDescent="0.3">
      <c r="A28" s="3"/>
      <c r="D28" s="98"/>
      <c r="E28" s="187"/>
      <c r="F28" s="188"/>
      <c r="G28" s="189"/>
      <c r="H28" s="102"/>
      <c r="I28" s="101"/>
      <c r="J28" s="102"/>
      <c r="K28" s="103"/>
    </row>
    <row r="29" spans="1:11" x14ac:dyDescent="0.3">
      <c r="A29" s="3"/>
      <c r="D29" s="98"/>
      <c r="E29" s="187"/>
      <c r="F29" s="188"/>
      <c r="G29" s="189"/>
      <c r="H29" s="102"/>
      <c r="I29" s="101"/>
      <c r="J29" s="102"/>
      <c r="K29" s="103"/>
    </row>
    <row r="30" spans="1:11" s="1" customFormat="1" x14ac:dyDescent="0.3">
      <c r="A30" s="3"/>
      <c r="B30" s="2"/>
      <c r="D30" s="98"/>
      <c r="E30" s="187"/>
      <c r="F30" s="188"/>
      <c r="G30" s="189"/>
      <c r="H30" s="102"/>
      <c r="I30" s="101"/>
      <c r="J30" s="102"/>
      <c r="K30" s="103"/>
    </row>
    <row r="31" spans="1:11" x14ac:dyDescent="0.3">
      <c r="A31" s="3"/>
      <c r="D31" s="98"/>
      <c r="E31" s="187"/>
      <c r="F31" s="188"/>
      <c r="G31" s="189"/>
      <c r="H31" s="102"/>
      <c r="I31" s="101"/>
      <c r="J31" s="102"/>
      <c r="K31" s="103"/>
    </row>
    <row r="32" spans="1:11" x14ac:dyDescent="0.3">
      <c r="A32" s="3"/>
      <c r="D32" s="98"/>
      <c r="E32" s="187"/>
      <c r="F32" s="188"/>
      <c r="G32" s="189"/>
      <c r="H32" s="102"/>
      <c r="I32" s="101"/>
      <c r="J32" s="102"/>
      <c r="K32" s="103"/>
    </row>
    <row r="33" spans="1:11" x14ac:dyDescent="0.3">
      <c r="A33" s="3"/>
      <c r="D33" s="98"/>
      <c r="E33" s="187"/>
      <c r="F33" s="188"/>
      <c r="G33" s="189"/>
      <c r="H33" s="102"/>
      <c r="I33" s="101"/>
      <c r="J33" s="102"/>
      <c r="K33" s="103"/>
    </row>
    <row r="34" spans="1:11" x14ac:dyDescent="0.3">
      <c r="A34" s="3"/>
      <c r="D34" s="98"/>
      <c r="E34" s="187"/>
      <c r="F34" s="188"/>
      <c r="G34" s="189"/>
      <c r="H34" s="102"/>
      <c r="I34" s="101"/>
      <c r="J34" s="102"/>
      <c r="K34" s="103"/>
    </row>
    <row r="35" spans="1:11" s="1" customFormat="1" x14ac:dyDescent="0.3">
      <c r="B35" s="2"/>
      <c r="D35" s="108"/>
      <c r="E35" s="190"/>
      <c r="F35" s="191"/>
      <c r="G35" s="192"/>
      <c r="H35" s="112"/>
      <c r="I35" s="111"/>
      <c r="J35" s="112"/>
      <c r="K35" s="113"/>
    </row>
    <row r="36" spans="1:11" s="39" customFormat="1" x14ac:dyDescent="0.3"/>
    <row r="37" spans="1:11" ht="18" x14ac:dyDescent="0.3">
      <c r="A37" s="3"/>
      <c r="B37" s="9" t="s">
        <v>127</v>
      </c>
    </row>
    <row r="38" spans="1:11" s="81" customFormat="1" x14ac:dyDescent="0.3">
      <c r="B38" s="82"/>
      <c r="D38" s="327" t="s">
        <v>55</v>
      </c>
      <c r="E38" s="328"/>
      <c r="F38" s="179" t="s">
        <v>121</v>
      </c>
      <c r="G38" s="180" t="s">
        <v>122</v>
      </c>
      <c r="H38" s="131" t="s">
        <v>123</v>
      </c>
      <c r="I38" s="130" t="s">
        <v>124</v>
      </c>
      <c r="J38" s="142" t="s">
        <v>125</v>
      </c>
      <c r="K38" s="132" t="s">
        <v>126</v>
      </c>
    </row>
    <row r="39" spans="1:11" s="1" customFormat="1" x14ac:dyDescent="0.3">
      <c r="B39" s="2"/>
      <c r="D39" s="88" t="s">
        <v>28</v>
      </c>
      <c r="E39" s="181" t="s">
        <v>83</v>
      </c>
      <c r="F39" s="193">
        <v>0.13</v>
      </c>
      <c r="G39" s="194">
        <v>3.4000000000000002E-2</v>
      </c>
      <c r="H39" s="72">
        <v>8.8999999999999996E-2</v>
      </c>
      <c r="I39" s="70">
        <v>4.0000000000000001E-3</v>
      </c>
      <c r="J39" s="72">
        <v>5.0000000000000001E-3</v>
      </c>
      <c r="K39" s="73">
        <v>0.39</v>
      </c>
    </row>
    <row r="40" spans="1:11" x14ac:dyDescent="0.3">
      <c r="D40" s="98" t="s">
        <v>29</v>
      </c>
      <c r="E40" s="187" t="s">
        <v>83</v>
      </c>
      <c r="F40" s="195">
        <v>0.06</v>
      </c>
      <c r="G40" s="196">
        <v>0.11799999999999999</v>
      </c>
      <c r="H40" s="149">
        <v>0.113</v>
      </c>
      <c r="I40" s="197">
        <v>0.02</v>
      </c>
      <c r="J40" s="149">
        <v>3.4000000000000002E-2</v>
      </c>
      <c r="K40" s="198">
        <v>2.7E-2</v>
      </c>
    </row>
    <row r="41" spans="1:11" x14ac:dyDescent="0.3">
      <c r="D41" s="98" t="s">
        <v>93</v>
      </c>
      <c r="E41" s="187" t="s">
        <v>84</v>
      </c>
      <c r="F41" s="195">
        <v>0.123</v>
      </c>
      <c r="G41" s="196">
        <v>4.3999999999999997E-2</v>
      </c>
      <c r="H41" s="149">
        <v>0.39700000000000002</v>
      </c>
      <c r="I41" s="197">
        <v>4.0000000000000001E-3</v>
      </c>
      <c r="J41" s="149">
        <v>5.0000000000000001E-3</v>
      </c>
      <c r="K41" s="198">
        <v>0.126</v>
      </c>
    </row>
    <row r="42" spans="1:11" x14ac:dyDescent="0.3">
      <c r="D42" s="98" t="s">
        <v>95</v>
      </c>
      <c r="E42" s="187" t="s">
        <v>84</v>
      </c>
      <c r="F42" s="195">
        <v>0.251</v>
      </c>
      <c r="G42" s="196">
        <v>0.17499999999999999</v>
      </c>
      <c r="H42" s="149">
        <v>5.7000000000000002E-2</v>
      </c>
      <c r="I42" s="197">
        <v>0.65300000000000002</v>
      </c>
      <c r="J42" s="149">
        <v>0.5</v>
      </c>
      <c r="K42" s="198">
        <v>1.2999999999999999E-2</v>
      </c>
    </row>
    <row r="43" spans="1:11" x14ac:dyDescent="0.3">
      <c r="A43" s="3"/>
      <c r="D43" s="98" t="s">
        <v>96</v>
      </c>
      <c r="E43" s="187" t="s">
        <v>85</v>
      </c>
      <c r="F43" s="195">
        <v>0.123</v>
      </c>
      <c r="G43" s="196">
        <v>3.6999999999999998E-2</v>
      </c>
      <c r="H43" s="149">
        <v>8.6999999999999994E-2</v>
      </c>
      <c r="I43" s="197">
        <v>4.0000000000000001E-3</v>
      </c>
      <c r="J43" s="149">
        <v>5.0000000000000001E-3</v>
      </c>
      <c r="K43" s="198">
        <v>0.36499999999999999</v>
      </c>
    </row>
    <row r="44" spans="1:11" x14ac:dyDescent="0.3">
      <c r="A44" s="3"/>
      <c r="D44" s="98" t="s">
        <v>97</v>
      </c>
      <c r="E44" s="187" t="s">
        <v>85</v>
      </c>
      <c r="F44" s="195">
        <v>7.0000000000000007E-2</v>
      </c>
      <c r="G44" s="196">
        <v>8.5999999999999993E-2</v>
      </c>
      <c r="H44" s="149">
        <v>0.16400000000000001</v>
      </c>
      <c r="I44" s="197">
        <v>1.4E-2</v>
      </c>
      <c r="J44" s="149">
        <v>2.1000000000000001E-2</v>
      </c>
      <c r="K44" s="198">
        <v>5.8000000000000003E-2</v>
      </c>
    </row>
    <row r="45" spans="1:11" x14ac:dyDescent="0.3">
      <c r="A45" s="3"/>
      <c r="D45" s="98" t="s">
        <v>98</v>
      </c>
      <c r="E45" s="187" t="s">
        <v>86</v>
      </c>
      <c r="F45" s="195">
        <v>0.161</v>
      </c>
      <c r="G45" s="196">
        <v>0.16</v>
      </c>
      <c r="H45" s="149">
        <v>4.8000000000000001E-2</v>
      </c>
      <c r="I45" s="197">
        <v>0.27100000000000002</v>
      </c>
      <c r="J45" s="149">
        <v>0.41</v>
      </c>
      <c r="K45" s="198">
        <v>0.01</v>
      </c>
    </row>
    <row r="46" spans="1:11" x14ac:dyDescent="0.3">
      <c r="A46" s="3"/>
      <c r="D46" s="98" t="s">
        <v>99</v>
      </c>
      <c r="E46" s="187" t="s">
        <v>86</v>
      </c>
      <c r="F46" s="195">
        <v>8.3000000000000004E-2</v>
      </c>
      <c r="G46" s="196">
        <v>0.34599999999999997</v>
      </c>
      <c r="H46" s="149">
        <v>4.4999999999999998E-2</v>
      </c>
      <c r="I46" s="197">
        <v>0.03</v>
      </c>
      <c r="J46" s="149">
        <v>0.02</v>
      </c>
      <c r="K46" s="198">
        <v>1.0999999999999999E-2</v>
      </c>
    </row>
    <row r="47" spans="1:11" x14ac:dyDescent="0.3">
      <c r="A47" s="3"/>
      <c r="D47" s="98"/>
      <c r="E47" s="187"/>
      <c r="F47" s="195"/>
      <c r="G47" s="196"/>
      <c r="H47" s="149"/>
      <c r="I47" s="197"/>
      <c r="J47" s="149"/>
      <c r="K47" s="198"/>
    </row>
    <row r="48" spans="1:11" x14ac:dyDescent="0.3">
      <c r="A48" s="3"/>
      <c r="D48" s="98"/>
      <c r="E48" s="187"/>
      <c r="F48" s="195"/>
      <c r="G48" s="196"/>
      <c r="H48" s="149"/>
      <c r="I48" s="197"/>
      <c r="J48" s="149"/>
      <c r="K48" s="198"/>
    </row>
    <row r="49" spans="1:11" x14ac:dyDescent="0.3">
      <c r="A49" s="3"/>
      <c r="D49" s="98"/>
      <c r="E49" s="187"/>
      <c r="F49" s="195"/>
      <c r="G49" s="196"/>
      <c r="H49" s="149"/>
      <c r="I49" s="197"/>
      <c r="J49" s="149"/>
      <c r="K49" s="198"/>
    </row>
    <row r="50" spans="1:11" x14ac:dyDescent="0.3">
      <c r="A50" s="3"/>
      <c r="D50" s="98"/>
      <c r="E50" s="187"/>
      <c r="F50" s="195"/>
      <c r="G50" s="196"/>
      <c r="H50" s="149"/>
      <c r="I50" s="197"/>
      <c r="J50" s="149"/>
      <c r="K50" s="198"/>
    </row>
    <row r="51" spans="1:11" x14ac:dyDescent="0.3">
      <c r="A51" s="3"/>
      <c r="D51" s="98"/>
      <c r="E51" s="187"/>
      <c r="F51" s="195"/>
      <c r="G51" s="196"/>
      <c r="H51" s="149"/>
      <c r="I51" s="197"/>
      <c r="J51" s="149"/>
      <c r="K51" s="198"/>
    </row>
    <row r="52" spans="1:11" x14ac:dyDescent="0.3">
      <c r="A52" s="3"/>
      <c r="D52" s="98"/>
      <c r="E52" s="187"/>
      <c r="F52" s="195"/>
      <c r="G52" s="196"/>
      <c r="H52" s="149"/>
      <c r="I52" s="197"/>
      <c r="J52" s="149"/>
      <c r="K52" s="198"/>
    </row>
    <row r="53" spans="1:11" x14ac:dyDescent="0.3">
      <c r="A53" s="3"/>
      <c r="D53" s="98"/>
      <c r="E53" s="187"/>
      <c r="F53" s="195"/>
      <c r="G53" s="196"/>
      <c r="H53" s="149"/>
      <c r="I53" s="197"/>
      <c r="J53" s="149"/>
      <c r="K53" s="198"/>
    </row>
    <row r="54" spans="1:11" x14ac:dyDescent="0.3">
      <c r="A54" s="3"/>
      <c r="D54" s="98"/>
      <c r="E54" s="187"/>
      <c r="F54" s="195"/>
      <c r="G54" s="196"/>
      <c r="H54" s="149"/>
      <c r="I54" s="197"/>
      <c r="J54" s="149"/>
      <c r="K54" s="198"/>
    </row>
    <row r="55" spans="1:11" x14ac:dyDescent="0.3">
      <c r="A55" s="3"/>
      <c r="D55" s="98"/>
      <c r="E55" s="187"/>
      <c r="F55" s="195"/>
      <c r="G55" s="196"/>
      <c r="H55" s="149"/>
      <c r="I55" s="197"/>
      <c r="J55" s="149"/>
      <c r="K55" s="198"/>
    </row>
    <row r="56" spans="1:11" x14ac:dyDescent="0.3">
      <c r="A56" s="3"/>
      <c r="D56" s="98"/>
      <c r="E56" s="187"/>
      <c r="F56" s="195"/>
      <c r="G56" s="196"/>
      <c r="H56" s="149"/>
      <c r="I56" s="197"/>
      <c r="J56" s="149"/>
      <c r="K56" s="198"/>
    </row>
    <row r="57" spans="1:11" x14ac:dyDescent="0.3">
      <c r="A57" s="3"/>
      <c r="D57" s="98"/>
      <c r="E57" s="187"/>
      <c r="F57" s="195"/>
      <c r="G57" s="196"/>
      <c r="H57" s="149"/>
      <c r="I57" s="197"/>
      <c r="J57" s="149"/>
      <c r="K57" s="198"/>
    </row>
    <row r="58" spans="1:11" x14ac:dyDescent="0.3">
      <c r="A58" s="3"/>
      <c r="D58" s="98"/>
      <c r="E58" s="187"/>
      <c r="F58" s="195"/>
      <c r="G58" s="196"/>
      <c r="H58" s="149"/>
      <c r="I58" s="197"/>
      <c r="J58" s="149"/>
      <c r="K58" s="198"/>
    </row>
    <row r="59" spans="1:11" s="1" customFormat="1" x14ac:dyDescent="0.3">
      <c r="A59" s="3"/>
      <c r="B59" s="2"/>
      <c r="D59" s="98"/>
      <c r="E59" s="187"/>
      <c r="F59" s="195"/>
      <c r="G59" s="196"/>
      <c r="H59" s="149"/>
      <c r="I59" s="197"/>
      <c r="J59" s="149"/>
      <c r="K59" s="198"/>
    </row>
    <row r="60" spans="1:11" x14ac:dyDescent="0.3">
      <c r="A60" s="3"/>
      <c r="D60" s="98"/>
      <c r="E60" s="187"/>
      <c r="F60" s="195"/>
      <c r="G60" s="196"/>
      <c r="H60" s="149"/>
      <c r="I60" s="197"/>
      <c r="J60" s="149"/>
      <c r="K60" s="198"/>
    </row>
    <row r="61" spans="1:11" x14ac:dyDescent="0.3">
      <c r="A61" s="3"/>
      <c r="D61" s="98"/>
      <c r="E61" s="187"/>
      <c r="F61" s="195"/>
      <c r="G61" s="196"/>
      <c r="H61" s="149"/>
      <c r="I61" s="197"/>
      <c r="J61" s="149"/>
      <c r="K61" s="198"/>
    </row>
    <row r="62" spans="1:11" x14ac:dyDescent="0.3">
      <c r="A62" s="3"/>
      <c r="D62" s="98"/>
      <c r="E62" s="187"/>
      <c r="F62" s="195"/>
      <c r="G62" s="196"/>
      <c r="H62" s="149"/>
      <c r="I62" s="197"/>
      <c r="J62" s="149"/>
      <c r="K62" s="198"/>
    </row>
    <row r="63" spans="1:11" s="1" customFormat="1" x14ac:dyDescent="0.3">
      <c r="A63" s="3"/>
      <c r="B63" s="2"/>
      <c r="D63" s="98"/>
      <c r="E63" s="187"/>
      <c r="F63" s="195"/>
      <c r="G63" s="196"/>
      <c r="H63" s="149"/>
      <c r="I63" s="197"/>
      <c r="J63" s="149"/>
      <c r="K63" s="198"/>
    </row>
    <row r="64" spans="1:11" x14ac:dyDescent="0.3">
      <c r="A64" s="3"/>
      <c r="D64" s="98"/>
      <c r="E64" s="187"/>
      <c r="F64" s="195"/>
      <c r="G64" s="196"/>
      <c r="H64" s="149"/>
      <c r="I64" s="197"/>
      <c r="J64" s="149"/>
      <c r="K64" s="198"/>
    </row>
    <row r="65" spans="1:11" x14ac:dyDescent="0.3">
      <c r="A65" s="3"/>
      <c r="D65" s="98"/>
      <c r="E65" s="187"/>
      <c r="F65" s="195"/>
      <c r="G65" s="196"/>
      <c r="H65" s="149"/>
      <c r="I65" s="197"/>
      <c r="J65" s="149"/>
      <c r="K65" s="198"/>
    </row>
    <row r="66" spans="1:11" x14ac:dyDescent="0.3">
      <c r="A66" s="3"/>
      <c r="D66" s="98"/>
      <c r="E66" s="187"/>
      <c r="F66" s="195"/>
      <c r="G66" s="196"/>
      <c r="H66" s="149"/>
      <c r="I66" s="197"/>
      <c r="J66" s="149"/>
      <c r="K66" s="198"/>
    </row>
    <row r="67" spans="1:11" x14ac:dyDescent="0.3">
      <c r="A67" s="3"/>
      <c r="D67" s="98"/>
      <c r="E67" s="187"/>
      <c r="F67" s="195"/>
      <c r="G67" s="196"/>
      <c r="H67" s="149"/>
      <c r="I67" s="197"/>
      <c r="J67" s="149"/>
      <c r="K67" s="198"/>
    </row>
    <row r="68" spans="1:11" s="1" customFormat="1" x14ac:dyDescent="0.3">
      <c r="B68" s="2"/>
      <c r="D68" s="108"/>
      <c r="E68" s="190"/>
      <c r="F68" s="199"/>
      <c r="G68" s="200"/>
      <c r="H68" s="151"/>
      <c r="I68" s="201"/>
      <c r="J68" s="151"/>
      <c r="K68" s="202"/>
    </row>
    <row r="69" spans="1:11" s="1" customFormat="1" x14ac:dyDescent="0.3">
      <c r="B69" s="2"/>
      <c r="E69" s="203" t="s">
        <v>128</v>
      </c>
      <c r="F69" s="204">
        <f t="shared" ref="F69:K69" si="0">SUM(F39:F68)</f>
        <v>1.0010000000000001</v>
      </c>
      <c r="G69" s="205">
        <f t="shared" si="0"/>
        <v>1</v>
      </c>
      <c r="H69" s="206">
        <f t="shared" si="0"/>
        <v>1</v>
      </c>
      <c r="I69" s="207">
        <f t="shared" si="0"/>
        <v>1</v>
      </c>
      <c r="J69" s="206">
        <f t="shared" si="0"/>
        <v>1</v>
      </c>
      <c r="K69" s="208">
        <f t="shared" si="0"/>
        <v>1</v>
      </c>
    </row>
    <row r="71" spans="1:11" ht="18" x14ac:dyDescent="0.3">
      <c r="B71" s="9" t="s">
        <v>129</v>
      </c>
    </row>
    <row r="72" spans="1:11" s="81" customFormat="1" x14ac:dyDescent="0.3">
      <c r="B72" s="82"/>
      <c r="D72" s="327" t="s">
        <v>55</v>
      </c>
      <c r="E72" s="328"/>
      <c r="F72" s="153" t="s">
        <v>122</v>
      </c>
      <c r="G72" s="154" t="s">
        <v>123</v>
      </c>
      <c r="H72" s="131" t="s">
        <v>124</v>
      </c>
      <c r="I72" s="130" t="s">
        <v>125</v>
      </c>
      <c r="J72" s="165" t="s">
        <v>126</v>
      </c>
    </row>
    <row r="73" spans="1:11" s="1" customFormat="1" x14ac:dyDescent="0.3">
      <c r="B73" s="2"/>
      <c r="D73" s="88"/>
      <c r="E73" s="181" t="s">
        <v>41</v>
      </c>
      <c r="F73" s="209">
        <v>0.111</v>
      </c>
      <c r="G73" s="210">
        <v>0.42199999999999999</v>
      </c>
      <c r="H73" s="184">
        <v>0.217</v>
      </c>
      <c r="I73" s="185">
        <v>0.311</v>
      </c>
      <c r="J73" s="211">
        <v>0.60599999999999998</v>
      </c>
    </row>
    <row r="74" spans="1:11" x14ac:dyDescent="0.3">
      <c r="D74" s="98"/>
      <c r="E74" s="187" t="s">
        <v>42</v>
      </c>
      <c r="F74" s="212">
        <v>0.161</v>
      </c>
      <c r="G74" s="213">
        <v>0.14399999999999999</v>
      </c>
      <c r="H74" s="102">
        <v>0.214</v>
      </c>
      <c r="I74" s="101">
        <v>0.19700000000000001</v>
      </c>
      <c r="J74" s="214">
        <v>0.11700000000000001</v>
      </c>
      <c r="K74" s="3"/>
    </row>
    <row r="75" spans="1:11" x14ac:dyDescent="0.3">
      <c r="D75" s="98"/>
      <c r="E75" s="187" t="s">
        <v>40</v>
      </c>
      <c r="F75" s="212">
        <v>0.72799999999999998</v>
      </c>
      <c r="G75" s="213">
        <v>0.433</v>
      </c>
      <c r="H75" s="102">
        <v>0.56899999999999995</v>
      </c>
      <c r="I75" s="101">
        <v>0.49199999999999999</v>
      </c>
      <c r="J75" s="214">
        <v>0.27800000000000002</v>
      </c>
      <c r="K75" s="3"/>
    </row>
    <row r="76" spans="1:11" x14ac:dyDescent="0.3">
      <c r="D76" s="98"/>
      <c r="E76" s="187"/>
      <c r="F76" s="212"/>
      <c r="G76" s="213"/>
      <c r="H76" s="102"/>
      <c r="I76" s="101"/>
      <c r="J76" s="214"/>
      <c r="K76" s="3"/>
    </row>
    <row r="77" spans="1:11" s="1" customFormat="1" x14ac:dyDescent="0.3">
      <c r="B77" s="2"/>
      <c r="D77" s="108"/>
      <c r="E77" s="190"/>
      <c r="F77" s="215"/>
      <c r="G77" s="216"/>
      <c r="H77" s="112"/>
      <c r="I77" s="111"/>
      <c r="J77" s="217"/>
    </row>
    <row r="78" spans="1:11" s="1" customFormat="1" x14ac:dyDescent="0.3">
      <c r="B78" s="2"/>
      <c r="E78" s="203" t="s">
        <v>128</v>
      </c>
      <c r="F78" s="204">
        <f>SUM(F73:F77)</f>
        <v>1</v>
      </c>
      <c r="G78" s="205">
        <f>SUM(G73:G77)</f>
        <v>0.99899999999999989</v>
      </c>
      <c r="H78" s="206">
        <f>SUM(H73:H77)</f>
        <v>1</v>
      </c>
      <c r="I78" s="207">
        <f>SUM(I73:I77)</f>
        <v>1</v>
      </c>
      <c r="J78" s="218">
        <f>SUM(J73:J77)</f>
        <v>1.0009999999999999</v>
      </c>
    </row>
    <row r="80" spans="1:11" s="5" customFormat="1" ht="23.4" x14ac:dyDescent="0.3">
      <c r="A80" s="6" t="s">
        <v>130</v>
      </c>
      <c r="B80" s="7"/>
      <c r="E80" s="137"/>
      <c r="F80" s="137"/>
      <c r="G80" s="138"/>
      <c r="H80" s="8"/>
      <c r="I80" s="8"/>
      <c r="J80" s="138"/>
      <c r="K80" s="8"/>
    </row>
    <row r="81" spans="1:11" ht="18" x14ac:dyDescent="0.3">
      <c r="B81" s="9" t="s">
        <v>131</v>
      </c>
      <c r="F81" s="337">
        <f>+_xlfn.STDEV.P(F83:F90)</f>
        <v>8.7764510908453178E-2</v>
      </c>
      <c r="G81" s="337">
        <f t="shared" ref="G81:K81" si="1">+_xlfn.STDEV.P(G83:G90)</f>
        <v>0.10606181864837128</v>
      </c>
      <c r="H81" s="337">
        <f t="shared" si="1"/>
        <v>9.1923116651906431E-2</v>
      </c>
      <c r="I81" s="337">
        <f t="shared" si="1"/>
        <v>0.24129517064168524</v>
      </c>
      <c r="J81" s="337">
        <f t="shared" si="1"/>
        <v>0.20920171934044904</v>
      </c>
      <c r="K81" s="337">
        <f t="shared" si="1"/>
        <v>0.16395459546776966</v>
      </c>
    </row>
    <row r="82" spans="1:11" s="81" customFormat="1" x14ac:dyDescent="0.3">
      <c r="B82" s="82"/>
      <c r="D82" s="327" t="s">
        <v>55</v>
      </c>
      <c r="E82" s="328"/>
      <c r="F82" s="179" t="s">
        <v>128</v>
      </c>
      <c r="G82" s="180" t="s">
        <v>122</v>
      </c>
      <c r="H82" s="131" t="s">
        <v>123</v>
      </c>
      <c r="I82" s="130" t="s">
        <v>124</v>
      </c>
      <c r="J82" s="142" t="s">
        <v>125</v>
      </c>
      <c r="K82" s="132" t="s">
        <v>126</v>
      </c>
    </row>
    <row r="83" spans="1:11" s="1" customFormat="1" x14ac:dyDescent="0.3">
      <c r="B83" s="2"/>
      <c r="D83" s="88" t="s">
        <v>28</v>
      </c>
      <c r="E83" s="181" t="s">
        <v>83</v>
      </c>
      <c r="F83" s="193">
        <v>0.14699999999999999</v>
      </c>
      <c r="G83" s="194">
        <v>3.2000000000000001E-2</v>
      </c>
      <c r="H83" s="72">
        <v>0.115</v>
      </c>
      <c r="I83" s="70">
        <v>3.0000000000000001E-3</v>
      </c>
      <c r="J83" s="72">
        <v>5.0000000000000001E-3</v>
      </c>
      <c r="K83" s="73">
        <v>0.46100000000000002</v>
      </c>
    </row>
    <row r="84" spans="1:11" x14ac:dyDescent="0.3">
      <c r="D84" s="98" t="s">
        <v>29</v>
      </c>
      <c r="E84" s="187" t="s">
        <v>83</v>
      </c>
      <c r="F84" s="195">
        <v>4.7E-2</v>
      </c>
      <c r="G84" s="196">
        <v>0.11</v>
      </c>
      <c r="H84" s="149">
        <v>0.10100000000000001</v>
      </c>
      <c r="I84" s="197">
        <v>1.4E-2</v>
      </c>
      <c r="J84" s="149">
        <v>2.4E-2</v>
      </c>
      <c r="K84" s="198">
        <v>1.7999999999999999E-2</v>
      </c>
    </row>
    <row r="85" spans="1:11" x14ac:dyDescent="0.3">
      <c r="D85" s="98" t="s">
        <v>93</v>
      </c>
      <c r="E85" s="187" t="s">
        <v>84</v>
      </c>
      <c r="F85" s="195">
        <v>8.6999999999999994E-2</v>
      </c>
      <c r="G85" s="196">
        <v>3.1E-2</v>
      </c>
      <c r="H85" s="149">
        <v>0.34899999999999998</v>
      </c>
      <c r="I85" s="197">
        <v>2E-3</v>
      </c>
      <c r="J85" s="149">
        <v>3.0000000000000001E-3</v>
      </c>
      <c r="K85" s="198">
        <v>9.6000000000000002E-2</v>
      </c>
    </row>
    <row r="86" spans="1:11" x14ac:dyDescent="0.3">
      <c r="D86" s="98" t="s">
        <v>95</v>
      </c>
      <c r="E86" s="187" t="s">
        <v>84</v>
      </c>
      <c r="F86" s="195">
        <v>0.33700000000000002</v>
      </c>
      <c r="G86" s="196">
        <v>0.247</v>
      </c>
      <c r="H86" s="149">
        <v>8.7999999999999995E-2</v>
      </c>
      <c r="I86" s="197">
        <v>0.73899999999999999</v>
      </c>
      <c r="J86" s="149">
        <v>0.60499999999999998</v>
      </c>
      <c r="K86" s="198">
        <v>1.6E-2</v>
      </c>
    </row>
    <row r="87" spans="1:11" x14ac:dyDescent="0.3">
      <c r="A87" s="3"/>
      <c r="D87" s="98" t="s">
        <v>96</v>
      </c>
      <c r="E87" s="187" t="s">
        <v>85</v>
      </c>
      <c r="F87" s="195">
        <v>0.109</v>
      </c>
      <c r="G87" s="196">
        <v>2.4E-2</v>
      </c>
      <c r="H87" s="149">
        <v>8.5999999999999993E-2</v>
      </c>
      <c r="I87" s="197">
        <v>2E-3</v>
      </c>
      <c r="J87" s="149">
        <v>4.0000000000000001E-3</v>
      </c>
      <c r="K87" s="198">
        <v>0.33900000000000002</v>
      </c>
    </row>
    <row r="88" spans="1:11" x14ac:dyDescent="0.3">
      <c r="A88" s="3"/>
      <c r="D88" s="98" t="s">
        <v>97</v>
      </c>
      <c r="E88" s="187" t="s">
        <v>85</v>
      </c>
      <c r="F88" s="195">
        <v>5.5E-2</v>
      </c>
      <c r="G88" s="196">
        <v>0.06</v>
      </c>
      <c r="H88" s="149">
        <v>0.16600000000000001</v>
      </c>
      <c r="I88" s="197">
        <v>8.9999999999999993E-3</v>
      </c>
      <c r="J88" s="149">
        <v>1.6E-2</v>
      </c>
      <c r="K88" s="198">
        <v>5.3999999999999999E-2</v>
      </c>
    </row>
    <row r="89" spans="1:11" x14ac:dyDescent="0.3">
      <c r="A89" s="3"/>
      <c r="D89" s="98" t="s">
        <v>98</v>
      </c>
      <c r="E89" s="187" t="s">
        <v>86</v>
      </c>
      <c r="F89" s="195">
        <v>0.14699999999999999</v>
      </c>
      <c r="G89" s="196">
        <v>0.16700000000000001</v>
      </c>
      <c r="H89" s="149">
        <v>4.9000000000000002E-2</v>
      </c>
      <c r="I89" s="197">
        <v>0.20899999999999999</v>
      </c>
      <c r="J89" s="149">
        <v>0.32900000000000001</v>
      </c>
      <c r="K89" s="198">
        <v>8.0000000000000002E-3</v>
      </c>
    </row>
    <row r="90" spans="1:11" x14ac:dyDescent="0.3">
      <c r="A90" s="3"/>
      <c r="D90" s="98" t="s">
        <v>99</v>
      </c>
      <c r="E90" s="187" t="s">
        <v>86</v>
      </c>
      <c r="F90" s="195">
        <v>7.0000000000000007E-2</v>
      </c>
      <c r="G90" s="196">
        <v>0.32800000000000001</v>
      </c>
      <c r="H90" s="149">
        <v>4.4999999999999998E-2</v>
      </c>
      <c r="I90" s="197">
        <v>2.1000000000000001E-2</v>
      </c>
      <c r="J90" s="149">
        <v>1.4999999999999999E-2</v>
      </c>
      <c r="K90" s="198">
        <v>8.9999999999999993E-3</v>
      </c>
    </row>
    <row r="91" spans="1:11" x14ac:dyDescent="0.3">
      <c r="A91" s="3"/>
      <c r="D91" s="98"/>
      <c r="E91" s="187"/>
      <c r="F91" s="195"/>
      <c r="G91" s="196"/>
      <c r="H91" s="149"/>
      <c r="I91" s="197"/>
      <c r="J91" s="149"/>
      <c r="K91" s="198"/>
    </row>
    <row r="92" spans="1:11" x14ac:dyDescent="0.3">
      <c r="A92" s="3"/>
      <c r="D92" s="98"/>
      <c r="E92" s="187"/>
      <c r="F92" s="195"/>
      <c r="G92" s="196"/>
      <c r="H92" s="149"/>
      <c r="I92" s="197"/>
      <c r="J92" s="149"/>
      <c r="K92" s="198"/>
    </row>
    <row r="93" spans="1:11" x14ac:dyDescent="0.3">
      <c r="A93" s="3"/>
      <c r="D93" s="98"/>
      <c r="E93" s="187"/>
      <c r="F93" s="195"/>
      <c r="G93" s="196"/>
      <c r="H93" s="149"/>
      <c r="I93" s="197"/>
      <c r="J93" s="149"/>
      <c r="K93" s="198"/>
    </row>
    <row r="94" spans="1:11" x14ac:dyDescent="0.3">
      <c r="A94" s="3"/>
      <c r="D94" s="98"/>
      <c r="E94" s="187"/>
      <c r="F94" s="195"/>
      <c r="G94" s="196"/>
      <c r="H94" s="149"/>
      <c r="I94" s="197"/>
      <c r="J94" s="149"/>
      <c r="K94" s="198"/>
    </row>
    <row r="95" spans="1:11" x14ac:dyDescent="0.3">
      <c r="A95" s="3"/>
      <c r="D95" s="98"/>
      <c r="E95" s="187"/>
      <c r="F95" s="195"/>
      <c r="G95" s="196"/>
      <c r="H95" s="149"/>
      <c r="I95" s="197"/>
      <c r="J95" s="149"/>
      <c r="K95" s="198"/>
    </row>
    <row r="96" spans="1:11" x14ac:dyDescent="0.3">
      <c r="A96" s="3"/>
      <c r="D96" s="98"/>
      <c r="E96" s="187"/>
      <c r="F96" s="195"/>
      <c r="G96" s="196"/>
      <c r="H96" s="149"/>
      <c r="I96" s="197"/>
      <c r="J96" s="149"/>
      <c r="K96" s="198"/>
    </row>
    <row r="97" spans="1:11" x14ac:dyDescent="0.3">
      <c r="A97" s="3"/>
      <c r="D97" s="98"/>
      <c r="E97" s="187"/>
      <c r="F97" s="195"/>
      <c r="G97" s="196"/>
      <c r="H97" s="149"/>
      <c r="I97" s="197"/>
      <c r="J97" s="149"/>
      <c r="K97" s="198"/>
    </row>
    <row r="98" spans="1:11" x14ac:dyDescent="0.3">
      <c r="A98" s="3"/>
      <c r="D98" s="98"/>
      <c r="E98" s="187"/>
      <c r="F98" s="195"/>
      <c r="G98" s="196"/>
      <c r="H98" s="149"/>
      <c r="I98" s="197"/>
      <c r="J98" s="149"/>
      <c r="K98" s="198"/>
    </row>
    <row r="99" spans="1:11" x14ac:dyDescent="0.3">
      <c r="A99" s="3"/>
      <c r="D99" s="98"/>
      <c r="E99" s="187"/>
      <c r="F99" s="195"/>
      <c r="G99" s="196"/>
      <c r="H99" s="149"/>
      <c r="I99" s="197"/>
      <c r="J99" s="149"/>
      <c r="K99" s="198"/>
    </row>
    <row r="100" spans="1:11" x14ac:dyDescent="0.3">
      <c r="A100" s="3"/>
      <c r="D100" s="98"/>
      <c r="E100" s="187"/>
      <c r="F100" s="195"/>
      <c r="G100" s="196"/>
      <c r="H100" s="149"/>
      <c r="I100" s="197"/>
      <c r="J100" s="149"/>
      <c r="K100" s="198"/>
    </row>
    <row r="101" spans="1:11" x14ac:dyDescent="0.3">
      <c r="A101" s="3"/>
      <c r="D101" s="98"/>
      <c r="E101" s="187"/>
      <c r="F101" s="195"/>
      <c r="G101" s="196"/>
      <c r="H101" s="149"/>
      <c r="I101" s="197"/>
      <c r="J101" s="149"/>
      <c r="K101" s="198"/>
    </row>
    <row r="102" spans="1:11" x14ac:dyDescent="0.3">
      <c r="A102" s="3"/>
      <c r="D102" s="98"/>
      <c r="E102" s="187"/>
      <c r="F102" s="195"/>
      <c r="G102" s="196"/>
      <c r="H102" s="149"/>
      <c r="I102" s="197"/>
      <c r="J102" s="149"/>
      <c r="K102" s="198"/>
    </row>
    <row r="103" spans="1:11" s="1" customFormat="1" x14ac:dyDescent="0.3">
      <c r="A103" s="3"/>
      <c r="B103" s="2"/>
      <c r="D103" s="98"/>
      <c r="E103" s="187"/>
      <c r="F103" s="195"/>
      <c r="G103" s="196"/>
      <c r="H103" s="149"/>
      <c r="I103" s="197"/>
      <c r="J103" s="149"/>
      <c r="K103" s="198"/>
    </row>
    <row r="104" spans="1:11" x14ac:dyDescent="0.3">
      <c r="A104" s="3"/>
      <c r="D104" s="98"/>
      <c r="E104" s="187"/>
      <c r="F104" s="195"/>
      <c r="G104" s="196"/>
      <c r="H104" s="149"/>
      <c r="I104" s="197"/>
      <c r="J104" s="149"/>
      <c r="K104" s="198"/>
    </row>
    <row r="105" spans="1:11" x14ac:dyDescent="0.3">
      <c r="A105" s="3"/>
      <c r="D105" s="98"/>
      <c r="E105" s="187"/>
      <c r="F105" s="195"/>
      <c r="G105" s="196"/>
      <c r="H105" s="149"/>
      <c r="I105" s="197"/>
      <c r="J105" s="149"/>
      <c r="K105" s="198"/>
    </row>
    <row r="106" spans="1:11" x14ac:dyDescent="0.3">
      <c r="A106" s="3"/>
      <c r="D106" s="98"/>
      <c r="E106" s="187"/>
      <c r="F106" s="195"/>
      <c r="G106" s="196"/>
      <c r="H106" s="149"/>
      <c r="I106" s="197"/>
      <c r="J106" s="149"/>
      <c r="K106" s="198"/>
    </row>
    <row r="107" spans="1:11" s="1" customFormat="1" x14ac:dyDescent="0.3">
      <c r="A107" s="3"/>
      <c r="B107" s="2"/>
      <c r="D107" s="98"/>
      <c r="E107" s="187"/>
      <c r="F107" s="195"/>
      <c r="G107" s="196"/>
      <c r="H107" s="149"/>
      <c r="I107" s="197"/>
      <c r="J107" s="149"/>
      <c r="K107" s="198"/>
    </row>
    <row r="108" spans="1:11" x14ac:dyDescent="0.3">
      <c r="A108" s="3"/>
      <c r="D108" s="98"/>
      <c r="E108" s="187"/>
      <c r="F108" s="195"/>
      <c r="G108" s="196"/>
      <c r="H108" s="149"/>
      <c r="I108" s="197"/>
      <c r="J108" s="149"/>
      <c r="K108" s="198"/>
    </row>
    <row r="109" spans="1:11" x14ac:dyDescent="0.3">
      <c r="A109" s="3"/>
      <c r="D109" s="98"/>
      <c r="E109" s="187"/>
      <c r="F109" s="195"/>
      <c r="G109" s="196"/>
      <c r="H109" s="149"/>
      <c r="I109" s="197"/>
      <c r="J109" s="149"/>
      <c r="K109" s="198"/>
    </row>
    <row r="110" spans="1:11" x14ac:dyDescent="0.3">
      <c r="A110" s="3"/>
      <c r="D110" s="98"/>
      <c r="E110" s="187"/>
      <c r="F110" s="195"/>
      <c r="G110" s="196"/>
      <c r="H110" s="149"/>
      <c r="I110" s="197"/>
      <c r="J110" s="149"/>
      <c r="K110" s="198"/>
    </row>
    <row r="111" spans="1:11" x14ac:dyDescent="0.3">
      <c r="A111" s="3"/>
      <c r="D111" s="98"/>
      <c r="E111" s="187"/>
      <c r="F111" s="195"/>
      <c r="G111" s="196"/>
      <c r="H111" s="149"/>
      <c r="I111" s="197"/>
      <c r="J111" s="149"/>
      <c r="K111" s="198"/>
    </row>
    <row r="112" spans="1:11" s="1" customFormat="1" x14ac:dyDescent="0.3">
      <c r="B112" s="2"/>
      <c r="D112" s="108"/>
      <c r="E112" s="190"/>
      <c r="F112" s="199"/>
      <c r="G112" s="200"/>
      <c r="H112" s="151"/>
      <c r="I112" s="201"/>
      <c r="J112" s="151"/>
      <c r="K112" s="202"/>
    </row>
    <row r="113" spans="1:18" s="1" customFormat="1" x14ac:dyDescent="0.3">
      <c r="B113" s="2"/>
      <c r="E113" s="203" t="s">
        <v>128</v>
      </c>
      <c r="F113" s="204">
        <f t="shared" ref="F113:K113" si="2">SUM(F83:F112)</f>
        <v>0.99900000000000011</v>
      </c>
      <c r="G113" s="205">
        <f t="shared" si="2"/>
        <v>0.99900000000000011</v>
      </c>
      <c r="H113" s="206">
        <f t="shared" si="2"/>
        <v>0.999</v>
      </c>
      <c r="I113" s="207">
        <f t="shared" si="2"/>
        <v>0.999</v>
      </c>
      <c r="J113" s="206">
        <f t="shared" si="2"/>
        <v>1.0009999999999999</v>
      </c>
      <c r="K113" s="208">
        <f t="shared" si="2"/>
        <v>1.0010000000000001</v>
      </c>
    </row>
    <row r="114" spans="1:18" s="39" customFormat="1" x14ac:dyDescent="0.3"/>
    <row r="115" spans="1:18" ht="18.600000000000001" thickBot="1" x14ac:dyDescent="0.35">
      <c r="B115" s="9" t="s">
        <v>132</v>
      </c>
      <c r="L115"/>
      <c r="N115" s="324">
        <f>+_xlfn.STDEV.P(N117:N124)</f>
        <v>0.23013463303186579</v>
      </c>
      <c r="O115" s="324">
        <f t="shared" ref="O115:R115" si="3">+_xlfn.STDEV.P(O117:O124)</f>
        <v>0.20723394321811958</v>
      </c>
      <c r="P115" s="324">
        <f t="shared" si="3"/>
        <v>0.16214298277140998</v>
      </c>
      <c r="Q115" s="324">
        <f t="shared" si="3"/>
        <v>0.16144007602014493</v>
      </c>
      <c r="R115" s="324">
        <f t="shared" si="3"/>
        <v>0.32323564432313945</v>
      </c>
    </row>
    <row r="116" spans="1:18" s="81" customFormat="1" ht="29.4" thickBot="1" x14ac:dyDescent="0.35">
      <c r="B116" s="82"/>
      <c r="D116" s="327" t="s">
        <v>55</v>
      </c>
      <c r="E116" s="328"/>
      <c r="F116" s="179" t="s">
        <v>128</v>
      </c>
      <c r="G116" s="139" t="s">
        <v>122</v>
      </c>
      <c r="H116" s="131" t="s">
        <v>123</v>
      </c>
      <c r="I116" s="130" t="s">
        <v>124</v>
      </c>
      <c r="J116" s="140" t="s">
        <v>125</v>
      </c>
      <c r="K116" s="132" t="s">
        <v>126</v>
      </c>
      <c r="L116"/>
      <c r="N116" s="139" t="s">
        <v>122</v>
      </c>
      <c r="O116" s="131" t="s">
        <v>123</v>
      </c>
      <c r="P116" s="130" t="s">
        <v>124</v>
      </c>
      <c r="Q116" s="140" t="s">
        <v>125</v>
      </c>
      <c r="R116" s="132" t="s">
        <v>126</v>
      </c>
    </row>
    <row r="117" spans="1:18" s="1" customFormat="1" x14ac:dyDescent="0.3">
      <c r="B117" s="2"/>
      <c r="D117" s="88" t="s">
        <v>28</v>
      </c>
      <c r="E117" s="181" t="s">
        <v>83</v>
      </c>
      <c r="F117" s="219">
        <v>162421</v>
      </c>
      <c r="G117" s="220">
        <v>5656</v>
      </c>
      <c r="H117" s="145">
        <v>20076</v>
      </c>
      <c r="I117" s="146">
        <v>759</v>
      </c>
      <c r="J117" s="145">
        <v>1006</v>
      </c>
      <c r="K117" s="147">
        <v>134925</v>
      </c>
      <c r="L117"/>
      <c r="N117" s="323">
        <f>+G117/$F117</f>
        <v>3.4823083221997155E-2</v>
      </c>
      <c r="O117" s="323">
        <f>+H117/$F117</f>
        <v>0.12360470628798</v>
      </c>
      <c r="P117" s="323">
        <f>+I117/$F117</f>
        <v>4.6730410476477791E-3</v>
      </c>
      <c r="Q117" s="323">
        <f>+J117/$F117</f>
        <v>6.1937803609139214E-3</v>
      </c>
      <c r="R117" s="323">
        <f>+K117/$F117</f>
        <v>0.83071154592078611</v>
      </c>
    </row>
    <row r="118" spans="1:18" x14ac:dyDescent="0.3">
      <c r="D118" s="98" t="s">
        <v>29</v>
      </c>
      <c r="E118" s="187" t="s">
        <v>83</v>
      </c>
      <c r="F118" s="221">
        <v>51276</v>
      </c>
      <c r="G118" s="222">
        <v>19719</v>
      </c>
      <c r="H118" s="106">
        <v>17695</v>
      </c>
      <c r="I118" s="105">
        <v>3314</v>
      </c>
      <c r="J118" s="106">
        <v>5351</v>
      </c>
      <c r="K118" s="107">
        <v>5198</v>
      </c>
      <c r="L118"/>
      <c r="N118" s="323">
        <f>+G118/$F118</f>
        <v>0.3845658787736953</v>
      </c>
      <c r="O118" s="323">
        <f>+H118/$F118</f>
        <v>0.345093221000078</v>
      </c>
      <c r="P118" s="323">
        <f>+I118/$F118</f>
        <v>6.4630626413916842E-2</v>
      </c>
      <c r="Q118" s="323">
        <f>+J118/$F118</f>
        <v>0.10435681410406428</v>
      </c>
      <c r="R118" s="323">
        <f>+K118/$F118</f>
        <v>0.10137296200951712</v>
      </c>
    </row>
    <row r="119" spans="1:18" x14ac:dyDescent="0.3">
      <c r="D119" s="98" t="s">
        <v>93</v>
      </c>
      <c r="E119" s="187" t="s">
        <v>84</v>
      </c>
      <c r="F119" s="221">
        <v>96000</v>
      </c>
      <c r="G119" s="222">
        <v>5604</v>
      </c>
      <c r="H119" s="106">
        <v>61131</v>
      </c>
      <c r="I119" s="105">
        <v>567</v>
      </c>
      <c r="J119" s="106">
        <v>724</v>
      </c>
      <c r="K119" s="107">
        <v>27975</v>
      </c>
      <c r="L119"/>
      <c r="N119" s="323">
        <f>+G119/$F119</f>
        <v>5.8375000000000003E-2</v>
      </c>
      <c r="O119" s="323">
        <f>+H119/$F119</f>
        <v>0.63678124999999997</v>
      </c>
      <c r="P119" s="323">
        <f>+I119/$F119</f>
        <v>5.90625E-3</v>
      </c>
      <c r="Q119" s="323">
        <f>+J119/$F119</f>
        <v>7.541666666666667E-3</v>
      </c>
      <c r="R119" s="323">
        <f>+K119/$F119</f>
        <v>0.29140624999999998</v>
      </c>
    </row>
    <row r="120" spans="1:18" x14ac:dyDescent="0.3">
      <c r="D120" s="98" t="s">
        <v>95</v>
      </c>
      <c r="E120" s="187" t="s">
        <v>84</v>
      </c>
      <c r="F120" s="221">
        <v>371809</v>
      </c>
      <c r="G120" s="222">
        <v>44225</v>
      </c>
      <c r="H120" s="106">
        <v>15439</v>
      </c>
      <c r="I120" s="105">
        <v>175164</v>
      </c>
      <c r="J120" s="106">
        <v>132249</v>
      </c>
      <c r="K120" s="107">
        <v>4731</v>
      </c>
      <c r="L120"/>
      <c r="N120" s="323">
        <f>+G120/$F120</f>
        <v>0.11894548007175727</v>
      </c>
      <c r="O120" s="323">
        <f>+H120/$F120</f>
        <v>4.152400829458136E-2</v>
      </c>
      <c r="P120" s="323">
        <f>+I120/$F120</f>
        <v>0.47111285633214905</v>
      </c>
      <c r="Q120" s="323">
        <f>+J120/$F120</f>
        <v>0.35569069065030701</v>
      </c>
      <c r="R120" s="323">
        <f>+K120/$F120</f>
        <v>1.2724275098235923E-2</v>
      </c>
    </row>
    <row r="121" spans="1:18" x14ac:dyDescent="0.3">
      <c r="A121" s="3"/>
      <c r="D121" s="98" t="s">
        <v>96</v>
      </c>
      <c r="E121" s="187" t="s">
        <v>85</v>
      </c>
      <c r="F121" s="221">
        <v>120000</v>
      </c>
      <c r="G121" s="222">
        <v>4333</v>
      </c>
      <c r="H121" s="106">
        <v>15047</v>
      </c>
      <c r="I121" s="105">
        <v>583</v>
      </c>
      <c r="J121" s="106">
        <v>780</v>
      </c>
      <c r="K121" s="107">
        <v>99256</v>
      </c>
      <c r="L121"/>
      <c r="N121" s="323">
        <f>+G121/$F121</f>
        <v>3.6108333333333333E-2</v>
      </c>
      <c r="O121" s="323">
        <f>+H121/$F121</f>
        <v>0.12539166666666668</v>
      </c>
      <c r="P121" s="323">
        <f>+I121/$F121</f>
        <v>4.8583333333333334E-3</v>
      </c>
      <c r="Q121" s="323">
        <f>+J121/$F121</f>
        <v>6.4999999999999997E-3</v>
      </c>
      <c r="R121" s="323">
        <f>+K121/$F121</f>
        <v>0.82713333333333339</v>
      </c>
    </row>
    <row r="122" spans="1:18" x14ac:dyDescent="0.3">
      <c r="A122" s="3"/>
      <c r="D122" s="98" t="s">
        <v>97</v>
      </c>
      <c r="E122" s="187" t="s">
        <v>85</v>
      </c>
      <c r="F122" s="221">
        <v>61156</v>
      </c>
      <c r="G122" s="222">
        <v>10673</v>
      </c>
      <c r="H122" s="106">
        <v>29043</v>
      </c>
      <c r="I122" s="105">
        <v>2137</v>
      </c>
      <c r="J122" s="106">
        <v>3402</v>
      </c>
      <c r="K122" s="107">
        <v>15902</v>
      </c>
      <c r="L122"/>
      <c r="N122" s="323">
        <f>+G122/$F122</f>
        <v>0.17452089737719928</v>
      </c>
      <c r="O122" s="323">
        <f>+H122/$F122</f>
        <v>0.47490025508535549</v>
      </c>
      <c r="P122" s="323">
        <f>+I122/$F122</f>
        <v>3.4943423376283603E-2</v>
      </c>
      <c r="Q122" s="323">
        <f>+J122/$F122</f>
        <v>5.5628229446006934E-2</v>
      </c>
      <c r="R122" s="323">
        <f>+K122/$F122</f>
        <v>0.26002354634050623</v>
      </c>
    </row>
    <row r="123" spans="1:18" x14ac:dyDescent="0.3">
      <c r="A123" s="3"/>
      <c r="D123" s="98" t="s">
        <v>98</v>
      </c>
      <c r="E123" s="187" t="s">
        <v>86</v>
      </c>
      <c r="F123" s="221">
        <v>162278</v>
      </c>
      <c r="G123" s="222">
        <v>29956</v>
      </c>
      <c r="H123" s="106">
        <v>8655</v>
      </c>
      <c r="I123" s="105">
        <v>49437</v>
      </c>
      <c r="J123" s="106">
        <v>71944</v>
      </c>
      <c r="K123" s="107">
        <v>2286</v>
      </c>
      <c r="L123"/>
      <c r="N123" s="323">
        <f>+G123/$F123</f>
        <v>0.18459680301704481</v>
      </c>
      <c r="O123" s="323">
        <f>+H123/$F123</f>
        <v>5.3334401459224294E-2</v>
      </c>
      <c r="P123" s="323">
        <f>+I123/$F123</f>
        <v>0.30464388271977716</v>
      </c>
      <c r="Q123" s="323">
        <f>+J123/$F123</f>
        <v>0.44333797557278248</v>
      </c>
      <c r="R123" s="323">
        <f>+K123/$F123</f>
        <v>1.4086937231171199E-2</v>
      </c>
    </row>
    <row r="124" spans="1:18" x14ac:dyDescent="0.3">
      <c r="A124" s="3"/>
      <c r="D124" s="98" t="s">
        <v>99</v>
      </c>
      <c r="E124" s="187" t="s">
        <v>86</v>
      </c>
      <c r="F124" s="221">
        <v>77600</v>
      </c>
      <c r="G124" s="222">
        <v>58779</v>
      </c>
      <c r="H124" s="106">
        <v>7920</v>
      </c>
      <c r="I124" s="105">
        <v>5008</v>
      </c>
      <c r="J124" s="106">
        <v>3295</v>
      </c>
      <c r="K124" s="107">
        <v>2598</v>
      </c>
      <c r="L124"/>
      <c r="N124" s="323">
        <f>+G124/$F124</f>
        <v>0.75746134020618561</v>
      </c>
      <c r="O124" s="323">
        <f>+H124/$F124</f>
        <v>0.10206185567010309</v>
      </c>
      <c r="P124" s="323">
        <f>+I124/$F124</f>
        <v>6.4536082474226805E-2</v>
      </c>
      <c r="Q124" s="323">
        <f>+J124/$F124</f>
        <v>4.2461340206185569E-2</v>
      </c>
      <c r="R124" s="323">
        <f>+K124/$F124</f>
        <v>3.3479381443298969E-2</v>
      </c>
    </row>
    <row r="125" spans="1:18" x14ac:dyDescent="0.3">
      <c r="A125" s="3"/>
      <c r="D125" s="98"/>
      <c r="E125" s="187"/>
      <c r="F125" s="221"/>
      <c r="G125" s="222"/>
      <c r="H125" s="106"/>
      <c r="I125" s="105"/>
      <c r="J125" s="106"/>
      <c r="K125" s="107"/>
    </row>
    <row r="126" spans="1:18" x14ac:dyDescent="0.3">
      <c r="A126" s="3"/>
      <c r="D126" s="98"/>
      <c r="E126" s="187"/>
      <c r="F126" s="221"/>
      <c r="G126" s="222"/>
      <c r="H126" s="106"/>
      <c r="I126" s="105"/>
      <c r="J126" s="106"/>
      <c r="K126" s="107"/>
    </row>
    <row r="127" spans="1:18" x14ac:dyDescent="0.3">
      <c r="A127" s="3"/>
      <c r="D127" s="98"/>
      <c r="E127" s="187"/>
      <c r="F127" s="221"/>
      <c r="G127" s="222"/>
      <c r="H127" s="106"/>
      <c r="I127" s="105"/>
      <c r="J127" s="106"/>
      <c r="K127" s="107"/>
    </row>
    <row r="128" spans="1:18" x14ac:dyDescent="0.3">
      <c r="A128" s="3"/>
      <c r="D128" s="98"/>
      <c r="E128" s="187"/>
      <c r="F128" s="221"/>
      <c r="G128" s="222"/>
      <c r="H128" s="106"/>
      <c r="I128" s="105"/>
      <c r="J128" s="106"/>
      <c r="K128" s="107"/>
    </row>
    <row r="129" spans="1:11" x14ac:dyDescent="0.3">
      <c r="A129" s="3"/>
      <c r="D129" s="98"/>
      <c r="E129" s="187"/>
      <c r="F129" s="221"/>
      <c r="G129" s="222"/>
      <c r="H129" s="106"/>
      <c r="I129" s="105"/>
      <c r="J129" s="106"/>
      <c r="K129" s="107"/>
    </row>
    <row r="130" spans="1:11" x14ac:dyDescent="0.3">
      <c r="A130" s="3"/>
      <c r="D130" s="98"/>
      <c r="E130" s="187"/>
      <c r="F130" s="221"/>
      <c r="G130" s="222"/>
      <c r="H130" s="106"/>
      <c r="I130" s="105"/>
      <c r="J130" s="106"/>
      <c r="K130" s="107"/>
    </row>
    <row r="131" spans="1:11" x14ac:dyDescent="0.3">
      <c r="A131" s="3"/>
      <c r="D131" s="98"/>
      <c r="E131" s="187"/>
      <c r="F131" s="221"/>
      <c r="G131" s="222"/>
      <c r="H131" s="106"/>
      <c r="I131" s="105"/>
      <c r="J131" s="106"/>
      <c r="K131" s="107"/>
    </row>
    <row r="132" spans="1:11" x14ac:dyDescent="0.3">
      <c r="A132" s="3"/>
      <c r="D132" s="98"/>
      <c r="E132" s="187"/>
      <c r="F132" s="221"/>
      <c r="G132" s="222"/>
      <c r="H132" s="106"/>
      <c r="I132" s="105"/>
      <c r="J132" s="106"/>
      <c r="K132" s="107"/>
    </row>
    <row r="133" spans="1:11" x14ac:dyDescent="0.3">
      <c r="A133" s="3"/>
      <c r="D133" s="98"/>
      <c r="E133" s="187"/>
      <c r="F133" s="221"/>
      <c r="G133" s="222"/>
      <c r="H133" s="106"/>
      <c r="I133" s="105"/>
      <c r="J133" s="106"/>
      <c r="K133" s="107"/>
    </row>
    <row r="134" spans="1:11" x14ac:dyDescent="0.3">
      <c r="A134" s="3"/>
      <c r="D134" s="98"/>
      <c r="E134" s="187"/>
      <c r="F134" s="221"/>
      <c r="G134" s="222"/>
      <c r="H134" s="106"/>
      <c r="I134" s="105"/>
      <c r="J134" s="106"/>
      <c r="K134" s="107"/>
    </row>
    <row r="135" spans="1:11" x14ac:dyDescent="0.3">
      <c r="A135" s="3"/>
      <c r="D135" s="98"/>
      <c r="E135" s="187"/>
      <c r="F135" s="221"/>
      <c r="G135" s="222"/>
      <c r="H135" s="106"/>
      <c r="I135" s="105"/>
      <c r="J135" s="106"/>
      <c r="K135" s="107"/>
    </row>
    <row r="136" spans="1:11" x14ac:dyDescent="0.3">
      <c r="A136" s="3"/>
      <c r="D136" s="98"/>
      <c r="E136" s="187"/>
      <c r="F136" s="221"/>
      <c r="G136" s="222"/>
      <c r="H136" s="106"/>
      <c r="I136" s="105"/>
      <c r="J136" s="106"/>
      <c r="K136" s="107"/>
    </row>
    <row r="137" spans="1:11" s="1" customFormat="1" x14ac:dyDescent="0.3">
      <c r="A137" s="3"/>
      <c r="B137" s="2"/>
      <c r="D137" s="98"/>
      <c r="E137" s="187"/>
      <c r="F137" s="221"/>
      <c r="G137" s="222"/>
      <c r="H137" s="106"/>
      <c r="I137" s="105"/>
      <c r="J137" s="106"/>
      <c r="K137" s="107"/>
    </row>
    <row r="138" spans="1:11" x14ac:dyDescent="0.3">
      <c r="A138" s="3"/>
      <c r="D138" s="98"/>
      <c r="E138" s="187"/>
      <c r="F138" s="221"/>
      <c r="G138" s="222"/>
      <c r="H138" s="106"/>
      <c r="I138" s="105"/>
      <c r="J138" s="106"/>
      <c r="K138" s="107"/>
    </row>
    <row r="139" spans="1:11" x14ac:dyDescent="0.3">
      <c r="A139" s="3"/>
      <c r="D139" s="98"/>
      <c r="E139" s="187"/>
      <c r="F139" s="221"/>
      <c r="G139" s="222"/>
      <c r="H139" s="106"/>
      <c r="I139" s="105"/>
      <c r="J139" s="106"/>
      <c r="K139" s="107"/>
    </row>
    <row r="140" spans="1:11" x14ac:dyDescent="0.3">
      <c r="A140" s="3"/>
      <c r="D140" s="98"/>
      <c r="E140" s="187"/>
      <c r="F140" s="221"/>
      <c r="G140" s="222"/>
      <c r="H140" s="106"/>
      <c r="I140" s="105"/>
      <c r="J140" s="106"/>
      <c r="K140" s="107"/>
    </row>
    <row r="141" spans="1:11" s="1" customFormat="1" x14ac:dyDescent="0.3">
      <c r="A141" s="3"/>
      <c r="B141" s="2"/>
      <c r="D141" s="98"/>
      <c r="E141" s="187"/>
      <c r="F141" s="221"/>
      <c r="G141" s="222"/>
      <c r="H141" s="106"/>
      <c r="I141" s="105"/>
      <c r="J141" s="106"/>
      <c r="K141" s="107"/>
    </row>
    <row r="142" spans="1:11" x14ac:dyDescent="0.3">
      <c r="A142" s="3"/>
      <c r="D142" s="98"/>
      <c r="E142" s="187"/>
      <c r="F142" s="221"/>
      <c r="G142" s="222"/>
      <c r="H142" s="106"/>
      <c r="I142" s="105"/>
      <c r="J142" s="106"/>
      <c r="K142" s="107"/>
    </row>
    <row r="143" spans="1:11" x14ac:dyDescent="0.3">
      <c r="A143" s="3"/>
      <c r="D143" s="98"/>
      <c r="E143" s="187"/>
      <c r="F143" s="221"/>
      <c r="G143" s="222"/>
      <c r="H143" s="106"/>
      <c r="I143" s="105"/>
      <c r="J143" s="106"/>
      <c r="K143" s="107"/>
    </row>
    <row r="144" spans="1:11" x14ac:dyDescent="0.3">
      <c r="A144" s="3"/>
      <c r="D144" s="98"/>
      <c r="E144" s="187"/>
      <c r="F144" s="221"/>
      <c r="G144" s="222"/>
      <c r="H144" s="106"/>
      <c r="I144" s="105"/>
      <c r="J144" s="106"/>
      <c r="K144" s="107"/>
    </row>
    <row r="145" spans="1:15" x14ac:dyDescent="0.3">
      <c r="A145" s="3"/>
      <c r="D145" s="98"/>
      <c r="E145" s="187"/>
      <c r="F145" s="221"/>
      <c r="G145" s="222"/>
      <c r="H145" s="106"/>
      <c r="I145" s="105"/>
      <c r="J145" s="106"/>
      <c r="K145" s="107"/>
    </row>
    <row r="146" spans="1:15" s="1" customFormat="1" x14ac:dyDescent="0.3">
      <c r="B146" s="2"/>
      <c r="D146" s="108"/>
      <c r="E146" s="190"/>
      <c r="F146" s="223"/>
      <c r="G146" s="224"/>
      <c r="H146" s="116"/>
      <c r="I146" s="115"/>
      <c r="J146" s="116"/>
      <c r="K146" s="117"/>
    </row>
    <row r="147" spans="1:15" s="1" customFormat="1" x14ac:dyDescent="0.3">
      <c r="B147" s="2"/>
      <c r="E147" s="203" t="s">
        <v>128</v>
      </c>
      <c r="F147" s="225">
        <f t="shared" ref="F147:K147" si="4">SUM(F117:F146)</f>
        <v>1102540</v>
      </c>
      <c r="G147" s="226">
        <f t="shared" si="4"/>
        <v>178945</v>
      </c>
      <c r="H147" s="227">
        <f t="shared" si="4"/>
        <v>175006</v>
      </c>
      <c r="I147" s="228">
        <f t="shared" si="4"/>
        <v>236969</v>
      </c>
      <c r="J147" s="227">
        <f t="shared" si="4"/>
        <v>218751</v>
      </c>
      <c r="K147" s="229">
        <f t="shared" si="4"/>
        <v>292871</v>
      </c>
    </row>
    <row r="148" spans="1:15" s="39" customFormat="1" x14ac:dyDescent="0.3">
      <c r="B148" s="40"/>
      <c r="D148" s="39" t="s">
        <v>49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133</v>
      </c>
      <c r="B150" s="7"/>
      <c r="E150" s="137"/>
      <c r="F150" s="137"/>
      <c r="G150" s="138"/>
      <c r="H150" s="8"/>
      <c r="I150" s="8"/>
      <c r="J150" s="138"/>
      <c r="K150" s="8"/>
    </row>
    <row r="151" spans="1:15" ht="18" x14ac:dyDescent="0.3">
      <c r="B151" s="9" t="s">
        <v>134</v>
      </c>
    </row>
    <row r="152" spans="1:15" s="81" customFormat="1" x14ac:dyDescent="0.3">
      <c r="B152" s="82"/>
      <c r="D152" s="325" t="s">
        <v>55</v>
      </c>
      <c r="E152" s="326"/>
      <c r="F152" s="329" t="s">
        <v>35</v>
      </c>
      <c r="G152" s="330"/>
      <c r="H152" s="330"/>
      <c r="I152" s="331"/>
      <c r="J152" s="329" t="s">
        <v>39</v>
      </c>
      <c r="K152" s="330"/>
      <c r="L152" s="330"/>
      <c r="M152" s="331"/>
    </row>
    <row r="153" spans="1:15" s="81" customFormat="1" x14ac:dyDescent="0.3">
      <c r="B153" s="82"/>
      <c r="D153" s="327"/>
      <c r="E153" s="328"/>
      <c r="F153" s="84" t="s">
        <v>40</v>
      </c>
      <c r="G153" s="85" t="s">
        <v>41</v>
      </c>
      <c r="H153" s="86" t="s">
        <v>42</v>
      </c>
      <c r="I153" s="87"/>
      <c r="J153" s="84" t="s">
        <v>40</v>
      </c>
      <c r="K153" s="85" t="s">
        <v>41</v>
      </c>
      <c r="L153" s="86" t="s">
        <v>42</v>
      </c>
      <c r="M153" s="87"/>
    </row>
    <row r="154" spans="1:15" s="1" customFormat="1" x14ac:dyDescent="0.3">
      <c r="B154" s="2"/>
      <c r="D154" s="88" t="s">
        <v>28</v>
      </c>
      <c r="E154" s="181" t="s">
        <v>83</v>
      </c>
      <c r="F154" s="230">
        <v>7.2999999999999995E-2</v>
      </c>
      <c r="G154" s="231">
        <v>0.27600000000000002</v>
      </c>
      <c r="H154" s="232">
        <v>8.1000000000000003E-2</v>
      </c>
      <c r="I154" s="233"/>
      <c r="J154" s="94">
        <v>39787.898000000001</v>
      </c>
      <c r="K154" s="95">
        <v>109481.242</v>
      </c>
      <c r="L154" s="96">
        <v>13151.859</v>
      </c>
      <c r="M154" s="97"/>
    </row>
    <row r="155" spans="1:15" x14ac:dyDescent="0.3">
      <c r="D155" s="98" t="s">
        <v>29</v>
      </c>
      <c r="E155" s="187" t="s">
        <v>83</v>
      </c>
      <c r="F155" s="234">
        <v>6.4000000000000001E-2</v>
      </c>
      <c r="G155" s="197">
        <v>2.4E-2</v>
      </c>
      <c r="H155" s="149">
        <v>4.2000000000000003E-2</v>
      </c>
      <c r="I155" s="198"/>
      <c r="J155" s="104">
        <v>34911.777000000002</v>
      </c>
      <c r="K155" s="105">
        <v>9503.857</v>
      </c>
      <c r="L155" s="106">
        <v>6860.3649999999998</v>
      </c>
      <c r="M155" s="107"/>
    </row>
    <row r="156" spans="1:15" x14ac:dyDescent="0.3">
      <c r="D156" s="98" t="s">
        <v>93</v>
      </c>
      <c r="E156" s="187" t="s">
        <v>84</v>
      </c>
      <c r="F156" s="234">
        <v>6.5000000000000002E-2</v>
      </c>
      <c r="G156" s="197">
        <v>0.11700000000000001</v>
      </c>
      <c r="H156" s="149">
        <v>8.6999999999999994E-2</v>
      </c>
      <c r="I156" s="198"/>
      <c r="J156" s="104">
        <v>35425.125</v>
      </c>
      <c r="K156" s="105">
        <v>46458.063000000002</v>
      </c>
      <c r="L156" s="106">
        <v>14116.813</v>
      </c>
      <c r="M156" s="107"/>
    </row>
    <row r="157" spans="1:15" x14ac:dyDescent="0.3">
      <c r="D157" s="98" t="s">
        <v>95</v>
      </c>
      <c r="E157" s="187" t="s">
        <v>84</v>
      </c>
      <c r="F157" s="234">
        <v>0.39200000000000002</v>
      </c>
      <c r="G157" s="197">
        <v>0.19500000000000001</v>
      </c>
      <c r="H157" s="149">
        <v>0.504</v>
      </c>
      <c r="I157" s="198"/>
      <c r="J157" s="104">
        <v>213122.21900000001</v>
      </c>
      <c r="K157" s="105">
        <v>77177.172000000006</v>
      </c>
      <c r="L157" s="106">
        <v>81509.608999999997</v>
      </c>
      <c r="M157" s="107"/>
    </row>
    <row r="158" spans="1:15" x14ac:dyDescent="0.3">
      <c r="A158" s="3"/>
      <c r="D158" s="98" t="s">
        <v>96</v>
      </c>
      <c r="E158" s="187" t="s">
        <v>85</v>
      </c>
      <c r="F158" s="234">
        <v>3.9E-2</v>
      </c>
      <c r="G158" s="197">
        <v>0.20599999999999999</v>
      </c>
      <c r="H158" s="149">
        <v>0.106</v>
      </c>
      <c r="I158" s="198"/>
      <c r="J158" s="104">
        <v>21239.965</v>
      </c>
      <c r="K158" s="105">
        <v>81604.641000000003</v>
      </c>
      <c r="L158" s="106">
        <v>17155.395</v>
      </c>
      <c r="M158" s="107"/>
    </row>
    <row r="159" spans="1:15" x14ac:dyDescent="0.3">
      <c r="A159" s="3"/>
      <c r="D159" s="98" t="s">
        <v>97</v>
      </c>
      <c r="E159" s="187" t="s">
        <v>85</v>
      </c>
      <c r="F159" s="234">
        <v>3.3000000000000002E-2</v>
      </c>
      <c r="G159" s="197">
        <v>7.8E-2</v>
      </c>
      <c r="H159" s="149">
        <v>7.5999999999999998E-2</v>
      </c>
      <c r="I159" s="198"/>
      <c r="J159" s="104">
        <v>18071.52</v>
      </c>
      <c r="K159" s="105">
        <v>30781.768</v>
      </c>
      <c r="L159" s="106">
        <v>12302.713</v>
      </c>
      <c r="M159" s="107"/>
    </row>
    <row r="160" spans="1:15" x14ac:dyDescent="0.3">
      <c r="A160" s="3"/>
      <c r="D160" s="98" t="s">
        <v>98</v>
      </c>
      <c r="E160" s="187" t="s">
        <v>86</v>
      </c>
      <c r="F160" s="234">
        <v>0.218</v>
      </c>
      <c r="G160" s="197">
        <v>7.4999999999999997E-2</v>
      </c>
      <c r="H160" s="149">
        <v>8.7999999999999995E-2</v>
      </c>
      <c r="I160" s="198"/>
      <c r="J160" s="104">
        <v>118383.789</v>
      </c>
      <c r="K160" s="105">
        <v>29622.055</v>
      </c>
      <c r="L160" s="106">
        <v>14272.157999999999</v>
      </c>
      <c r="M160" s="107"/>
    </row>
    <row r="161" spans="1:13" x14ac:dyDescent="0.3">
      <c r="A161" s="3"/>
      <c r="D161" s="98" t="s">
        <v>99</v>
      </c>
      <c r="E161" s="187" t="s">
        <v>86</v>
      </c>
      <c r="F161" s="234">
        <v>0.11600000000000001</v>
      </c>
      <c r="G161" s="197">
        <v>0.03</v>
      </c>
      <c r="H161" s="149">
        <v>1.4999999999999999E-2</v>
      </c>
      <c r="I161" s="198"/>
      <c r="J161" s="104">
        <v>63169.02</v>
      </c>
      <c r="K161" s="105">
        <v>11988.056</v>
      </c>
      <c r="L161" s="106">
        <v>2442.9270000000001</v>
      </c>
      <c r="M161" s="107"/>
    </row>
    <row r="162" spans="1:13" x14ac:dyDescent="0.3">
      <c r="A162" s="3"/>
      <c r="D162" s="98"/>
      <c r="E162" s="187"/>
      <c r="F162" s="234"/>
      <c r="G162" s="197"/>
      <c r="H162" s="149"/>
      <c r="I162" s="198"/>
      <c r="J162" s="104"/>
      <c r="K162" s="105"/>
      <c r="L162" s="106"/>
      <c r="M162" s="107"/>
    </row>
    <row r="163" spans="1:13" x14ac:dyDescent="0.3">
      <c r="A163" s="3"/>
      <c r="D163" s="98"/>
      <c r="E163" s="187"/>
      <c r="F163" s="234"/>
      <c r="G163" s="197"/>
      <c r="H163" s="149"/>
      <c r="I163" s="198"/>
      <c r="J163" s="104"/>
      <c r="K163" s="105"/>
      <c r="L163" s="106"/>
      <c r="M163" s="107"/>
    </row>
    <row r="164" spans="1:13" x14ac:dyDescent="0.3">
      <c r="A164" s="3"/>
      <c r="D164" s="98"/>
      <c r="E164" s="187"/>
      <c r="F164" s="234"/>
      <c r="G164" s="197"/>
      <c r="H164" s="149"/>
      <c r="I164" s="198"/>
      <c r="J164" s="104"/>
      <c r="K164" s="105"/>
      <c r="L164" s="106"/>
      <c r="M164" s="107"/>
    </row>
    <row r="165" spans="1:13" x14ac:dyDescent="0.3">
      <c r="A165" s="3"/>
      <c r="D165" s="98"/>
      <c r="E165" s="187"/>
      <c r="F165" s="234"/>
      <c r="G165" s="197"/>
      <c r="H165" s="149"/>
      <c r="I165" s="198"/>
      <c r="J165" s="104"/>
      <c r="K165" s="105"/>
      <c r="L165" s="106"/>
      <c r="M165" s="107"/>
    </row>
    <row r="166" spans="1:13" x14ac:dyDescent="0.3">
      <c r="A166" s="3"/>
      <c r="D166" s="98"/>
      <c r="E166" s="187"/>
      <c r="F166" s="234"/>
      <c r="G166" s="197"/>
      <c r="H166" s="149"/>
      <c r="I166" s="198"/>
      <c r="J166" s="104"/>
      <c r="K166" s="105"/>
      <c r="L166" s="106"/>
      <c r="M166" s="107"/>
    </row>
    <row r="167" spans="1:13" x14ac:dyDescent="0.3">
      <c r="A167" s="3"/>
      <c r="D167" s="98"/>
      <c r="E167" s="187"/>
      <c r="F167" s="234"/>
      <c r="G167" s="197"/>
      <c r="H167" s="149"/>
      <c r="I167" s="198"/>
      <c r="J167" s="104"/>
      <c r="K167" s="105"/>
      <c r="L167" s="106"/>
      <c r="M167" s="107"/>
    </row>
    <row r="168" spans="1:13" x14ac:dyDescent="0.3">
      <c r="A168" s="3"/>
      <c r="D168" s="98"/>
      <c r="E168" s="187"/>
      <c r="F168" s="234"/>
      <c r="G168" s="197"/>
      <c r="H168" s="149"/>
      <c r="I168" s="198"/>
      <c r="J168" s="104"/>
      <c r="K168" s="105"/>
      <c r="L168" s="106"/>
      <c r="M168" s="107"/>
    </row>
    <row r="169" spans="1:13" x14ac:dyDescent="0.3">
      <c r="A169" s="3"/>
      <c r="D169" s="98"/>
      <c r="E169" s="187"/>
      <c r="F169" s="234"/>
      <c r="G169" s="197"/>
      <c r="H169" s="149"/>
      <c r="I169" s="198"/>
      <c r="J169" s="104"/>
      <c r="K169" s="105"/>
      <c r="L169" s="106"/>
      <c r="M169" s="107"/>
    </row>
    <row r="170" spans="1:13" x14ac:dyDescent="0.3">
      <c r="A170" s="3"/>
      <c r="D170" s="98"/>
      <c r="E170" s="187"/>
      <c r="F170" s="234"/>
      <c r="G170" s="197"/>
      <c r="H170" s="149"/>
      <c r="I170" s="198"/>
      <c r="J170" s="104"/>
      <c r="K170" s="105"/>
      <c r="L170" s="106"/>
      <c r="M170" s="107"/>
    </row>
    <row r="171" spans="1:13" x14ac:dyDescent="0.3">
      <c r="A171" s="3"/>
      <c r="D171" s="98"/>
      <c r="E171" s="187"/>
      <c r="F171" s="234"/>
      <c r="G171" s="197"/>
      <c r="H171" s="149"/>
      <c r="I171" s="198"/>
      <c r="J171" s="104"/>
      <c r="K171" s="105"/>
      <c r="L171" s="106"/>
      <c r="M171" s="107"/>
    </row>
    <row r="172" spans="1:13" x14ac:dyDescent="0.3">
      <c r="A172" s="3"/>
      <c r="D172" s="98"/>
      <c r="E172" s="187"/>
      <c r="F172" s="234"/>
      <c r="G172" s="197"/>
      <c r="H172" s="149"/>
      <c r="I172" s="198"/>
      <c r="J172" s="104"/>
      <c r="K172" s="105"/>
      <c r="L172" s="106"/>
      <c r="M172" s="107"/>
    </row>
    <row r="173" spans="1:13" x14ac:dyDescent="0.3">
      <c r="A173" s="3"/>
      <c r="D173" s="98"/>
      <c r="E173" s="187"/>
      <c r="F173" s="234"/>
      <c r="G173" s="197"/>
      <c r="H173" s="149"/>
      <c r="I173" s="198"/>
      <c r="J173" s="104"/>
      <c r="K173" s="105"/>
      <c r="L173" s="106"/>
      <c r="M173" s="107"/>
    </row>
    <row r="174" spans="1:13" s="1" customFormat="1" x14ac:dyDescent="0.3">
      <c r="A174" s="3"/>
      <c r="B174" s="2"/>
      <c r="D174" s="98"/>
      <c r="E174" s="187"/>
      <c r="F174" s="234"/>
      <c r="G174" s="197"/>
      <c r="H174" s="149"/>
      <c r="I174" s="198"/>
      <c r="J174" s="104"/>
      <c r="K174" s="105"/>
      <c r="L174" s="106"/>
      <c r="M174" s="107"/>
    </row>
    <row r="175" spans="1:13" x14ac:dyDescent="0.3">
      <c r="A175" s="3"/>
      <c r="D175" s="98"/>
      <c r="E175" s="187"/>
      <c r="F175" s="234"/>
      <c r="G175" s="197"/>
      <c r="H175" s="149"/>
      <c r="I175" s="198"/>
      <c r="J175" s="104"/>
      <c r="K175" s="105"/>
      <c r="L175" s="106"/>
      <c r="M175" s="107"/>
    </row>
    <row r="176" spans="1:13" x14ac:dyDescent="0.3">
      <c r="A176" s="3"/>
      <c r="D176" s="98"/>
      <c r="E176" s="187"/>
      <c r="F176" s="234"/>
      <c r="G176" s="197"/>
      <c r="H176" s="149"/>
      <c r="I176" s="198"/>
      <c r="J176" s="104"/>
      <c r="K176" s="105"/>
      <c r="L176" s="106"/>
      <c r="M176" s="107"/>
    </row>
    <row r="177" spans="1:13" x14ac:dyDescent="0.3">
      <c r="A177" s="3"/>
      <c r="D177" s="98"/>
      <c r="E177" s="187"/>
      <c r="F177" s="234"/>
      <c r="G177" s="197"/>
      <c r="H177" s="149"/>
      <c r="I177" s="198"/>
      <c r="J177" s="104"/>
      <c r="K177" s="105"/>
      <c r="L177" s="106"/>
      <c r="M177" s="107"/>
    </row>
    <row r="178" spans="1:13" s="1" customFormat="1" x14ac:dyDescent="0.3">
      <c r="A178" s="3"/>
      <c r="B178" s="2"/>
      <c r="D178" s="98"/>
      <c r="E178" s="187"/>
      <c r="F178" s="234"/>
      <c r="G178" s="197"/>
      <c r="H178" s="149"/>
      <c r="I178" s="198"/>
      <c r="J178" s="104"/>
      <c r="K178" s="105"/>
      <c r="L178" s="106"/>
      <c r="M178" s="107"/>
    </row>
    <row r="179" spans="1:13" x14ac:dyDescent="0.3">
      <c r="A179" s="3"/>
      <c r="D179" s="98"/>
      <c r="E179" s="187"/>
      <c r="F179" s="234"/>
      <c r="G179" s="197"/>
      <c r="H179" s="149"/>
      <c r="I179" s="198"/>
      <c r="J179" s="104"/>
      <c r="K179" s="105"/>
      <c r="L179" s="106"/>
      <c r="M179" s="107"/>
    </row>
    <row r="180" spans="1:13" x14ac:dyDescent="0.3">
      <c r="A180" s="3"/>
      <c r="D180" s="98"/>
      <c r="E180" s="187"/>
      <c r="F180" s="234"/>
      <c r="G180" s="197"/>
      <c r="H180" s="149"/>
      <c r="I180" s="198"/>
      <c r="J180" s="104"/>
      <c r="K180" s="105"/>
      <c r="L180" s="106"/>
      <c r="M180" s="107"/>
    </row>
    <row r="181" spans="1:13" x14ac:dyDescent="0.3">
      <c r="A181" s="3"/>
      <c r="D181" s="98"/>
      <c r="E181" s="187"/>
      <c r="F181" s="234"/>
      <c r="G181" s="197"/>
      <c r="H181" s="149"/>
      <c r="I181" s="198"/>
      <c r="J181" s="104"/>
      <c r="K181" s="105"/>
      <c r="L181" s="106"/>
      <c r="M181" s="107"/>
    </row>
    <row r="182" spans="1:13" x14ac:dyDescent="0.3">
      <c r="A182" s="3"/>
      <c r="D182" s="98"/>
      <c r="E182" s="187"/>
      <c r="F182" s="234"/>
      <c r="G182" s="197"/>
      <c r="H182" s="149"/>
      <c r="I182" s="198"/>
      <c r="J182" s="104"/>
      <c r="K182" s="105"/>
      <c r="L182" s="106"/>
      <c r="M182" s="107"/>
    </row>
    <row r="183" spans="1:13" s="1" customFormat="1" x14ac:dyDescent="0.3">
      <c r="B183" s="2"/>
      <c r="D183" s="108"/>
      <c r="E183" s="190"/>
      <c r="F183" s="235"/>
      <c r="G183" s="201"/>
      <c r="H183" s="151"/>
      <c r="I183" s="202"/>
      <c r="J183" s="114"/>
      <c r="K183" s="115"/>
      <c r="L183" s="116"/>
      <c r="M183" s="117"/>
    </row>
    <row r="184" spans="1:13" s="1" customFormat="1" x14ac:dyDescent="0.3">
      <c r="B184" s="2"/>
      <c r="E184" s="203" t="s">
        <v>128</v>
      </c>
      <c r="F184" s="236">
        <f t="shared" ref="F184:M184" si="5">SUM(F154:F183)</f>
        <v>1.0000000000000002</v>
      </c>
      <c r="G184" s="237">
        <f t="shared" si="5"/>
        <v>1.0009999999999999</v>
      </c>
      <c r="H184" s="237">
        <f t="shared" si="5"/>
        <v>0.99899999999999989</v>
      </c>
      <c r="I184" s="238">
        <f t="shared" si="5"/>
        <v>0</v>
      </c>
      <c r="J184" s="239">
        <f t="shared" si="5"/>
        <v>544111.31300000008</v>
      </c>
      <c r="K184" s="120">
        <f t="shared" si="5"/>
        <v>396616.85399999999</v>
      </c>
      <c r="L184" s="120">
        <f t="shared" si="5"/>
        <v>161811.83899999998</v>
      </c>
      <c r="M184" s="121">
        <f t="shared" si="5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135</v>
      </c>
    </row>
    <row r="187" spans="1:13" s="81" customFormat="1" x14ac:dyDescent="0.3">
      <c r="B187" s="82"/>
      <c r="D187" s="325" t="s">
        <v>55</v>
      </c>
      <c r="E187" s="326"/>
      <c r="F187" s="329" t="s">
        <v>38</v>
      </c>
      <c r="G187" s="330"/>
      <c r="H187" s="330"/>
      <c r="I187" s="331"/>
      <c r="J187" s="329" t="s">
        <v>136</v>
      </c>
      <c r="K187" s="330"/>
      <c r="L187" s="330"/>
      <c r="M187" s="331"/>
    </row>
    <row r="188" spans="1:13" s="81" customFormat="1" x14ac:dyDescent="0.3">
      <c r="B188" s="82"/>
      <c r="D188" s="327"/>
      <c r="E188" s="328"/>
      <c r="F188" s="84" t="s">
        <v>40</v>
      </c>
      <c r="G188" s="85" t="s">
        <v>41</v>
      </c>
      <c r="H188" s="86" t="s">
        <v>42</v>
      </c>
      <c r="I188" s="87"/>
      <c r="J188" s="84" t="s">
        <v>40</v>
      </c>
      <c r="K188" s="85" t="s">
        <v>41</v>
      </c>
      <c r="L188" s="86" t="s">
        <v>42</v>
      </c>
      <c r="M188" s="87"/>
    </row>
    <row r="189" spans="1:13" s="1" customFormat="1" x14ac:dyDescent="0.3">
      <c r="B189" s="2"/>
      <c r="D189" s="88" t="s">
        <v>28</v>
      </c>
      <c r="E189" s="181" t="s">
        <v>83</v>
      </c>
      <c r="F189" s="90">
        <v>0.33100000000000002</v>
      </c>
      <c r="G189" s="91">
        <v>0.52300000000000002</v>
      </c>
      <c r="H189" s="92">
        <v>0.26500000000000001</v>
      </c>
      <c r="I189" s="93"/>
      <c r="J189" s="94">
        <v>3232</v>
      </c>
      <c r="K189" s="95">
        <v>3223</v>
      </c>
      <c r="L189" s="96">
        <v>272</v>
      </c>
      <c r="M189" s="97"/>
    </row>
    <row r="190" spans="1:13" x14ac:dyDescent="0.3">
      <c r="D190" s="98" t="s">
        <v>29</v>
      </c>
      <c r="E190" s="187" t="s">
        <v>83</v>
      </c>
      <c r="F190" s="100">
        <v>0.41699999999999998</v>
      </c>
      <c r="G190" s="101">
        <v>0.16800000000000001</v>
      </c>
      <c r="H190" s="102">
        <v>0.26300000000000001</v>
      </c>
      <c r="I190" s="103"/>
      <c r="J190" s="104">
        <v>4082</v>
      </c>
      <c r="K190" s="105">
        <v>1036</v>
      </c>
      <c r="L190" s="106">
        <v>270</v>
      </c>
      <c r="M190" s="107"/>
    </row>
    <row r="191" spans="1:13" x14ac:dyDescent="0.3">
      <c r="D191" s="98" t="s">
        <v>93</v>
      </c>
      <c r="E191" s="187" t="s">
        <v>84</v>
      </c>
      <c r="F191" s="100">
        <v>0.44500000000000001</v>
      </c>
      <c r="G191" s="101">
        <v>0.52200000000000002</v>
      </c>
      <c r="H191" s="102">
        <v>0.54200000000000004</v>
      </c>
      <c r="I191" s="103"/>
      <c r="J191" s="104">
        <v>4355</v>
      </c>
      <c r="K191" s="105">
        <v>3218</v>
      </c>
      <c r="L191" s="106">
        <v>557</v>
      </c>
      <c r="M191" s="107"/>
    </row>
    <row r="192" spans="1:13" x14ac:dyDescent="0.3">
      <c r="D192" s="98" t="s">
        <v>95</v>
      </c>
      <c r="E192" s="187" t="s">
        <v>84</v>
      </c>
      <c r="F192" s="100">
        <v>0.52700000000000002</v>
      </c>
      <c r="G192" s="101">
        <v>0.42299999999999999</v>
      </c>
      <c r="H192" s="102">
        <v>0.57599999999999996</v>
      </c>
      <c r="I192" s="103"/>
      <c r="J192" s="104">
        <v>5157</v>
      </c>
      <c r="K192" s="105">
        <v>2607</v>
      </c>
      <c r="L192" s="106">
        <v>592</v>
      </c>
      <c r="M192" s="107"/>
    </row>
    <row r="193" spans="1:13" x14ac:dyDescent="0.3">
      <c r="A193" s="3"/>
      <c r="D193" s="98" t="s">
        <v>96</v>
      </c>
      <c r="E193" s="187" t="s">
        <v>85</v>
      </c>
      <c r="F193" s="100">
        <v>0.17399999999999999</v>
      </c>
      <c r="G193" s="101">
        <v>0.436</v>
      </c>
      <c r="H193" s="102">
        <v>0.44900000000000001</v>
      </c>
      <c r="I193" s="103"/>
      <c r="J193" s="104">
        <v>1697</v>
      </c>
      <c r="K193" s="105">
        <v>2689</v>
      </c>
      <c r="L193" s="106">
        <v>462</v>
      </c>
      <c r="M193" s="107"/>
    </row>
    <row r="194" spans="1:13" x14ac:dyDescent="0.3">
      <c r="A194" s="3"/>
      <c r="D194" s="98" t="s">
        <v>97</v>
      </c>
      <c r="E194" s="187" t="s">
        <v>85</v>
      </c>
      <c r="F194" s="100">
        <v>0.17199999999999999</v>
      </c>
      <c r="G194" s="101">
        <v>0.41899999999999998</v>
      </c>
      <c r="H194" s="102">
        <v>0.44600000000000001</v>
      </c>
      <c r="I194" s="103"/>
      <c r="J194" s="104">
        <v>1681</v>
      </c>
      <c r="K194" s="105">
        <v>2584</v>
      </c>
      <c r="L194" s="106">
        <v>459</v>
      </c>
      <c r="M194" s="107"/>
    </row>
    <row r="195" spans="1:13" x14ac:dyDescent="0.3">
      <c r="A195" s="3"/>
      <c r="D195" s="98" t="s">
        <v>98</v>
      </c>
      <c r="E195" s="187" t="s">
        <v>86</v>
      </c>
      <c r="F195" s="100">
        <v>0.47799999999999998</v>
      </c>
      <c r="G195" s="101">
        <v>0.216</v>
      </c>
      <c r="H195" s="102">
        <v>2.9000000000000001E-2</v>
      </c>
      <c r="I195" s="103"/>
      <c r="J195" s="104">
        <v>4674</v>
      </c>
      <c r="K195" s="105">
        <v>1331</v>
      </c>
      <c r="L195" s="106">
        <v>30</v>
      </c>
      <c r="M195" s="107"/>
    </row>
    <row r="196" spans="1:13" x14ac:dyDescent="0.3">
      <c r="A196" s="3"/>
      <c r="D196" s="98" t="s">
        <v>99</v>
      </c>
      <c r="E196" s="187" t="s">
        <v>86</v>
      </c>
      <c r="F196" s="100">
        <v>0.46</v>
      </c>
      <c r="G196" s="101">
        <v>0.33</v>
      </c>
      <c r="H196" s="102">
        <v>1.2E-2</v>
      </c>
      <c r="I196" s="103"/>
      <c r="J196" s="104">
        <v>4497</v>
      </c>
      <c r="K196" s="105">
        <v>2033</v>
      </c>
      <c r="L196" s="106">
        <v>12</v>
      </c>
      <c r="M196" s="107"/>
    </row>
    <row r="197" spans="1:13" x14ac:dyDescent="0.3">
      <c r="A197" s="3"/>
      <c r="D197" s="98"/>
      <c r="E197" s="187"/>
      <c r="F197" s="100"/>
      <c r="G197" s="101"/>
      <c r="H197" s="102"/>
      <c r="I197" s="103"/>
      <c r="J197" s="104"/>
      <c r="K197" s="105"/>
      <c r="L197" s="106"/>
      <c r="M197" s="107"/>
    </row>
    <row r="198" spans="1:13" x14ac:dyDescent="0.3">
      <c r="A198" s="3"/>
      <c r="D198" s="98"/>
      <c r="E198" s="187"/>
      <c r="F198" s="100"/>
      <c r="G198" s="101"/>
      <c r="H198" s="102"/>
      <c r="I198" s="103"/>
      <c r="J198" s="104"/>
      <c r="K198" s="105"/>
      <c r="L198" s="106"/>
      <c r="M198" s="107"/>
    </row>
    <row r="199" spans="1:13" x14ac:dyDescent="0.3">
      <c r="A199" s="3"/>
      <c r="D199" s="98"/>
      <c r="E199" s="187"/>
      <c r="F199" s="100"/>
      <c r="G199" s="101"/>
      <c r="H199" s="102"/>
      <c r="I199" s="103"/>
      <c r="J199" s="104"/>
      <c r="K199" s="105"/>
      <c r="L199" s="106"/>
      <c r="M199" s="107"/>
    </row>
    <row r="200" spans="1:13" x14ac:dyDescent="0.3">
      <c r="A200" s="3"/>
      <c r="D200" s="98"/>
      <c r="E200" s="187"/>
      <c r="F200" s="100"/>
      <c r="G200" s="101"/>
      <c r="H200" s="102"/>
      <c r="I200" s="103"/>
      <c r="J200" s="104"/>
      <c r="K200" s="105"/>
      <c r="L200" s="106"/>
      <c r="M200" s="107"/>
    </row>
    <row r="201" spans="1:13" x14ac:dyDescent="0.3">
      <c r="A201" s="3"/>
      <c r="D201" s="98"/>
      <c r="E201" s="187"/>
      <c r="F201" s="100"/>
      <c r="G201" s="101"/>
      <c r="H201" s="102"/>
      <c r="I201" s="103"/>
      <c r="J201" s="104"/>
      <c r="K201" s="105"/>
      <c r="L201" s="106"/>
      <c r="M201" s="107"/>
    </row>
    <row r="202" spans="1:13" x14ac:dyDescent="0.3">
      <c r="A202" s="3"/>
      <c r="D202" s="98"/>
      <c r="E202" s="187"/>
      <c r="F202" s="100"/>
      <c r="G202" s="101"/>
      <c r="H202" s="102"/>
      <c r="I202" s="103"/>
      <c r="J202" s="104"/>
      <c r="K202" s="105"/>
      <c r="L202" s="106"/>
      <c r="M202" s="107"/>
    </row>
    <row r="203" spans="1:13" x14ac:dyDescent="0.3">
      <c r="A203" s="3"/>
      <c r="D203" s="98"/>
      <c r="E203" s="187"/>
      <c r="F203" s="100"/>
      <c r="G203" s="101"/>
      <c r="H203" s="102"/>
      <c r="I203" s="103"/>
      <c r="J203" s="104"/>
      <c r="K203" s="105"/>
      <c r="L203" s="106"/>
      <c r="M203" s="107"/>
    </row>
    <row r="204" spans="1:13" x14ac:dyDescent="0.3">
      <c r="A204" s="3"/>
      <c r="D204" s="98"/>
      <c r="E204" s="187"/>
      <c r="F204" s="100"/>
      <c r="G204" s="101"/>
      <c r="H204" s="102"/>
      <c r="I204" s="103"/>
      <c r="J204" s="104"/>
      <c r="K204" s="105"/>
      <c r="L204" s="106"/>
      <c r="M204" s="107"/>
    </row>
    <row r="205" spans="1:13" x14ac:dyDescent="0.3">
      <c r="A205" s="3"/>
      <c r="D205" s="98"/>
      <c r="E205" s="187"/>
      <c r="F205" s="100"/>
      <c r="G205" s="101"/>
      <c r="H205" s="102"/>
      <c r="I205" s="103"/>
      <c r="J205" s="104"/>
      <c r="K205" s="105"/>
      <c r="L205" s="106"/>
      <c r="M205" s="107"/>
    </row>
    <row r="206" spans="1:13" x14ac:dyDescent="0.3">
      <c r="A206" s="3"/>
      <c r="D206" s="98"/>
      <c r="E206" s="187"/>
      <c r="F206" s="100"/>
      <c r="G206" s="101"/>
      <c r="H206" s="102"/>
      <c r="I206" s="103"/>
      <c r="J206" s="104"/>
      <c r="K206" s="105"/>
      <c r="L206" s="106"/>
      <c r="M206" s="107"/>
    </row>
    <row r="207" spans="1:13" x14ac:dyDescent="0.3">
      <c r="A207" s="3"/>
      <c r="D207" s="98"/>
      <c r="E207" s="187"/>
      <c r="F207" s="100"/>
      <c r="G207" s="101"/>
      <c r="H207" s="102"/>
      <c r="I207" s="103"/>
      <c r="J207" s="104"/>
      <c r="K207" s="105"/>
      <c r="L207" s="106"/>
      <c r="M207" s="107"/>
    </row>
    <row r="208" spans="1:13" x14ac:dyDescent="0.3">
      <c r="A208" s="3"/>
      <c r="D208" s="98"/>
      <c r="E208" s="187"/>
      <c r="F208" s="100"/>
      <c r="G208" s="101"/>
      <c r="H208" s="102"/>
      <c r="I208" s="103"/>
      <c r="J208" s="104"/>
      <c r="K208" s="105"/>
      <c r="L208" s="106"/>
      <c r="M208" s="107"/>
    </row>
    <row r="209" spans="1:13" s="1" customFormat="1" x14ac:dyDescent="0.3">
      <c r="A209" s="3"/>
      <c r="B209" s="2"/>
      <c r="D209" s="98"/>
      <c r="E209" s="187"/>
      <c r="F209" s="100"/>
      <c r="G209" s="101"/>
      <c r="H209" s="102"/>
      <c r="I209" s="103"/>
      <c r="J209" s="104"/>
      <c r="K209" s="105"/>
      <c r="L209" s="106"/>
      <c r="M209" s="107"/>
    </row>
    <row r="210" spans="1:13" x14ac:dyDescent="0.3">
      <c r="A210" s="3"/>
      <c r="D210" s="98"/>
      <c r="E210" s="187"/>
      <c r="F210" s="100"/>
      <c r="G210" s="101"/>
      <c r="H210" s="102"/>
      <c r="I210" s="103"/>
      <c r="J210" s="104"/>
      <c r="K210" s="105"/>
      <c r="L210" s="106"/>
      <c r="M210" s="107"/>
    </row>
    <row r="211" spans="1:13" x14ac:dyDescent="0.3">
      <c r="A211" s="3"/>
      <c r="D211" s="98"/>
      <c r="E211" s="187"/>
      <c r="F211" s="100"/>
      <c r="G211" s="101"/>
      <c r="H211" s="102"/>
      <c r="I211" s="103"/>
      <c r="J211" s="104"/>
      <c r="K211" s="105"/>
      <c r="L211" s="106"/>
      <c r="M211" s="107"/>
    </row>
    <row r="212" spans="1:13" x14ac:dyDescent="0.3">
      <c r="A212" s="3"/>
      <c r="D212" s="98"/>
      <c r="E212" s="187"/>
      <c r="F212" s="100"/>
      <c r="G212" s="101"/>
      <c r="H212" s="102"/>
      <c r="I212" s="103"/>
      <c r="J212" s="104"/>
      <c r="K212" s="105"/>
      <c r="L212" s="106"/>
      <c r="M212" s="107"/>
    </row>
    <row r="213" spans="1:13" s="1" customFormat="1" x14ac:dyDescent="0.3">
      <c r="A213" s="3"/>
      <c r="B213" s="2"/>
      <c r="D213" s="98"/>
      <c r="E213" s="187"/>
      <c r="F213" s="100"/>
      <c r="G213" s="101"/>
      <c r="H213" s="102"/>
      <c r="I213" s="103"/>
      <c r="J213" s="104"/>
      <c r="K213" s="105"/>
      <c r="L213" s="106"/>
      <c r="M213" s="107"/>
    </row>
    <row r="214" spans="1:13" x14ac:dyDescent="0.3">
      <c r="A214" s="3"/>
      <c r="D214" s="98"/>
      <c r="E214" s="187"/>
      <c r="F214" s="100"/>
      <c r="G214" s="101"/>
      <c r="H214" s="102"/>
      <c r="I214" s="103"/>
      <c r="J214" s="104"/>
      <c r="K214" s="105"/>
      <c r="L214" s="106"/>
      <c r="M214" s="107"/>
    </row>
    <row r="215" spans="1:13" x14ac:dyDescent="0.3">
      <c r="A215" s="3"/>
      <c r="D215" s="98"/>
      <c r="E215" s="187"/>
      <c r="F215" s="100"/>
      <c r="G215" s="101"/>
      <c r="H215" s="102"/>
      <c r="I215" s="103"/>
      <c r="J215" s="104"/>
      <c r="K215" s="105"/>
      <c r="L215" s="106"/>
      <c r="M215" s="107"/>
    </row>
    <row r="216" spans="1:13" x14ac:dyDescent="0.3">
      <c r="A216" s="3"/>
      <c r="D216" s="98"/>
      <c r="E216" s="187"/>
      <c r="F216" s="100"/>
      <c r="G216" s="101"/>
      <c r="H216" s="102"/>
      <c r="I216" s="103"/>
      <c r="J216" s="104"/>
      <c r="K216" s="105"/>
      <c r="L216" s="106"/>
      <c r="M216" s="107"/>
    </row>
    <row r="217" spans="1:13" x14ac:dyDescent="0.3">
      <c r="A217" s="3"/>
      <c r="D217" s="98"/>
      <c r="E217" s="187"/>
      <c r="F217" s="100"/>
      <c r="G217" s="101"/>
      <c r="H217" s="102"/>
      <c r="I217" s="103"/>
      <c r="J217" s="104"/>
      <c r="K217" s="105"/>
      <c r="L217" s="106"/>
      <c r="M217" s="107"/>
    </row>
    <row r="218" spans="1:13" s="1" customFormat="1" x14ac:dyDescent="0.3">
      <c r="B218" s="2"/>
      <c r="D218" s="108"/>
      <c r="E218" s="190"/>
      <c r="F218" s="110"/>
      <c r="G218" s="111"/>
      <c r="H218" s="112"/>
      <c r="I218" s="113"/>
      <c r="J218" s="114"/>
      <c r="K218" s="115"/>
      <c r="L218" s="116"/>
      <c r="M218" s="117"/>
    </row>
    <row r="219" spans="1:13" s="1" customFormat="1" x14ac:dyDescent="0.3">
      <c r="B219" s="2"/>
      <c r="I219" s="118" t="s">
        <v>43</v>
      </c>
      <c r="J219" s="119">
        <v>9778</v>
      </c>
      <c r="K219" s="120">
        <v>6167</v>
      </c>
      <c r="L219" s="120">
        <v>1028</v>
      </c>
      <c r="M219" s="121"/>
    </row>
    <row r="221" spans="1:13" s="5" customFormat="1" ht="23.4" x14ac:dyDescent="0.3">
      <c r="A221" s="6" t="s">
        <v>137</v>
      </c>
      <c r="B221" s="7"/>
      <c r="E221" s="137"/>
      <c r="F221" s="137"/>
      <c r="G221" s="138"/>
      <c r="H221" s="8"/>
      <c r="I221" s="8"/>
      <c r="J221" s="138"/>
      <c r="K221" s="8"/>
    </row>
    <row r="222" spans="1:13" ht="18.600000000000001" thickBot="1" x14ac:dyDescent="0.35">
      <c r="B222" s="9" t="s">
        <v>138</v>
      </c>
    </row>
    <row r="223" spans="1:13" s="81" customFormat="1" ht="29.4" thickBot="1" x14ac:dyDescent="0.35">
      <c r="B223" s="82"/>
      <c r="E223" s="322" t="s">
        <v>55</v>
      </c>
      <c r="F223" s="153" t="s">
        <v>57</v>
      </c>
      <c r="G223" s="164" t="s">
        <v>103</v>
      </c>
      <c r="H223" s="131" t="s">
        <v>104</v>
      </c>
      <c r="I223" s="130" t="s">
        <v>105</v>
      </c>
      <c r="J223" s="142" t="s">
        <v>106</v>
      </c>
      <c r="K223" s="132" t="s">
        <v>139</v>
      </c>
    </row>
    <row r="224" spans="1:13" s="1" customFormat="1" x14ac:dyDescent="0.3">
      <c r="B224" s="2"/>
      <c r="E224" s="88" t="s">
        <v>28</v>
      </c>
      <c r="F224" s="240">
        <v>2.11</v>
      </c>
      <c r="G224" s="241">
        <v>2.34</v>
      </c>
      <c r="H224" s="242">
        <v>3.31</v>
      </c>
      <c r="I224" s="241">
        <v>1.61</v>
      </c>
      <c r="J224" s="242">
        <v>1.5</v>
      </c>
      <c r="K224" s="243">
        <v>2.36</v>
      </c>
    </row>
    <row r="225" spans="1:11" x14ac:dyDescent="0.3">
      <c r="E225" s="98" t="s">
        <v>29</v>
      </c>
      <c r="F225" s="244">
        <v>4.26</v>
      </c>
      <c r="G225" s="245">
        <v>1.88</v>
      </c>
      <c r="H225" s="246">
        <v>5.93</v>
      </c>
      <c r="I225" s="245">
        <v>3.05</v>
      </c>
      <c r="J225" s="246">
        <v>3.17</v>
      </c>
      <c r="K225" s="247">
        <v>4.83</v>
      </c>
    </row>
    <row r="226" spans="1:11" x14ac:dyDescent="0.3">
      <c r="E226" s="98" t="s">
        <v>93</v>
      </c>
      <c r="F226" s="244">
        <v>2.11</v>
      </c>
      <c r="G226" s="245">
        <v>4.7699999999999996</v>
      </c>
      <c r="H226" s="246">
        <v>2.39</v>
      </c>
      <c r="I226" s="245">
        <v>4.22</v>
      </c>
      <c r="J226" s="246">
        <v>3.18</v>
      </c>
      <c r="K226" s="247">
        <v>2.82</v>
      </c>
    </row>
    <row r="227" spans="1:11" x14ac:dyDescent="0.3">
      <c r="E227" s="98" t="s">
        <v>95</v>
      </c>
      <c r="F227" s="244">
        <v>4.7</v>
      </c>
      <c r="G227" s="245">
        <v>6.37</v>
      </c>
      <c r="H227" s="246">
        <v>6.47</v>
      </c>
      <c r="I227" s="245">
        <v>5.93</v>
      </c>
      <c r="J227" s="246">
        <v>5.07</v>
      </c>
      <c r="K227" s="247">
        <v>5.7</v>
      </c>
    </row>
    <row r="228" spans="1:11" x14ac:dyDescent="0.3">
      <c r="A228" s="3"/>
      <c r="E228" s="98" t="s">
        <v>96</v>
      </c>
      <c r="F228" s="244">
        <v>1.73</v>
      </c>
      <c r="G228" s="245">
        <v>1.63</v>
      </c>
      <c r="H228" s="246">
        <v>3.31</v>
      </c>
      <c r="I228" s="245">
        <v>1.61</v>
      </c>
      <c r="J228" s="246">
        <v>1.55</v>
      </c>
      <c r="K228" s="247">
        <v>2.2799999999999998</v>
      </c>
    </row>
    <row r="229" spans="1:11" x14ac:dyDescent="0.3">
      <c r="A229" s="3"/>
      <c r="E229" s="98" t="s">
        <v>97</v>
      </c>
      <c r="F229" s="244">
        <v>1.73</v>
      </c>
      <c r="G229" s="245">
        <v>3.23</v>
      </c>
      <c r="H229" s="246">
        <v>4</v>
      </c>
      <c r="I229" s="245">
        <v>2.0699999999999998</v>
      </c>
      <c r="J229" s="246">
        <v>2.86</v>
      </c>
      <c r="K229" s="247">
        <v>4.3600000000000003</v>
      </c>
    </row>
    <row r="230" spans="1:11" x14ac:dyDescent="0.3">
      <c r="A230" s="3"/>
      <c r="E230" s="98" t="s">
        <v>98</v>
      </c>
      <c r="F230" s="244">
        <v>5.32</v>
      </c>
      <c r="G230" s="245">
        <v>6.5</v>
      </c>
      <c r="H230" s="246">
        <v>5.12</v>
      </c>
      <c r="I230" s="245">
        <v>4.5199999999999996</v>
      </c>
      <c r="J230" s="246">
        <v>5.61</v>
      </c>
      <c r="K230" s="247">
        <v>5.88</v>
      </c>
    </row>
    <row r="231" spans="1:11" x14ac:dyDescent="0.3">
      <c r="A231" s="3"/>
      <c r="E231" s="98" t="s">
        <v>99</v>
      </c>
      <c r="F231" s="244">
        <v>3.16</v>
      </c>
      <c r="G231" s="245">
        <v>1.63</v>
      </c>
      <c r="H231" s="246">
        <v>1.84</v>
      </c>
      <c r="I231" s="245">
        <v>6.32</v>
      </c>
      <c r="J231" s="246">
        <v>6.05</v>
      </c>
      <c r="K231" s="247">
        <v>5.1100000000000003</v>
      </c>
    </row>
    <row r="232" spans="1:11" x14ac:dyDescent="0.3">
      <c r="A232" s="3"/>
      <c r="D232" s="98"/>
      <c r="E232" s="187"/>
      <c r="F232" s="244"/>
      <c r="G232" s="245"/>
      <c r="H232" s="246"/>
      <c r="I232" s="245"/>
      <c r="J232" s="246"/>
      <c r="K232" s="247"/>
    </row>
    <row r="233" spans="1:11" x14ac:dyDescent="0.3">
      <c r="A233" s="3"/>
      <c r="D233" s="98"/>
      <c r="E233" s="187"/>
      <c r="F233" s="244"/>
      <c r="G233" s="245"/>
      <c r="H233" s="246"/>
      <c r="I233" s="245"/>
      <c r="J233" s="246"/>
      <c r="K233" s="247"/>
    </row>
    <row r="234" spans="1:11" x14ac:dyDescent="0.3">
      <c r="A234" s="3"/>
      <c r="D234" s="98"/>
      <c r="E234" s="187"/>
      <c r="F234" s="244"/>
      <c r="G234" s="245"/>
      <c r="H234" s="246"/>
      <c r="I234" s="245"/>
      <c r="J234" s="246"/>
      <c r="K234" s="247"/>
    </row>
    <row r="235" spans="1:11" x14ac:dyDescent="0.3">
      <c r="A235" s="3"/>
      <c r="D235" s="98"/>
      <c r="E235" s="187"/>
      <c r="F235" s="244"/>
      <c r="G235" s="245"/>
      <c r="H235" s="246"/>
      <c r="I235" s="245"/>
      <c r="J235" s="246"/>
      <c r="K235" s="247"/>
    </row>
    <row r="236" spans="1:11" x14ac:dyDescent="0.3">
      <c r="A236" s="3"/>
      <c r="D236" s="98"/>
      <c r="E236" s="187"/>
      <c r="F236" s="244"/>
      <c r="G236" s="245"/>
      <c r="H236" s="246"/>
      <c r="I236" s="245"/>
      <c r="J236" s="246"/>
      <c r="K236" s="247"/>
    </row>
    <row r="237" spans="1:11" x14ac:dyDescent="0.3">
      <c r="A237" s="3"/>
      <c r="D237" s="98"/>
      <c r="E237" s="187"/>
      <c r="F237" s="244"/>
      <c r="G237" s="245"/>
      <c r="H237" s="246"/>
      <c r="I237" s="245"/>
      <c r="J237" s="246"/>
      <c r="K237" s="247"/>
    </row>
    <row r="238" spans="1:11" x14ac:dyDescent="0.3">
      <c r="A238" s="3"/>
      <c r="D238" s="98"/>
      <c r="E238" s="187"/>
      <c r="F238" s="244"/>
      <c r="G238" s="245"/>
      <c r="H238" s="246"/>
      <c r="I238" s="245"/>
      <c r="J238" s="246"/>
      <c r="K238" s="247"/>
    </row>
    <row r="239" spans="1:11" x14ac:dyDescent="0.3">
      <c r="A239" s="3"/>
      <c r="D239" s="98"/>
      <c r="E239" s="187"/>
      <c r="F239" s="244"/>
      <c r="G239" s="245"/>
      <c r="H239" s="246"/>
      <c r="I239" s="245"/>
      <c r="J239" s="246"/>
      <c r="K239" s="247"/>
    </row>
    <row r="240" spans="1:11" x14ac:dyDescent="0.3">
      <c r="A240" s="3"/>
      <c r="D240" s="98"/>
      <c r="E240" s="187"/>
      <c r="F240" s="244"/>
      <c r="G240" s="245"/>
      <c r="H240" s="246"/>
      <c r="I240" s="245"/>
      <c r="J240" s="246"/>
      <c r="K240" s="247"/>
    </row>
    <row r="241" spans="1:11" x14ac:dyDescent="0.3">
      <c r="A241" s="3"/>
      <c r="D241" s="98"/>
      <c r="E241" s="187"/>
      <c r="F241" s="244"/>
      <c r="G241" s="245"/>
      <c r="H241" s="246"/>
      <c r="I241" s="245"/>
      <c r="J241" s="246"/>
      <c r="K241" s="247"/>
    </row>
    <row r="242" spans="1:11" x14ac:dyDescent="0.3">
      <c r="A242" s="3"/>
      <c r="D242" s="98"/>
      <c r="E242" s="187"/>
      <c r="F242" s="244"/>
      <c r="G242" s="245"/>
      <c r="H242" s="246"/>
      <c r="I242" s="245"/>
      <c r="J242" s="246"/>
      <c r="K242" s="247"/>
    </row>
    <row r="243" spans="1:11" x14ac:dyDescent="0.3">
      <c r="A243" s="3"/>
      <c r="D243" s="98"/>
      <c r="E243" s="187"/>
      <c r="F243" s="244"/>
      <c r="G243" s="245"/>
      <c r="H243" s="246"/>
      <c r="I243" s="245"/>
      <c r="J243" s="246"/>
      <c r="K243" s="247"/>
    </row>
    <row r="244" spans="1:11" s="1" customFormat="1" x14ac:dyDescent="0.3">
      <c r="A244" s="3"/>
      <c r="B244" s="2"/>
      <c r="D244" s="98"/>
      <c r="E244" s="187"/>
      <c r="F244" s="244"/>
      <c r="G244" s="245"/>
      <c r="H244" s="246"/>
      <c r="I244" s="245"/>
      <c r="J244" s="246"/>
      <c r="K244" s="247"/>
    </row>
    <row r="245" spans="1:11" x14ac:dyDescent="0.3">
      <c r="A245" s="3"/>
      <c r="D245" s="98"/>
      <c r="E245" s="187"/>
      <c r="F245" s="244"/>
      <c r="G245" s="245"/>
      <c r="H245" s="246"/>
      <c r="I245" s="245"/>
      <c r="J245" s="246"/>
      <c r="K245" s="247"/>
    </row>
    <row r="246" spans="1:11" x14ac:dyDescent="0.3">
      <c r="A246" s="3"/>
      <c r="D246" s="98"/>
      <c r="E246" s="187"/>
      <c r="F246" s="244"/>
      <c r="G246" s="245"/>
      <c r="H246" s="246"/>
      <c r="I246" s="245"/>
      <c r="J246" s="246"/>
      <c r="K246" s="247"/>
    </row>
    <row r="247" spans="1:11" x14ac:dyDescent="0.3">
      <c r="A247" s="3"/>
      <c r="D247" s="98"/>
      <c r="E247" s="187"/>
      <c r="F247" s="244"/>
      <c r="G247" s="245"/>
      <c r="H247" s="246"/>
      <c r="I247" s="245"/>
      <c r="J247" s="246"/>
      <c r="K247" s="247"/>
    </row>
    <row r="248" spans="1:11" s="1" customFormat="1" x14ac:dyDescent="0.3">
      <c r="A248" s="3"/>
      <c r="B248" s="2"/>
      <c r="D248" s="98"/>
      <c r="E248" s="187"/>
      <c r="F248" s="244"/>
      <c r="G248" s="245"/>
      <c r="H248" s="246"/>
      <c r="I248" s="245"/>
      <c r="J248" s="246"/>
      <c r="K248" s="247"/>
    </row>
    <row r="249" spans="1:11" x14ac:dyDescent="0.3">
      <c r="A249" s="3"/>
      <c r="D249" s="98"/>
      <c r="E249" s="187"/>
      <c r="F249" s="244"/>
      <c r="G249" s="245"/>
      <c r="H249" s="246"/>
      <c r="I249" s="245"/>
      <c r="J249" s="246"/>
      <c r="K249" s="247"/>
    </row>
    <row r="250" spans="1:11" x14ac:dyDescent="0.3">
      <c r="A250" s="3"/>
      <c r="D250" s="98"/>
      <c r="E250" s="187"/>
      <c r="F250" s="244"/>
      <c r="G250" s="245"/>
      <c r="H250" s="246"/>
      <c r="I250" s="245"/>
      <c r="J250" s="246"/>
      <c r="K250" s="247"/>
    </row>
    <row r="251" spans="1:11" x14ac:dyDescent="0.3">
      <c r="A251" s="3"/>
      <c r="D251" s="98"/>
      <c r="E251" s="187"/>
      <c r="F251" s="244"/>
      <c r="G251" s="245"/>
      <c r="H251" s="246"/>
      <c r="I251" s="245"/>
      <c r="J251" s="246"/>
      <c r="K251" s="247"/>
    </row>
    <row r="252" spans="1:11" x14ac:dyDescent="0.3">
      <c r="A252" s="3"/>
      <c r="D252" s="98"/>
      <c r="E252" s="187"/>
      <c r="F252" s="244"/>
      <c r="G252" s="245"/>
      <c r="H252" s="246"/>
      <c r="I252" s="245"/>
      <c r="J252" s="246"/>
      <c r="K252" s="247"/>
    </row>
    <row r="253" spans="1:11" s="1" customFormat="1" x14ac:dyDescent="0.3">
      <c r="B253" s="2"/>
      <c r="D253" s="108"/>
      <c r="E253" s="190"/>
      <c r="F253" s="248"/>
      <c r="G253" s="249"/>
      <c r="H253" s="250"/>
      <c r="I253" s="249"/>
      <c r="J253" s="250"/>
      <c r="K253" s="251"/>
    </row>
    <row r="255" spans="1:11" ht="18" x14ac:dyDescent="0.3">
      <c r="B255" s="9" t="s">
        <v>140</v>
      </c>
    </row>
    <row r="256" spans="1:11" s="81" customFormat="1" x14ac:dyDescent="0.3">
      <c r="B256" s="82"/>
      <c r="D256" s="252" t="s">
        <v>141</v>
      </c>
      <c r="E256" s="253" t="s">
        <v>79</v>
      </c>
      <c r="F256" s="153" t="s">
        <v>57</v>
      </c>
      <c r="G256" s="164" t="s">
        <v>103</v>
      </c>
      <c r="H256" s="131" t="s">
        <v>104</v>
      </c>
      <c r="I256" s="130" t="s">
        <v>105</v>
      </c>
      <c r="J256" s="142" t="s">
        <v>106</v>
      </c>
      <c r="K256" s="132" t="s">
        <v>139</v>
      </c>
    </row>
    <row r="257" spans="1:11" s="1" customFormat="1" x14ac:dyDescent="0.3">
      <c r="B257" s="2"/>
      <c r="D257" s="88" t="s">
        <v>122</v>
      </c>
      <c r="E257" s="254">
        <v>2</v>
      </c>
      <c r="F257" s="240">
        <v>4.55</v>
      </c>
      <c r="G257" s="241">
        <v>1.91</v>
      </c>
      <c r="H257" s="242">
        <v>5.82</v>
      </c>
      <c r="I257" s="241">
        <v>5.91</v>
      </c>
      <c r="J257" s="242">
        <v>6.13</v>
      </c>
      <c r="K257" s="243">
        <v>3.7</v>
      </c>
    </row>
    <row r="258" spans="1:11" x14ac:dyDescent="0.3">
      <c r="D258" s="98" t="s">
        <v>125</v>
      </c>
      <c r="E258" s="255">
        <v>2</v>
      </c>
      <c r="F258" s="244">
        <v>3.27</v>
      </c>
      <c r="G258" s="245">
        <v>6.37</v>
      </c>
      <c r="H258" s="246">
        <v>3.55</v>
      </c>
      <c r="I258" s="245">
        <v>4.47</v>
      </c>
      <c r="J258" s="246">
        <v>4.78</v>
      </c>
      <c r="K258" s="247">
        <v>5.57</v>
      </c>
    </row>
    <row r="259" spans="1:11" x14ac:dyDescent="0.3">
      <c r="D259" s="98" t="s">
        <v>124</v>
      </c>
      <c r="E259" s="255">
        <v>2</v>
      </c>
      <c r="F259" s="244">
        <v>5.32</v>
      </c>
      <c r="G259" s="245">
        <v>5.85</v>
      </c>
      <c r="H259" s="246">
        <v>5.03</v>
      </c>
      <c r="I259" s="245">
        <v>5.54</v>
      </c>
      <c r="J259" s="246">
        <v>5.43</v>
      </c>
      <c r="K259" s="247">
        <v>5.23</v>
      </c>
    </row>
    <row r="260" spans="1:11" x14ac:dyDescent="0.3">
      <c r="D260" s="98" t="s">
        <v>126</v>
      </c>
      <c r="E260" s="255">
        <v>2</v>
      </c>
      <c r="F260" s="244">
        <v>2.58</v>
      </c>
      <c r="G260" s="245">
        <v>3.9</v>
      </c>
      <c r="H260" s="246">
        <v>1.78</v>
      </c>
      <c r="I260" s="245">
        <v>2.73</v>
      </c>
      <c r="J260" s="246">
        <v>2.25</v>
      </c>
      <c r="K260" s="247">
        <v>2.13</v>
      </c>
    </row>
    <row r="261" spans="1:11" x14ac:dyDescent="0.3">
      <c r="A261" s="3"/>
      <c r="D261" s="98" t="s">
        <v>123</v>
      </c>
      <c r="E261" s="255">
        <v>2</v>
      </c>
      <c r="F261" s="244">
        <v>1.87</v>
      </c>
      <c r="G261" s="245">
        <v>4.97</v>
      </c>
      <c r="H261" s="246">
        <v>2.9</v>
      </c>
      <c r="I261" s="245">
        <v>4.2699999999999996</v>
      </c>
      <c r="J261" s="246">
        <v>4.05</v>
      </c>
      <c r="K261" s="247">
        <v>3.02</v>
      </c>
    </row>
    <row r="262" spans="1:11" x14ac:dyDescent="0.3">
      <c r="A262" s="3"/>
      <c r="D262" s="98" t="s">
        <v>122</v>
      </c>
      <c r="E262" s="255">
        <v>1</v>
      </c>
      <c r="F262" s="244">
        <v>4.6500000000000004</v>
      </c>
      <c r="G262" s="245">
        <v>1.8</v>
      </c>
      <c r="H262" s="246">
        <v>6.03</v>
      </c>
      <c r="I262" s="245">
        <v>5.99</v>
      </c>
      <c r="J262" s="246">
        <v>6.25</v>
      </c>
      <c r="K262" s="247">
        <v>3.54</v>
      </c>
    </row>
    <row r="263" spans="1:11" x14ac:dyDescent="0.3">
      <c r="A263" s="3"/>
      <c r="D263" s="98" t="s">
        <v>125</v>
      </c>
      <c r="E263" s="255">
        <v>1</v>
      </c>
      <c r="F263" s="244">
        <v>3.27</v>
      </c>
      <c r="G263" s="245">
        <v>6.38</v>
      </c>
      <c r="H263" s="246">
        <v>3.57</v>
      </c>
      <c r="I263" s="245">
        <v>4.6399999999999997</v>
      </c>
      <c r="J263" s="246">
        <v>4.83</v>
      </c>
      <c r="K263" s="247">
        <v>5.59</v>
      </c>
    </row>
    <row r="264" spans="1:11" x14ac:dyDescent="0.3">
      <c r="A264" s="3"/>
      <c r="D264" s="98" t="s">
        <v>124</v>
      </c>
      <c r="E264" s="255">
        <v>1</v>
      </c>
      <c r="F264" s="244">
        <v>5.56</v>
      </c>
      <c r="G264" s="245">
        <v>5.85</v>
      </c>
      <c r="H264" s="246">
        <v>5.05</v>
      </c>
      <c r="I264" s="245">
        <v>5.46</v>
      </c>
      <c r="J264" s="246">
        <v>5.28</v>
      </c>
      <c r="K264" s="247">
        <v>5</v>
      </c>
    </row>
    <row r="265" spans="1:11" x14ac:dyDescent="0.3">
      <c r="A265" s="3"/>
      <c r="D265" s="98" t="s">
        <v>126</v>
      </c>
      <c r="E265" s="255">
        <v>1</v>
      </c>
      <c r="F265" s="244">
        <v>2.5299999999999998</v>
      </c>
      <c r="G265" s="245">
        <v>3.89</v>
      </c>
      <c r="H265" s="246">
        <v>1.75</v>
      </c>
      <c r="I265" s="245">
        <v>2.58</v>
      </c>
      <c r="J265" s="246">
        <v>2.2200000000000002</v>
      </c>
      <c r="K265" s="247">
        <v>2.14</v>
      </c>
    </row>
    <row r="266" spans="1:11" x14ac:dyDescent="0.3">
      <c r="A266" s="3"/>
      <c r="D266" s="98" t="s">
        <v>123</v>
      </c>
      <c r="E266" s="255">
        <v>1</v>
      </c>
      <c r="F266" s="244">
        <v>1.81</v>
      </c>
      <c r="G266" s="245">
        <v>5.08</v>
      </c>
      <c r="H266" s="246">
        <v>2.93</v>
      </c>
      <c r="I266" s="245">
        <v>4.13</v>
      </c>
      <c r="J266" s="246">
        <v>3.86</v>
      </c>
      <c r="K266" s="247">
        <v>3.14</v>
      </c>
    </row>
    <row r="267" spans="1:11" x14ac:dyDescent="0.3">
      <c r="A267" s="3"/>
      <c r="D267" s="98" t="s">
        <v>122</v>
      </c>
      <c r="E267" s="255">
        <v>0</v>
      </c>
      <c r="F267" s="244">
        <v>4.74</v>
      </c>
      <c r="G267" s="245">
        <v>1.69</v>
      </c>
      <c r="H267" s="246">
        <v>6.23</v>
      </c>
      <c r="I267" s="245">
        <v>6.09</v>
      </c>
      <c r="J267" s="246">
        <v>6.36</v>
      </c>
      <c r="K267" s="247">
        <v>3.4</v>
      </c>
    </row>
    <row r="268" spans="1:11" x14ac:dyDescent="0.3">
      <c r="A268" s="3"/>
      <c r="D268" s="98" t="s">
        <v>125</v>
      </c>
      <c r="E268" s="255">
        <v>0</v>
      </c>
      <c r="F268" s="244">
        <v>3.27</v>
      </c>
      <c r="G268" s="245">
        <v>6.39</v>
      </c>
      <c r="H268" s="246">
        <v>3.59</v>
      </c>
      <c r="I268" s="245">
        <v>4.8099999999999996</v>
      </c>
      <c r="J268" s="246">
        <v>4.8899999999999997</v>
      </c>
      <c r="K268" s="247">
        <v>5.62</v>
      </c>
    </row>
    <row r="269" spans="1:11" x14ac:dyDescent="0.3">
      <c r="A269" s="3"/>
      <c r="D269" s="98" t="s">
        <v>124</v>
      </c>
      <c r="E269" s="255">
        <v>0</v>
      </c>
      <c r="F269" s="244">
        <v>5.81</v>
      </c>
      <c r="G269" s="245">
        <v>5.86</v>
      </c>
      <c r="H269" s="246">
        <v>5.07</v>
      </c>
      <c r="I269" s="245">
        <v>5.36</v>
      </c>
      <c r="J269" s="246">
        <v>5.09</v>
      </c>
      <c r="K269" s="247">
        <v>4.7699999999999996</v>
      </c>
    </row>
    <row r="270" spans="1:11" x14ac:dyDescent="0.3">
      <c r="A270" s="3"/>
      <c r="D270" s="98" t="s">
        <v>126</v>
      </c>
      <c r="E270" s="255">
        <v>0</v>
      </c>
      <c r="F270" s="244">
        <v>2.48</v>
      </c>
      <c r="G270" s="245">
        <v>3.88</v>
      </c>
      <c r="H270" s="246">
        <v>1.72</v>
      </c>
      <c r="I270" s="245">
        <v>2.44</v>
      </c>
      <c r="J270" s="246">
        <v>2.2000000000000002</v>
      </c>
      <c r="K270" s="247">
        <v>2.16</v>
      </c>
    </row>
    <row r="271" spans="1:11" x14ac:dyDescent="0.3">
      <c r="A271" s="3"/>
      <c r="D271" s="98" t="s">
        <v>123</v>
      </c>
      <c r="E271" s="255">
        <v>0</v>
      </c>
      <c r="F271" s="244">
        <v>1.74</v>
      </c>
      <c r="G271" s="245">
        <v>5.15</v>
      </c>
      <c r="H271" s="246">
        <v>2.94</v>
      </c>
      <c r="I271" s="245">
        <v>3.97</v>
      </c>
      <c r="J271" s="246">
        <v>3.63</v>
      </c>
      <c r="K271" s="247">
        <v>3.23</v>
      </c>
    </row>
    <row r="272" spans="1:11" x14ac:dyDescent="0.3">
      <c r="A272" s="3"/>
      <c r="D272" s="98"/>
      <c r="E272" s="255"/>
      <c r="F272" s="244"/>
      <c r="G272" s="245"/>
      <c r="H272" s="246"/>
      <c r="I272" s="245"/>
      <c r="J272" s="246"/>
      <c r="K272" s="247"/>
    </row>
    <row r="273" spans="1:11" x14ac:dyDescent="0.3">
      <c r="A273" s="3"/>
      <c r="D273" s="98"/>
      <c r="E273" s="255"/>
      <c r="F273" s="244"/>
      <c r="G273" s="245"/>
      <c r="H273" s="246"/>
      <c r="I273" s="245"/>
      <c r="J273" s="246"/>
      <c r="K273" s="247"/>
    </row>
    <row r="274" spans="1:11" x14ac:dyDescent="0.3">
      <c r="A274" s="3"/>
      <c r="D274" s="98"/>
      <c r="E274" s="255"/>
      <c r="F274" s="244"/>
      <c r="G274" s="245"/>
      <c r="H274" s="246"/>
      <c r="I274" s="245"/>
      <c r="J274" s="246"/>
      <c r="K274" s="247"/>
    </row>
    <row r="275" spans="1:11" x14ac:dyDescent="0.3">
      <c r="A275" s="3"/>
      <c r="D275" s="98"/>
      <c r="E275" s="255"/>
      <c r="F275" s="244"/>
      <c r="G275" s="245"/>
      <c r="H275" s="246"/>
      <c r="I275" s="245"/>
      <c r="J275" s="246"/>
      <c r="K275" s="247"/>
    </row>
    <row r="276" spans="1:11" x14ac:dyDescent="0.3">
      <c r="A276" s="3"/>
      <c r="D276" s="98"/>
      <c r="E276" s="255"/>
      <c r="F276" s="244"/>
      <c r="G276" s="245"/>
      <c r="H276" s="246"/>
      <c r="I276" s="245"/>
      <c r="J276" s="246"/>
      <c r="K276" s="247"/>
    </row>
    <row r="277" spans="1:11" s="1" customFormat="1" x14ac:dyDescent="0.3">
      <c r="A277" s="3"/>
      <c r="B277" s="2"/>
      <c r="D277" s="98"/>
      <c r="E277" s="255"/>
      <c r="F277" s="244"/>
      <c r="G277" s="245"/>
      <c r="H277" s="246"/>
      <c r="I277" s="245"/>
      <c r="J277" s="246"/>
      <c r="K277" s="247"/>
    </row>
    <row r="278" spans="1:11" x14ac:dyDescent="0.3">
      <c r="A278" s="3"/>
      <c r="D278" s="98"/>
      <c r="E278" s="255"/>
      <c r="F278" s="244"/>
      <c r="G278" s="245"/>
      <c r="H278" s="246"/>
      <c r="I278" s="245"/>
      <c r="J278" s="246"/>
      <c r="K278" s="247"/>
    </row>
    <row r="279" spans="1:11" x14ac:dyDescent="0.3">
      <c r="A279" s="3"/>
      <c r="D279" s="98"/>
      <c r="E279" s="255"/>
      <c r="F279" s="244"/>
      <c r="G279" s="245"/>
      <c r="H279" s="246"/>
      <c r="I279" s="245"/>
      <c r="J279" s="246"/>
      <c r="K279" s="247"/>
    </row>
    <row r="280" spans="1:11" x14ac:dyDescent="0.3">
      <c r="A280" s="3"/>
      <c r="D280" s="98"/>
      <c r="E280" s="255"/>
      <c r="F280" s="244"/>
      <c r="G280" s="245"/>
      <c r="H280" s="246"/>
      <c r="I280" s="245"/>
      <c r="J280" s="246"/>
      <c r="K280" s="247"/>
    </row>
    <row r="281" spans="1:11" s="1" customFormat="1" x14ac:dyDescent="0.3">
      <c r="A281" s="3"/>
      <c r="B281" s="2"/>
      <c r="D281" s="98"/>
      <c r="E281" s="255"/>
      <c r="F281" s="244"/>
      <c r="G281" s="245"/>
      <c r="H281" s="246"/>
      <c r="I281" s="245"/>
      <c r="J281" s="246"/>
      <c r="K281" s="247"/>
    </row>
    <row r="282" spans="1:11" x14ac:dyDescent="0.3">
      <c r="A282" s="3"/>
      <c r="D282" s="98"/>
      <c r="E282" s="255"/>
      <c r="F282" s="244"/>
      <c r="G282" s="245"/>
      <c r="H282" s="246"/>
      <c r="I282" s="245"/>
      <c r="J282" s="246"/>
      <c r="K282" s="247"/>
    </row>
    <row r="283" spans="1:11" x14ac:dyDescent="0.3">
      <c r="A283" s="3"/>
      <c r="D283" s="98"/>
      <c r="E283" s="255"/>
      <c r="F283" s="244"/>
      <c r="G283" s="245"/>
      <c r="H283" s="246"/>
      <c r="I283" s="245"/>
      <c r="J283" s="246"/>
      <c r="K283" s="247"/>
    </row>
    <row r="284" spans="1:11" x14ac:dyDescent="0.3">
      <c r="A284" s="3"/>
      <c r="D284" s="98"/>
      <c r="E284" s="255"/>
      <c r="F284" s="244"/>
      <c r="G284" s="245"/>
      <c r="H284" s="246"/>
      <c r="I284" s="245"/>
      <c r="J284" s="246"/>
      <c r="K284" s="247"/>
    </row>
    <row r="285" spans="1:11" x14ac:dyDescent="0.3">
      <c r="A285" s="3"/>
      <c r="D285" s="98"/>
      <c r="E285" s="255"/>
      <c r="F285" s="244"/>
      <c r="G285" s="245"/>
      <c r="H285" s="246"/>
      <c r="I285" s="245"/>
      <c r="J285" s="246"/>
      <c r="K285" s="247"/>
    </row>
    <row r="286" spans="1:11" s="1" customFormat="1" x14ac:dyDescent="0.3">
      <c r="B286" s="2"/>
      <c r="D286" s="108"/>
      <c r="E286" s="256"/>
      <c r="F286" s="248"/>
      <c r="G286" s="249"/>
      <c r="H286" s="250"/>
      <c r="I286" s="249"/>
      <c r="J286" s="250"/>
      <c r="K286" s="251"/>
    </row>
    <row r="288" spans="1:11" ht="18" x14ac:dyDescent="0.3">
      <c r="B288" s="9" t="s">
        <v>142</v>
      </c>
    </row>
    <row r="289" spans="1:15" s="81" customFormat="1" x14ac:dyDescent="0.3">
      <c r="B289" s="82"/>
      <c r="D289" s="257"/>
      <c r="E289" s="258"/>
      <c r="F289" s="259" t="s">
        <v>57</v>
      </c>
      <c r="G289" s="260" t="s">
        <v>103</v>
      </c>
      <c r="H289" s="261" t="s">
        <v>104</v>
      </c>
      <c r="I289" s="262" t="s">
        <v>105</v>
      </c>
      <c r="J289" s="263" t="s">
        <v>106</v>
      </c>
      <c r="K289" s="264" t="s">
        <v>139</v>
      </c>
    </row>
    <row r="290" spans="1:15" x14ac:dyDescent="0.3">
      <c r="E290" s="203" t="s">
        <v>143</v>
      </c>
      <c r="F290" s="248">
        <v>1.3</v>
      </c>
      <c r="G290" s="249">
        <v>2.8</v>
      </c>
      <c r="H290" s="250">
        <v>1.5</v>
      </c>
      <c r="I290" s="249">
        <v>3.1</v>
      </c>
      <c r="J290" s="250">
        <v>5.8</v>
      </c>
      <c r="K290" s="251">
        <v>10</v>
      </c>
    </row>
    <row r="292" spans="1:15" s="5" customFormat="1" ht="23.4" x14ac:dyDescent="0.3">
      <c r="A292" s="6" t="s">
        <v>144</v>
      </c>
      <c r="B292" s="7"/>
      <c r="E292" s="137"/>
      <c r="F292" s="137"/>
      <c r="G292" s="138"/>
      <c r="H292" s="8"/>
      <c r="I292" s="8"/>
      <c r="J292" s="138"/>
      <c r="K292" s="8"/>
    </row>
    <row r="293" spans="1:15" ht="18" x14ac:dyDescent="0.3">
      <c r="B293" s="9" t="s">
        <v>145</v>
      </c>
    </row>
    <row r="294" spans="1:15" s="172" customFormat="1" x14ac:dyDescent="0.3">
      <c r="C294" s="172" t="s">
        <v>146</v>
      </c>
      <c r="E294" s="173"/>
      <c r="F294" s="173"/>
      <c r="G294" s="173"/>
      <c r="H294" s="173"/>
      <c r="I294" s="173"/>
      <c r="J294" s="173"/>
    </row>
    <row r="295" spans="1:15" s="172" customFormat="1" ht="15" thickBot="1" x14ac:dyDescent="0.35">
      <c r="E295" s="173"/>
      <c r="F295" s="173"/>
      <c r="G295" s="173"/>
      <c r="H295" s="173"/>
      <c r="I295" s="173"/>
      <c r="J295" s="173"/>
    </row>
    <row r="296" spans="1:15" s="81" customFormat="1" ht="29.4" thickBot="1" x14ac:dyDescent="0.35">
      <c r="B296" s="82"/>
      <c r="E296" s="322" t="s">
        <v>55</v>
      </c>
      <c r="F296" s="153" t="s">
        <v>147</v>
      </c>
      <c r="G296" s="164" t="s">
        <v>148</v>
      </c>
      <c r="H296" s="165" t="s">
        <v>149</v>
      </c>
      <c r="K296"/>
      <c r="L296"/>
      <c r="M296"/>
      <c r="N296"/>
      <c r="O296"/>
    </row>
    <row r="297" spans="1:15" s="1" customFormat="1" x14ac:dyDescent="0.3">
      <c r="B297" s="2"/>
      <c r="E297" s="88" t="s">
        <v>28</v>
      </c>
      <c r="F297" s="265">
        <v>10.92</v>
      </c>
      <c r="G297" s="146">
        <v>-17.52</v>
      </c>
      <c r="H297" s="266">
        <v>-9.92</v>
      </c>
      <c r="K297"/>
      <c r="L297"/>
      <c r="M297"/>
      <c r="N297"/>
      <c r="O297"/>
    </row>
    <row r="298" spans="1:15" x14ac:dyDescent="0.3">
      <c r="E298" s="98" t="s">
        <v>29</v>
      </c>
      <c r="F298" s="104">
        <v>-5.52</v>
      </c>
      <c r="G298" s="105">
        <v>-5.78</v>
      </c>
      <c r="H298" s="267">
        <v>-7.16</v>
      </c>
      <c r="I298" s="3"/>
      <c r="J298" s="3"/>
      <c r="K298"/>
      <c r="L298"/>
      <c r="M298"/>
      <c r="N298"/>
      <c r="O298"/>
    </row>
    <row r="299" spans="1:15" x14ac:dyDescent="0.3">
      <c r="E299" s="98" t="s">
        <v>93</v>
      </c>
      <c r="F299" s="104">
        <v>7.9</v>
      </c>
      <c r="G299" s="105">
        <v>-3.38</v>
      </c>
      <c r="H299" s="267">
        <v>0.18</v>
      </c>
      <c r="I299" s="3"/>
      <c r="J299" s="3"/>
      <c r="K299"/>
      <c r="L299"/>
      <c r="M299"/>
      <c r="N299"/>
      <c r="O299"/>
    </row>
    <row r="300" spans="1:15" x14ac:dyDescent="0.3">
      <c r="E300" s="98" t="s">
        <v>95</v>
      </c>
      <c r="F300" s="104">
        <v>-11.3</v>
      </c>
      <c r="G300" s="105">
        <v>8.84</v>
      </c>
      <c r="H300" s="267">
        <v>14.82</v>
      </c>
      <c r="I300" s="3"/>
      <c r="J300" s="3"/>
      <c r="K300"/>
      <c r="L300"/>
      <c r="M300"/>
      <c r="N300"/>
      <c r="O300"/>
    </row>
    <row r="301" spans="1:15" x14ac:dyDescent="0.3">
      <c r="A301" s="3"/>
      <c r="E301" s="98" t="s">
        <v>96</v>
      </c>
      <c r="F301" s="104">
        <v>11.46</v>
      </c>
      <c r="G301" s="105">
        <v>-16.239999999999998</v>
      </c>
      <c r="H301" s="267">
        <v>-13.48</v>
      </c>
      <c r="I301" s="3"/>
      <c r="J301" s="3"/>
      <c r="K301"/>
      <c r="L301"/>
      <c r="M301"/>
      <c r="N301"/>
      <c r="O301"/>
    </row>
    <row r="302" spans="1:15" x14ac:dyDescent="0.3">
      <c r="A302" s="3"/>
      <c r="E302" s="98" t="s">
        <v>97</v>
      </c>
      <c r="F302" s="104">
        <v>-2.38</v>
      </c>
      <c r="G302" s="105">
        <v>-9.16</v>
      </c>
      <c r="H302" s="267">
        <v>-5.0999999999999996</v>
      </c>
      <c r="I302" s="3"/>
      <c r="J302" s="3"/>
      <c r="K302"/>
      <c r="L302"/>
      <c r="M302"/>
      <c r="N302"/>
      <c r="O302"/>
    </row>
    <row r="303" spans="1:15" x14ac:dyDescent="0.3">
      <c r="A303" s="3"/>
      <c r="E303" s="98" t="s">
        <v>98</v>
      </c>
      <c r="F303" s="104">
        <v>-12.52</v>
      </c>
      <c r="G303" s="105">
        <v>8.56</v>
      </c>
      <c r="H303" s="267">
        <v>16.36</v>
      </c>
      <c r="I303" s="3"/>
      <c r="J303" s="3"/>
      <c r="K303"/>
      <c r="L303"/>
      <c r="M303"/>
      <c r="N303"/>
      <c r="O303"/>
    </row>
    <row r="304" spans="1:15" x14ac:dyDescent="0.3">
      <c r="A304" s="3"/>
      <c r="E304" s="98" t="s">
        <v>99</v>
      </c>
      <c r="F304" s="104">
        <v>-7.42</v>
      </c>
      <c r="G304" s="105">
        <v>14.22</v>
      </c>
      <c r="H304" s="267">
        <v>-14.5</v>
      </c>
      <c r="I304" s="3"/>
      <c r="J304" s="3"/>
      <c r="K304"/>
      <c r="L304"/>
      <c r="M304"/>
      <c r="N304"/>
      <c r="O304"/>
    </row>
    <row r="305" spans="1:11" x14ac:dyDescent="0.3">
      <c r="A305" s="3"/>
      <c r="D305" s="98"/>
      <c r="E305" s="187"/>
      <c r="F305" s="104"/>
      <c r="G305" s="105"/>
      <c r="H305" s="267"/>
      <c r="I305" s="3"/>
      <c r="J305" s="3"/>
      <c r="K305" s="3"/>
    </row>
    <row r="306" spans="1:11" x14ac:dyDescent="0.3">
      <c r="A306" s="3"/>
      <c r="D306" s="98"/>
      <c r="E306" s="187"/>
      <c r="F306" s="104"/>
      <c r="G306" s="105"/>
      <c r="H306" s="267"/>
      <c r="I306" s="3"/>
      <c r="J306" s="3"/>
      <c r="K306" s="3"/>
    </row>
    <row r="307" spans="1:11" x14ac:dyDescent="0.3">
      <c r="A307" s="3"/>
      <c r="D307" s="98"/>
      <c r="E307" s="187"/>
      <c r="F307" s="104"/>
      <c r="G307" s="105"/>
      <c r="H307" s="267"/>
      <c r="I307" s="3"/>
      <c r="J307" s="3"/>
      <c r="K307" s="3"/>
    </row>
    <row r="308" spans="1:11" x14ac:dyDescent="0.3">
      <c r="A308" s="3"/>
      <c r="D308" s="98"/>
      <c r="E308" s="187"/>
      <c r="F308" s="104"/>
      <c r="G308" s="105"/>
      <c r="H308" s="267"/>
      <c r="I308" s="3"/>
      <c r="J308" s="3"/>
      <c r="K308" s="3"/>
    </row>
    <row r="309" spans="1:11" x14ac:dyDescent="0.3">
      <c r="A309" s="3"/>
      <c r="D309" s="98"/>
      <c r="E309" s="187"/>
      <c r="F309" s="104"/>
      <c r="G309" s="105"/>
      <c r="H309" s="267"/>
      <c r="I309" s="3"/>
      <c r="J309" s="3"/>
      <c r="K309" s="3"/>
    </row>
    <row r="310" spans="1:11" x14ac:dyDescent="0.3">
      <c r="A310" s="3"/>
      <c r="D310" s="98"/>
      <c r="E310" s="187"/>
      <c r="F310" s="104"/>
      <c r="G310" s="105"/>
      <c r="H310" s="267"/>
      <c r="I310" s="3"/>
      <c r="J310" s="3"/>
      <c r="K310" s="3"/>
    </row>
    <row r="311" spans="1:11" x14ac:dyDescent="0.3">
      <c r="A311" s="3"/>
      <c r="D311" s="98"/>
      <c r="E311" s="187"/>
      <c r="F311" s="104"/>
      <c r="G311" s="105"/>
      <c r="H311" s="267"/>
      <c r="I311" s="3"/>
      <c r="J311" s="3"/>
      <c r="K311" s="3"/>
    </row>
    <row r="312" spans="1:11" x14ac:dyDescent="0.3">
      <c r="A312" s="3"/>
      <c r="D312" s="98"/>
      <c r="E312" s="187"/>
      <c r="F312" s="104"/>
      <c r="G312" s="105"/>
      <c r="H312" s="267"/>
      <c r="I312" s="3"/>
      <c r="J312" s="3"/>
      <c r="K312" s="3"/>
    </row>
    <row r="313" spans="1:11" x14ac:dyDescent="0.3">
      <c r="A313" s="3"/>
      <c r="D313" s="98"/>
      <c r="E313" s="187"/>
      <c r="F313" s="104"/>
      <c r="G313" s="105"/>
      <c r="H313" s="267"/>
      <c r="I313" s="3"/>
      <c r="J313" s="3"/>
      <c r="K313" s="3"/>
    </row>
    <row r="314" spans="1:11" x14ac:dyDescent="0.3">
      <c r="A314" s="3"/>
      <c r="D314" s="98"/>
      <c r="E314" s="187"/>
      <c r="F314" s="104"/>
      <c r="G314" s="105"/>
      <c r="H314" s="267"/>
      <c r="I314" s="3"/>
      <c r="J314" s="3"/>
      <c r="K314" s="3"/>
    </row>
    <row r="315" spans="1:11" x14ac:dyDescent="0.3">
      <c r="A315" s="3"/>
      <c r="D315" s="98"/>
      <c r="E315" s="187"/>
      <c r="F315" s="104"/>
      <c r="G315" s="105"/>
      <c r="H315" s="267"/>
      <c r="I315" s="3"/>
      <c r="J315" s="3"/>
      <c r="K315" s="3"/>
    </row>
    <row r="316" spans="1:11" x14ac:dyDescent="0.3">
      <c r="A316" s="3"/>
      <c r="D316" s="98"/>
      <c r="E316" s="187"/>
      <c r="F316" s="104"/>
      <c r="G316" s="105"/>
      <c r="H316" s="267"/>
      <c r="I316" s="3"/>
      <c r="J316" s="3"/>
      <c r="K316" s="3"/>
    </row>
    <row r="317" spans="1:11" s="1" customFormat="1" x14ac:dyDescent="0.3">
      <c r="A317" s="3"/>
      <c r="B317" s="2"/>
      <c r="D317" s="98"/>
      <c r="E317" s="187"/>
      <c r="F317" s="104"/>
      <c r="G317" s="105"/>
      <c r="H317" s="267"/>
    </row>
    <row r="318" spans="1:11" x14ac:dyDescent="0.3">
      <c r="A318" s="3"/>
      <c r="D318" s="98"/>
      <c r="E318" s="187"/>
      <c r="F318" s="104"/>
      <c r="G318" s="105"/>
      <c r="H318" s="267"/>
      <c r="I318" s="3"/>
      <c r="J318" s="3"/>
      <c r="K318" s="3"/>
    </row>
    <row r="319" spans="1:11" x14ac:dyDescent="0.3">
      <c r="A319" s="3"/>
      <c r="D319" s="98"/>
      <c r="E319" s="187"/>
      <c r="F319" s="104"/>
      <c r="G319" s="105"/>
      <c r="H319" s="267"/>
      <c r="I319" s="3"/>
      <c r="J319" s="3"/>
      <c r="K319" s="3"/>
    </row>
    <row r="320" spans="1:11" x14ac:dyDescent="0.3">
      <c r="A320" s="3"/>
      <c r="D320" s="98"/>
      <c r="E320" s="187"/>
      <c r="F320" s="104"/>
      <c r="G320" s="105"/>
      <c r="H320" s="267"/>
      <c r="I320" s="3"/>
      <c r="J320" s="3"/>
      <c r="K320" s="3"/>
    </row>
    <row r="321" spans="1:15" s="1" customFormat="1" x14ac:dyDescent="0.3">
      <c r="A321" s="3"/>
      <c r="B321" s="2"/>
      <c r="D321" s="98"/>
      <c r="E321" s="187"/>
      <c r="F321" s="104"/>
      <c r="G321" s="105"/>
      <c r="H321" s="267"/>
    </row>
    <row r="322" spans="1:15" x14ac:dyDescent="0.3">
      <c r="A322" s="3"/>
      <c r="D322" s="98"/>
      <c r="E322" s="187"/>
      <c r="F322" s="104"/>
      <c r="G322" s="105"/>
      <c r="H322" s="267"/>
      <c r="I322" s="3"/>
      <c r="J322" s="3"/>
      <c r="K322" s="3"/>
    </row>
    <row r="323" spans="1:15" x14ac:dyDescent="0.3">
      <c r="A323" s="3"/>
      <c r="D323" s="98"/>
      <c r="E323" s="187"/>
      <c r="F323" s="104"/>
      <c r="G323" s="105"/>
      <c r="H323" s="267"/>
      <c r="I323" s="3"/>
      <c r="J323" s="3"/>
      <c r="K323" s="3"/>
    </row>
    <row r="324" spans="1:15" x14ac:dyDescent="0.3">
      <c r="A324" s="3"/>
      <c r="D324" s="98"/>
      <c r="E324" s="187"/>
      <c r="F324" s="104"/>
      <c r="G324" s="105"/>
      <c r="H324" s="267"/>
      <c r="I324" s="3"/>
      <c r="J324" s="3"/>
      <c r="K324" s="3"/>
    </row>
    <row r="325" spans="1:15" x14ac:dyDescent="0.3">
      <c r="A325" s="3"/>
      <c r="D325" s="98"/>
      <c r="E325" s="187"/>
      <c r="F325" s="104"/>
      <c r="G325" s="105"/>
      <c r="H325" s="267"/>
      <c r="I325" s="3"/>
      <c r="J325" s="3"/>
      <c r="K325" s="3"/>
    </row>
    <row r="326" spans="1:15" s="1" customFormat="1" x14ac:dyDescent="0.3">
      <c r="B326" s="2"/>
      <c r="D326" s="108"/>
      <c r="E326" s="190"/>
      <c r="F326" s="114"/>
      <c r="G326" s="115"/>
      <c r="H326" s="268"/>
    </row>
    <row r="328" spans="1:15" ht="18.600000000000001" thickBot="1" x14ac:dyDescent="0.35">
      <c r="A328" s="3"/>
      <c r="B328" s="9" t="s">
        <v>150</v>
      </c>
    </row>
    <row r="329" spans="1:15" s="81" customFormat="1" ht="15" thickBot="1" x14ac:dyDescent="0.35">
      <c r="B329" s="82"/>
      <c r="D329" s="252" t="s">
        <v>141</v>
      </c>
      <c r="E329" s="253" t="s">
        <v>79</v>
      </c>
      <c r="F329" s="153" t="s">
        <v>147</v>
      </c>
      <c r="G329" s="164" t="s">
        <v>148</v>
      </c>
      <c r="H329" s="165" t="s">
        <v>149</v>
      </c>
      <c r="K329"/>
      <c r="L329"/>
      <c r="M329"/>
      <c r="N329"/>
      <c r="O329"/>
    </row>
    <row r="330" spans="1:15" s="1" customFormat="1" x14ac:dyDescent="0.3">
      <c r="B330" s="2"/>
      <c r="D330" s="88" t="s">
        <v>122</v>
      </c>
      <c r="E330" s="254">
        <v>2</v>
      </c>
      <c r="F330" s="265">
        <v>2.02</v>
      </c>
      <c r="G330" s="146">
        <v>13.74</v>
      </c>
      <c r="H330" s="266">
        <v>-6.96</v>
      </c>
      <c r="K330"/>
      <c r="L330"/>
      <c r="M330"/>
      <c r="N330"/>
      <c r="O330"/>
    </row>
    <row r="331" spans="1:15" x14ac:dyDescent="0.3">
      <c r="D331" s="98" t="s">
        <v>125</v>
      </c>
      <c r="E331" s="255">
        <v>2</v>
      </c>
      <c r="F331" s="104">
        <v>-10.44</v>
      </c>
      <c r="G331" s="105">
        <v>4.5599999999999996</v>
      </c>
      <c r="H331" s="267">
        <v>9.98</v>
      </c>
      <c r="I331" s="3"/>
      <c r="J331" s="3"/>
      <c r="K331"/>
      <c r="L331"/>
      <c r="M331"/>
      <c r="N331"/>
      <c r="O331"/>
    </row>
    <row r="332" spans="1:15" x14ac:dyDescent="0.3">
      <c r="D332" s="98" t="s">
        <v>124</v>
      </c>
      <c r="E332" s="255">
        <v>2</v>
      </c>
      <c r="F332" s="104">
        <v>-8.2200000000000006</v>
      </c>
      <c r="G332" s="105">
        <v>9.74</v>
      </c>
      <c r="H332" s="267">
        <v>10.88</v>
      </c>
      <c r="I332" s="3"/>
      <c r="J332" s="3"/>
      <c r="K332"/>
      <c r="L332"/>
      <c r="M332"/>
      <c r="N332"/>
      <c r="O332"/>
    </row>
    <row r="333" spans="1:15" x14ac:dyDescent="0.3">
      <c r="D333" s="98" t="s">
        <v>126</v>
      </c>
      <c r="E333" s="255">
        <v>2</v>
      </c>
      <c r="F333" s="104">
        <v>12.5</v>
      </c>
      <c r="G333" s="105">
        <v>-10.72</v>
      </c>
      <c r="H333" s="267">
        <v>-4.3600000000000003</v>
      </c>
      <c r="I333" s="3"/>
      <c r="J333" s="3"/>
      <c r="K333"/>
      <c r="L333"/>
      <c r="M333"/>
      <c r="N333"/>
      <c r="O333"/>
    </row>
    <row r="334" spans="1:15" x14ac:dyDescent="0.3">
      <c r="A334" s="3"/>
      <c r="D334" s="98" t="s">
        <v>123</v>
      </c>
      <c r="E334" s="255">
        <v>2</v>
      </c>
      <c r="F334" s="104">
        <v>6.52</v>
      </c>
      <c r="G334" s="105">
        <v>0.78</v>
      </c>
      <c r="H334" s="267">
        <v>1.68</v>
      </c>
      <c r="I334" s="3"/>
      <c r="J334" s="3"/>
      <c r="K334"/>
      <c r="L334"/>
      <c r="M334"/>
      <c r="N334"/>
      <c r="O334"/>
    </row>
    <row r="335" spans="1:15" x14ac:dyDescent="0.3">
      <c r="A335" s="3"/>
      <c r="D335" s="98" t="s">
        <v>122</v>
      </c>
      <c r="E335" s="255">
        <v>1</v>
      </c>
      <c r="F335" s="104">
        <v>3.06</v>
      </c>
      <c r="G335" s="105">
        <v>14.48</v>
      </c>
      <c r="H335" s="267">
        <v>-7.14</v>
      </c>
      <c r="I335" s="3"/>
      <c r="J335" s="3"/>
      <c r="K335"/>
      <c r="L335"/>
      <c r="M335"/>
      <c r="N335"/>
      <c r="O335"/>
    </row>
    <row r="336" spans="1:15" x14ac:dyDescent="0.3">
      <c r="A336" s="3"/>
      <c r="D336" s="98" t="s">
        <v>125</v>
      </c>
      <c r="E336" s="255">
        <v>1</v>
      </c>
      <c r="F336" s="104">
        <v>-10.62</v>
      </c>
      <c r="G336" s="105">
        <v>5.16</v>
      </c>
      <c r="H336" s="267">
        <v>10.039999999999999</v>
      </c>
      <c r="I336" s="3"/>
      <c r="J336" s="3"/>
      <c r="K336"/>
      <c r="L336"/>
      <c r="M336"/>
      <c r="N336"/>
      <c r="O336"/>
    </row>
    <row r="337" spans="1:15" x14ac:dyDescent="0.3">
      <c r="A337" s="3"/>
      <c r="D337" s="98" t="s">
        <v>124</v>
      </c>
      <c r="E337" s="255">
        <v>1</v>
      </c>
      <c r="F337" s="104">
        <v>-6.64</v>
      </c>
      <c r="G337" s="105">
        <v>8.9</v>
      </c>
      <c r="H337" s="267">
        <v>11.1</v>
      </c>
      <c r="I337" s="3"/>
      <c r="J337" s="3"/>
      <c r="K337"/>
      <c r="L337"/>
      <c r="M337"/>
      <c r="N337"/>
      <c r="O337"/>
    </row>
    <row r="338" spans="1:15" x14ac:dyDescent="0.3">
      <c r="A338" s="3"/>
      <c r="D338" s="98" t="s">
        <v>126</v>
      </c>
      <c r="E338" s="255">
        <v>1</v>
      </c>
      <c r="F338" s="104">
        <v>12.38</v>
      </c>
      <c r="G338" s="105">
        <v>-11.12</v>
      </c>
      <c r="H338" s="267">
        <v>-4.4800000000000004</v>
      </c>
      <c r="I338" s="3"/>
      <c r="J338" s="3"/>
      <c r="K338"/>
      <c r="L338"/>
      <c r="M338"/>
      <c r="N338"/>
      <c r="O338"/>
    </row>
    <row r="339" spans="1:15" x14ac:dyDescent="0.3">
      <c r="A339" s="3"/>
      <c r="D339" s="98" t="s">
        <v>123</v>
      </c>
      <c r="E339" s="255">
        <v>1</v>
      </c>
      <c r="F339" s="104">
        <v>5.72</v>
      </c>
      <c r="G339" s="105">
        <v>-0.38</v>
      </c>
      <c r="H339" s="267">
        <v>2.16</v>
      </c>
      <c r="I339" s="3"/>
      <c r="J339" s="3"/>
      <c r="K339"/>
      <c r="L339"/>
      <c r="M339"/>
      <c r="N339"/>
      <c r="O339"/>
    </row>
    <row r="340" spans="1:15" x14ac:dyDescent="0.3">
      <c r="A340" s="3"/>
      <c r="D340" s="98" t="s">
        <v>122</v>
      </c>
      <c r="E340" s="255">
        <v>0</v>
      </c>
      <c r="F340" s="104">
        <v>4</v>
      </c>
      <c r="G340" s="105">
        <v>15.2</v>
      </c>
      <c r="H340" s="267">
        <v>-7.32</v>
      </c>
      <c r="I340" s="3"/>
      <c r="J340" s="3"/>
      <c r="K340"/>
      <c r="L340"/>
      <c r="M340"/>
      <c r="N340"/>
      <c r="O340"/>
    </row>
    <row r="341" spans="1:15" x14ac:dyDescent="0.3">
      <c r="A341" s="3"/>
      <c r="D341" s="98" t="s">
        <v>125</v>
      </c>
      <c r="E341" s="255">
        <v>0</v>
      </c>
      <c r="F341" s="104">
        <v>-10.8</v>
      </c>
      <c r="G341" s="105">
        <v>5.76</v>
      </c>
      <c r="H341" s="267">
        <v>10.1</v>
      </c>
      <c r="I341" s="3"/>
      <c r="J341" s="3"/>
      <c r="K341"/>
      <c r="L341"/>
      <c r="M341"/>
      <c r="N341"/>
      <c r="O341"/>
    </row>
    <row r="342" spans="1:15" x14ac:dyDescent="0.3">
      <c r="A342" s="3"/>
      <c r="D342" s="98" t="s">
        <v>124</v>
      </c>
      <c r="E342" s="255">
        <v>0</v>
      </c>
      <c r="F342" s="104">
        <v>-5.16</v>
      </c>
      <c r="G342" s="105">
        <v>7.8</v>
      </c>
      <c r="H342" s="267">
        <v>11.32</v>
      </c>
      <c r="I342" s="3"/>
      <c r="J342" s="3"/>
      <c r="K342"/>
      <c r="L342"/>
      <c r="M342"/>
      <c r="N342"/>
      <c r="O342"/>
    </row>
    <row r="343" spans="1:15" x14ac:dyDescent="0.3">
      <c r="A343" s="3"/>
      <c r="D343" s="98" t="s">
        <v>126</v>
      </c>
      <c r="E343" s="255">
        <v>0</v>
      </c>
      <c r="F343" s="104">
        <v>12.26</v>
      </c>
      <c r="G343" s="105">
        <v>-11.52</v>
      </c>
      <c r="H343" s="267">
        <v>-4.5999999999999996</v>
      </c>
      <c r="I343" s="3"/>
      <c r="J343" s="3"/>
      <c r="K343"/>
      <c r="L343"/>
      <c r="M343"/>
      <c r="N343"/>
      <c r="O343"/>
    </row>
    <row r="344" spans="1:15" x14ac:dyDescent="0.3">
      <c r="A344" s="3"/>
      <c r="D344" s="98" t="s">
        <v>123</v>
      </c>
      <c r="E344" s="255">
        <v>0</v>
      </c>
      <c r="F344" s="104">
        <v>5.16</v>
      </c>
      <c r="G344" s="105">
        <v>-1.8</v>
      </c>
      <c r="H344" s="267">
        <v>2.46</v>
      </c>
      <c r="I344" s="3"/>
      <c r="J344" s="3"/>
      <c r="K344"/>
      <c r="L344"/>
      <c r="M344"/>
      <c r="N344"/>
      <c r="O344"/>
    </row>
    <row r="345" spans="1:15" x14ac:dyDescent="0.3">
      <c r="A345" s="3"/>
      <c r="D345" s="98"/>
      <c r="E345" s="255"/>
      <c r="F345" s="104"/>
      <c r="G345" s="105"/>
      <c r="H345" s="267"/>
      <c r="I345" s="3"/>
      <c r="J345" s="3"/>
      <c r="K345"/>
      <c r="L345"/>
      <c r="M345"/>
      <c r="N345"/>
      <c r="O345"/>
    </row>
    <row r="346" spans="1:15" x14ac:dyDescent="0.3">
      <c r="A346" s="3"/>
      <c r="D346" s="98"/>
      <c r="E346" s="255"/>
      <c r="F346" s="104"/>
      <c r="G346" s="105"/>
      <c r="H346" s="267"/>
      <c r="I346" s="3"/>
      <c r="J346" s="3"/>
      <c r="K346"/>
      <c r="L346"/>
      <c r="M346"/>
      <c r="N346"/>
      <c r="O346"/>
    </row>
    <row r="347" spans="1:15" x14ac:dyDescent="0.3">
      <c r="A347" s="3"/>
      <c r="D347" s="98"/>
      <c r="E347" s="255"/>
      <c r="F347" s="104"/>
      <c r="G347" s="105"/>
      <c r="H347" s="267"/>
      <c r="I347" s="3"/>
      <c r="J347" s="3"/>
      <c r="K347"/>
      <c r="L347"/>
      <c r="M347"/>
      <c r="N347"/>
      <c r="O347"/>
    </row>
    <row r="348" spans="1:15" x14ac:dyDescent="0.3">
      <c r="A348" s="3"/>
      <c r="D348" s="98"/>
      <c r="E348" s="255"/>
      <c r="F348" s="104"/>
      <c r="G348" s="105"/>
      <c r="H348" s="267"/>
      <c r="I348" s="3"/>
      <c r="J348" s="3"/>
      <c r="K348" s="3"/>
    </row>
    <row r="349" spans="1:15" x14ac:dyDescent="0.3">
      <c r="A349" s="3"/>
      <c r="D349" s="98"/>
      <c r="E349" s="255"/>
      <c r="F349" s="104"/>
      <c r="G349" s="105"/>
      <c r="H349" s="267"/>
      <c r="I349" s="3"/>
      <c r="J349" s="3"/>
      <c r="K349" s="3"/>
    </row>
    <row r="350" spans="1:15" s="1" customFormat="1" x14ac:dyDescent="0.3">
      <c r="A350" s="3"/>
      <c r="B350" s="2"/>
      <c r="D350" s="98"/>
      <c r="E350" s="255"/>
      <c r="F350" s="104"/>
      <c r="G350" s="105"/>
      <c r="H350" s="267"/>
    </row>
    <row r="351" spans="1:15" x14ac:dyDescent="0.3">
      <c r="A351" s="3"/>
      <c r="D351" s="98"/>
      <c r="E351" s="255"/>
      <c r="F351" s="104"/>
      <c r="G351" s="105"/>
      <c r="H351" s="267"/>
      <c r="I351" s="3"/>
      <c r="J351" s="3"/>
      <c r="K351" s="3"/>
    </row>
    <row r="352" spans="1:15" x14ac:dyDescent="0.3">
      <c r="A352" s="3"/>
      <c r="D352" s="98"/>
      <c r="E352" s="255"/>
      <c r="F352" s="104"/>
      <c r="G352" s="105"/>
      <c r="H352" s="267"/>
      <c r="I352" s="3"/>
      <c r="J352" s="3"/>
      <c r="K352" s="3"/>
    </row>
    <row r="353" spans="1:11" x14ac:dyDescent="0.3">
      <c r="A353" s="3"/>
      <c r="D353" s="98"/>
      <c r="E353" s="255"/>
      <c r="F353" s="104"/>
      <c r="G353" s="105"/>
      <c r="H353" s="267"/>
      <c r="I353" s="3"/>
      <c r="J353" s="3"/>
      <c r="K353" s="3"/>
    </row>
    <row r="354" spans="1:11" s="1" customFormat="1" x14ac:dyDescent="0.3">
      <c r="A354" s="3"/>
      <c r="B354" s="2"/>
      <c r="D354" s="98"/>
      <c r="E354" s="255"/>
      <c r="F354" s="104"/>
      <c r="G354" s="105"/>
      <c r="H354" s="267"/>
    </row>
    <row r="355" spans="1:11" x14ac:dyDescent="0.3">
      <c r="A355" s="3"/>
      <c r="D355" s="98"/>
      <c r="E355" s="255"/>
      <c r="F355" s="104"/>
      <c r="G355" s="105"/>
      <c r="H355" s="267"/>
      <c r="I355" s="3"/>
      <c r="J355" s="3"/>
      <c r="K355" s="3"/>
    </row>
    <row r="356" spans="1:11" x14ac:dyDescent="0.3">
      <c r="A356" s="3"/>
      <c r="D356" s="98"/>
      <c r="E356" s="255"/>
      <c r="F356" s="104"/>
      <c r="G356" s="105"/>
      <c r="H356" s="267"/>
      <c r="I356" s="3"/>
      <c r="J356" s="3"/>
      <c r="K356" s="3"/>
    </row>
    <row r="357" spans="1:11" x14ac:dyDescent="0.3">
      <c r="A357" s="3"/>
      <c r="D357" s="98"/>
      <c r="E357" s="255"/>
      <c r="F357" s="104"/>
      <c r="G357" s="105"/>
      <c r="H357" s="267"/>
      <c r="I357" s="3"/>
      <c r="J357" s="3"/>
      <c r="K357" s="3"/>
    </row>
    <row r="358" spans="1:11" x14ac:dyDescent="0.3">
      <c r="A358" s="3"/>
      <c r="D358" s="98"/>
      <c r="E358" s="255"/>
      <c r="F358" s="104"/>
      <c r="G358" s="105"/>
      <c r="H358" s="267"/>
      <c r="I358" s="3"/>
      <c r="J358" s="3"/>
      <c r="K358" s="3"/>
    </row>
    <row r="359" spans="1:11" s="1" customFormat="1" x14ac:dyDescent="0.3">
      <c r="B359" s="2"/>
      <c r="D359" s="108"/>
      <c r="E359" s="256"/>
      <c r="F359" s="114"/>
      <c r="G359" s="115"/>
      <c r="H359" s="268"/>
    </row>
    <row r="361" spans="1:11" ht="18" x14ac:dyDescent="0.3">
      <c r="B361" s="9" t="s">
        <v>151</v>
      </c>
    </row>
    <row r="362" spans="1:11" s="81" customFormat="1" x14ac:dyDescent="0.3">
      <c r="B362" s="82"/>
      <c r="D362" s="327" t="s">
        <v>55</v>
      </c>
      <c r="E362" s="328"/>
      <c r="F362" s="153" t="s">
        <v>147</v>
      </c>
      <c r="G362" s="164" t="s">
        <v>148</v>
      </c>
      <c r="H362" s="165" t="s">
        <v>149</v>
      </c>
    </row>
    <row r="363" spans="1:11" s="1" customFormat="1" x14ac:dyDescent="0.3">
      <c r="B363" s="2"/>
      <c r="D363" s="88"/>
      <c r="E363" s="254" t="s">
        <v>57</v>
      </c>
      <c r="F363" s="265" t="s">
        <v>152</v>
      </c>
      <c r="G363" s="146" t="s">
        <v>153</v>
      </c>
      <c r="H363" s="266" t="s">
        <v>152</v>
      </c>
    </row>
    <row r="364" spans="1:11" x14ac:dyDescent="0.3">
      <c r="D364" s="98"/>
      <c r="E364" s="255" t="s">
        <v>103</v>
      </c>
      <c r="F364" s="104" t="s">
        <v>153</v>
      </c>
      <c r="G364" s="105" t="s">
        <v>153</v>
      </c>
      <c r="H364" s="267" t="s">
        <v>154</v>
      </c>
      <c r="I364" s="3"/>
      <c r="J364" s="3"/>
      <c r="K364" s="3"/>
    </row>
    <row r="365" spans="1:11" x14ac:dyDescent="0.3">
      <c r="D365" s="98"/>
      <c r="E365" s="255" t="s">
        <v>104</v>
      </c>
      <c r="F365" s="104" t="s">
        <v>153</v>
      </c>
      <c r="G365" s="105" t="s">
        <v>153</v>
      </c>
      <c r="H365" s="267" t="s">
        <v>152</v>
      </c>
      <c r="I365" s="3"/>
      <c r="J365" s="3"/>
      <c r="K365" s="3"/>
    </row>
    <row r="366" spans="1:11" x14ac:dyDescent="0.3">
      <c r="D366" s="98"/>
      <c r="E366" s="255" t="s">
        <v>105</v>
      </c>
      <c r="F366" s="104" t="s">
        <v>153</v>
      </c>
      <c r="G366" s="105" t="s">
        <v>155</v>
      </c>
      <c r="H366" s="267" t="s">
        <v>153</v>
      </c>
      <c r="I366" s="3"/>
      <c r="J366" s="3"/>
      <c r="K366" s="3"/>
    </row>
    <row r="367" spans="1:11" x14ac:dyDescent="0.3">
      <c r="D367" s="98"/>
      <c r="E367" s="255" t="s">
        <v>106</v>
      </c>
      <c r="F367" s="104" t="s">
        <v>152</v>
      </c>
      <c r="G367" s="105" t="s">
        <v>156</v>
      </c>
      <c r="H367" s="267" t="s">
        <v>153</v>
      </c>
      <c r="I367" s="3"/>
      <c r="J367" s="3"/>
      <c r="K367" s="3"/>
    </row>
    <row r="368" spans="1:11" x14ac:dyDescent="0.3">
      <c r="D368" s="108"/>
      <c r="E368" s="256" t="s">
        <v>139</v>
      </c>
      <c r="F368" s="114" t="s">
        <v>156</v>
      </c>
      <c r="G368" s="115" t="s">
        <v>152</v>
      </c>
      <c r="H368" s="268" t="s">
        <v>153</v>
      </c>
      <c r="I368" s="3"/>
      <c r="J368" s="3"/>
      <c r="K368" s="3"/>
    </row>
    <row r="370" spans="1:18" s="5" customFormat="1" ht="23.4" x14ac:dyDescent="0.3">
      <c r="A370" s="6" t="s">
        <v>157</v>
      </c>
      <c r="B370" s="7"/>
      <c r="E370" s="137"/>
      <c r="F370" s="137"/>
      <c r="G370" s="138"/>
      <c r="H370" s="8"/>
      <c r="I370" s="8"/>
      <c r="J370" s="138"/>
      <c r="K370" s="8"/>
    </row>
    <row r="371" spans="1:18" ht="18" x14ac:dyDescent="0.3">
      <c r="B371" s="9" t="s">
        <v>158</v>
      </c>
    </row>
    <row r="372" spans="1:18" s="81" customFormat="1" x14ac:dyDescent="0.3">
      <c r="B372" s="82"/>
      <c r="D372" s="327" t="s">
        <v>55</v>
      </c>
      <c r="E372" s="328"/>
      <c r="F372" s="179" t="s">
        <v>128</v>
      </c>
      <c r="G372" s="139" t="s">
        <v>122</v>
      </c>
      <c r="H372" s="131" t="s">
        <v>123</v>
      </c>
      <c r="I372" s="130" t="s">
        <v>124</v>
      </c>
      <c r="J372" s="140" t="s">
        <v>125</v>
      </c>
      <c r="K372" s="132" t="s">
        <v>126</v>
      </c>
    </row>
    <row r="373" spans="1:18" s="1" customFormat="1" x14ac:dyDescent="0.3">
      <c r="B373" s="2"/>
      <c r="D373" s="88"/>
      <c r="E373" s="181" t="s">
        <v>83</v>
      </c>
      <c r="F373" s="219">
        <v>4420</v>
      </c>
      <c r="G373" s="220">
        <v>1190</v>
      </c>
      <c r="H373" s="145">
        <v>800</v>
      </c>
      <c r="I373" s="146">
        <v>650</v>
      </c>
      <c r="J373" s="145">
        <v>650</v>
      </c>
      <c r="K373" s="147">
        <v>1130</v>
      </c>
      <c r="M373" s="323">
        <f>+G373/$F373</f>
        <v>0.26923076923076922</v>
      </c>
      <c r="N373" s="323">
        <f t="shared" ref="N373:Q376" si="6">+H373/$F373</f>
        <v>0.18099547511312217</v>
      </c>
      <c r="O373" s="323">
        <f t="shared" si="6"/>
        <v>0.14705882352941177</v>
      </c>
      <c r="P373" s="323">
        <f t="shared" si="6"/>
        <v>0.14705882352941177</v>
      </c>
      <c r="Q373" s="323">
        <f t="shared" si="6"/>
        <v>0.25565610859728505</v>
      </c>
    </row>
    <row r="374" spans="1:18" x14ac:dyDescent="0.3">
      <c r="A374" s="3"/>
      <c r="D374" s="98"/>
      <c r="E374" s="187" t="s">
        <v>84</v>
      </c>
      <c r="F374" s="221">
        <v>5260</v>
      </c>
      <c r="G374" s="222">
        <v>480</v>
      </c>
      <c r="H374" s="106">
        <v>1360</v>
      </c>
      <c r="I374" s="105">
        <v>1120</v>
      </c>
      <c r="J374" s="106">
        <v>1240</v>
      </c>
      <c r="K374" s="107">
        <v>1060</v>
      </c>
      <c r="M374" s="323">
        <f t="shared" ref="M374:M376" si="7">+G374/$F374</f>
        <v>9.125475285171103E-2</v>
      </c>
      <c r="N374" s="323">
        <f t="shared" si="6"/>
        <v>0.2585551330798479</v>
      </c>
      <c r="O374" s="323">
        <f t="shared" si="6"/>
        <v>0.21292775665399238</v>
      </c>
      <c r="P374" s="323">
        <f t="shared" si="6"/>
        <v>0.23574144486692014</v>
      </c>
      <c r="Q374" s="323">
        <f t="shared" si="6"/>
        <v>0.20152091254752852</v>
      </c>
    </row>
    <row r="375" spans="1:18" x14ac:dyDescent="0.3">
      <c r="A375" s="3"/>
      <c r="D375" s="98"/>
      <c r="E375" s="187" t="s">
        <v>85</v>
      </c>
      <c r="F375" s="221">
        <v>4140</v>
      </c>
      <c r="G375" s="222">
        <v>730</v>
      </c>
      <c r="H375" s="106">
        <v>1090</v>
      </c>
      <c r="I375" s="105">
        <v>670</v>
      </c>
      <c r="J375" s="106">
        <v>670</v>
      </c>
      <c r="K375" s="107">
        <v>980</v>
      </c>
      <c r="M375" s="323">
        <f t="shared" si="7"/>
        <v>0.17632850241545894</v>
      </c>
      <c r="N375" s="323">
        <f t="shared" si="6"/>
        <v>0.26328502415458938</v>
      </c>
      <c r="O375" s="323">
        <f t="shared" si="6"/>
        <v>0.16183574879227053</v>
      </c>
      <c r="P375" s="323">
        <f t="shared" si="6"/>
        <v>0.16183574879227053</v>
      </c>
      <c r="Q375" s="323">
        <f t="shared" si="6"/>
        <v>0.23671497584541062</v>
      </c>
    </row>
    <row r="376" spans="1:18" x14ac:dyDescent="0.3">
      <c r="A376" s="3"/>
      <c r="D376" s="98"/>
      <c r="E376" s="187" t="s">
        <v>86</v>
      </c>
      <c r="F376" s="221">
        <v>5620</v>
      </c>
      <c r="G376" s="222">
        <v>1700</v>
      </c>
      <c r="H376" s="106">
        <v>770</v>
      </c>
      <c r="I376" s="105">
        <v>1160</v>
      </c>
      <c r="J376" s="106">
        <v>1230</v>
      </c>
      <c r="K376" s="107">
        <v>760</v>
      </c>
      <c r="M376" s="323">
        <f t="shared" si="7"/>
        <v>0.302491103202847</v>
      </c>
      <c r="N376" s="323">
        <f t="shared" si="6"/>
        <v>0.13701067615658363</v>
      </c>
      <c r="O376" s="323">
        <f t="shared" si="6"/>
        <v>0.20640569395017794</v>
      </c>
      <c r="P376" s="323">
        <f t="shared" si="6"/>
        <v>0.2188612099644128</v>
      </c>
      <c r="Q376" s="323">
        <f t="shared" si="6"/>
        <v>0.13523131672597866</v>
      </c>
    </row>
    <row r="377" spans="1:18" x14ac:dyDescent="0.3">
      <c r="A377" s="3"/>
      <c r="D377" s="98"/>
      <c r="E377" s="187"/>
      <c r="F377" s="221"/>
      <c r="G377" s="222"/>
      <c r="H377" s="106"/>
      <c r="I377" s="105"/>
      <c r="J377" s="106"/>
      <c r="K377" s="107"/>
    </row>
    <row r="378" spans="1:18" s="1" customFormat="1" x14ac:dyDescent="0.3">
      <c r="B378" s="2"/>
      <c r="D378" s="108"/>
      <c r="E378" s="190"/>
      <c r="F378" s="223"/>
      <c r="G378" s="224"/>
      <c r="H378" s="116"/>
      <c r="I378" s="115"/>
      <c r="J378" s="116"/>
      <c r="K378" s="117"/>
    </row>
    <row r="379" spans="1:18" s="1" customFormat="1" x14ac:dyDescent="0.3">
      <c r="B379" s="2"/>
      <c r="E379" s="203" t="s">
        <v>128</v>
      </c>
      <c r="F379" s="225">
        <f t="shared" ref="F379:K379" si="8">SUM(F373:F378)</f>
        <v>19440</v>
      </c>
      <c r="G379" s="226">
        <f t="shared" si="8"/>
        <v>4100</v>
      </c>
      <c r="H379" s="227">
        <f t="shared" si="8"/>
        <v>4020</v>
      </c>
      <c r="I379" s="228">
        <f t="shared" si="8"/>
        <v>3600</v>
      </c>
      <c r="J379" s="227">
        <f t="shared" si="8"/>
        <v>3790</v>
      </c>
      <c r="K379" s="229">
        <f t="shared" si="8"/>
        <v>3930</v>
      </c>
    </row>
    <row r="380" spans="1:18" s="39" customFormat="1" x14ac:dyDescent="0.3">
      <c r="F380" s="39" t="s">
        <v>22</v>
      </c>
    </row>
    <row r="381" spans="1:18" x14ac:dyDescent="0.3">
      <c r="A381" s="3"/>
      <c r="G381" s="79"/>
      <c r="J381" s="79"/>
    </row>
    <row r="382" spans="1:18" ht="18.600000000000001" thickBot="1" x14ac:dyDescent="0.35">
      <c r="A382" s="3"/>
      <c r="B382" s="9" t="s">
        <v>159</v>
      </c>
      <c r="G382" s="79"/>
      <c r="J382" s="79"/>
    </row>
    <row r="383" spans="1:18" s="81" customFormat="1" ht="29.4" thickBot="1" x14ac:dyDescent="0.35">
      <c r="B383" s="82"/>
      <c r="E383" s="322" t="s">
        <v>55</v>
      </c>
      <c r="F383" s="179" t="s">
        <v>128</v>
      </c>
      <c r="G383" s="139" t="s">
        <v>122</v>
      </c>
      <c r="H383" s="131" t="s">
        <v>123</v>
      </c>
      <c r="I383" s="130" t="s">
        <v>124</v>
      </c>
      <c r="J383" s="140" t="s">
        <v>125</v>
      </c>
      <c r="K383" s="132" t="s">
        <v>126</v>
      </c>
      <c r="M383" s="322" t="s">
        <v>55</v>
      </c>
      <c r="N383" s="139" t="s">
        <v>122</v>
      </c>
      <c r="O383" s="131" t="s">
        <v>123</v>
      </c>
      <c r="P383" s="130" t="s">
        <v>124</v>
      </c>
      <c r="Q383" s="140" t="s">
        <v>125</v>
      </c>
      <c r="R383" s="132" t="s">
        <v>126</v>
      </c>
    </row>
    <row r="384" spans="1:18" s="1" customFormat="1" ht="15" thickBot="1" x14ac:dyDescent="0.35">
      <c r="B384" s="2"/>
      <c r="E384" s="88" t="s">
        <v>28</v>
      </c>
      <c r="F384" s="219">
        <v>1960</v>
      </c>
      <c r="G384" s="220">
        <v>170</v>
      </c>
      <c r="H384" s="145">
        <v>560</v>
      </c>
      <c r="I384" s="146">
        <v>170</v>
      </c>
      <c r="J384" s="145">
        <v>170</v>
      </c>
      <c r="K384" s="147">
        <v>890</v>
      </c>
      <c r="M384" s="88" t="s">
        <v>28</v>
      </c>
      <c r="N384" s="194">
        <f>+G384/SUM($G384:$K384)</f>
        <v>8.673469387755102E-2</v>
      </c>
      <c r="O384" s="72">
        <f t="shared" ref="O384:O391" si="9">+H384/SUM($G384:$K384)</f>
        <v>0.2857142857142857</v>
      </c>
      <c r="P384" s="70">
        <f t="shared" ref="P384:P391" si="10">+I384/SUM($G384:$K384)</f>
        <v>8.673469387755102E-2</v>
      </c>
      <c r="Q384" s="72">
        <f t="shared" ref="Q384:Q391" si="11">+J384/SUM($G384:$K384)</f>
        <v>8.673469387755102E-2</v>
      </c>
      <c r="R384" s="73">
        <f t="shared" ref="R384:R391" si="12">+K384/SUM($G384:$K384)</f>
        <v>0.45408163265306123</v>
      </c>
    </row>
    <row r="385" spans="1:18" ht="15" thickBot="1" x14ac:dyDescent="0.35">
      <c r="E385" s="98" t="s">
        <v>29</v>
      </c>
      <c r="F385" s="221">
        <v>2460</v>
      </c>
      <c r="G385" s="222">
        <v>1020</v>
      </c>
      <c r="H385" s="106">
        <v>240</v>
      </c>
      <c r="I385" s="105">
        <v>480</v>
      </c>
      <c r="J385" s="106">
        <v>480</v>
      </c>
      <c r="K385" s="107">
        <v>240</v>
      </c>
      <c r="M385" s="98" t="s">
        <v>29</v>
      </c>
      <c r="N385" s="194">
        <f t="shared" ref="N385:N391" si="13">+G385/SUM($G385:$K385)</f>
        <v>0.41463414634146339</v>
      </c>
      <c r="O385" s="72">
        <f t="shared" si="9"/>
        <v>9.7560975609756101E-2</v>
      </c>
      <c r="P385" s="70">
        <f t="shared" si="10"/>
        <v>0.1951219512195122</v>
      </c>
      <c r="Q385" s="72">
        <f t="shared" si="11"/>
        <v>0.1951219512195122</v>
      </c>
      <c r="R385" s="73">
        <f t="shared" si="12"/>
        <v>9.7560975609756101E-2</v>
      </c>
    </row>
    <row r="386" spans="1:18" ht="15" thickBot="1" x14ac:dyDescent="0.35">
      <c r="E386" s="98" t="s">
        <v>93</v>
      </c>
      <c r="F386" s="221">
        <v>2660</v>
      </c>
      <c r="G386" s="222">
        <v>240</v>
      </c>
      <c r="H386" s="106">
        <v>1120</v>
      </c>
      <c r="I386" s="105">
        <v>240</v>
      </c>
      <c r="J386" s="106">
        <v>240</v>
      </c>
      <c r="K386" s="107">
        <v>820</v>
      </c>
      <c r="M386" s="98" t="s">
        <v>93</v>
      </c>
      <c r="N386" s="194">
        <f t="shared" si="13"/>
        <v>9.0225563909774431E-2</v>
      </c>
      <c r="O386" s="72">
        <f t="shared" si="9"/>
        <v>0.42105263157894735</v>
      </c>
      <c r="P386" s="70">
        <f t="shared" si="10"/>
        <v>9.0225563909774431E-2</v>
      </c>
      <c r="Q386" s="72">
        <f t="shared" si="11"/>
        <v>9.0225563909774431E-2</v>
      </c>
      <c r="R386" s="73">
        <f t="shared" si="12"/>
        <v>0.30827067669172931</v>
      </c>
    </row>
    <row r="387" spans="1:18" ht="15" thickBot="1" x14ac:dyDescent="0.35">
      <c r="E387" s="98" t="s">
        <v>95</v>
      </c>
      <c r="F387" s="221">
        <v>2600</v>
      </c>
      <c r="G387" s="222">
        <v>240</v>
      </c>
      <c r="H387" s="106">
        <v>240</v>
      </c>
      <c r="I387" s="105">
        <v>880</v>
      </c>
      <c r="J387" s="106">
        <v>1000</v>
      </c>
      <c r="K387" s="107">
        <v>240</v>
      </c>
      <c r="M387" s="98" t="s">
        <v>95</v>
      </c>
      <c r="N387" s="194">
        <f t="shared" si="13"/>
        <v>9.2307692307692313E-2</v>
      </c>
      <c r="O387" s="72">
        <f t="shared" si="9"/>
        <v>9.2307692307692313E-2</v>
      </c>
      <c r="P387" s="70">
        <f t="shared" si="10"/>
        <v>0.33846153846153848</v>
      </c>
      <c r="Q387" s="72">
        <f t="shared" si="11"/>
        <v>0.38461538461538464</v>
      </c>
      <c r="R387" s="73">
        <f t="shared" si="12"/>
        <v>9.2307692307692313E-2</v>
      </c>
    </row>
    <row r="388" spans="1:18" ht="15" thickBot="1" x14ac:dyDescent="0.35">
      <c r="A388" s="3"/>
      <c r="E388" s="98" t="s">
        <v>96</v>
      </c>
      <c r="F388" s="221">
        <v>2070</v>
      </c>
      <c r="G388" s="222">
        <v>310</v>
      </c>
      <c r="H388" s="106">
        <v>520</v>
      </c>
      <c r="I388" s="105">
        <v>310</v>
      </c>
      <c r="J388" s="106">
        <v>310</v>
      </c>
      <c r="K388" s="107">
        <v>620</v>
      </c>
      <c r="M388" s="98" t="s">
        <v>96</v>
      </c>
      <c r="N388" s="194">
        <f t="shared" si="13"/>
        <v>0.14975845410628019</v>
      </c>
      <c r="O388" s="72">
        <f t="shared" si="9"/>
        <v>0.25120772946859904</v>
      </c>
      <c r="P388" s="70">
        <f t="shared" si="10"/>
        <v>0.14975845410628019</v>
      </c>
      <c r="Q388" s="72">
        <f t="shared" si="11"/>
        <v>0.14975845410628019</v>
      </c>
      <c r="R388" s="73">
        <f t="shared" si="12"/>
        <v>0.29951690821256038</v>
      </c>
    </row>
    <row r="389" spans="1:18" ht="15" thickBot="1" x14ac:dyDescent="0.35">
      <c r="A389" s="3"/>
      <c r="E389" s="98" t="s">
        <v>97</v>
      </c>
      <c r="F389" s="221">
        <v>2070</v>
      </c>
      <c r="G389" s="222">
        <v>420</v>
      </c>
      <c r="H389" s="106">
        <v>570</v>
      </c>
      <c r="I389" s="105">
        <v>360</v>
      </c>
      <c r="J389" s="106">
        <v>360</v>
      </c>
      <c r="K389" s="107">
        <v>360</v>
      </c>
      <c r="M389" s="98" t="s">
        <v>97</v>
      </c>
      <c r="N389" s="194">
        <f t="shared" si="13"/>
        <v>0.20289855072463769</v>
      </c>
      <c r="O389" s="72">
        <f t="shared" si="9"/>
        <v>0.27536231884057971</v>
      </c>
      <c r="P389" s="70">
        <f t="shared" si="10"/>
        <v>0.17391304347826086</v>
      </c>
      <c r="Q389" s="72">
        <f t="shared" si="11"/>
        <v>0.17391304347826086</v>
      </c>
      <c r="R389" s="73">
        <f t="shared" si="12"/>
        <v>0.17391304347826086</v>
      </c>
    </row>
    <row r="390" spans="1:18" ht="15" thickBot="1" x14ac:dyDescent="0.35">
      <c r="A390" s="3"/>
      <c r="E390" s="98" t="s">
        <v>98</v>
      </c>
      <c r="F390" s="221">
        <v>3010</v>
      </c>
      <c r="G390" s="222">
        <v>910</v>
      </c>
      <c r="H390" s="106">
        <v>450</v>
      </c>
      <c r="I390" s="105">
        <v>370</v>
      </c>
      <c r="J390" s="106">
        <v>910</v>
      </c>
      <c r="K390" s="107">
        <v>370</v>
      </c>
      <c r="M390" s="98" t="s">
        <v>98</v>
      </c>
      <c r="N390" s="194">
        <f t="shared" si="13"/>
        <v>0.30232558139534882</v>
      </c>
      <c r="O390" s="72">
        <f t="shared" si="9"/>
        <v>0.14950166112956811</v>
      </c>
      <c r="P390" s="70">
        <f t="shared" si="10"/>
        <v>0.12292358803986711</v>
      </c>
      <c r="Q390" s="72">
        <f t="shared" si="11"/>
        <v>0.30232558139534882</v>
      </c>
      <c r="R390" s="73">
        <f t="shared" si="12"/>
        <v>0.12292358803986711</v>
      </c>
    </row>
    <row r="391" spans="1:18" x14ac:dyDescent="0.3">
      <c r="A391" s="3"/>
      <c r="E391" s="98" t="s">
        <v>99</v>
      </c>
      <c r="F391" s="221">
        <v>2610</v>
      </c>
      <c r="G391" s="222">
        <v>790</v>
      </c>
      <c r="H391" s="106">
        <v>320</v>
      </c>
      <c r="I391" s="105">
        <v>790</v>
      </c>
      <c r="J391" s="106">
        <v>320</v>
      </c>
      <c r="K391" s="107">
        <v>390</v>
      </c>
      <c r="M391" s="98" t="s">
        <v>99</v>
      </c>
      <c r="N391" s="194">
        <f t="shared" si="13"/>
        <v>0.30268199233716475</v>
      </c>
      <c r="O391" s="72">
        <f t="shared" si="9"/>
        <v>0.12260536398467432</v>
      </c>
      <c r="P391" s="70">
        <f t="shared" si="10"/>
        <v>0.30268199233716475</v>
      </c>
      <c r="Q391" s="72">
        <f t="shared" si="11"/>
        <v>0.12260536398467432</v>
      </c>
      <c r="R391" s="73">
        <f t="shared" si="12"/>
        <v>0.14942528735632185</v>
      </c>
    </row>
    <row r="392" spans="1:18" x14ac:dyDescent="0.3">
      <c r="A392" s="3"/>
      <c r="D392" s="98"/>
      <c r="E392" s="187"/>
      <c r="F392" s="221"/>
      <c r="G392" s="222"/>
      <c r="H392" s="106"/>
      <c r="I392" s="105"/>
      <c r="J392" s="106"/>
      <c r="K392" s="107"/>
    </row>
    <row r="393" spans="1:18" x14ac:dyDescent="0.3">
      <c r="A393" s="3"/>
      <c r="D393" s="98"/>
      <c r="E393" s="187"/>
      <c r="F393" s="221"/>
      <c r="G393" s="222"/>
      <c r="H393" s="106"/>
      <c r="I393" s="105"/>
      <c r="J393" s="106"/>
      <c r="K393" s="107"/>
    </row>
    <row r="394" spans="1:18" x14ac:dyDescent="0.3">
      <c r="A394" s="3"/>
      <c r="D394" s="98"/>
      <c r="E394" s="187"/>
      <c r="F394" s="221"/>
      <c r="G394" s="222"/>
      <c r="H394" s="106"/>
      <c r="I394" s="105"/>
      <c r="J394" s="106"/>
      <c r="K394" s="107"/>
    </row>
    <row r="395" spans="1:18" x14ac:dyDescent="0.3">
      <c r="A395" s="3"/>
      <c r="D395" s="98"/>
      <c r="E395" s="187"/>
      <c r="F395" s="221"/>
      <c r="G395" s="222"/>
      <c r="H395" s="106"/>
      <c r="I395" s="105"/>
      <c r="J395" s="106"/>
      <c r="K395" s="107"/>
    </row>
    <row r="396" spans="1:18" x14ac:dyDescent="0.3">
      <c r="A396" s="3"/>
      <c r="D396" s="98"/>
      <c r="E396" s="187"/>
      <c r="F396" s="221"/>
      <c r="G396" s="222"/>
      <c r="H396" s="106"/>
      <c r="I396" s="105"/>
      <c r="J396" s="106"/>
      <c r="K396" s="107"/>
    </row>
    <row r="397" spans="1:18" x14ac:dyDescent="0.3">
      <c r="A397" s="3"/>
      <c r="D397" s="98"/>
      <c r="E397" s="187"/>
      <c r="F397" s="221"/>
      <c r="G397" s="222"/>
      <c r="H397" s="106"/>
      <c r="I397" s="105"/>
      <c r="J397" s="106"/>
      <c r="K397" s="107"/>
    </row>
    <row r="398" spans="1:18" x14ac:dyDescent="0.3">
      <c r="A398" s="3"/>
      <c r="D398" s="98"/>
      <c r="E398" s="187"/>
      <c r="F398" s="221"/>
      <c r="G398" s="222"/>
      <c r="H398" s="106"/>
      <c r="I398" s="105"/>
      <c r="J398" s="106"/>
      <c r="K398" s="107"/>
    </row>
    <row r="399" spans="1:18" x14ac:dyDescent="0.3">
      <c r="A399" s="3"/>
      <c r="D399" s="98"/>
      <c r="E399" s="187"/>
      <c r="F399" s="221"/>
      <c r="G399" s="222"/>
      <c r="H399" s="106"/>
      <c r="I399" s="105"/>
      <c r="J399" s="106"/>
      <c r="K399" s="107"/>
    </row>
    <row r="400" spans="1:18" x14ac:dyDescent="0.3">
      <c r="A400" s="3"/>
      <c r="D400" s="98"/>
      <c r="E400" s="187"/>
      <c r="F400" s="221"/>
      <c r="G400" s="222"/>
      <c r="H400" s="106"/>
      <c r="I400" s="105"/>
      <c r="J400" s="106"/>
      <c r="K400" s="107"/>
    </row>
    <row r="401" spans="1:11" x14ac:dyDescent="0.3">
      <c r="A401" s="3"/>
      <c r="D401" s="98"/>
      <c r="E401" s="187"/>
      <c r="F401" s="221"/>
      <c r="G401" s="222"/>
      <c r="H401" s="106"/>
      <c r="I401" s="105"/>
      <c r="J401" s="106"/>
      <c r="K401" s="107"/>
    </row>
    <row r="402" spans="1:11" x14ac:dyDescent="0.3">
      <c r="A402" s="3"/>
      <c r="D402" s="98"/>
      <c r="E402" s="187"/>
      <c r="F402" s="221"/>
      <c r="G402" s="222"/>
      <c r="H402" s="106"/>
      <c r="I402" s="105"/>
      <c r="J402" s="106"/>
      <c r="K402" s="107"/>
    </row>
    <row r="403" spans="1:11" x14ac:dyDescent="0.3">
      <c r="A403" s="3"/>
      <c r="D403" s="98"/>
      <c r="E403" s="187"/>
      <c r="F403" s="221"/>
      <c r="G403" s="222"/>
      <c r="H403" s="106"/>
      <c r="I403" s="105"/>
      <c r="J403" s="106"/>
      <c r="K403" s="107"/>
    </row>
    <row r="404" spans="1:11" s="1" customFormat="1" x14ac:dyDescent="0.3">
      <c r="A404" s="3"/>
      <c r="B404" s="2"/>
      <c r="D404" s="98"/>
      <c r="E404" s="187"/>
      <c r="F404" s="221"/>
      <c r="G404" s="222"/>
      <c r="H404" s="106"/>
      <c r="I404" s="105"/>
      <c r="J404" s="106"/>
      <c r="K404" s="107"/>
    </row>
    <row r="405" spans="1:11" x14ac:dyDescent="0.3">
      <c r="A405" s="3"/>
      <c r="D405" s="98"/>
      <c r="E405" s="187"/>
      <c r="F405" s="221"/>
      <c r="G405" s="222"/>
      <c r="H405" s="106"/>
      <c r="I405" s="105"/>
      <c r="J405" s="106"/>
      <c r="K405" s="107"/>
    </row>
    <row r="406" spans="1:11" x14ac:dyDescent="0.3">
      <c r="A406" s="3"/>
      <c r="D406" s="98"/>
      <c r="E406" s="187"/>
      <c r="F406" s="221"/>
      <c r="G406" s="222"/>
      <c r="H406" s="106"/>
      <c r="I406" s="105"/>
      <c r="J406" s="106"/>
      <c r="K406" s="107"/>
    </row>
    <row r="407" spans="1:11" x14ac:dyDescent="0.3">
      <c r="A407" s="3"/>
      <c r="D407" s="98"/>
      <c r="E407" s="187"/>
      <c r="F407" s="221"/>
      <c r="G407" s="222"/>
      <c r="H407" s="106"/>
      <c r="I407" s="105"/>
      <c r="J407" s="106"/>
      <c r="K407" s="107"/>
    </row>
    <row r="408" spans="1:11" s="1" customFormat="1" x14ac:dyDescent="0.3">
      <c r="A408" s="3"/>
      <c r="B408" s="2"/>
      <c r="D408" s="98"/>
      <c r="E408" s="187"/>
      <c r="F408" s="221"/>
      <c r="G408" s="222"/>
      <c r="H408" s="106"/>
      <c r="I408" s="105"/>
      <c r="J408" s="106"/>
      <c r="K408" s="107"/>
    </row>
    <row r="409" spans="1:11" x14ac:dyDescent="0.3">
      <c r="A409" s="3"/>
      <c r="D409" s="98"/>
      <c r="E409" s="187"/>
      <c r="F409" s="221"/>
      <c r="G409" s="222"/>
      <c r="H409" s="106"/>
      <c r="I409" s="105"/>
      <c r="J409" s="106"/>
      <c r="K409" s="107"/>
    </row>
    <row r="410" spans="1:11" x14ac:dyDescent="0.3">
      <c r="A410" s="3"/>
      <c r="D410" s="98"/>
      <c r="E410" s="187"/>
      <c r="F410" s="221"/>
      <c r="G410" s="222"/>
      <c r="H410" s="106"/>
      <c r="I410" s="105"/>
      <c r="J410" s="106"/>
      <c r="K410" s="107"/>
    </row>
    <row r="411" spans="1:11" x14ac:dyDescent="0.3">
      <c r="A411" s="3"/>
      <c r="D411" s="98"/>
      <c r="E411" s="187"/>
      <c r="F411" s="221"/>
      <c r="G411" s="222"/>
      <c r="H411" s="106"/>
      <c r="I411" s="105"/>
      <c r="J411" s="106"/>
      <c r="K411" s="107"/>
    </row>
    <row r="412" spans="1:11" x14ac:dyDescent="0.3">
      <c r="A412" s="3"/>
      <c r="D412" s="98"/>
      <c r="E412" s="187"/>
      <c r="F412" s="221"/>
      <c r="G412" s="222"/>
      <c r="H412" s="106"/>
      <c r="I412" s="105"/>
      <c r="J412" s="106"/>
      <c r="K412" s="107"/>
    </row>
    <row r="413" spans="1:11" s="1" customFormat="1" x14ac:dyDescent="0.3">
      <c r="B413" s="2"/>
      <c r="D413" s="108"/>
      <c r="E413" s="190"/>
      <c r="F413" s="223"/>
      <c r="G413" s="224"/>
      <c r="H413" s="116"/>
      <c r="I413" s="115"/>
      <c r="J413" s="116"/>
      <c r="K413" s="117"/>
    </row>
    <row r="414" spans="1:11" s="1" customFormat="1" x14ac:dyDescent="0.3">
      <c r="B414" s="2"/>
      <c r="E414" s="203" t="s">
        <v>128</v>
      </c>
      <c r="F414" s="225">
        <f t="shared" ref="F414:K414" si="14">SUM(F384:F413)</f>
        <v>19440</v>
      </c>
      <c r="G414" s="226">
        <f t="shared" si="14"/>
        <v>4100</v>
      </c>
      <c r="H414" s="227">
        <f t="shared" si="14"/>
        <v>4020</v>
      </c>
      <c r="I414" s="228">
        <f t="shared" si="14"/>
        <v>3600</v>
      </c>
      <c r="J414" s="227">
        <f t="shared" si="14"/>
        <v>3790</v>
      </c>
      <c r="K414" s="229">
        <f t="shared" si="14"/>
        <v>3930</v>
      </c>
    </row>
    <row r="415" spans="1:11" x14ac:dyDescent="0.3">
      <c r="F415" s="39" t="s">
        <v>22</v>
      </c>
    </row>
    <row r="416" spans="1:11" x14ac:dyDescent="0.3">
      <c r="F416" s="39"/>
    </row>
    <row r="417" spans="1:11" ht="18" x14ac:dyDescent="0.3">
      <c r="A417" s="3"/>
      <c r="B417" s="9" t="s">
        <v>160</v>
      </c>
      <c r="G417" s="79"/>
      <c r="J417" s="79"/>
    </row>
    <row r="418" spans="1:11" s="81" customFormat="1" ht="28.8" x14ac:dyDescent="0.3">
      <c r="B418" s="82"/>
      <c r="D418" s="327" t="s">
        <v>55</v>
      </c>
      <c r="E418" s="328"/>
      <c r="F418" s="139" t="s">
        <v>161</v>
      </c>
      <c r="G418" s="131" t="s">
        <v>162</v>
      </c>
      <c r="H418" s="131"/>
      <c r="I418" s="130"/>
      <c r="J418" s="140"/>
      <c r="K418" s="132"/>
    </row>
    <row r="419" spans="1:11" s="1" customFormat="1" x14ac:dyDescent="0.3">
      <c r="B419" s="2"/>
      <c r="D419" s="88" t="s">
        <v>28</v>
      </c>
      <c r="E419" s="181" t="s">
        <v>83</v>
      </c>
      <c r="F419" s="219" t="s">
        <v>77</v>
      </c>
      <c r="G419" s="220" t="s">
        <v>77</v>
      </c>
      <c r="H419" s="145"/>
      <c r="I419" s="146"/>
      <c r="J419" s="145"/>
      <c r="K419" s="147"/>
    </row>
    <row r="420" spans="1:11" x14ac:dyDescent="0.3">
      <c r="D420" s="98" t="s">
        <v>29</v>
      </c>
      <c r="E420" s="187" t="s">
        <v>83</v>
      </c>
      <c r="F420" s="221" t="s">
        <v>163</v>
      </c>
      <c r="G420" s="222" t="s">
        <v>164</v>
      </c>
      <c r="H420" s="106"/>
      <c r="I420" s="105"/>
      <c r="J420" s="106"/>
      <c r="K420" s="107"/>
    </row>
    <row r="421" spans="1:11" x14ac:dyDescent="0.3">
      <c r="D421" s="98" t="s">
        <v>95</v>
      </c>
      <c r="E421" s="187" t="s">
        <v>165</v>
      </c>
      <c r="F421" s="221" t="s">
        <v>166</v>
      </c>
      <c r="G421" s="222" t="s">
        <v>167</v>
      </c>
      <c r="H421" s="106"/>
      <c r="I421" s="105"/>
      <c r="J421" s="106"/>
      <c r="K421" s="107"/>
    </row>
    <row r="422" spans="1:11" x14ac:dyDescent="0.3">
      <c r="D422" s="98" t="s">
        <v>93</v>
      </c>
      <c r="E422" s="187" t="s">
        <v>165</v>
      </c>
      <c r="F422" s="221" t="s">
        <v>166</v>
      </c>
      <c r="G422" s="222" t="s">
        <v>167</v>
      </c>
      <c r="H422" s="106"/>
      <c r="I422" s="105"/>
      <c r="J422" s="106"/>
      <c r="K422" s="107"/>
    </row>
    <row r="423" spans="1:11" x14ac:dyDescent="0.3">
      <c r="A423" s="3"/>
      <c r="D423" s="98" t="s">
        <v>96</v>
      </c>
      <c r="E423" s="187" t="s">
        <v>85</v>
      </c>
      <c r="F423" s="221" t="s">
        <v>77</v>
      </c>
      <c r="G423" s="222" t="s">
        <v>77</v>
      </c>
      <c r="H423" s="106"/>
      <c r="I423" s="105"/>
      <c r="J423" s="106"/>
      <c r="K423" s="107"/>
    </row>
    <row r="424" spans="1:11" x14ac:dyDescent="0.3">
      <c r="A424" s="3"/>
      <c r="D424" s="98" t="s">
        <v>97</v>
      </c>
      <c r="E424" s="187" t="s">
        <v>85</v>
      </c>
      <c r="F424" s="221" t="s">
        <v>77</v>
      </c>
      <c r="G424" s="222" t="s">
        <v>77</v>
      </c>
      <c r="H424" s="106"/>
      <c r="I424" s="105"/>
      <c r="J424" s="106"/>
      <c r="K424" s="107"/>
    </row>
    <row r="425" spans="1:11" x14ac:dyDescent="0.3">
      <c r="A425" s="3"/>
      <c r="D425" s="98" t="s">
        <v>98</v>
      </c>
      <c r="E425" s="187" t="s">
        <v>168</v>
      </c>
      <c r="F425" s="221" t="s">
        <v>169</v>
      </c>
      <c r="G425" s="222" t="s">
        <v>167</v>
      </c>
      <c r="H425" s="106"/>
      <c r="I425" s="105"/>
      <c r="J425" s="106"/>
      <c r="K425" s="107"/>
    </row>
    <row r="426" spans="1:11" x14ac:dyDescent="0.3">
      <c r="A426" s="3"/>
      <c r="D426" s="98" t="s">
        <v>99</v>
      </c>
      <c r="E426" s="187" t="s">
        <v>168</v>
      </c>
      <c r="F426" s="221" t="s">
        <v>170</v>
      </c>
      <c r="G426" s="222" t="s">
        <v>164</v>
      </c>
      <c r="H426" s="106"/>
      <c r="I426" s="105"/>
      <c r="J426" s="106"/>
      <c r="K426" s="107"/>
    </row>
    <row r="427" spans="1:11" x14ac:dyDescent="0.3">
      <c r="A427" s="3"/>
      <c r="D427" s="98"/>
      <c r="E427" s="187"/>
      <c r="F427" s="221"/>
      <c r="G427" s="222"/>
      <c r="H427" s="106"/>
      <c r="I427" s="105"/>
      <c r="J427" s="106"/>
      <c r="K427" s="107"/>
    </row>
    <row r="428" spans="1:11" x14ac:dyDescent="0.3">
      <c r="A428" s="3"/>
      <c r="D428" s="98"/>
      <c r="E428" s="187"/>
      <c r="F428" s="221"/>
      <c r="G428" s="222"/>
      <c r="H428" s="106"/>
      <c r="I428" s="105"/>
      <c r="J428" s="106"/>
      <c r="K428" s="107"/>
    </row>
    <row r="429" spans="1:11" x14ac:dyDescent="0.3">
      <c r="A429" s="3"/>
      <c r="D429" s="98"/>
      <c r="E429" s="187"/>
      <c r="F429" s="221"/>
      <c r="G429" s="222"/>
      <c r="H429" s="106"/>
      <c r="I429" s="105"/>
      <c r="J429" s="106"/>
      <c r="K429" s="107"/>
    </row>
    <row r="430" spans="1:11" x14ac:dyDescent="0.3">
      <c r="A430" s="3"/>
      <c r="D430" s="98"/>
      <c r="E430" s="187"/>
      <c r="F430" s="221"/>
      <c r="G430" s="222"/>
      <c r="H430" s="106"/>
      <c r="I430" s="105"/>
      <c r="J430" s="106"/>
      <c r="K430" s="107"/>
    </row>
    <row r="431" spans="1:11" x14ac:dyDescent="0.3">
      <c r="A431" s="3"/>
      <c r="D431" s="98"/>
      <c r="E431" s="187"/>
      <c r="F431" s="221"/>
      <c r="G431" s="222"/>
      <c r="H431" s="106"/>
      <c r="I431" s="105"/>
      <c r="J431" s="106"/>
      <c r="K431" s="107"/>
    </row>
    <row r="432" spans="1:11" x14ac:dyDescent="0.3">
      <c r="A432" s="3"/>
      <c r="D432" s="98"/>
      <c r="E432" s="187"/>
      <c r="F432" s="221"/>
      <c r="G432" s="222"/>
      <c r="H432" s="106"/>
      <c r="I432" s="105"/>
      <c r="J432" s="106"/>
      <c r="K432" s="107"/>
    </row>
    <row r="433" spans="1:11" x14ac:dyDescent="0.3">
      <c r="A433" s="3"/>
      <c r="D433" s="98"/>
      <c r="E433" s="187"/>
      <c r="F433" s="221"/>
      <c r="G433" s="222"/>
      <c r="H433" s="106"/>
      <c r="I433" s="105"/>
      <c r="J433" s="106"/>
      <c r="K433" s="107"/>
    </row>
    <row r="434" spans="1:11" x14ac:dyDescent="0.3">
      <c r="A434" s="3"/>
      <c r="D434" s="98"/>
      <c r="E434" s="187"/>
      <c r="F434" s="221"/>
      <c r="G434" s="222"/>
      <c r="H434" s="106"/>
      <c r="I434" s="105"/>
      <c r="J434" s="106"/>
      <c r="K434" s="107"/>
    </row>
    <row r="435" spans="1:11" x14ac:dyDescent="0.3">
      <c r="A435" s="3"/>
      <c r="D435" s="98"/>
      <c r="E435" s="187"/>
      <c r="F435" s="221"/>
      <c r="G435" s="222"/>
      <c r="H435" s="106"/>
      <c r="I435" s="105"/>
      <c r="J435" s="106"/>
      <c r="K435" s="107"/>
    </row>
    <row r="436" spans="1:11" x14ac:dyDescent="0.3">
      <c r="A436" s="3"/>
      <c r="D436" s="98"/>
      <c r="E436" s="187"/>
      <c r="F436" s="221"/>
      <c r="G436" s="222"/>
      <c r="H436" s="106"/>
      <c r="I436" s="105"/>
      <c r="J436" s="106"/>
      <c r="K436" s="107"/>
    </row>
    <row r="437" spans="1:11" x14ac:dyDescent="0.3">
      <c r="A437" s="3"/>
      <c r="D437" s="98"/>
      <c r="E437" s="187"/>
      <c r="F437" s="221"/>
      <c r="G437" s="222"/>
      <c r="H437" s="106"/>
      <c r="I437" s="105"/>
      <c r="J437" s="106"/>
      <c r="K437" s="107"/>
    </row>
    <row r="438" spans="1:11" x14ac:dyDescent="0.3">
      <c r="A438" s="3"/>
      <c r="D438" s="98"/>
      <c r="E438" s="187"/>
      <c r="F438" s="221"/>
      <c r="G438" s="222"/>
      <c r="H438" s="106"/>
      <c r="I438" s="105"/>
      <c r="J438" s="106"/>
      <c r="K438" s="107"/>
    </row>
    <row r="439" spans="1:11" s="1" customFormat="1" x14ac:dyDescent="0.3">
      <c r="A439" s="3"/>
      <c r="B439" s="2"/>
      <c r="D439" s="98"/>
      <c r="E439" s="187"/>
      <c r="F439" s="221"/>
      <c r="G439" s="222"/>
      <c r="H439" s="106"/>
      <c r="I439" s="105"/>
      <c r="J439" s="106"/>
      <c r="K439" s="107"/>
    </row>
    <row r="440" spans="1:11" x14ac:dyDescent="0.3">
      <c r="A440" s="3"/>
      <c r="D440" s="98"/>
      <c r="E440" s="187"/>
      <c r="F440" s="221"/>
      <c r="G440" s="222"/>
      <c r="H440" s="106"/>
      <c r="I440" s="105"/>
      <c r="J440" s="106"/>
      <c r="K440" s="107"/>
    </row>
    <row r="441" spans="1:11" x14ac:dyDescent="0.3">
      <c r="A441" s="3"/>
      <c r="D441" s="98"/>
      <c r="E441" s="187"/>
      <c r="F441" s="221"/>
      <c r="G441" s="222"/>
      <c r="H441" s="106"/>
      <c r="I441" s="105"/>
      <c r="J441" s="106"/>
      <c r="K441" s="107"/>
    </row>
    <row r="442" spans="1:11" x14ac:dyDescent="0.3">
      <c r="A442" s="3"/>
      <c r="D442" s="98"/>
      <c r="E442" s="187"/>
      <c r="F442" s="221"/>
      <c r="G442" s="222"/>
      <c r="H442" s="106"/>
      <c r="I442" s="105"/>
      <c r="J442" s="106"/>
      <c r="K442" s="107"/>
    </row>
    <row r="443" spans="1:11" s="1" customFormat="1" x14ac:dyDescent="0.3">
      <c r="A443" s="3"/>
      <c r="B443" s="2"/>
      <c r="D443" s="98"/>
      <c r="E443" s="187"/>
      <c r="F443" s="221"/>
      <c r="G443" s="222"/>
      <c r="H443" s="106"/>
      <c r="I443" s="105"/>
      <c r="J443" s="106"/>
      <c r="K443" s="107"/>
    </row>
    <row r="444" spans="1:11" x14ac:dyDescent="0.3">
      <c r="A444" s="3"/>
      <c r="D444" s="98"/>
      <c r="E444" s="187"/>
      <c r="F444" s="221"/>
      <c r="G444" s="222"/>
      <c r="H444" s="106"/>
      <c r="I444" s="105"/>
      <c r="J444" s="106"/>
      <c r="K444" s="107"/>
    </row>
    <row r="445" spans="1:11" x14ac:dyDescent="0.3">
      <c r="A445" s="3"/>
      <c r="D445" s="98"/>
      <c r="E445" s="187"/>
      <c r="F445" s="221"/>
      <c r="G445" s="222"/>
      <c r="H445" s="106"/>
      <c r="I445" s="105"/>
      <c r="J445" s="106"/>
      <c r="K445" s="107"/>
    </row>
    <row r="446" spans="1:11" x14ac:dyDescent="0.3">
      <c r="A446" s="3"/>
      <c r="D446" s="98"/>
      <c r="E446" s="187"/>
      <c r="F446" s="221"/>
      <c r="G446" s="222"/>
      <c r="H446" s="106"/>
      <c r="I446" s="105"/>
      <c r="J446" s="106"/>
      <c r="K446" s="107"/>
    </row>
    <row r="447" spans="1:11" x14ac:dyDescent="0.3">
      <c r="A447" s="3"/>
      <c r="D447" s="98"/>
      <c r="E447" s="187"/>
      <c r="F447" s="221"/>
      <c r="G447" s="222"/>
      <c r="H447" s="106"/>
      <c r="I447" s="105"/>
      <c r="J447" s="106"/>
      <c r="K447" s="107"/>
    </row>
    <row r="448" spans="1:11" s="1" customFormat="1" x14ac:dyDescent="0.3">
      <c r="B448" s="2"/>
      <c r="D448" s="108"/>
      <c r="E448" s="190"/>
      <c r="F448" s="223"/>
      <c r="G448" s="224"/>
      <c r="H448" s="116"/>
      <c r="I448" s="115"/>
      <c r="J448" s="116"/>
      <c r="K448" s="117"/>
    </row>
    <row r="449" spans="1:11" s="1" customFormat="1" x14ac:dyDescent="0.3">
      <c r="B449" s="2"/>
      <c r="E449" s="203"/>
      <c r="F449" s="225"/>
      <c r="G449" s="226"/>
      <c r="H449" s="227"/>
      <c r="I449" s="228"/>
      <c r="J449" s="227"/>
      <c r="K449" s="229"/>
    </row>
    <row r="450" spans="1:11" x14ac:dyDescent="0.3">
      <c r="F450" s="39"/>
    </row>
    <row r="452" spans="1:11" s="5" customFormat="1" ht="23.4" x14ac:dyDescent="0.3">
      <c r="A452" s="6" t="s">
        <v>171</v>
      </c>
      <c r="B452" s="7"/>
      <c r="E452" s="137"/>
      <c r="F452" s="137"/>
      <c r="G452" s="138"/>
      <c r="H452" s="8"/>
      <c r="I452" s="8"/>
      <c r="J452" s="138"/>
      <c r="K452" s="8"/>
    </row>
    <row r="453" spans="1:11" ht="18" x14ac:dyDescent="0.3">
      <c r="B453" s="9" t="s">
        <v>172</v>
      </c>
    </row>
    <row r="454" spans="1:11" s="81" customFormat="1" x14ac:dyDescent="0.3">
      <c r="B454" s="82"/>
      <c r="D454" s="327" t="s">
        <v>55</v>
      </c>
      <c r="E454" s="328"/>
      <c r="F454" s="179" t="s">
        <v>128</v>
      </c>
      <c r="G454" s="139" t="s">
        <v>40</v>
      </c>
      <c r="H454" s="131" t="s">
        <v>41</v>
      </c>
      <c r="I454" s="130" t="s">
        <v>42</v>
      </c>
      <c r="J454" s="165"/>
    </row>
    <row r="455" spans="1:11" s="1" customFormat="1" x14ac:dyDescent="0.3">
      <c r="B455" s="2"/>
      <c r="D455" s="88"/>
      <c r="E455" s="181" t="s">
        <v>83</v>
      </c>
      <c r="F455" s="219">
        <v>66</v>
      </c>
      <c r="G455" s="220">
        <v>33</v>
      </c>
      <c r="H455" s="145">
        <v>25</v>
      </c>
      <c r="I455" s="146">
        <v>8</v>
      </c>
      <c r="J455" s="266"/>
    </row>
    <row r="456" spans="1:11" x14ac:dyDescent="0.3">
      <c r="D456" s="98"/>
      <c r="E456" s="187" t="s">
        <v>84</v>
      </c>
      <c r="F456" s="221">
        <v>122</v>
      </c>
      <c r="G456" s="222">
        <v>52</v>
      </c>
      <c r="H456" s="106">
        <v>36</v>
      </c>
      <c r="I456" s="105">
        <v>34</v>
      </c>
      <c r="J456" s="267"/>
      <c r="K456" s="3"/>
    </row>
    <row r="457" spans="1:11" x14ac:dyDescent="0.3">
      <c r="A457" s="3"/>
      <c r="D457" s="98"/>
      <c r="E457" s="187" t="s">
        <v>85</v>
      </c>
      <c r="F457" s="221">
        <v>60</v>
      </c>
      <c r="G457" s="222">
        <v>10</v>
      </c>
      <c r="H457" s="106">
        <v>30</v>
      </c>
      <c r="I457" s="105">
        <v>20</v>
      </c>
      <c r="J457" s="267"/>
      <c r="K457" s="3"/>
    </row>
    <row r="458" spans="1:11" x14ac:dyDescent="0.3">
      <c r="A458" s="3"/>
      <c r="D458" s="98"/>
      <c r="E458" s="187" t="s">
        <v>86</v>
      </c>
      <c r="F458" s="221">
        <v>60</v>
      </c>
      <c r="G458" s="222">
        <v>45</v>
      </c>
      <c r="H458" s="106">
        <v>15</v>
      </c>
      <c r="I458" s="105">
        <v>0</v>
      </c>
      <c r="J458" s="267"/>
      <c r="K458" s="3"/>
    </row>
    <row r="459" spans="1:11" x14ac:dyDescent="0.3">
      <c r="A459" s="3"/>
      <c r="D459" s="98"/>
      <c r="E459" s="187"/>
      <c r="F459" s="221"/>
      <c r="G459" s="222"/>
      <c r="H459" s="106"/>
      <c r="I459" s="105"/>
      <c r="J459" s="267"/>
      <c r="K459" s="3"/>
    </row>
    <row r="460" spans="1:11" s="1" customFormat="1" x14ac:dyDescent="0.3">
      <c r="B460" s="2"/>
      <c r="D460" s="108"/>
      <c r="E460" s="190"/>
      <c r="F460" s="223"/>
      <c r="G460" s="224"/>
      <c r="H460" s="116"/>
      <c r="I460" s="115"/>
      <c r="J460" s="268"/>
    </row>
    <row r="461" spans="1:11" s="1" customFormat="1" x14ac:dyDescent="0.3">
      <c r="B461" s="2"/>
      <c r="E461" s="203" t="s">
        <v>128</v>
      </c>
      <c r="F461" s="225">
        <f>SUM(F455:F460)</f>
        <v>308</v>
      </c>
      <c r="G461" s="226">
        <f>SUM(G455:G460)</f>
        <v>140</v>
      </c>
      <c r="H461" s="227">
        <f>SUM(H455:H460)</f>
        <v>106</v>
      </c>
      <c r="I461" s="228">
        <f>SUM(I455:I460)</f>
        <v>62</v>
      </c>
      <c r="J461" s="269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173</v>
      </c>
      <c r="G463" s="79"/>
      <c r="J463" s="4"/>
      <c r="K463" s="3"/>
    </row>
    <row r="464" spans="1:11" s="81" customFormat="1" x14ac:dyDescent="0.3">
      <c r="B464" s="82"/>
      <c r="D464" s="327" t="s">
        <v>55</v>
      </c>
      <c r="E464" s="328"/>
      <c r="F464" s="179" t="s">
        <v>128</v>
      </c>
      <c r="G464" s="139" t="s">
        <v>40</v>
      </c>
      <c r="H464" s="131" t="s">
        <v>41</v>
      </c>
      <c r="I464" s="130" t="s">
        <v>42</v>
      </c>
      <c r="J464" s="165"/>
    </row>
    <row r="465" spans="1:11" s="1" customFormat="1" x14ac:dyDescent="0.3">
      <c r="B465" s="2"/>
      <c r="D465" s="88" t="s">
        <v>28</v>
      </c>
      <c r="E465" s="181" t="s">
        <v>83</v>
      </c>
      <c r="F465" s="219">
        <v>39</v>
      </c>
      <c r="G465" s="220">
        <v>13</v>
      </c>
      <c r="H465" s="145">
        <v>22</v>
      </c>
      <c r="I465" s="146">
        <v>4</v>
      </c>
      <c r="J465" s="266"/>
    </row>
    <row r="466" spans="1:11" x14ac:dyDescent="0.3">
      <c r="D466" s="98" t="s">
        <v>29</v>
      </c>
      <c r="E466" s="187" t="s">
        <v>83</v>
      </c>
      <c r="F466" s="221">
        <v>27</v>
      </c>
      <c r="G466" s="222">
        <v>20</v>
      </c>
      <c r="H466" s="106">
        <v>3</v>
      </c>
      <c r="I466" s="105">
        <v>4</v>
      </c>
      <c r="J466" s="267"/>
      <c r="K466" s="3"/>
    </row>
    <row r="467" spans="1:11" x14ac:dyDescent="0.3">
      <c r="D467" s="98" t="s">
        <v>93</v>
      </c>
      <c r="E467" s="187" t="s">
        <v>84</v>
      </c>
      <c r="F467" s="221">
        <v>60</v>
      </c>
      <c r="G467" s="222">
        <v>22</v>
      </c>
      <c r="H467" s="106">
        <v>22</v>
      </c>
      <c r="I467" s="105">
        <v>16</v>
      </c>
      <c r="J467" s="267"/>
      <c r="K467" s="3"/>
    </row>
    <row r="468" spans="1:11" x14ac:dyDescent="0.3">
      <c r="D468" s="98" t="s">
        <v>95</v>
      </c>
      <c r="E468" s="187" t="s">
        <v>84</v>
      </c>
      <c r="F468" s="221">
        <v>62</v>
      </c>
      <c r="G468" s="222">
        <v>30</v>
      </c>
      <c r="H468" s="106">
        <v>14</v>
      </c>
      <c r="I468" s="105">
        <v>18</v>
      </c>
      <c r="J468" s="267"/>
      <c r="K468" s="3"/>
    </row>
    <row r="469" spans="1:11" x14ac:dyDescent="0.3">
      <c r="A469" s="3"/>
      <c r="D469" s="98" t="s">
        <v>96</v>
      </c>
      <c r="E469" s="187" t="s">
        <v>85</v>
      </c>
      <c r="F469" s="221">
        <v>30</v>
      </c>
      <c r="G469" s="222">
        <v>5</v>
      </c>
      <c r="H469" s="106">
        <v>15</v>
      </c>
      <c r="I469" s="105">
        <v>10</v>
      </c>
      <c r="J469" s="267"/>
      <c r="K469" s="3"/>
    </row>
    <row r="470" spans="1:11" x14ac:dyDescent="0.3">
      <c r="A470" s="3"/>
      <c r="D470" s="98" t="s">
        <v>97</v>
      </c>
      <c r="E470" s="187" t="s">
        <v>85</v>
      </c>
      <c r="F470" s="221">
        <v>30</v>
      </c>
      <c r="G470" s="222">
        <v>5</v>
      </c>
      <c r="H470" s="106">
        <v>15</v>
      </c>
      <c r="I470" s="105">
        <v>10</v>
      </c>
      <c r="J470" s="267"/>
      <c r="K470" s="3"/>
    </row>
    <row r="471" spans="1:11" x14ac:dyDescent="0.3">
      <c r="A471" s="3"/>
      <c r="D471" s="98" t="s">
        <v>98</v>
      </c>
      <c r="E471" s="187" t="s">
        <v>86</v>
      </c>
      <c r="F471" s="221">
        <v>28</v>
      </c>
      <c r="G471" s="222">
        <v>23</v>
      </c>
      <c r="H471" s="106">
        <v>5</v>
      </c>
      <c r="I471" s="105">
        <v>0</v>
      </c>
      <c r="J471" s="267"/>
      <c r="K471" s="3"/>
    </row>
    <row r="472" spans="1:11" x14ac:dyDescent="0.3">
      <c r="A472" s="3"/>
      <c r="D472" s="98" t="s">
        <v>99</v>
      </c>
      <c r="E472" s="187" t="s">
        <v>86</v>
      </c>
      <c r="F472" s="221">
        <v>32</v>
      </c>
      <c r="G472" s="222">
        <v>22</v>
      </c>
      <c r="H472" s="106">
        <v>10</v>
      </c>
      <c r="I472" s="105">
        <v>0</v>
      </c>
      <c r="J472" s="267"/>
      <c r="K472" s="3"/>
    </row>
    <row r="473" spans="1:11" x14ac:dyDescent="0.3">
      <c r="A473" s="3"/>
      <c r="D473" s="98"/>
      <c r="E473" s="187"/>
      <c r="F473" s="221"/>
      <c r="G473" s="222"/>
      <c r="H473" s="106"/>
      <c r="I473" s="105"/>
      <c r="J473" s="267"/>
      <c r="K473" s="3"/>
    </row>
    <row r="474" spans="1:11" x14ac:dyDescent="0.3">
      <c r="A474" s="3"/>
      <c r="D474" s="98"/>
      <c r="E474" s="187"/>
      <c r="F474" s="221"/>
      <c r="G474" s="222"/>
      <c r="H474" s="106"/>
      <c r="I474" s="105"/>
      <c r="J474" s="267"/>
      <c r="K474" s="3"/>
    </row>
    <row r="475" spans="1:11" x14ac:dyDescent="0.3">
      <c r="A475" s="3"/>
      <c r="D475" s="98"/>
      <c r="E475" s="187"/>
      <c r="F475" s="221"/>
      <c r="G475" s="222"/>
      <c r="H475" s="106"/>
      <c r="I475" s="105"/>
      <c r="J475" s="267"/>
      <c r="K475" s="3"/>
    </row>
    <row r="476" spans="1:11" x14ac:dyDescent="0.3">
      <c r="A476" s="3"/>
      <c r="D476" s="98"/>
      <c r="E476" s="187"/>
      <c r="F476" s="221"/>
      <c r="G476" s="222"/>
      <c r="H476" s="106"/>
      <c r="I476" s="105"/>
      <c r="J476" s="267"/>
      <c r="K476" s="3"/>
    </row>
    <row r="477" spans="1:11" x14ac:dyDescent="0.3">
      <c r="A477" s="3"/>
      <c r="D477" s="98"/>
      <c r="E477" s="187"/>
      <c r="F477" s="221"/>
      <c r="G477" s="222"/>
      <c r="H477" s="106"/>
      <c r="I477" s="105"/>
      <c r="J477" s="267"/>
      <c r="K477" s="3"/>
    </row>
    <row r="478" spans="1:11" x14ac:dyDescent="0.3">
      <c r="A478" s="3"/>
      <c r="D478" s="98"/>
      <c r="E478" s="187"/>
      <c r="F478" s="221"/>
      <c r="G478" s="222"/>
      <c r="H478" s="106"/>
      <c r="I478" s="105"/>
      <c r="J478" s="267"/>
      <c r="K478" s="3"/>
    </row>
    <row r="479" spans="1:11" x14ac:dyDescent="0.3">
      <c r="A479" s="3"/>
      <c r="D479" s="98"/>
      <c r="E479" s="187"/>
      <c r="F479" s="221"/>
      <c r="G479" s="222"/>
      <c r="H479" s="106"/>
      <c r="I479" s="105"/>
      <c r="J479" s="267"/>
      <c r="K479" s="3"/>
    </row>
    <row r="480" spans="1:11" x14ac:dyDescent="0.3">
      <c r="A480" s="3"/>
      <c r="D480" s="98"/>
      <c r="E480" s="187"/>
      <c r="F480" s="221"/>
      <c r="G480" s="222"/>
      <c r="H480" s="106"/>
      <c r="I480" s="105"/>
      <c r="J480" s="267"/>
      <c r="K480" s="3"/>
    </row>
    <row r="481" spans="1:11" x14ac:dyDescent="0.3">
      <c r="A481" s="3"/>
      <c r="D481" s="98"/>
      <c r="E481" s="187"/>
      <c r="F481" s="221"/>
      <c r="G481" s="222"/>
      <c r="H481" s="106"/>
      <c r="I481" s="105"/>
      <c r="J481" s="267"/>
      <c r="K481" s="3"/>
    </row>
    <row r="482" spans="1:11" x14ac:dyDescent="0.3">
      <c r="A482" s="3"/>
      <c r="D482" s="98"/>
      <c r="E482" s="187"/>
      <c r="F482" s="221"/>
      <c r="G482" s="222"/>
      <c r="H482" s="106"/>
      <c r="I482" s="105"/>
      <c r="J482" s="267"/>
      <c r="K482" s="3"/>
    </row>
    <row r="483" spans="1:11" x14ac:dyDescent="0.3">
      <c r="A483" s="3"/>
      <c r="D483" s="98"/>
      <c r="E483" s="187"/>
      <c r="F483" s="221"/>
      <c r="G483" s="222"/>
      <c r="H483" s="106"/>
      <c r="I483" s="105"/>
      <c r="J483" s="267"/>
      <c r="K483" s="3"/>
    </row>
    <row r="484" spans="1:11" x14ac:dyDescent="0.3">
      <c r="A484" s="3"/>
      <c r="D484" s="98"/>
      <c r="E484" s="187"/>
      <c r="F484" s="221"/>
      <c r="G484" s="222"/>
      <c r="H484" s="106"/>
      <c r="I484" s="105"/>
      <c r="J484" s="267"/>
      <c r="K484" s="3"/>
    </row>
    <row r="485" spans="1:11" s="1" customFormat="1" x14ac:dyDescent="0.3">
      <c r="A485" s="3"/>
      <c r="B485" s="2"/>
      <c r="D485" s="98"/>
      <c r="E485" s="187"/>
      <c r="F485" s="221"/>
      <c r="G485" s="222"/>
      <c r="H485" s="106"/>
      <c r="I485" s="105"/>
      <c r="J485" s="267"/>
    </row>
    <row r="486" spans="1:11" x14ac:dyDescent="0.3">
      <c r="A486" s="3"/>
      <c r="D486" s="98"/>
      <c r="E486" s="187"/>
      <c r="F486" s="221"/>
      <c r="G486" s="222"/>
      <c r="H486" s="106"/>
      <c r="I486" s="105"/>
      <c r="J486" s="267"/>
      <c r="K486" s="3"/>
    </row>
    <row r="487" spans="1:11" x14ac:dyDescent="0.3">
      <c r="A487" s="3"/>
      <c r="D487" s="98"/>
      <c r="E487" s="187"/>
      <c r="F487" s="221"/>
      <c r="G487" s="222"/>
      <c r="H487" s="106"/>
      <c r="I487" s="105"/>
      <c r="J487" s="267"/>
      <c r="K487" s="3"/>
    </row>
    <row r="488" spans="1:11" x14ac:dyDescent="0.3">
      <c r="A488" s="3"/>
      <c r="D488" s="98"/>
      <c r="E488" s="187"/>
      <c r="F488" s="221"/>
      <c r="G488" s="222"/>
      <c r="H488" s="106"/>
      <c r="I488" s="105"/>
      <c r="J488" s="267"/>
      <c r="K488" s="3"/>
    </row>
    <row r="489" spans="1:11" s="1" customFormat="1" x14ac:dyDescent="0.3">
      <c r="A489" s="3"/>
      <c r="B489" s="2"/>
      <c r="D489" s="98"/>
      <c r="E489" s="187"/>
      <c r="F489" s="221"/>
      <c r="G489" s="222"/>
      <c r="H489" s="106"/>
      <c r="I489" s="105"/>
      <c r="J489" s="267"/>
    </row>
    <row r="490" spans="1:11" x14ac:dyDescent="0.3">
      <c r="A490" s="3"/>
      <c r="D490" s="98"/>
      <c r="E490" s="187"/>
      <c r="F490" s="221"/>
      <c r="G490" s="222"/>
      <c r="H490" s="106"/>
      <c r="I490" s="105"/>
      <c r="J490" s="267"/>
      <c r="K490" s="3"/>
    </row>
    <row r="491" spans="1:11" x14ac:dyDescent="0.3">
      <c r="A491" s="3"/>
      <c r="D491" s="98"/>
      <c r="E491" s="187"/>
      <c r="F491" s="221"/>
      <c r="G491" s="222"/>
      <c r="H491" s="106"/>
      <c r="I491" s="105"/>
      <c r="J491" s="267"/>
      <c r="K491" s="3"/>
    </row>
    <row r="492" spans="1:11" x14ac:dyDescent="0.3">
      <c r="A492" s="3"/>
      <c r="D492" s="98"/>
      <c r="E492" s="187"/>
      <c r="F492" s="221"/>
      <c r="G492" s="222"/>
      <c r="H492" s="106"/>
      <c r="I492" s="105"/>
      <c r="J492" s="267"/>
      <c r="K492" s="3"/>
    </row>
    <row r="493" spans="1:11" x14ac:dyDescent="0.3">
      <c r="A493" s="3"/>
      <c r="D493" s="98"/>
      <c r="E493" s="187"/>
      <c r="F493" s="221"/>
      <c r="G493" s="222"/>
      <c r="H493" s="106"/>
      <c r="I493" s="105"/>
      <c r="J493" s="267"/>
      <c r="K493" s="3"/>
    </row>
    <row r="494" spans="1:11" s="1" customFormat="1" x14ac:dyDescent="0.3">
      <c r="B494" s="2"/>
      <c r="D494" s="108"/>
      <c r="E494" s="190"/>
      <c r="F494" s="223"/>
      <c r="G494" s="224"/>
      <c r="H494" s="116"/>
      <c r="I494" s="115"/>
      <c r="J494" s="268"/>
    </row>
    <row r="495" spans="1:11" s="1" customFormat="1" x14ac:dyDescent="0.3">
      <c r="B495" s="2"/>
      <c r="E495" s="203" t="s">
        <v>128</v>
      </c>
      <c r="F495" s="225">
        <f>SUM(F465:F494)</f>
        <v>308</v>
      </c>
      <c r="G495" s="226">
        <f>SUM(G465:G494)</f>
        <v>140</v>
      </c>
      <c r="H495" s="227">
        <f>SUM(H465:H494)</f>
        <v>106</v>
      </c>
      <c r="I495" s="228">
        <f>SUM(I465:I494)</f>
        <v>62</v>
      </c>
      <c r="J495" s="269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174</v>
      </c>
      <c r="B497" s="7"/>
      <c r="E497" s="137"/>
      <c r="F497" s="137"/>
      <c r="G497" s="138"/>
      <c r="H497" s="8"/>
      <c r="I497" s="8"/>
      <c r="J497" s="138"/>
      <c r="K497" s="8"/>
    </row>
    <row r="498" spans="1:11" ht="18" x14ac:dyDescent="0.3">
      <c r="B498" s="9" t="s">
        <v>175</v>
      </c>
    </row>
    <row r="499" spans="1:11" s="81" customFormat="1" x14ac:dyDescent="0.3">
      <c r="B499" s="82"/>
      <c r="D499" s="327" t="s">
        <v>55</v>
      </c>
      <c r="E499" s="328"/>
      <c r="F499" s="153" t="s">
        <v>122</v>
      </c>
      <c r="G499" s="154" t="s">
        <v>123</v>
      </c>
      <c r="H499" s="131" t="s">
        <v>124</v>
      </c>
      <c r="I499" s="130" t="s">
        <v>125</v>
      </c>
      <c r="J499" s="165" t="s">
        <v>126</v>
      </c>
    </row>
    <row r="500" spans="1:11" s="1" customFormat="1" x14ac:dyDescent="0.3">
      <c r="B500" s="2"/>
      <c r="D500" s="88" t="s">
        <v>28</v>
      </c>
      <c r="E500" s="181" t="s">
        <v>83</v>
      </c>
      <c r="F500" s="270">
        <v>7.0000000000000001E-3</v>
      </c>
      <c r="G500" s="156">
        <v>0.01</v>
      </c>
      <c r="H500" s="72">
        <v>8.9999999999999993E-3</v>
      </c>
      <c r="I500" s="70">
        <v>8.0000000000000002E-3</v>
      </c>
      <c r="J500" s="271">
        <v>0.01</v>
      </c>
    </row>
    <row r="501" spans="1:11" x14ac:dyDescent="0.3">
      <c r="D501" s="98" t="s">
        <v>29</v>
      </c>
      <c r="E501" s="187" t="s">
        <v>83</v>
      </c>
      <c r="F501" s="272">
        <v>1.2999999999999999E-2</v>
      </c>
      <c r="G501" s="159">
        <v>5.0000000000000001E-3</v>
      </c>
      <c r="H501" s="149">
        <v>1.0999999999999999E-2</v>
      </c>
      <c r="I501" s="197">
        <v>1.0999999999999999E-2</v>
      </c>
      <c r="J501" s="273">
        <v>6.0000000000000001E-3</v>
      </c>
      <c r="K501" s="3"/>
    </row>
    <row r="502" spans="1:11" x14ac:dyDescent="0.3">
      <c r="D502" s="98"/>
      <c r="E502" s="187"/>
      <c r="F502" s="272"/>
      <c r="G502" s="159"/>
      <c r="H502" s="149"/>
      <c r="I502" s="197"/>
      <c r="J502" s="273"/>
      <c r="K502" s="3"/>
    </row>
    <row r="503" spans="1:11" x14ac:dyDescent="0.3">
      <c r="D503" s="98"/>
      <c r="E503" s="187"/>
      <c r="F503" s="272"/>
      <c r="G503" s="159"/>
      <c r="H503" s="149"/>
      <c r="I503" s="197"/>
      <c r="J503" s="273"/>
      <c r="K503" s="3"/>
    </row>
    <row r="504" spans="1:11" s="1" customFormat="1" x14ac:dyDescent="0.3">
      <c r="B504" s="2"/>
      <c r="D504" s="108"/>
      <c r="E504" s="190"/>
      <c r="F504" s="274"/>
      <c r="G504" s="275"/>
      <c r="H504" s="151"/>
      <c r="I504" s="201"/>
      <c r="J504" s="276"/>
    </row>
    <row r="505" spans="1:11" x14ac:dyDescent="0.3">
      <c r="A505" s="3"/>
      <c r="F505" s="80"/>
      <c r="H505" s="277"/>
      <c r="I505" s="277"/>
    </row>
    <row r="506" spans="1:11" ht="18" x14ac:dyDescent="0.3">
      <c r="A506" s="3"/>
      <c r="B506" s="9" t="s">
        <v>176</v>
      </c>
      <c r="F506" s="80"/>
      <c r="H506" s="277"/>
      <c r="I506" s="277"/>
    </row>
    <row r="507" spans="1:11" s="81" customFormat="1" x14ac:dyDescent="0.3">
      <c r="B507" s="82"/>
      <c r="D507" s="327" t="s">
        <v>55</v>
      </c>
      <c r="E507" s="328"/>
      <c r="F507" s="278" t="s">
        <v>122</v>
      </c>
      <c r="G507" s="154" t="s">
        <v>123</v>
      </c>
      <c r="H507" s="279" t="s">
        <v>124</v>
      </c>
      <c r="I507" s="280" t="s">
        <v>125</v>
      </c>
      <c r="J507" s="281" t="s">
        <v>126</v>
      </c>
    </row>
    <row r="508" spans="1:11" s="1" customFormat="1" x14ac:dyDescent="0.3">
      <c r="B508" s="2"/>
      <c r="D508" s="88" t="s">
        <v>28</v>
      </c>
      <c r="E508" s="181" t="s">
        <v>83</v>
      </c>
      <c r="F508" s="270">
        <v>0</v>
      </c>
      <c r="G508" s="156">
        <v>2E-3</v>
      </c>
      <c r="H508" s="72">
        <v>0</v>
      </c>
      <c r="I508" s="70">
        <v>0</v>
      </c>
      <c r="J508" s="271">
        <v>7.0000000000000001E-3</v>
      </c>
    </row>
    <row r="509" spans="1:11" x14ac:dyDescent="0.3">
      <c r="A509" s="3"/>
      <c r="D509" s="98" t="s">
        <v>29</v>
      </c>
      <c r="E509" s="187" t="s">
        <v>83</v>
      </c>
      <c r="F509" s="272">
        <v>3.0000000000000001E-3</v>
      </c>
      <c r="G509" s="159">
        <v>3.0000000000000001E-3</v>
      </c>
      <c r="H509" s="149">
        <v>1E-3</v>
      </c>
      <c r="I509" s="197">
        <v>1E-3</v>
      </c>
      <c r="J509" s="273">
        <v>1E-3</v>
      </c>
      <c r="K509" s="3"/>
    </row>
    <row r="510" spans="1:11" x14ac:dyDescent="0.3">
      <c r="A510" s="3"/>
      <c r="D510" s="98"/>
      <c r="E510" s="187"/>
      <c r="F510" s="272"/>
      <c r="G510" s="159"/>
      <c r="H510" s="149"/>
      <c r="I510" s="197"/>
      <c r="J510" s="273"/>
      <c r="K510" s="3"/>
    </row>
    <row r="511" spans="1:11" x14ac:dyDescent="0.3">
      <c r="A511" s="3"/>
      <c r="D511" s="98"/>
      <c r="E511" s="187"/>
      <c r="F511" s="272"/>
      <c r="G511" s="159"/>
      <c r="H511" s="149"/>
      <c r="I511" s="197"/>
      <c r="J511" s="273"/>
      <c r="K511" s="3"/>
    </row>
    <row r="512" spans="1:11" s="1" customFormat="1" x14ac:dyDescent="0.3">
      <c r="B512" s="2"/>
      <c r="D512" s="108"/>
      <c r="E512" s="190"/>
      <c r="F512" s="274"/>
      <c r="G512" s="275"/>
      <c r="H512" s="151"/>
      <c r="I512" s="201"/>
      <c r="J512" s="276"/>
    </row>
    <row r="514" spans="1:11" ht="18" x14ac:dyDescent="0.3">
      <c r="A514" s="3"/>
      <c r="B514" s="9" t="s">
        <v>177</v>
      </c>
    </row>
    <row r="515" spans="1:11" s="81" customFormat="1" x14ac:dyDescent="0.3">
      <c r="B515" s="82"/>
      <c r="D515" s="327" t="s">
        <v>55</v>
      </c>
      <c r="E515" s="327"/>
      <c r="F515" s="282"/>
    </row>
    <row r="516" spans="1:11" s="1" customFormat="1" x14ac:dyDescent="0.3">
      <c r="B516" s="2"/>
      <c r="D516" s="88" t="s">
        <v>28</v>
      </c>
      <c r="E516" s="181" t="s">
        <v>83</v>
      </c>
      <c r="F516" s="266">
        <v>-8</v>
      </c>
    </row>
    <row r="517" spans="1:11" x14ac:dyDescent="0.3">
      <c r="A517" s="3"/>
      <c r="D517" s="98" t="s">
        <v>29</v>
      </c>
      <c r="E517" s="187" t="s">
        <v>83</v>
      </c>
      <c r="F517" s="267">
        <v>-298</v>
      </c>
      <c r="G517" s="3"/>
      <c r="H517" s="3"/>
      <c r="I517" s="3"/>
      <c r="J517" s="3"/>
      <c r="K517" s="3"/>
    </row>
    <row r="518" spans="1:11" x14ac:dyDescent="0.3">
      <c r="A518" s="3"/>
      <c r="D518" s="98"/>
      <c r="E518" s="187"/>
      <c r="F518" s="267"/>
      <c r="G518" s="3"/>
      <c r="H518" s="3"/>
      <c r="I518" s="3"/>
      <c r="J518" s="3"/>
      <c r="K518" s="3"/>
    </row>
    <row r="519" spans="1:11" x14ac:dyDescent="0.3">
      <c r="A519" s="3"/>
      <c r="D519" s="98"/>
      <c r="E519" s="187"/>
      <c r="F519" s="267"/>
      <c r="G519" s="3"/>
      <c r="H519" s="3"/>
      <c r="I519" s="3"/>
      <c r="J519" s="3"/>
      <c r="K519" s="3"/>
    </row>
    <row r="520" spans="1:11" s="1" customFormat="1" x14ac:dyDescent="0.3">
      <c r="B520" s="2"/>
      <c r="D520" s="108"/>
      <c r="E520" s="190"/>
      <c r="F520" s="268"/>
    </row>
    <row r="521" spans="1:11" x14ac:dyDescent="0.3">
      <c r="E521" s="203" t="s">
        <v>128</v>
      </c>
      <c r="F521" s="283">
        <f>SUM(F516:F520)</f>
        <v>-306</v>
      </c>
    </row>
    <row r="523" spans="1:11" s="5" customFormat="1" ht="23.4" x14ac:dyDescent="0.3">
      <c r="A523" s="6" t="s">
        <v>178</v>
      </c>
      <c r="B523" s="7"/>
      <c r="E523" s="137"/>
      <c r="F523" s="137"/>
      <c r="G523" s="138"/>
      <c r="H523" s="8"/>
      <c r="I523" s="8"/>
      <c r="J523" s="138"/>
      <c r="K523" s="8"/>
    </row>
    <row r="524" spans="1:11" ht="18" x14ac:dyDescent="0.3">
      <c r="B524" s="9" t="s">
        <v>179</v>
      </c>
    </row>
    <row r="525" spans="1:11" s="81" customFormat="1" x14ac:dyDescent="0.3">
      <c r="B525" s="82"/>
      <c r="D525" s="327" t="s">
        <v>55</v>
      </c>
      <c r="E525" s="328"/>
      <c r="F525" s="153" t="s">
        <v>40</v>
      </c>
      <c r="G525" s="154" t="s">
        <v>41</v>
      </c>
      <c r="H525" s="131" t="s">
        <v>42</v>
      </c>
      <c r="I525" s="132"/>
    </row>
    <row r="526" spans="1:11" s="1" customFormat="1" x14ac:dyDescent="0.3">
      <c r="B526" s="2"/>
      <c r="D526" s="88" t="s">
        <v>28</v>
      </c>
      <c r="E526" s="181" t="s">
        <v>83</v>
      </c>
      <c r="F526" s="155">
        <v>327</v>
      </c>
      <c r="G526" s="166">
        <v>210</v>
      </c>
      <c r="H526" s="145">
        <v>111</v>
      </c>
      <c r="I526" s="147"/>
    </row>
    <row r="527" spans="1:11" x14ac:dyDescent="0.3">
      <c r="D527" s="98" t="s">
        <v>29</v>
      </c>
      <c r="E527" s="187" t="s">
        <v>83</v>
      </c>
      <c r="F527" s="158">
        <v>333</v>
      </c>
      <c r="G527" s="168">
        <v>143</v>
      </c>
      <c r="H527" s="106">
        <v>114</v>
      </c>
      <c r="I527" s="107"/>
      <c r="J527" s="3"/>
      <c r="K527" s="3"/>
    </row>
    <row r="528" spans="1:11" x14ac:dyDescent="0.3">
      <c r="D528" s="98"/>
      <c r="E528" s="187"/>
      <c r="F528" s="158"/>
      <c r="G528" s="168"/>
      <c r="H528" s="106"/>
      <c r="I528" s="107"/>
      <c r="J528" s="3"/>
      <c r="K528" s="3"/>
    </row>
    <row r="529" spans="1:11" x14ac:dyDescent="0.3">
      <c r="D529" s="98"/>
      <c r="E529" s="187"/>
      <c r="F529" s="158"/>
      <c r="G529" s="168"/>
      <c r="H529" s="106"/>
      <c r="I529" s="107"/>
      <c r="J529" s="3"/>
      <c r="K529" s="3"/>
    </row>
    <row r="530" spans="1:11" s="1" customFormat="1" x14ac:dyDescent="0.3">
      <c r="B530" s="2"/>
      <c r="D530" s="108"/>
      <c r="E530" s="190"/>
      <c r="F530" s="284"/>
      <c r="G530" s="285"/>
      <c r="H530" s="116"/>
      <c r="I530" s="117"/>
    </row>
    <row r="531" spans="1:11" x14ac:dyDescent="0.3">
      <c r="F531" s="80"/>
      <c r="H531" s="277"/>
      <c r="I531" s="80"/>
      <c r="J531" s="4"/>
    </row>
    <row r="532" spans="1:11" ht="18" x14ac:dyDescent="0.3">
      <c r="B532" s="9" t="s">
        <v>176</v>
      </c>
      <c r="F532" s="80"/>
      <c r="H532" s="277"/>
      <c r="I532" s="80"/>
      <c r="J532" s="4"/>
    </row>
    <row r="533" spans="1:11" s="81" customFormat="1" x14ac:dyDescent="0.3">
      <c r="B533" s="82"/>
      <c r="D533" s="327" t="s">
        <v>55</v>
      </c>
      <c r="E533" s="328"/>
      <c r="F533" s="153" t="s">
        <v>40</v>
      </c>
      <c r="G533" s="154" t="s">
        <v>41</v>
      </c>
      <c r="H533" s="279" t="s">
        <v>42</v>
      </c>
      <c r="I533" s="286"/>
    </row>
    <row r="534" spans="1:11" s="1" customFormat="1" x14ac:dyDescent="0.3">
      <c r="B534" s="2"/>
      <c r="D534" s="88" t="s">
        <v>28</v>
      </c>
      <c r="E534" s="181" t="s">
        <v>83</v>
      </c>
      <c r="F534" s="270">
        <v>5.0000000000000001E-3</v>
      </c>
      <c r="G534" s="156">
        <v>0.01</v>
      </c>
      <c r="H534" s="72">
        <v>2.1000000000000001E-2</v>
      </c>
      <c r="I534" s="73"/>
    </row>
    <row r="535" spans="1:11" x14ac:dyDescent="0.3">
      <c r="D535" s="98" t="s">
        <v>29</v>
      </c>
      <c r="E535" s="187" t="s">
        <v>83</v>
      </c>
      <c r="F535" s="272">
        <v>5.0000000000000001E-3</v>
      </c>
      <c r="G535" s="159">
        <v>3.0000000000000001E-3</v>
      </c>
      <c r="H535" s="149">
        <v>1.4E-2</v>
      </c>
      <c r="I535" s="198"/>
      <c r="J535" s="3"/>
      <c r="K535" s="3"/>
    </row>
    <row r="536" spans="1:11" x14ac:dyDescent="0.3">
      <c r="D536" s="98"/>
      <c r="E536" s="187"/>
      <c r="F536" s="272"/>
      <c r="G536" s="159"/>
      <c r="H536" s="149"/>
      <c r="I536" s="198"/>
      <c r="J536" s="3"/>
      <c r="K536" s="3"/>
    </row>
    <row r="537" spans="1:11" x14ac:dyDescent="0.3">
      <c r="A537" s="3"/>
      <c r="D537" s="98"/>
      <c r="E537" s="187"/>
      <c r="F537" s="272"/>
      <c r="G537" s="159"/>
      <c r="H537" s="149"/>
      <c r="I537" s="198"/>
      <c r="J537" s="3"/>
      <c r="K537" s="3"/>
    </row>
    <row r="538" spans="1:11" s="1" customFormat="1" x14ac:dyDescent="0.3">
      <c r="B538" s="2"/>
      <c r="D538" s="108"/>
      <c r="E538" s="190"/>
      <c r="F538" s="274"/>
      <c r="G538" s="275"/>
      <c r="H538" s="151"/>
      <c r="I538" s="202"/>
    </row>
    <row r="540" spans="1:11" ht="18" x14ac:dyDescent="0.3">
      <c r="A540" s="3"/>
      <c r="B540" s="9" t="s">
        <v>177</v>
      </c>
    </row>
    <row r="541" spans="1:11" s="81" customFormat="1" x14ac:dyDescent="0.3">
      <c r="B541" s="82"/>
      <c r="D541" s="327" t="s">
        <v>55</v>
      </c>
      <c r="E541" s="327"/>
      <c r="F541" s="282"/>
    </row>
    <row r="542" spans="1:11" s="1" customFormat="1" x14ac:dyDescent="0.3">
      <c r="B542" s="2"/>
      <c r="D542" s="88" t="s">
        <v>28</v>
      </c>
      <c r="E542" s="181" t="s">
        <v>83</v>
      </c>
      <c r="F542" s="266">
        <v>698</v>
      </c>
    </row>
    <row r="543" spans="1:11" x14ac:dyDescent="0.3">
      <c r="A543" s="3"/>
      <c r="D543" s="98" t="s">
        <v>29</v>
      </c>
      <c r="E543" s="187" t="s">
        <v>83</v>
      </c>
      <c r="F543" s="267">
        <v>316</v>
      </c>
      <c r="G543" s="3"/>
      <c r="H543" s="3"/>
      <c r="I543" s="3"/>
      <c r="J543" s="3"/>
      <c r="K543" s="3"/>
    </row>
    <row r="544" spans="1:11" x14ac:dyDescent="0.3">
      <c r="A544" s="3"/>
      <c r="D544" s="98"/>
      <c r="E544" s="187"/>
      <c r="F544" s="267"/>
      <c r="G544" s="3"/>
      <c r="H544" s="3"/>
      <c r="I544" s="3"/>
      <c r="J544" s="3"/>
      <c r="K544" s="3"/>
    </row>
    <row r="545" spans="1:14" x14ac:dyDescent="0.3">
      <c r="A545" s="3"/>
      <c r="D545" s="98"/>
      <c r="E545" s="187"/>
      <c r="F545" s="267"/>
      <c r="G545" s="3"/>
      <c r="H545" s="3"/>
      <c r="I545" s="3"/>
      <c r="J545" s="3"/>
      <c r="K545" s="3"/>
    </row>
    <row r="546" spans="1:14" s="1" customFormat="1" x14ac:dyDescent="0.3">
      <c r="B546" s="2"/>
      <c r="D546" s="108"/>
      <c r="E546" s="190"/>
      <c r="F546" s="268"/>
    </row>
    <row r="547" spans="1:14" x14ac:dyDescent="0.3">
      <c r="A547" s="3"/>
      <c r="E547" s="203" t="s">
        <v>128</v>
      </c>
      <c r="F547" s="283">
        <f>SUM(F542:F546)</f>
        <v>1014</v>
      </c>
    </row>
    <row r="549" spans="1:14" s="5" customFormat="1" ht="23.4" x14ac:dyDescent="0.3">
      <c r="A549" s="6" t="s">
        <v>180</v>
      </c>
      <c r="B549" s="7"/>
      <c r="E549" s="137"/>
      <c r="F549" s="137"/>
      <c r="G549" s="138"/>
      <c r="H549" s="8"/>
      <c r="I549" s="8"/>
      <c r="J549" s="138"/>
      <c r="K549" s="8"/>
    </row>
    <row r="550" spans="1:14" ht="18" x14ac:dyDescent="0.3">
      <c r="B550" s="9" t="s">
        <v>181</v>
      </c>
    </row>
    <row r="551" spans="1:14" ht="18" x14ac:dyDescent="0.3">
      <c r="B551" s="9"/>
      <c r="F551" s="332" t="s">
        <v>182</v>
      </c>
      <c r="G551" s="333"/>
      <c r="H551" s="334"/>
      <c r="I551" s="332" t="s">
        <v>183</v>
      </c>
      <c r="J551" s="333"/>
      <c r="K551" s="334"/>
      <c r="L551" s="332" t="s">
        <v>184</v>
      </c>
      <c r="M551" s="333"/>
      <c r="N551" s="334"/>
    </row>
    <row r="552" spans="1:14" s="81" customFormat="1" ht="28.8" x14ac:dyDescent="0.3">
      <c r="B552" s="82"/>
      <c r="D552" s="327" t="s">
        <v>55</v>
      </c>
      <c r="E552" s="327"/>
      <c r="F552" s="84" t="s">
        <v>4</v>
      </c>
      <c r="G552" s="287" t="s">
        <v>185</v>
      </c>
      <c r="H552" s="288" t="s">
        <v>186</v>
      </c>
      <c r="I552" s="84" t="s">
        <v>185</v>
      </c>
      <c r="J552" s="287" t="s">
        <v>187</v>
      </c>
      <c r="K552" s="288" t="s">
        <v>188</v>
      </c>
      <c r="L552" s="84" t="s">
        <v>4</v>
      </c>
      <c r="M552" s="287" t="s">
        <v>185</v>
      </c>
      <c r="N552" s="288" t="s">
        <v>186</v>
      </c>
    </row>
    <row r="553" spans="1:14" s="1" customFormat="1" x14ac:dyDescent="0.3">
      <c r="B553" s="2"/>
      <c r="D553" s="88"/>
      <c r="E553" s="289" t="s">
        <v>122</v>
      </c>
      <c r="F553" s="265">
        <v>179</v>
      </c>
      <c r="G553" s="166">
        <v>212</v>
      </c>
      <c r="H553" s="266">
        <v>365</v>
      </c>
      <c r="I553" s="290">
        <v>0.184</v>
      </c>
      <c r="J553" s="156">
        <v>1.04</v>
      </c>
      <c r="K553" s="271">
        <v>0.153</v>
      </c>
      <c r="L553" s="290">
        <f t="shared" ref="L553:N557" si="15">IF(F553=0,"",IF(F$558=0,"",F553/F$558))</f>
        <v>0.16228467815049863</v>
      </c>
      <c r="M553" s="156">
        <f t="shared" si="15"/>
        <v>0.16170861937452327</v>
      </c>
      <c r="N553" s="271">
        <f t="shared" si="15"/>
        <v>0.16882516188714153</v>
      </c>
    </row>
    <row r="554" spans="1:14" x14ac:dyDescent="0.3">
      <c r="A554" s="3"/>
      <c r="D554" s="98"/>
      <c r="E554" s="291" t="s">
        <v>123</v>
      </c>
      <c r="F554" s="104">
        <v>175</v>
      </c>
      <c r="G554" s="168">
        <v>225</v>
      </c>
      <c r="H554" s="267">
        <v>495</v>
      </c>
      <c r="I554" s="234">
        <v>0.28699999999999998</v>
      </c>
      <c r="J554" s="159">
        <v>1.8280000000000001</v>
      </c>
      <c r="K554" s="273">
        <v>0.23100000000000001</v>
      </c>
      <c r="L554" s="234">
        <f t="shared" si="15"/>
        <v>0.1586582048957389</v>
      </c>
      <c r="M554" s="159">
        <f t="shared" si="15"/>
        <v>0.17162471395881007</v>
      </c>
      <c r="N554" s="273">
        <f t="shared" si="15"/>
        <v>0.22895467160037003</v>
      </c>
    </row>
    <row r="555" spans="1:14" x14ac:dyDescent="0.3">
      <c r="A555" s="3"/>
      <c r="D555" s="98"/>
      <c r="E555" s="291" t="s">
        <v>124</v>
      </c>
      <c r="F555" s="104">
        <v>237</v>
      </c>
      <c r="G555" s="168">
        <v>268</v>
      </c>
      <c r="H555" s="267">
        <v>314</v>
      </c>
      <c r="I555" s="234">
        <v>0.13300000000000001</v>
      </c>
      <c r="J555" s="159">
        <v>0.32500000000000001</v>
      </c>
      <c r="K555" s="273">
        <v>5.8000000000000003E-2</v>
      </c>
      <c r="L555" s="234">
        <f t="shared" si="15"/>
        <v>0.21486854034451497</v>
      </c>
      <c r="M555" s="159">
        <f t="shared" si="15"/>
        <v>0.20442410373760489</v>
      </c>
      <c r="N555" s="273">
        <f t="shared" si="15"/>
        <v>0.14523589269195189</v>
      </c>
    </row>
    <row r="556" spans="1:14" x14ac:dyDescent="0.3">
      <c r="A556" s="3"/>
      <c r="D556" s="98"/>
      <c r="E556" s="291" t="s">
        <v>125</v>
      </c>
      <c r="F556" s="104">
        <v>219</v>
      </c>
      <c r="G556" s="168">
        <v>259</v>
      </c>
      <c r="H556" s="267">
        <v>335</v>
      </c>
      <c r="I556" s="234">
        <v>0.184</v>
      </c>
      <c r="J556" s="159">
        <v>0.53200000000000003</v>
      </c>
      <c r="K556" s="273">
        <v>8.8999999999999996E-2</v>
      </c>
      <c r="L556" s="234">
        <f t="shared" si="15"/>
        <v>0.19854941069809609</v>
      </c>
      <c r="M556" s="159">
        <f t="shared" si="15"/>
        <v>0.19755911517925248</v>
      </c>
      <c r="N556" s="273">
        <f t="shared" si="15"/>
        <v>0.15494912118408879</v>
      </c>
    </row>
    <row r="557" spans="1:14" s="1" customFormat="1" x14ac:dyDescent="0.3">
      <c r="B557" s="2"/>
      <c r="D557" s="108"/>
      <c r="E557" s="292" t="s">
        <v>126</v>
      </c>
      <c r="F557" s="114">
        <v>293</v>
      </c>
      <c r="G557" s="285">
        <v>347</v>
      </c>
      <c r="H557" s="268">
        <v>653</v>
      </c>
      <c r="I557" s="235">
        <v>0.184</v>
      </c>
      <c r="J557" s="275">
        <v>1.23</v>
      </c>
      <c r="K557" s="276">
        <v>0.17399999999999999</v>
      </c>
      <c r="L557" s="235">
        <f t="shared" si="15"/>
        <v>0.26563916591115139</v>
      </c>
      <c r="M557" s="275">
        <f t="shared" si="15"/>
        <v>0.26468344774980929</v>
      </c>
      <c r="N557" s="276">
        <f t="shared" si="15"/>
        <v>0.30203515263644776</v>
      </c>
    </row>
    <row r="558" spans="1:14" x14ac:dyDescent="0.3">
      <c r="A558" s="3"/>
      <c r="D558" s="108"/>
      <c r="E558" s="292" t="s">
        <v>128</v>
      </c>
      <c r="F558" s="114">
        <f>SUM(F553:F557)</f>
        <v>1103</v>
      </c>
      <c r="G558" s="285">
        <f>SUM(G553:G557)</f>
        <v>1311</v>
      </c>
      <c r="H558" s="268">
        <f>SUM(H553:H557)</f>
        <v>2162</v>
      </c>
      <c r="I558" s="235">
        <f>IF(F558&gt;0,G558/F558-1,"N/A")</f>
        <v>0.18857660924750674</v>
      </c>
      <c r="J558" s="275">
        <f>IF(F558&gt;0,H558/F558-1,H558/G558-1)</f>
        <v>0.96010879419764272</v>
      </c>
      <c r="K558" s="276">
        <f>IF(F558&gt;0,((J558+1)^0.2)-1,((J558+1)^0.25)-1)</f>
        <v>0.1440790563707417</v>
      </c>
      <c r="L558" s="235">
        <f>IF(F558=0,"",SUM(L553:L557))</f>
        <v>1</v>
      </c>
      <c r="M558" s="275">
        <f>SUM(M553:M557)</f>
        <v>1</v>
      </c>
      <c r="N558" s="276">
        <f>SUM(N553:N557)</f>
        <v>1</v>
      </c>
    </row>
    <row r="559" spans="1:14" x14ac:dyDescent="0.3">
      <c r="A559" s="3"/>
      <c r="D559" s="39" t="s">
        <v>189</v>
      </c>
    </row>
    <row r="561" spans="1:13" s="5" customFormat="1" ht="23.4" x14ac:dyDescent="0.3">
      <c r="A561" s="6" t="s">
        <v>190</v>
      </c>
      <c r="B561" s="7"/>
      <c r="E561" s="137"/>
      <c r="F561" s="137"/>
      <c r="G561" s="138"/>
      <c r="H561" s="8"/>
      <c r="I561" s="8"/>
      <c r="J561" s="138"/>
      <c r="K561" s="8"/>
    </row>
    <row r="562" spans="1:13" ht="18" x14ac:dyDescent="0.3">
      <c r="B562" s="9" t="s">
        <v>191</v>
      </c>
    </row>
    <row r="563" spans="1:13" s="81" customFormat="1" x14ac:dyDescent="0.3">
      <c r="B563" s="82"/>
      <c r="D563" s="327" t="s">
        <v>55</v>
      </c>
      <c r="E563" s="328"/>
      <c r="F563" s="153" t="s">
        <v>122</v>
      </c>
      <c r="G563" s="154" t="s">
        <v>123</v>
      </c>
      <c r="H563" s="131" t="s">
        <v>124</v>
      </c>
      <c r="I563" s="130" t="s">
        <v>125</v>
      </c>
      <c r="J563" s="165" t="s">
        <v>126</v>
      </c>
    </row>
    <row r="564" spans="1:13" s="1" customFormat="1" x14ac:dyDescent="0.3">
      <c r="B564" s="2"/>
      <c r="D564" s="88"/>
      <c r="E564" s="181" t="s">
        <v>192</v>
      </c>
      <c r="F564" s="270">
        <v>3.1E-2</v>
      </c>
      <c r="G564" s="156">
        <v>8.9999999999999993E-3</v>
      </c>
      <c r="H564" s="72">
        <v>6.8000000000000005E-2</v>
      </c>
      <c r="I564" s="70">
        <v>0.157</v>
      </c>
      <c r="J564" s="271">
        <v>0.124</v>
      </c>
    </row>
    <row r="565" spans="1:13" x14ac:dyDescent="0.3">
      <c r="D565" s="98"/>
      <c r="E565" s="187" t="s">
        <v>105</v>
      </c>
      <c r="F565" s="272">
        <v>0.11899999999999999</v>
      </c>
      <c r="G565" s="159">
        <v>3.2000000000000001E-2</v>
      </c>
      <c r="H565" s="149">
        <v>2.4E-2</v>
      </c>
      <c r="I565" s="197">
        <v>2.3E-2</v>
      </c>
      <c r="J565" s="273">
        <v>2.9000000000000001E-2</v>
      </c>
      <c r="K565" s="3"/>
    </row>
    <row r="566" spans="1:13" x14ac:dyDescent="0.3">
      <c r="D566" s="98"/>
      <c r="E566" s="187" t="s">
        <v>106</v>
      </c>
      <c r="F566" s="272">
        <v>0.35699999999999998</v>
      </c>
      <c r="G566" s="159">
        <v>0.23599999999999999</v>
      </c>
      <c r="H566" s="149">
        <v>0.26900000000000002</v>
      </c>
      <c r="I566" s="197">
        <v>0.26700000000000002</v>
      </c>
      <c r="J566" s="273">
        <v>0.27400000000000002</v>
      </c>
      <c r="K566" s="3"/>
    </row>
    <row r="567" spans="1:13" s="1" customFormat="1" x14ac:dyDescent="0.3">
      <c r="B567" s="2"/>
      <c r="D567" s="108"/>
      <c r="E567" s="190" t="s">
        <v>139</v>
      </c>
      <c r="F567" s="274">
        <v>0.49299999999999999</v>
      </c>
      <c r="G567" s="275">
        <v>0.72399999999999998</v>
      </c>
      <c r="H567" s="151">
        <v>0.64</v>
      </c>
      <c r="I567" s="201">
        <v>0.55400000000000005</v>
      </c>
      <c r="J567" s="276">
        <v>0.57299999999999995</v>
      </c>
    </row>
    <row r="568" spans="1:13" s="1" customFormat="1" x14ac:dyDescent="0.3">
      <c r="B568" s="2"/>
      <c r="E568" s="203" t="s">
        <v>128</v>
      </c>
      <c r="F568" s="293">
        <f>SUM(F564:F567)</f>
        <v>1</v>
      </c>
      <c r="G568" s="294">
        <f>SUM(G564:G567)</f>
        <v>1.0009999999999999</v>
      </c>
      <c r="H568" s="295">
        <f>SUM(H564:H567)</f>
        <v>1.0009999999999999</v>
      </c>
      <c r="I568" s="296">
        <f>SUM(I564:I567)</f>
        <v>1.0010000000000001</v>
      </c>
      <c r="J568" s="297">
        <f>SUM(J564:J567)</f>
        <v>1</v>
      </c>
      <c r="K568" s="118"/>
    </row>
    <row r="570" spans="1:13" ht="18.600000000000001" thickBot="1" x14ac:dyDescent="0.35">
      <c r="A570" s="3"/>
      <c r="B570" s="9" t="s">
        <v>193</v>
      </c>
    </row>
    <row r="571" spans="1:13" ht="15" thickBot="1" x14ac:dyDescent="0.35">
      <c r="A571" s="3"/>
      <c r="D571" s="320"/>
      <c r="E571" s="83" t="s">
        <v>141</v>
      </c>
      <c r="F571" s="321" t="s">
        <v>215</v>
      </c>
      <c r="G571" s="321" t="s">
        <v>216</v>
      </c>
      <c r="H571" s="321" t="s">
        <v>217</v>
      </c>
      <c r="I571" s="321" t="s">
        <v>218</v>
      </c>
      <c r="J571" s="321" t="s">
        <v>219</v>
      </c>
      <c r="K571" s="321" t="s">
        <v>220</v>
      </c>
      <c r="L571" s="321" t="s">
        <v>221</v>
      </c>
      <c r="M571" s="321" t="s">
        <v>222</v>
      </c>
    </row>
    <row r="572" spans="1:13" ht="15" thickBot="1" x14ac:dyDescent="0.35">
      <c r="A572" s="3"/>
      <c r="D572" s="302"/>
      <c r="E572" s="303" t="s">
        <v>122</v>
      </c>
      <c r="F572" s="304">
        <v>3</v>
      </c>
      <c r="G572" s="305">
        <v>0.45900000000000002</v>
      </c>
      <c r="H572" s="306">
        <v>22</v>
      </c>
      <c r="I572" s="307">
        <v>0.36199999999999999</v>
      </c>
      <c r="J572" s="304">
        <v>52</v>
      </c>
      <c r="K572" s="305">
        <v>4.7E-2</v>
      </c>
      <c r="L572" s="306">
        <v>196</v>
      </c>
      <c r="M572" s="307">
        <v>0.187</v>
      </c>
    </row>
    <row r="573" spans="1:13" ht="15" thickBot="1" x14ac:dyDescent="0.35">
      <c r="A573" s="3"/>
      <c r="D573" s="308"/>
      <c r="E573" s="303" t="s">
        <v>122</v>
      </c>
      <c r="F573" s="310">
        <v>4</v>
      </c>
      <c r="G573" s="311">
        <v>0.51400000000000001</v>
      </c>
      <c r="H573" s="312">
        <v>28</v>
      </c>
      <c r="I573" s="313">
        <v>0.48499999999999999</v>
      </c>
      <c r="J573" s="310">
        <v>68</v>
      </c>
      <c r="K573" s="311">
        <v>0.44800000000000001</v>
      </c>
      <c r="L573" s="312">
        <v>275</v>
      </c>
      <c r="M573" s="313">
        <v>1</v>
      </c>
    </row>
    <row r="574" spans="1:13" ht="15" thickBot="1" x14ac:dyDescent="0.35">
      <c r="A574" s="3"/>
      <c r="D574" s="308"/>
      <c r="E574" s="303" t="s">
        <v>122</v>
      </c>
      <c r="F574" s="310">
        <v>5</v>
      </c>
      <c r="G574" s="311">
        <v>0.52100000000000002</v>
      </c>
      <c r="H574" s="312">
        <v>34</v>
      </c>
      <c r="I574" s="313">
        <v>0.56399999999999995</v>
      </c>
      <c r="J574" s="310">
        <v>84</v>
      </c>
      <c r="K574" s="311">
        <v>0.748</v>
      </c>
      <c r="L574" s="312">
        <v>354</v>
      </c>
      <c r="M574" s="313">
        <v>0.82799999999999996</v>
      </c>
    </row>
    <row r="575" spans="1:13" ht="15" thickBot="1" x14ac:dyDescent="0.35">
      <c r="A575" s="3"/>
      <c r="D575" s="314"/>
      <c r="E575" s="303" t="s">
        <v>122</v>
      </c>
      <c r="F575" s="316">
        <v>6</v>
      </c>
      <c r="G575" s="317">
        <v>0.52100000000000002</v>
      </c>
      <c r="H575" s="318">
        <v>40</v>
      </c>
      <c r="I575" s="319">
        <v>0.60299999999999998</v>
      </c>
      <c r="J575" s="316">
        <v>100</v>
      </c>
      <c r="K575" s="317">
        <v>0.77100000000000002</v>
      </c>
      <c r="L575" s="318">
        <v>433</v>
      </c>
      <c r="M575" s="319">
        <v>0</v>
      </c>
    </row>
    <row r="576" spans="1:13" ht="15" thickBot="1" x14ac:dyDescent="0.35">
      <c r="A576" s="3"/>
      <c r="D576" s="302"/>
      <c r="E576" s="303" t="s">
        <v>123</v>
      </c>
      <c r="F576" s="304">
        <v>7</v>
      </c>
      <c r="G576" s="305">
        <v>0.55000000000000004</v>
      </c>
      <c r="H576" s="306">
        <v>15</v>
      </c>
      <c r="I576" s="307">
        <v>0.54700000000000004</v>
      </c>
      <c r="J576" s="304">
        <v>33</v>
      </c>
      <c r="K576" s="305">
        <v>0.40699999999999997</v>
      </c>
      <c r="L576" s="306">
        <v>155</v>
      </c>
      <c r="M576" s="307">
        <v>0.29199999999999998</v>
      </c>
    </row>
    <row r="577" spans="1:13" ht="15" thickBot="1" x14ac:dyDescent="0.35">
      <c r="A577" s="3"/>
      <c r="D577" s="308"/>
      <c r="E577" s="303" t="s">
        <v>123</v>
      </c>
      <c r="F577" s="310">
        <v>8</v>
      </c>
      <c r="G577" s="311">
        <v>0.55300000000000005</v>
      </c>
      <c r="H577" s="312">
        <v>21</v>
      </c>
      <c r="I577" s="313">
        <v>0.56100000000000005</v>
      </c>
      <c r="J577" s="310">
        <v>49</v>
      </c>
      <c r="K577" s="311">
        <v>0.70899999999999996</v>
      </c>
      <c r="L577" s="312">
        <v>234</v>
      </c>
      <c r="M577" s="313">
        <v>0.90200000000000002</v>
      </c>
    </row>
    <row r="578" spans="1:13" ht="15" thickBot="1" x14ac:dyDescent="0.35">
      <c r="A578" s="3"/>
      <c r="D578" s="308"/>
      <c r="E578" s="303" t="s">
        <v>123</v>
      </c>
      <c r="F578" s="310">
        <v>9</v>
      </c>
      <c r="G578" s="311">
        <v>0.55000000000000004</v>
      </c>
      <c r="H578" s="312">
        <v>27</v>
      </c>
      <c r="I578" s="313">
        <v>0.56499999999999995</v>
      </c>
      <c r="J578" s="310">
        <v>65</v>
      </c>
      <c r="K578" s="311">
        <v>0.69599999999999995</v>
      </c>
      <c r="L578" s="312">
        <v>313</v>
      </c>
      <c r="M578" s="313">
        <v>1</v>
      </c>
    </row>
    <row r="579" spans="1:13" ht="15" thickBot="1" x14ac:dyDescent="0.35">
      <c r="A579" s="3"/>
      <c r="D579" s="314"/>
      <c r="E579" s="303" t="s">
        <v>123</v>
      </c>
      <c r="F579" s="316">
        <v>10</v>
      </c>
      <c r="G579" s="317">
        <v>0.54100000000000004</v>
      </c>
      <c r="H579" s="318">
        <v>33</v>
      </c>
      <c r="I579" s="319">
        <v>0.52100000000000002</v>
      </c>
      <c r="J579" s="316">
        <v>81</v>
      </c>
      <c r="K579" s="317">
        <v>0.38300000000000001</v>
      </c>
      <c r="L579" s="318">
        <v>392</v>
      </c>
      <c r="M579" s="319">
        <v>0</v>
      </c>
    </row>
    <row r="580" spans="1:13" ht="15" thickBot="1" x14ac:dyDescent="0.35">
      <c r="A580" s="3"/>
      <c r="D580" s="302"/>
      <c r="E580" s="303" t="s">
        <v>124</v>
      </c>
      <c r="F580" s="304">
        <v>7</v>
      </c>
      <c r="G580" s="305">
        <v>0.32900000000000001</v>
      </c>
      <c r="H580" s="306">
        <v>22</v>
      </c>
      <c r="I580" s="307">
        <v>0.41099999999999998</v>
      </c>
      <c r="J580" s="304">
        <v>52</v>
      </c>
      <c r="K580" s="305">
        <v>0.17899999999999999</v>
      </c>
      <c r="L580" s="306">
        <v>301</v>
      </c>
      <c r="M580" s="307">
        <v>0</v>
      </c>
    </row>
    <row r="581" spans="1:13" ht="15" thickBot="1" x14ac:dyDescent="0.35">
      <c r="A581" s="3"/>
      <c r="D581" s="308"/>
      <c r="E581" s="303" t="s">
        <v>124</v>
      </c>
      <c r="F581" s="310">
        <v>8</v>
      </c>
      <c r="G581" s="311">
        <v>0.435</v>
      </c>
      <c r="H581" s="312">
        <v>28</v>
      </c>
      <c r="I581" s="313">
        <v>0.41699999999999998</v>
      </c>
      <c r="J581" s="310">
        <v>68</v>
      </c>
      <c r="K581" s="311">
        <v>0.55700000000000005</v>
      </c>
      <c r="L581" s="312">
        <v>380</v>
      </c>
      <c r="M581" s="313">
        <v>1</v>
      </c>
    </row>
    <row r="582" spans="1:13" ht="15" thickBot="1" x14ac:dyDescent="0.35">
      <c r="A582" s="3"/>
      <c r="D582" s="308"/>
      <c r="E582" s="303" t="s">
        <v>124</v>
      </c>
      <c r="F582" s="310">
        <v>9</v>
      </c>
      <c r="G582" s="311">
        <v>0.435</v>
      </c>
      <c r="H582" s="312">
        <v>34</v>
      </c>
      <c r="I582" s="313">
        <v>0.42</v>
      </c>
      <c r="J582" s="310">
        <v>84</v>
      </c>
      <c r="K582" s="311">
        <v>0.6</v>
      </c>
      <c r="L582" s="312">
        <v>459</v>
      </c>
      <c r="M582" s="313">
        <v>0.45900000000000002</v>
      </c>
    </row>
    <row r="583" spans="1:13" ht="15" thickBot="1" x14ac:dyDescent="0.35">
      <c r="A583" s="3"/>
      <c r="D583" s="314"/>
      <c r="E583" s="303" t="s">
        <v>124</v>
      </c>
      <c r="F583" s="316">
        <v>10</v>
      </c>
      <c r="G583" s="317">
        <v>0.433</v>
      </c>
      <c r="H583" s="318">
        <v>40</v>
      </c>
      <c r="I583" s="319">
        <v>0.38300000000000001</v>
      </c>
      <c r="J583" s="316">
        <v>100</v>
      </c>
      <c r="K583" s="317">
        <v>0.29499999999999998</v>
      </c>
      <c r="L583" s="318">
        <v>538</v>
      </c>
      <c r="M583" s="319">
        <v>0.17199999999999999</v>
      </c>
    </row>
    <row r="584" spans="1:13" ht="15" thickBot="1" x14ac:dyDescent="0.35">
      <c r="A584" s="3"/>
      <c r="B584" s="3"/>
      <c r="D584" s="302"/>
      <c r="E584" s="303" t="s">
        <v>125</v>
      </c>
      <c r="F584" s="304">
        <v>7</v>
      </c>
      <c r="G584" s="305">
        <v>0.28799999999999998</v>
      </c>
      <c r="H584" s="306">
        <v>15</v>
      </c>
      <c r="I584" s="307">
        <v>0.48199999999999998</v>
      </c>
      <c r="J584" s="304">
        <v>42</v>
      </c>
      <c r="K584" s="305">
        <v>0.221</v>
      </c>
      <c r="L584" s="306">
        <v>327</v>
      </c>
      <c r="M584" s="307">
        <v>0</v>
      </c>
    </row>
    <row r="585" spans="1:13" ht="15" thickBot="1" x14ac:dyDescent="0.35">
      <c r="A585" s="3"/>
      <c r="B585" s="3"/>
      <c r="D585" s="308"/>
      <c r="E585" s="303" t="s">
        <v>125</v>
      </c>
      <c r="F585" s="310">
        <v>8</v>
      </c>
      <c r="G585" s="311">
        <v>0.50900000000000001</v>
      </c>
      <c r="H585" s="312">
        <v>21</v>
      </c>
      <c r="I585" s="313">
        <v>0.503</v>
      </c>
      <c r="J585" s="310">
        <v>58</v>
      </c>
      <c r="K585" s="311">
        <v>0.68200000000000005</v>
      </c>
      <c r="L585" s="312">
        <v>406</v>
      </c>
      <c r="M585" s="313">
        <v>1</v>
      </c>
    </row>
    <row r="586" spans="1:13" ht="15" thickBot="1" x14ac:dyDescent="0.35">
      <c r="A586" s="3"/>
      <c r="B586" s="3"/>
      <c r="D586" s="308"/>
      <c r="E586" s="303" t="s">
        <v>125</v>
      </c>
      <c r="F586" s="310">
        <v>9</v>
      </c>
      <c r="G586" s="311">
        <v>0.57099999999999995</v>
      </c>
      <c r="H586" s="312">
        <v>27</v>
      </c>
      <c r="I586" s="313">
        <v>0.49099999999999999</v>
      </c>
      <c r="J586" s="310">
        <v>74</v>
      </c>
      <c r="K586" s="311">
        <v>0.70199999999999996</v>
      </c>
      <c r="L586" s="312">
        <v>485</v>
      </c>
      <c r="M586" s="313">
        <v>0.66700000000000004</v>
      </c>
    </row>
    <row r="587" spans="1:13" ht="15" thickBot="1" x14ac:dyDescent="0.35">
      <c r="A587" s="3"/>
      <c r="B587" s="3"/>
      <c r="D587" s="314"/>
      <c r="E587" s="303" t="s">
        <v>125</v>
      </c>
      <c r="F587" s="316">
        <v>10</v>
      </c>
      <c r="G587" s="317">
        <v>0.57099999999999995</v>
      </c>
      <c r="H587" s="318">
        <v>33</v>
      </c>
      <c r="I587" s="319">
        <v>0.46200000000000002</v>
      </c>
      <c r="J587" s="316">
        <v>90</v>
      </c>
      <c r="K587" s="317">
        <v>0.33400000000000002</v>
      </c>
      <c r="L587" s="318">
        <v>564</v>
      </c>
      <c r="M587" s="319">
        <v>0.27200000000000002</v>
      </c>
    </row>
    <row r="588" spans="1:13" ht="15" thickBot="1" x14ac:dyDescent="0.35">
      <c r="A588" s="3"/>
      <c r="B588" s="3"/>
      <c r="D588" s="302"/>
      <c r="E588" s="303" t="s">
        <v>126</v>
      </c>
      <c r="F588" s="304">
        <v>5</v>
      </c>
      <c r="G588" s="305">
        <v>0.55200000000000005</v>
      </c>
      <c r="H588" s="306">
        <v>6</v>
      </c>
      <c r="I588" s="307">
        <v>0.69899999999999995</v>
      </c>
      <c r="J588" s="304">
        <v>5</v>
      </c>
      <c r="K588" s="305">
        <v>0.55700000000000005</v>
      </c>
      <c r="L588" s="306">
        <v>100</v>
      </c>
      <c r="M588" s="307">
        <v>0.95799999999999996</v>
      </c>
    </row>
    <row r="589" spans="1:13" ht="15" thickBot="1" x14ac:dyDescent="0.35">
      <c r="A589" s="3"/>
      <c r="B589" s="3"/>
      <c r="D589" s="308"/>
      <c r="E589" s="303" t="s">
        <v>126</v>
      </c>
      <c r="F589" s="310">
        <v>6</v>
      </c>
      <c r="G589" s="311">
        <v>0.74399999999999999</v>
      </c>
      <c r="H589" s="312">
        <v>12</v>
      </c>
      <c r="I589" s="313">
        <v>0.72299999999999998</v>
      </c>
      <c r="J589" s="310">
        <v>21</v>
      </c>
      <c r="K589" s="311">
        <v>0.92100000000000004</v>
      </c>
      <c r="L589" s="312">
        <v>179</v>
      </c>
      <c r="M589" s="313">
        <v>1</v>
      </c>
    </row>
    <row r="590" spans="1:13" ht="15" thickBot="1" x14ac:dyDescent="0.35">
      <c r="A590" s="3"/>
      <c r="B590" s="3"/>
      <c r="D590" s="308"/>
      <c r="E590" s="303" t="s">
        <v>126</v>
      </c>
      <c r="F590" s="310">
        <v>7</v>
      </c>
      <c r="G590" s="311">
        <v>0.77</v>
      </c>
      <c r="H590" s="312">
        <v>18</v>
      </c>
      <c r="I590" s="313">
        <v>0.72599999999999998</v>
      </c>
      <c r="J590" s="310">
        <v>37</v>
      </c>
      <c r="K590" s="311">
        <v>0.90100000000000002</v>
      </c>
      <c r="L590" s="312">
        <v>258</v>
      </c>
      <c r="M590" s="313">
        <v>0.86499999999999999</v>
      </c>
    </row>
    <row r="591" spans="1:13" ht="15" thickBot="1" x14ac:dyDescent="0.35">
      <c r="A591" s="3"/>
      <c r="B591" s="3"/>
      <c r="D591" s="314"/>
      <c r="E591" s="303" t="s">
        <v>126</v>
      </c>
      <c r="F591" s="316">
        <v>8</v>
      </c>
      <c r="G591" s="317">
        <v>0.75700000000000001</v>
      </c>
      <c r="H591" s="318">
        <v>24</v>
      </c>
      <c r="I591" s="319">
        <v>0.67500000000000004</v>
      </c>
      <c r="J591" s="316">
        <v>53</v>
      </c>
      <c r="K591" s="317">
        <v>0.443</v>
      </c>
      <c r="L591" s="318">
        <v>337</v>
      </c>
      <c r="M591" s="319">
        <v>0</v>
      </c>
    </row>
  </sheetData>
  <mergeCells count="27"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64:E464"/>
    <mergeCell ref="D499:E499"/>
    <mergeCell ref="D418:E418"/>
    <mergeCell ref="D5:E5"/>
    <mergeCell ref="D38:E38"/>
    <mergeCell ref="D72:E72"/>
    <mergeCell ref="D82:E82"/>
    <mergeCell ref="D116:E116"/>
  </mergeCells>
  <conditionalFormatting sqref="N384:R384">
    <cfRule type="top10" dxfId="7" priority="8" rank="2"/>
  </conditionalFormatting>
  <conditionalFormatting sqref="N385:R385">
    <cfRule type="top10" dxfId="6" priority="7" rank="2"/>
  </conditionalFormatting>
  <conditionalFormatting sqref="N386:R386">
    <cfRule type="top10" dxfId="5" priority="6" rank="2"/>
  </conditionalFormatting>
  <conditionalFormatting sqref="N387:R387">
    <cfRule type="top10" dxfId="4" priority="5" rank="2"/>
  </conditionalFormatting>
  <conditionalFormatting sqref="N388:R388">
    <cfRule type="top10" dxfId="3" priority="4" rank="2"/>
  </conditionalFormatting>
  <conditionalFormatting sqref="N389:R389">
    <cfRule type="top10" dxfId="2" priority="3" rank="2"/>
  </conditionalFormatting>
  <conditionalFormatting sqref="N390:R390">
    <cfRule type="top10" dxfId="1" priority="2" rank="2"/>
  </conditionalFormatting>
  <conditionalFormatting sqref="N391:R391">
    <cfRule type="top10" dxfId="0" priority="1" rank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40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196</v>
      </c>
      <c r="B1" s="7"/>
      <c r="E1" s="137"/>
      <c r="F1" s="137"/>
      <c r="G1" s="138"/>
      <c r="H1" s="8"/>
      <c r="I1" s="8"/>
      <c r="J1" s="138"/>
      <c r="K1" s="8"/>
    </row>
    <row r="2" spans="1:11" s="172" customFormat="1" x14ac:dyDescent="0.3">
      <c r="B2" s="172" t="s">
        <v>197</v>
      </c>
      <c r="E2" s="173"/>
      <c r="F2" s="173"/>
      <c r="G2" s="173"/>
      <c r="H2" s="173"/>
      <c r="I2" s="173"/>
      <c r="J2" s="173"/>
    </row>
    <row r="3" spans="1:11" s="172" customFormat="1" x14ac:dyDescent="0.3">
      <c r="E3" s="173"/>
      <c r="F3" s="173"/>
      <c r="G3" s="173"/>
      <c r="H3" s="173"/>
      <c r="I3" s="173"/>
      <c r="J3" s="173"/>
    </row>
    <row r="4" spans="1:11" ht="18" x14ac:dyDescent="0.3">
      <c r="B4" s="9" t="s">
        <v>120</v>
      </c>
    </row>
    <row r="5" spans="1:11" s="81" customFormat="1" x14ac:dyDescent="0.3">
      <c r="B5" s="82"/>
      <c r="D5" s="327" t="s">
        <v>71</v>
      </c>
      <c r="E5" s="328"/>
      <c r="F5" s="179" t="s">
        <v>121</v>
      </c>
      <c r="G5" s="180" t="s">
        <v>198</v>
      </c>
      <c r="H5" s="131" t="s">
        <v>199</v>
      </c>
      <c r="I5" s="130" t="s">
        <v>200</v>
      </c>
      <c r="J5" s="142"/>
      <c r="K5" s="132"/>
    </row>
    <row r="6" spans="1:11" s="1" customFormat="1" x14ac:dyDescent="0.3">
      <c r="B6" s="2"/>
      <c r="D6" s="88" t="s">
        <v>77</v>
      </c>
      <c r="E6" s="181"/>
      <c r="F6" s="182"/>
      <c r="G6" s="183"/>
      <c r="H6" s="184"/>
      <c r="I6" s="185"/>
      <c r="J6" s="184"/>
      <c r="K6" s="186"/>
    </row>
    <row r="7" spans="1:11" x14ac:dyDescent="0.3">
      <c r="D7" s="98"/>
      <c r="E7" s="187"/>
      <c r="F7" s="188"/>
      <c r="G7" s="189"/>
      <c r="H7" s="102"/>
      <c r="I7" s="101"/>
      <c r="J7" s="102"/>
      <c r="K7" s="103"/>
    </row>
    <row r="8" spans="1:11" x14ac:dyDescent="0.3">
      <c r="D8" s="98"/>
      <c r="E8" s="187"/>
      <c r="F8" s="188"/>
      <c r="G8" s="189"/>
      <c r="H8" s="102"/>
      <c r="I8" s="101"/>
      <c r="J8" s="102"/>
      <c r="K8" s="103"/>
    </row>
    <row r="9" spans="1:11" x14ac:dyDescent="0.3">
      <c r="D9" s="98"/>
      <c r="E9" s="187"/>
      <c r="F9" s="188"/>
      <c r="G9" s="189"/>
      <c r="H9" s="102"/>
      <c r="I9" s="101"/>
      <c r="J9" s="102"/>
      <c r="K9" s="103"/>
    </row>
    <row r="10" spans="1:11" x14ac:dyDescent="0.3">
      <c r="A10" s="3"/>
      <c r="D10" s="98"/>
      <c r="E10" s="187"/>
      <c r="F10" s="188"/>
      <c r="G10" s="189"/>
      <c r="H10" s="102"/>
      <c r="I10" s="101"/>
      <c r="J10" s="102"/>
      <c r="K10" s="103"/>
    </row>
    <row r="11" spans="1:11" x14ac:dyDescent="0.3">
      <c r="A11" s="3"/>
      <c r="D11" s="98"/>
      <c r="E11" s="187"/>
      <c r="F11" s="188"/>
      <c r="G11" s="189"/>
      <c r="H11" s="102"/>
      <c r="I11" s="101"/>
      <c r="J11" s="102"/>
      <c r="K11" s="103"/>
    </row>
    <row r="12" spans="1:11" x14ac:dyDescent="0.3">
      <c r="A12" s="3"/>
      <c r="D12" s="98"/>
      <c r="E12" s="187"/>
      <c r="F12" s="188"/>
      <c r="G12" s="189"/>
      <c r="H12" s="102"/>
      <c r="I12" s="101"/>
      <c r="J12" s="102"/>
      <c r="K12" s="103"/>
    </row>
    <row r="13" spans="1:11" x14ac:dyDescent="0.3">
      <c r="A13" s="3"/>
      <c r="D13" s="98"/>
      <c r="E13" s="187"/>
      <c r="F13" s="188"/>
      <c r="G13" s="189"/>
      <c r="H13" s="102"/>
      <c r="I13" s="101"/>
      <c r="J13" s="102"/>
      <c r="K13" s="103"/>
    </row>
    <row r="14" spans="1:11" x14ac:dyDescent="0.3">
      <c r="A14" s="3"/>
      <c r="D14" s="98"/>
      <c r="E14" s="187"/>
      <c r="F14" s="188"/>
      <c r="G14" s="189"/>
      <c r="H14" s="102"/>
      <c r="I14" s="101"/>
      <c r="J14" s="102"/>
      <c r="K14" s="103"/>
    </row>
    <row r="15" spans="1:11" x14ac:dyDescent="0.3">
      <c r="A15" s="3"/>
      <c r="D15" s="98"/>
      <c r="E15" s="187"/>
      <c r="F15" s="188"/>
      <c r="G15" s="189"/>
      <c r="H15" s="102"/>
      <c r="I15" s="101"/>
      <c r="J15" s="102"/>
      <c r="K15" s="103"/>
    </row>
    <row r="16" spans="1:11" x14ac:dyDescent="0.3">
      <c r="A16" s="3"/>
      <c r="D16" s="98"/>
      <c r="E16" s="187"/>
      <c r="F16" s="188"/>
      <c r="G16" s="189"/>
      <c r="H16" s="102"/>
      <c r="I16" s="101"/>
      <c r="J16" s="102"/>
      <c r="K16" s="103"/>
    </row>
    <row r="17" spans="1:11" x14ac:dyDescent="0.3">
      <c r="A17" s="3"/>
      <c r="D17" s="98"/>
      <c r="E17" s="187"/>
      <c r="F17" s="188"/>
      <c r="G17" s="189"/>
      <c r="H17" s="102"/>
      <c r="I17" s="101"/>
      <c r="J17" s="102"/>
      <c r="K17" s="103"/>
    </row>
    <row r="18" spans="1:11" x14ac:dyDescent="0.3">
      <c r="A18" s="3"/>
      <c r="D18" s="98"/>
      <c r="E18" s="187"/>
      <c r="F18" s="188"/>
      <c r="G18" s="189"/>
      <c r="H18" s="102"/>
      <c r="I18" s="101"/>
      <c r="J18" s="102"/>
      <c r="K18" s="103"/>
    </row>
    <row r="19" spans="1:11" x14ac:dyDescent="0.3">
      <c r="A19" s="3"/>
      <c r="D19" s="98"/>
      <c r="E19" s="187"/>
      <c r="F19" s="188"/>
      <c r="G19" s="189"/>
      <c r="H19" s="102"/>
      <c r="I19" s="101"/>
      <c r="J19" s="102"/>
      <c r="K19" s="103"/>
    </row>
    <row r="20" spans="1:11" x14ac:dyDescent="0.3">
      <c r="A20" s="3"/>
      <c r="D20" s="98"/>
      <c r="E20" s="187"/>
      <c r="F20" s="188"/>
      <c r="G20" s="189"/>
      <c r="H20" s="102"/>
      <c r="I20" s="101"/>
      <c r="J20" s="102"/>
      <c r="K20" s="103"/>
    </row>
    <row r="21" spans="1:11" x14ac:dyDescent="0.3">
      <c r="A21" s="3"/>
      <c r="D21" s="98"/>
      <c r="E21" s="187"/>
      <c r="F21" s="188"/>
      <c r="G21" s="189"/>
      <c r="H21" s="102"/>
      <c r="I21" s="101"/>
      <c r="J21" s="102"/>
      <c r="K21" s="103"/>
    </row>
    <row r="22" spans="1:11" x14ac:dyDescent="0.3">
      <c r="A22" s="3"/>
      <c r="D22" s="98"/>
      <c r="E22" s="187"/>
      <c r="F22" s="188"/>
      <c r="G22" s="189"/>
      <c r="H22" s="102"/>
      <c r="I22" s="101"/>
      <c r="J22" s="102"/>
      <c r="K22" s="103"/>
    </row>
    <row r="23" spans="1:11" x14ac:dyDescent="0.3">
      <c r="A23" s="3"/>
      <c r="D23" s="98"/>
      <c r="E23" s="187"/>
      <c r="F23" s="188"/>
      <c r="G23" s="189"/>
      <c r="H23" s="102"/>
      <c r="I23" s="101"/>
      <c r="J23" s="102"/>
      <c r="K23" s="103"/>
    </row>
    <row r="24" spans="1:11" x14ac:dyDescent="0.3">
      <c r="A24" s="3"/>
      <c r="D24" s="98"/>
      <c r="E24" s="187"/>
      <c r="F24" s="188"/>
      <c r="G24" s="189"/>
      <c r="H24" s="102"/>
      <c r="I24" s="101"/>
      <c r="J24" s="102"/>
      <c r="K24" s="103"/>
    </row>
    <row r="25" spans="1:11" x14ac:dyDescent="0.3">
      <c r="A25" s="3"/>
      <c r="D25" s="98"/>
      <c r="E25" s="187"/>
      <c r="F25" s="188"/>
      <c r="G25" s="189"/>
      <c r="H25" s="102"/>
      <c r="I25" s="101"/>
      <c r="J25" s="102"/>
      <c r="K25" s="103"/>
    </row>
    <row r="26" spans="1:11" s="1" customFormat="1" x14ac:dyDescent="0.3">
      <c r="A26" s="3"/>
      <c r="B26" s="2"/>
      <c r="D26" s="98"/>
      <c r="E26" s="187"/>
      <c r="F26" s="188"/>
      <c r="G26" s="189"/>
      <c r="H26" s="102"/>
      <c r="I26" s="101"/>
      <c r="J26" s="102"/>
      <c r="K26" s="103"/>
    </row>
    <row r="27" spans="1:11" x14ac:dyDescent="0.3">
      <c r="A27" s="3"/>
      <c r="D27" s="98"/>
      <c r="E27" s="187"/>
      <c r="F27" s="188"/>
      <c r="G27" s="189"/>
      <c r="H27" s="102"/>
      <c r="I27" s="101"/>
      <c r="J27" s="102"/>
      <c r="K27" s="103"/>
    </row>
    <row r="28" spans="1:11" x14ac:dyDescent="0.3">
      <c r="A28" s="3"/>
      <c r="D28" s="98"/>
      <c r="E28" s="187"/>
      <c r="F28" s="188"/>
      <c r="G28" s="189"/>
      <c r="H28" s="102"/>
      <c r="I28" s="101"/>
      <c r="J28" s="102"/>
      <c r="K28" s="103"/>
    </row>
    <row r="29" spans="1:11" x14ac:dyDescent="0.3">
      <c r="A29" s="3"/>
      <c r="D29" s="98"/>
      <c r="E29" s="187"/>
      <c r="F29" s="188"/>
      <c r="G29" s="189"/>
      <c r="H29" s="102"/>
      <c r="I29" s="101"/>
      <c r="J29" s="102"/>
      <c r="K29" s="103"/>
    </row>
    <row r="30" spans="1:11" s="1" customFormat="1" x14ac:dyDescent="0.3">
      <c r="A30" s="3"/>
      <c r="B30" s="2"/>
      <c r="D30" s="98"/>
      <c r="E30" s="187"/>
      <c r="F30" s="188"/>
      <c r="G30" s="189"/>
      <c r="H30" s="102"/>
      <c r="I30" s="101"/>
      <c r="J30" s="102"/>
      <c r="K30" s="103"/>
    </row>
    <row r="31" spans="1:11" x14ac:dyDescent="0.3">
      <c r="A31" s="3"/>
      <c r="D31" s="98"/>
      <c r="E31" s="187"/>
      <c r="F31" s="188"/>
      <c r="G31" s="189"/>
      <c r="H31" s="102"/>
      <c r="I31" s="101"/>
      <c r="J31" s="102"/>
      <c r="K31" s="103"/>
    </row>
    <row r="32" spans="1:11" x14ac:dyDescent="0.3">
      <c r="A32" s="3"/>
      <c r="D32" s="98"/>
      <c r="E32" s="187"/>
      <c r="F32" s="188"/>
      <c r="G32" s="189"/>
      <c r="H32" s="102"/>
      <c r="I32" s="101"/>
      <c r="J32" s="102"/>
      <c r="K32" s="103"/>
    </row>
    <row r="33" spans="1:11" x14ac:dyDescent="0.3">
      <c r="A33" s="3"/>
      <c r="D33" s="98"/>
      <c r="E33" s="187"/>
      <c r="F33" s="188"/>
      <c r="G33" s="189"/>
      <c r="H33" s="102"/>
      <c r="I33" s="101"/>
      <c r="J33" s="102"/>
      <c r="K33" s="103"/>
    </row>
    <row r="34" spans="1:11" x14ac:dyDescent="0.3">
      <c r="A34" s="3"/>
      <c r="D34" s="98"/>
      <c r="E34" s="187"/>
      <c r="F34" s="188"/>
      <c r="G34" s="189"/>
      <c r="H34" s="102"/>
      <c r="I34" s="101"/>
      <c r="J34" s="102"/>
      <c r="K34" s="103"/>
    </row>
    <row r="35" spans="1:11" s="1" customFormat="1" x14ac:dyDescent="0.3">
      <c r="B35" s="2"/>
      <c r="D35" s="108"/>
      <c r="E35" s="190"/>
      <c r="F35" s="191"/>
      <c r="G35" s="192"/>
      <c r="H35" s="112"/>
      <c r="I35" s="111"/>
      <c r="J35" s="112"/>
      <c r="K35" s="113"/>
    </row>
    <row r="36" spans="1:11" s="39" customFormat="1" x14ac:dyDescent="0.3"/>
    <row r="37" spans="1:11" ht="18" x14ac:dyDescent="0.3">
      <c r="A37" s="3"/>
      <c r="B37" s="9" t="s">
        <v>127</v>
      </c>
    </row>
    <row r="38" spans="1:11" s="81" customFormat="1" x14ac:dyDescent="0.3">
      <c r="B38" s="82"/>
      <c r="D38" s="327" t="s">
        <v>71</v>
      </c>
      <c r="E38" s="328"/>
      <c r="F38" s="179" t="s">
        <v>121</v>
      </c>
      <c r="G38" s="180" t="s">
        <v>198</v>
      </c>
      <c r="H38" s="131" t="s">
        <v>199</v>
      </c>
      <c r="I38" s="130" t="s">
        <v>200</v>
      </c>
      <c r="J38" s="142"/>
      <c r="K38" s="132"/>
    </row>
    <row r="39" spans="1:11" s="1" customFormat="1" x14ac:dyDescent="0.3">
      <c r="B39" s="2"/>
      <c r="D39" s="88" t="s">
        <v>77</v>
      </c>
      <c r="E39" s="181"/>
      <c r="F39" s="193"/>
      <c r="G39" s="194"/>
      <c r="H39" s="72"/>
      <c r="I39" s="70"/>
      <c r="J39" s="72"/>
      <c r="K39" s="73"/>
    </row>
    <row r="40" spans="1:11" x14ac:dyDescent="0.3">
      <c r="D40" s="98"/>
      <c r="E40" s="187"/>
      <c r="F40" s="195"/>
      <c r="G40" s="196"/>
      <c r="H40" s="149"/>
      <c r="I40" s="197"/>
      <c r="J40" s="149"/>
      <c r="K40" s="198"/>
    </row>
    <row r="41" spans="1:11" x14ac:dyDescent="0.3">
      <c r="D41" s="98"/>
      <c r="E41" s="187"/>
      <c r="F41" s="195"/>
      <c r="G41" s="196"/>
      <c r="H41" s="149"/>
      <c r="I41" s="197"/>
      <c r="J41" s="149"/>
      <c r="K41" s="198"/>
    </row>
    <row r="42" spans="1:11" x14ac:dyDescent="0.3">
      <c r="D42" s="98"/>
      <c r="E42" s="187"/>
      <c r="F42" s="195"/>
      <c r="G42" s="196"/>
      <c r="H42" s="149"/>
      <c r="I42" s="197"/>
      <c r="J42" s="149"/>
      <c r="K42" s="198"/>
    </row>
    <row r="43" spans="1:11" x14ac:dyDescent="0.3">
      <c r="A43" s="3"/>
      <c r="D43" s="98"/>
      <c r="E43" s="187"/>
      <c r="F43" s="195"/>
      <c r="G43" s="196"/>
      <c r="H43" s="149"/>
      <c r="I43" s="197"/>
      <c r="J43" s="149"/>
      <c r="K43" s="198"/>
    </row>
    <row r="44" spans="1:11" x14ac:dyDescent="0.3">
      <c r="A44" s="3"/>
      <c r="D44" s="98"/>
      <c r="E44" s="187"/>
      <c r="F44" s="195"/>
      <c r="G44" s="196"/>
      <c r="H44" s="149"/>
      <c r="I44" s="197"/>
      <c r="J44" s="149"/>
      <c r="K44" s="198"/>
    </row>
    <row r="45" spans="1:11" x14ac:dyDescent="0.3">
      <c r="A45" s="3"/>
      <c r="D45" s="98"/>
      <c r="E45" s="187"/>
      <c r="F45" s="195"/>
      <c r="G45" s="196"/>
      <c r="H45" s="149"/>
      <c r="I45" s="197"/>
      <c r="J45" s="149"/>
      <c r="K45" s="198"/>
    </row>
    <row r="46" spans="1:11" x14ac:dyDescent="0.3">
      <c r="A46" s="3"/>
      <c r="D46" s="98"/>
      <c r="E46" s="187"/>
      <c r="F46" s="195"/>
      <c r="G46" s="196"/>
      <c r="H46" s="149"/>
      <c r="I46" s="197"/>
      <c r="J46" s="149"/>
      <c r="K46" s="198"/>
    </row>
    <row r="47" spans="1:11" x14ac:dyDescent="0.3">
      <c r="A47" s="3"/>
      <c r="D47" s="98"/>
      <c r="E47" s="187"/>
      <c r="F47" s="195"/>
      <c r="G47" s="196"/>
      <c r="H47" s="149"/>
      <c r="I47" s="197"/>
      <c r="J47" s="149"/>
      <c r="K47" s="198"/>
    </row>
    <row r="48" spans="1:11" x14ac:dyDescent="0.3">
      <c r="A48" s="3"/>
      <c r="D48" s="98"/>
      <c r="E48" s="187"/>
      <c r="F48" s="195"/>
      <c r="G48" s="196"/>
      <c r="H48" s="149"/>
      <c r="I48" s="197"/>
      <c r="J48" s="149"/>
      <c r="K48" s="198"/>
    </row>
    <row r="49" spans="1:11" x14ac:dyDescent="0.3">
      <c r="A49" s="3"/>
      <c r="D49" s="98"/>
      <c r="E49" s="187"/>
      <c r="F49" s="195"/>
      <c r="G49" s="196"/>
      <c r="H49" s="149"/>
      <c r="I49" s="197"/>
      <c r="J49" s="149"/>
      <c r="K49" s="198"/>
    </row>
    <row r="50" spans="1:11" x14ac:dyDescent="0.3">
      <c r="A50" s="3"/>
      <c r="D50" s="98"/>
      <c r="E50" s="187"/>
      <c r="F50" s="195"/>
      <c r="G50" s="196"/>
      <c r="H50" s="149"/>
      <c r="I50" s="197"/>
      <c r="J50" s="149"/>
      <c r="K50" s="198"/>
    </row>
    <row r="51" spans="1:11" x14ac:dyDescent="0.3">
      <c r="A51" s="3"/>
      <c r="D51" s="98"/>
      <c r="E51" s="187"/>
      <c r="F51" s="195"/>
      <c r="G51" s="196"/>
      <c r="H51" s="149"/>
      <c r="I51" s="197"/>
      <c r="J51" s="149"/>
      <c r="K51" s="198"/>
    </row>
    <row r="52" spans="1:11" x14ac:dyDescent="0.3">
      <c r="A52" s="3"/>
      <c r="D52" s="98"/>
      <c r="E52" s="187"/>
      <c r="F52" s="195"/>
      <c r="G52" s="196"/>
      <c r="H52" s="149"/>
      <c r="I52" s="197"/>
      <c r="J52" s="149"/>
      <c r="K52" s="198"/>
    </row>
    <row r="53" spans="1:11" x14ac:dyDescent="0.3">
      <c r="A53" s="3"/>
      <c r="D53" s="98"/>
      <c r="E53" s="187"/>
      <c r="F53" s="195"/>
      <c r="G53" s="196"/>
      <c r="H53" s="149"/>
      <c r="I53" s="197"/>
      <c r="J53" s="149"/>
      <c r="K53" s="198"/>
    </row>
    <row r="54" spans="1:11" x14ac:dyDescent="0.3">
      <c r="A54" s="3"/>
      <c r="D54" s="98"/>
      <c r="E54" s="187"/>
      <c r="F54" s="195"/>
      <c r="G54" s="196"/>
      <c r="H54" s="149"/>
      <c r="I54" s="197"/>
      <c r="J54" s="149"/>
      <c r="K54" s="198"/>
    </row>
    <row r="55" spans="1:11" x14ac:dyDescent="0.3">
      <c r="A55" s="3"/>
      <c r="D55" s="98"/>
      <c r="E55" s="187"/>
      <c r="F55" s="195"/>
      <c r="G55" s="196"/>
      <c r="H55" s="149"/>
      <c r="I55" s="197"/>
      <c r="J55" s="149"/>
      <c r="K55" s="198"/>
    </row>
    <row r="56" spans="1:11" x14ac:dyDescent="0.3">
      <c r="A56" s="3"/>
      <c r="D56" s="98"/>
      <c r="E56" s="187"/>
      <c r="F56" s="195"/>
      <c r="G56" s="196"/>
      <c r="H56" s="149"/>
      <c r="I56" s="197"/>
      <c r="J56" s="149"/>
      <c r="K56" s="198"/>
    </row>
    <row r="57" spans="1:11" x14ac:dyDescent="0.3">
      <c r="A57" s="3"/>
      <c r="D57" s="98"/>
      <c r="E57" s="187"/>
      <c r="F57" s="195"/>
      <c r="G57" s="196"/>
      <c r="H57" s="149"/>
      <c r="I57" s="197"/>
      <c r="J57" s="149"/>
      <c r="K57" s="198"/>
    </row>
    <row r="58" spans="1:11" x14ac:dyDescent="0.3">
      <c r="A58" s="3"/>
      <c r="D58" s="98"/>
      <c r="E58" s="187"/>
      <c r="F58" s="195"/>
      <c r="G58" s="196"/>
      <c r="H58" s="149"/>
      <c r="I58" s="197"/>
      <c r="J58" s="149"/>
      <c r="K58" s="198"/>
    </row>
    <row r="59" spans="1:11" s="1" customFormat="1" x14ac:dyDescent="0.3">
      <c r="A59" s="3"/>
      <c r="B59" s="2"/>
      <c r="D59" s="98"/>
      <c r="E59" s="187"/>
      <c r="F59" s="195"/>
      <c r="G59" s="196"/>
      <c r="H59" s="149"/>
      <c r="I59" s="197"/>
      <c r="J59" s="149"/>
      <c r="K59" s="198"/>
    </row>
    <row r="60" spans="1:11" x14ac:dyDescent="0.3">
      <c r="A60" s="3"/>
      <c r="D60" s="98"/>
      <c r="E60" s="187"/>
      <c r="F60" s="195"/>
      <c r="G60" s="196"/>
      <c r="H60" s="149"/>
      <c r="I60" s="197"/>
      <c r="J60" s="149"/>
      <c r="K60" s="198"/>
    </row>
    <row r="61" spans="1:11" x14ac:dyDescent="0.3">
      <c r="A61" s="3"/>
      <c r="D61" s="98"/>
      <c r="E61" s="187"/>
      <c r="F61" s="195"/>
      <c r="G61" s="196"/>
      <c r="H61" s="149"/>
      <c r="I61" s="197"/>
      <c r="J61" s="149"/>
      <c r="K61" s="198"/>
    </row>
    <row r="62" spans="1:11" x14ac:dyDescent="0.3">
      <c r="A62" s="3"/>
      <c r="D62" s="98"/>
      <c r="E62" s="187"/>
      <c r="F62" s="195"/>
      <c r="G62" s="196"/>
      <c r="H62" s="149"/>
      <c r="I62" s="197"/>
      <c r="J62" s="149"/>
      <c r="K62" s="198"/>
    </row>
    <row r="63" spans="1:11" s="1" customFormat="1" x14ac:dyDescent="0.3">
      <c r="A63" s="3"/>
      <c r="B63" s="2"/>
      <c r="D63" s="98"/>
      <c r="E63" s="187"/>
      <c r="F63" s="195"/>
      <c r="G63" s="196"/>
      <c r="H63" s="149"/>
      <c r="I63" s="197"/>
      <c r="J63" s="149"/>
      <c r="K63" s="198"/>
    </row>
    <row r="64" spans="1:11" x14ac:dyDescent="0.3">
      <c r="A64" s="3"/>
      <c r="D64" s="98"/>
      <c r="E64" s="187"/>
      <c r="F64" s="195"/>
      <c r="G64" s="196"/>
      <c r="H64" s="149"/>
      <c r="I64" s="197"/>
      <c r="J64" s="149"/>
      <c r="K64" s="198"/>
    </row>
    <row r="65" spans="1:11" x14ac:dyDescent="0.3">
      <c r="A65" s="3"/>
      <c r="D65" s="98"/>
      <c r="E65" s="187"/>
      <c r="F65" s="195"/>
      <c r="G65" s="196"/>
      <c r="H65" s="149"/>
      <c r="I65" s="197"/>
      <c r="J65" s="149"/>
      <c r="K65" s="198"/>
    </row>
    <row r="66" spans="1:11" x14ac:dyDescent="0.3">
      <c r="A66" s="3"/>
      <c r="D66" s="98"/>
      <c r="E66" s="187"/>
      <c r="F66" s="195"/>
      <c r="G66" s="196"/>
      <c r="H66" s="149"/>
      <c r="I66" s="197"/>
      <c r="J66" s="149"/>
      <c r="K66" s="198"/>
    </row>
    <row r="67" spans="1:11" x14ac:dyDescent="0.3">
      <c r="A67" s="3"/>
      <c r="D67" s="98"/>
      <c r="E67" s="187"/>
      <c r="F67" s="195"/>
      <c r="G67" s="196"/>
      <c r="H67" s="149"/>
      <c r="I67" s="197"/>
      <c r="J67" s="149"/>
      <c r="K67" s="198"/>
    </row>
    <row r="68" spans="1:11" s="1" customFormat="1" x14ac:dyDescent="0.3">
      <c r="B68" s="2"/>
      <c r="D68" s="108"/>
      <c r="E68" s="190"/>
      <c r="F68" s="199"/>
      <c r="G68" s="200"/>
      <c r="H68" s="151"/>
      <c r="I68" s="201"/>
      <c r="J68" s="151"/>
      <c r="K68" s="202"/>
    </row>
    <row r="69" spans="1:11" s="1" customFormat="1" x14ac:dyDescent="0.3">
      <c r="B69" s="2"/>
      <c r="E69" s="203" t="s">
        <v>128</v>
      </c>
      <c r="F69" s="204">
        <f t="shared" ref="F69:K69" si="0">SUM(F39:F68)</f>
        <v>0</v>
      </c>
      <c r="G69" s="205">
        <f t="shared" si="0"/>
        <v>0</v>
      </c>
      <c r="H69" s="206">
        <f t="shared" si="0"/>
        <v>0</v>
      </c>
      <c r="I69" s="207">
        <f t="shared" si="0"/>
        <v>0</v>
      </c>
      <c r="J69" s="206">
        <f t="shared" si="0"/>
        <v>0</v>
      </c>
      <c r="K69" s="208">
        <f t="shared" si="0"/>
        <v>0</v>
      </c>
    </row>
    <row r="71" spans="1:11" ht="18" x14ac:dyDescent="0.3">
      <c r="B71" s="9" t="s">
        <v>129</v>
      </c>
    </row>
    <row r="72" spans="1:11" s="81" customFormat="1" x14ac:dyDescent="0.3">
      <c r="B72" s="82"/>
      <c r="D72" s="327" t="s">
        <v>71</v>
      </c>
      <c r="E72" s="328"/>
      <c r="F72" s="153" t="s">
        <v>198</v>
      </c>
      <c r="G72" s="154" t="s">
        <v>199</v>
      </c>
      <c r="H72" s="131" t="s">
        <v>200</v>
      </c>
      <c r="I72" s="130"/>
      <c r="J72" s="165"/>
    </row>
    <row r="73" spans="1:11" s="1" customFormat="1" x14ac:dyDescent="0.3">
      <c r="B73" s="2"/>
      <c r="D73" s="88"/>
      <c r="E73" s="181" t="s">
        <v>77</v>
      </c>
      <c r="F73" s="209"/>
      <c r="G73" s="210"/>
      <c r="H73" s="184"/>
      <c r="I73" s="185"/>
      <c r="J73" s="211"/>
    </row>
    <row r="74" spans="1:11" x14ac:dyDescent="0.3">
      <c r="D74" s="98"/>
      <c r="E74" s="187"/>
      <c r="F74" s="212"/>
      <c r="G74" s="213"/>
      <c r="H74" s="102"/>
      <c r="I74" s="101"/>
      <c r="J74" s="214"/>
      <c r="K74" s="3"/>
    </row>
    <row r="75" spans="1:11" x14ac:dyDescent="0.3">
      <c r="D75" s="98"/>
      <c r="E75" s="187"/>
      <c r="F75" s="212"/>
      <c r="G75" s="213"/>
      <c r="H75" s="102"/>
      <c r="I75" s="101"/>
      <c r="J75" s="214"/>
      <c r="K75" s="3"/>
    </row>
    <row r="76" spans="1:11" x14ac:dyDescent="0.3">
      <c r="D76" s="98"/>
      <c r="E76" s="187"/>
      <c r="F76" s="212"/>
      <c r="G76" s="213"/>
      <c r="H76" s="102"/>
      <c r="I76" s="101"/>
      <c r="J76" s="214"/>
      <c r="K76" s="3"/>
    </row>
    <row r="77" spans="1:11" s="1" customFormat="1" x14ac:dyDescent="0.3">
      <c r="B77" s="2"/>
      <c r="D77" s="108"/>
      <c r="E77" s="190"/>
      <c r="F77" s="215"/>
      <c r="G77" s="216"/>
      <c r="H77" s="112"/>
      <c r="I77" s="111"/>
      <c r="J77" s="217"/>
    </row>
    <row r="78" spans="1:11" s="1" customFormat="1" x14ac:dyDescent="0.3">
      <c r="B78" s="2"/>
      <c r="E78" s="203" t="s">
        <v>128</v>
      </c>
      <c r="F78" s="204">
        <f>SUM(F73:F77)</f>
        <v>0</v>
      </c>
      <c r="G78" s="205">
        <f>SUM(G73:G77)</f>
        <v>0</v>
      </c>
      <c r="H78" s="206">
        <f>SUM(H73:H77)</f>
        <v>0</v>
      </c>
      <c r="I78" s="207">
        <f>SUM(I73:I77)</f>
        <v>0</v>
      </c>
      <c r="J78" s="218">
        <f>SUM(J73:J77)</f>
        <v>0</v>
      </c>
    </row>
    <row r="80" spans="1:11" s="5" customFormat="1" ht="23.4" x14ac:dyDescent="0.3">
      <c r="A80" s="6" t="s">
        <v>201</v>
      </c>
      <c r="B80" s="7"/>
      <c r="E80" s="137"/>
      <c r="F80" s="137"/>
      <c r="G80" s="138"/>
      <c r="H80" s="8"/>
      <c r="I80" s="8"/>
      <c r="J80" s="138"/>
      <c r="K80" s="8"/>
    </row>
    <row r="81" spans="1:11" ht="18" x14ac:dyDescent="0.3">
      <c r="B81" s="9" t="s">
        <v>131</v>
      </c>
    </row>
    <row r="82" spans="1:11" s="81" customFormat="1" x14ac:dyDescent="0.3">
      <c r="B82" s="82"/>
      <c r="D82" s="327" t="s">
        <v>71</v>
      </c>
      <c r="E82" s="328"/>
      <c r="F82" s="179" t="s">
        <v>128</v>
      </c>
      <c r="G82" s="180" t="s">
        <v>198</v>
      </c>
      <c r="H82" s="131" t="s">
        <v>199</v>
      </c>
      <c r="I82" s="130" t="s">
        <v>200</v>
      </c>
      <c r="J82" s="142"/>
      <c r="K82" s="132"/>
    </row>
    <row r="83" spans="1:11" s="1" customFormat="1" x14ac:dyDescent="0.3">
      <c r="B83" s="2"/>
      <c r="D83" s="88" t="s">
        <v>77</v>
      </c>
      <c r="E83" s="181"/>
      <c r="F83" s="193"/>
      <c r="G83" s="194"/>
      <c r="H83" s="72"/>
      <c r="I83" s="70"/>
      <c r="J83" s="72"/>
      <c r="K83" s="73"/>
    </row>
    <row r="84" spans="1:11" x14ac:dyDescent="0.3">
      <c r="D84" s="98"/>
      <c r="E84" s="187"/>
      <c r="F84" s="195"/>
      <c r="G84" s="196"/>
      <c r="H84" s="149"/>
      <c r="I84" s="197"/>
      <c r="J84" s="149"/>
      <c r="K84" s="198"/>
    </row>
    <row r="85" spans="1:11" x14ac:dyDescent="0.3">
      <c r="D85" s="98"/>
      <c r="E85" s="187"/>
      <c r="F85" s="195"/>
      <c r="G85" s="196"/>
      <c r="H85" s="149"/>
      <c r="I85" s="197"/>
      <c r="J85" s="149"/>
      <c r="K85" s="198"/>
    </row>
    <row r="86" spans="1:11" x14ac:dyDescent="0.3">
      <c r="D86" s="98"/>
      <c r="E86" s="187"/>
      <c r="F86" s="195"/>
      <c r="G86" s="196"/>
      <c r="H86" s="149"/>
      <c r="I86" s="197"/>
      <c r="J86" s="149"/>
      <c r="K86" s="198"/>
    </row>
    <row r="87" spans="1:11" x14ac:dyDescent="0.3">
      <c r="A87" s="3"/>
      <c r="D87" s="98"/>
      <c r="E87" s="187"/>
      <c r="F87" s="195"/>
      <c r="G87" s="196"/>
      <c r="H87" s="149"/>
      <c r="I87" s="197"/>
      <c r="J87" s="149"/>
      <c r="K87" s="198"/>
    </row>
    <row r="88" spans="1:11" x14ac:dyDescent="0.3">
      <c r="A88" s="3"/>
      <c r="D88" s="98"/>
      <c r="E88" s="187"/>
      <c r="F88" s="195"/>
      <c r="G88" s="196"/>
      <c r="H88" s="149"/>
      <c r="I88" s="197"/>
      <c r="J88" s="149"/>
      <c r="K88" s="198"/>
    </row>
    <row r="89" spans="1:11" x14ac:dyDescent="0.3">
      <c r="A89" s="3"/>
      <c r="D89" s="98"/>
      <c r="E89" s="187"/>
      <c r="F89" s="195"/>
      <c r="G89" s="196"/>
      <c r="H89" s="149"/>
      <c r="I89" s="197"/>
      <c r="J89" s="149"/>
      <c r="K89" s="198"/>
    </row>
    <row r="90" spans="1:11" x14ac:dyDescent="0.3">
      <c r="A90" s="3"/>
      <c r="D90" s="98"/>
      <c r="E90" s="187"/>
      <c r="F90" s="195"/>
      <c r="G90" s="196"/>
      <c r="H90" s="149"/>
      <c r="I90" s="197"/>
      <c r="J90" s="149"/>
      <c r="K90" s="198"/>
    </row>
    <row r="91" spans="1:11" x14ac:dyDescent="0.3">
      <c r="A91" s="3"/>
      <c r="D91" s="98"/>
      <c r="E91" s="187"/>
      <c r="F91" s="195"/>
      <c r="G91" s="196"/>
      <c r="H91" s="149"/>
      <c r="I91" s="197"/>
      <c r="J91" s="149"/>
      <c r="K91" s="198"/>
    </row>
    <row r="92" spans="1:11" x14ac:dyDescent="0.3">
      <c r="A92" s="3"/>
      <c r="D92" s="98"/>
      <c r="E92" s="187"/>
      <c r="F92" s="195"/>
      <c r="G92" s="196"/>
      <c r="H92" s="149"/>
      <c r="I92" s="197"/>
      <c r="J92" s="149"/>
      <c r="K92" s="198"/>
    </row>
    <row r="93" spans="1:11" x14ac:dyDescent="0.3">
      <c r="A93" s="3"/>
      <c r="D93" s="98"/>
      <c r="E93" s="187"/>
      <c r="F93" s="195"/>
      <c r="G93" s="196"/>
      <c r="H93" s="149"/>
      <c r="I93" s="197"/>
      <c r="J93" s="149"/>
      <c r="K93" s="198"/>
    </row>
    <row r="94" spans="1:11" x14ac:dyDescent="0.3">
      <c r="A94" s="3"/>
      <c r="D94" s="98"/>
      <c r="E94" s="187"/>
      <c r="F94" s="195"/>
      <c r="G94" s="196"/>
      <c r="H94" s="149"/>
      <c r="I94" s="197"/>
      <c r="J94" s="149"/>
      <c r="K94" s="198"/>
    </row>
    <row r="95" spans="1:11" x14ac:dyDescent="0.3">
      <c r="A95" s="3"/>
      <c r="D95" s="98"/>
      <c r="E95" s="187"/>
      <c r="F95" s="195"/>
      <c r="G95" s="196"/>
      <c r="H95" s="149"/>
      <c r="I95" s="197"/>
      <c r="J95" s="149"/>
      <c r="K95" s="198"/>
    </row>
    <row r="96" spans="1:11" x14ac:dyDescent="0.3">
      <c r="A96" s="3"/>
      <c r="D96" s="98"/>
      <c r="E96" s="187"/>
      <c r="F96" s="195"/>
      <c r="G96" s="196"/>
      <c r="H96" s="149"/>
      <c r="I96" s="197"/>
      <c r="J96" s="149"/>
      <c r="K96" s="198"/>
    </row>
    <row r="97" spans="1:11" x14ac:dyDescent="0.3">
      <c r="A97" s="3"/>
      <c r="D97" s="98"/>
      <c r="E97" s="187"/>
      <c r="F97" s="195"/>
      <c r="G97" s="196"/>
      <c r="H97" s="149"/>
      <c r="I97" s="197"/>
      <c r="J97" s="149"/>
      <c r="K97" s="198"/>
    </row>
    <row r="98" spans="1:11" x14ac:dyDescent="0.3">
      <c r="A98" s="3"/>
      <c r="D98" s="98"/>
      <c r="E98" s="187"/>
      <c r="F98" s="195"/>
      <c r="G98" s="196"/>
      <c r="H98" s="149"/>
      <c r="I98" s="197"/>
      <c r="J98" s="149"/>
      <c r="K98" s="198"/>
    </row>
    <row r="99" spans="1:11" x14ac:dyDescent="0.3">
      <c r="A99" s="3"/>
      <c r="D99" s="98"/>
      <c r="E99" s="187"/>
      <c r="F99" s="195"/>
      <c r="G99" s="196"/>
      <c r="H99" s="149"/>
      <c r="I99" s="197"/>
      <c r="J99" s="149"/>
      <c r="K99" s="198"/>
    </row>
    <row r="100" spans="1:11" x14ac:dyDescent="0.3">
      <c r="A100" s="3"/>
      <c r="D100" s="98"/>
      <c r="E100" s="187"/>
      <c r="F100" s="195"/>
      <c r="G100" s="196"/>
      <c r="H100" s="149"/>
      <c r="I100" s="197"/>
      <c r="J100" s="149"/>
      <c r="K100" s="198"/>
    </row>
    <row r="101" spans="1:11" x14ac:dyDescent="0.3">
      <c r="A101" s="3"/>
      <c r="D101" s="98"/>
      <c r="E101" s="187"/>
      <c r="F101" s="195"/>
      <c r="G101" s="196"/>
      <c r="H101" s="149"/>
      <c r="I101" s="197"/>
      <c r="J101" s="149"/>
      <c r="K101" s="198"/>
    </row>
    <row r="102" spans="1:11" x14ac:dyDescent="0.3">
      <c r="A102" s="3"/>
      <c r="D102" s="98"/>
      <c r="E102" s="187"/>
      <c r="F102" s="195"/>
      <c r="G102" s="196"/>
      <c r="H102" s="149"/>
      <c r="I102" s="197"/>
      <c r="J102" s="149"/>
      <c r="K102" s="198"/>
    </row>
    <row r="103" spans="1:11" s="1" customFormat="1" x14ac:dyDescent="0.3">
      <c r="A103" s="3"/>
      <c r="B103" s="2"/>
      <c r="D103" s="98"/>
      <c r="E103" s="187"/>
      <c r="F103" s="195"/>
      <c r="G103" s="196"/>
      <c r="H103" s="149"/>
      <c r="I103" s="197"/>
      <c r="J103" s="149"/>
      <c r="K103" s="198"/>
    </row>
    <row r="104" spans="1:11" x14ac:dyDescent="0.3">
      <c r="A104" s="3"/>
      <c r="D104" s="98"/>
      <c r="E104" s="187"/>
      <c r="F104" s="195"/>
      <c r="G104" s="196"/>
      <c r="H104" s="149"/>
      <c r="I104" s="197"/>
      <c r="J104" s="149"/>
      <c r="K104" s="198"/>
    </row>
    <row r="105" spans="1:11" x14ac:dyDescent="0.3">
      <c r="A105" s="3"/>
      <c r="D105" s="98"/>
      <c r="E105" s="187"/>
      <c r="F105" s="195"/>
      <c r="G105" s="196"/>
      <c r="H105" s="149"/>
      <c r="I105" s="197"/>
      <c r="J105" s="149"/>
      <c r="K105" s="198"/>
    </row>
    <row r="106" spans="1:11" x14ac:dyDescent="0.3">
      <c r="A106" s="3"/>
      <c r="D106" s="98"/>
      <c r="E106" s="187"/>
      <c r="F106" s="195"/>
      <c r="G106" s="196"/>
      <c r="H106" s="149"/>
      <c r="I106" s="197"/>
      <c r="J106" s="149"/>
      <c r="K106" s="198"/>
    </row>
    <row r="107" spans="1:11" s="1" customFormat="1" x14ac:dyDescent="0.3">
      <c r="A107" s="3"/>
      <c r="B107" s="2"/>
      <c r="D107" s="98"/>
      <c r="E107" s="187"/>
      <c r="F107" s="195"/>
      <c r="G107" s="196"/>
      <c r="H107" s="149"/>
      <c r="I107" s="197"/>
      <c r="J107" s="149"/>
      <c r="K107" s="198"/>
    </row>
    <row r="108" spans="1:11" x14ac:dyDescent="0.3">
      <c r="A108" s="3"/>
      <c r="D108" s="98"/>
      <c r="E108" s="187"/>
      <c r="F108" s="195"/>
      <c r="G108" s="196"/>
      <c r="H108" s="149"/>
      <c r="I108" s="197"/>
      <c r="J108" s="149"/>
      <c r="K108" s="198"/>
    </row>
    <row r="109" spans="1:11" x14ac:dyDescent="0.3">
      <c r="A109" s="3"/>
      <c r="D109" s="98"/>
      <c r="E109" s="187"/>
      <c r="F109" s="195"/>
      <c r="G109" s="196"/>
      <c r="H109" s="149"/>
      <c r="I109" s="197"/>
      <c r="J109" s="149"/>
      <c r="K109" s="198"/>
    </row>
    <row r="110" spans="1:11" x14ac:dyDescent="0.3">
      <c r="A110" s="3"/>
      <c r="D110" s="98"/>
      <c r="E110" s="187"/>
      <c r="F110" s="195"/>
      <c r="G110" s="196"/>
      <c r="H110" s="149"/>
      <c r="I110" s="197"/>
      <c r="J110" s="149"/>
      <c r="K110" s="198"/>
    </row>
    <row r="111" spans="1:11" x14ac:dyDescent="0.3">
      <c r="A111" s="3"/>
      <c r="D111" s="98"/>
      <c r="E111" s="187"/>
      <c r="F111" s="195"/>
      <c r="G111" s="196"/>
      <c r="H111" s="149"/>
      <c r="I111" s="197"/>
      <c r="J111" s="149"/>
      <c r="K111" s="198"/>
    </row>
    <row r="112" spans="1:11" s="1" customFormat="1" x14ac:dyDescent="0.3">
      <c r="B112" s="2"/>
      <c r="D112" s="108"/>
      <c r="E112" s="190"/>
      <c r="F112" s="199"/>
      <c r="G112" s="200"/>
      <c r="H112" s="151"/>
      <c r="I112" s="201"/>
      <c r="J112" s="151"/>
      <c r="K112" s="202"/>
    </row>
    <row r="113" spans="1:11" s="1" customFormat="1" x14ac:dyDescent="0.3">
      <c r="B113" s="2"/>
      <c r="E113" s="203" t="s">
        <v>128</v>
      </c>
      <c r="F113" s="204">
        <f t="shared" ref="F113:K113" si="1">SUM(F83:F112)</f>
        <v>0</v>
      </c>
      <c r="G113" s="205">
        <f t="shared" si="1"/>
        <v>0</v>
      </c>
      <c r="H113" s="206">
        <f t="shared" si="1"/>
        <v>0</v>
      </c>
      <c r="I113" s="207">
        <f t="shared" si="1"/>
        <v>0</v>
      </c>
      <c r="J113" s="206">
        <f t="shared" si="1"/>
        <v>0</v>
      </c>
      <c r="K113" s="208">
        <f t="shared" si="1"/>
        <v>0</v>
      </c>
    </row>
    <row r="114" spans="1:11" s="39" customFormat="1" x14ac:dyDescent="0.3"/>
    <row r="115" spans="1:11" ht="18" x14ac:dyDescent="0.3">
      <c r="B115" s="9" t="s">
        <v>132</v>
      </c>
    </row>
    <row r="116" spans="1:11" s="81" customFormat="1" x14ac:dyDescent="0.3">
      <c r="B116" s="82"/>
      <c r="D116" s="327" t="s">
        <v>71</v>
      </c>
      <c r="E116" s="328"/>
      <c r="F116" s="179" t="s">
        <v>128</v>
      </c>
      <c r="G116" s="139" t="s">
        <v>198</v>
      </c>
      <c r="H116" s="131" t="s">
        <v>199</v>
      </c>
      <c r="I116" s="130" t="s">
        <v>200</v>
      </c>
      <c r="J116" s="140"/>
      <c r="K116" s="132"/>
    </row>
    <row r="117" spans="1:11" s="1" customFormat="1" x14ac:dyDescent="0.3">
      <c r="B117" s="2"/>
      <c r="D117" s="88" t="s">
        <v>77</v>
      </c>
      <c r="E117" s="181"/>
      <c r="F117" s="219"/>
      <c r="G117" s="220"/>
      <c r="H117" s="145"/>
      <c r="I117" s="146"/>
      <c r="J117" s="145"/>
      <c r="K117" s="147"/>
    </row>
    <row r="118" spans="1:11" x14ac:dyDescent="0.3">
      <c r="D118" s="98"/>
      <c r="E118" s="187"/>
      <c r="F118" s="221"/>
      <c r="G118" s="222"/>
      <c r="H118" s="106"/>
      <c r="I118" s="105"/>
      <c r="J118" s="106"/>
      <c r="K118" s="107"/>
    </row>
    <row r="119" spans="1:11" x14ac:dyDescent="0.3">
      <c r="D119" s="98"/>
      <c r="E119" s="187"/>
      <c r="F119" s="221"/>
      <c r="G119" s="222"/>
      <c r="H119" s="106"/>
      <c r="I119" s="105"/>
      <c r="J119" s="106"/>
      <c r="K119" s="107"/>
    </row>
    <row r="120" spans="1:11" x14ac:dyDescent="0.3">
      <c r="D120" s="98"/>
      <c r="E120" s="187"/>
      <c r="F120" s="221"/>
      <c r="G120" s="222"/>
      <c r="H120" s="106"/>
      <c r="I120" s="105"/>
      <c r="J120" s="106"/>
      <c r="K120" s="107"/>
    </row>
    <row r="121" spans="1:11" x14ac:dyDescent="0.3">
      <c r="A121" s="3"/>
      <c r="D121" s="98"/>
      <c r="E121" s="187"/>
      <c r="F121" s="221"/>
      <c r="G121" s="222"/>
      <c r="H121" s="106"/>
      <c r="I121" s="105"/>
      <c r="J121" s="106"/>
      <c r="K121" s="107"/>
    </row>
    <row r="122" spans="1:11" x14ac:dyDescent="0.3">
      <c r="A122" s="3"/>
      <c r="D122" s="98"/>
      <c r="E122" s="187"/>
      <c r="F122" s="221"/>
      <c r="G122" s="222"/>
      <c r="H122" s="106"/>
      <c r="I122" s="105"/>
      <c r="J122" s="106"/>
      <c r="K122" s="107"/>
    </row>
    <row r="123" spans="1:11" x14ac:dyDescent="0.3">
      <c r="A123" s="3"/>
      <c r="D123" s="98"/>
      <c r="E123" s="187"/>
      <c r="F123" s="221"/>
      <c r="G123" s="222"/>
      <c r="H123" s="106"/>
      <c r="I123" s="105"/>
      <c r="J123" s="106"/>
      <c r="K123" s="107"/>
    </row>
    <row r="124" spans="1:11" x14ac:dyDescent="0.3">
      <c r="A124" s="3"/>
      <c r="D124" s="98"/>
      <c r="E124" s="187"/>
      <c r="F124" s="221"/>
      <c r="G124" s="222"/>
      <c r="H124" s="106"/>
      <c r="I124" s="105"/>
      <c r="J124" s="106"/>
      <c r="K124" s="107"/>
    </row>
    <row r="125" spans="1:11" x14ac:dyDescent="0.3">
      <c r="A125" s="3"/>
      <c r="D125" s="98"/>
      <c r="E125" s="187"/>
      <c r="F125" s="221"/>
      <c r="G125" s="222"/>
      <c r="H125" s="106"/>
      <c r="I125" s="105"/>
      <c r="J125" s="106"/>
      <c r="K125" s="107"/>
    </row>
    <row r="126" spans="1:11" x14ac:dyDescent="0.3">
      <c r="A126" s="3"/>
      <c r="D126" s="98"/>
      <c r="E126" s="187"/>
      <c r="F126" s="221"/>
      <c r="G126" s="222"/>
      <c r="H126" s="106"/>
      <c r="I126" s="105"/>
      <c r="J126" s="106"/>
      <c r="K126" s="107"/>
    </row>
    <row r="127" spans="1:11" x14ac:dyDescent="0.3">
      <c r="A127" s="3"/>
      <c r="D127" s="98"/>
      <c r="E127" s="187"/>
      <c r="F127" s="221"/>
      <c r="G127" s="222"/>
      <c r="H127" s="106"/>
      <c r="I127" s="105"/>
      <c r="J127" s="106"/>
      <c r="K127" s="107"/>
    </row>
    <row r="128" spans="1:11" x14ac:dyDescent="0.3">
      <c r="A128" s="3"/>
      <c r="D128" s="98"/>
      <c r="E128" s="187"/>
      <c r="F128" s="221"/>
      <c r="G128" s="222"/>
      <c r="H128" s="106"/>
      <c r="I128" s="105"/>
      <c r="J128" s="106"/>
      <c r="K128" s="107"/>
    </row>
    <row r="129" spans="1:11" x14ac:dyDescent="0.3">
      <c r="A129" s="3"/>
      <c r="D129" s="98"/>
      <c r="E129" s="187"/>
      <c r="F129" s="221"/>
      <c r="G129" s="222"/>
      <c r="H129" s="106"/>
      <c r="I129" s="105"/>
      <c r="J129" s="106"/>
      <c r="K129" s="107"/>
    </row>
    <row r="130" spans="1:11" x14ac:dyDescent="0.3">
      <c r="A130" s="3"/>
      <c r="D130" s="98"/>
      <c r="E130" s="187"/>
      <c r="F130" s="221"/>
      <c r="G130" s="222"/>
      <c r="H130" s="106"/>
      <c r="I130" s="105"/>
      <c r="J130" s="106"/>
      <c r="K130" s="107"/>
    </row>
    <row r="131" spans="1:11" x14ac:dyDescent="0.3">
      <c r="A131" s="3"/>
      <c r="D131" s="98"/>
      <c r="E131" s="187"/>
      <c r="F131" s="221"/>
      <c r="G131" s="222"/>
      <c r="H131" s="106"/>
      <c r="I131" s="105"/>
      <c r="J131" s="106"/>
      <c r="K131" s="107"/>
    </row>
    <row r="132" spans="1:11" x14ac:dyDescent="0.3">
      <c r="A132" s="3"/>
      <c r="D132" s="98"/>
      <c r="E132" s="187"/>
      <c r="F132" s="221"/>
      <c r="G132" s="222"/>
      <c r="H132" s="106"/>
      <c r="I132" s="105"/>
      <c r="J132" s="106"/>
      <c r="K132" s="107"/>
    </row>
    <row r="133" spans="1:11" x14ac:dyDescent="0.3">
      <c r="A133" s="3"/>
      <c r="D133" s="98"/>
      <c r="E133" s="187"/>
      <c r="F133" s="221"/>
      <c r="G133" s="222"/>
      <c r="H133" s="106"/>
      <c r="I133" s="105"/>
      <c r="J133" s="106"/>
      <c r="K133" s="107"/>
    </row>
    <row r="134" spans="1:11" x14ac:dyDescent="0.3">
      <c r="A134" s="3"/>
      <c r="D134" s="98"/>
      <c r="E134" s="187"/>
      <c r="F134" s="221"/>
      <c r="G134" s="222"/>
      <c r="H134" s="106"/>
      <c r="I134" s="105"/>
      <c r="J134" s="106"/>
      <c r="K134" s="107"/>
    </row>
    <row r="135" spans="1:11" x14ac:dyDescent="0.3">
      <c r="A135" s="3"/>
      <c r="D135" s="98"/>
      <c r="E135" s="187"/>
      <c r="F135" s="221"/>
      <c r="G135" s="222"/>
      <c r="H135" s="106"/>
      <c r="I135" s="105"/>
      <c r="J135" s="106"/>
      <c r="K135" s="107"/>
    </row>
    <row r="136" spans="1:11" x14ac:dyDescent="0.3">
      <c r="A136" s="3"/>
      <c r="D136" s="98"/>
      <c r="E136" s="187"/>
      <c r="F136" s="221"/>
      <c r="G136" s="222"/>
      <c r="H136" s="106"/>
      <c r="I136" s="105"/>
      <c r="J136" s="106"/>
      <c r="K136" s="107"/>
    </row>
    <row r="137" spans="1:11" s="1" customFormat="1" x14ac:dyDescent="0.3">
      <c r="A137" s="3"/>
      <c r="B137" s="2"/>
      <c r="D137" s="98"/>
      <c r="E137" s="187"/>
      <c r="F137" s="221"/>
      <c r="G137" s="222"/>
      <c r="H137" s="106"/>
      <c r="I137" s="105"/>
      <c r="J137" s="106"/>
      <c r="K137" s="107"/>
    </row>
    <row r="138" spans="1:11" x14ac:dyDescent="0.3">
      <c r="A138" s="3"/>
      <c r="D138" s="98"/>
      <c r="E138" s="187"/>
      <c r="F138" s="221"/>
      <c r="G138" s="222"/>
      <c r="H138" s="106"/>
      <c r="I138" s="105"/>
      <c r="J138" s="106"/>
      <c r="K138" s="107"/>
    </row>
    <row r="139" spans="1:11" x14ac:dyDescent="0.3">
      <c r="A139" s="3"/>
      <c r="D139" s="98"/>
      <c r="E139" s="187"/>
      <c r="F139" s="221"/>
      <c r="G139" s="222"/>
      <c r="H139" s="106"/>
      <c r="I139" s="105"/>
      <c r="J139" s="106"/>
      <c r="K139" s="107"/>
    </row>
    <row r="140" spans="1:11" x14ac:dyDescent="0.3">
      <c r="A140" s="3"/>
      <c r="D140" s="98"/>
      <c r="E140" s="187"/>
      <c r="F140" s="221"/>
      <c r="G140" s="222"/>
      <c r="H140" s="106"/>
      <c r="I140" s="105"/>
      <c r="J140" s="106"/>
      <c r="K140" s="107"/>
    </row>
    <row r="141" spans="1:11" s="1" customFormat="1" x14ac:dyDescent="0.3">
      <c r="A141" s="3"/>
      <c r="B141" s="2"/>
      <c r="D141" s="98"/>
      <c r="E141" s="187"/>
      <c r="F141" s="221"/>
      <c r="G141" s="222"/>
      <c r="H141" s="106"/>
      <c r="I141" s="105"/>
      <c r="J141" s="106"/>
      <c r="K141" s="107"/>
    </row>
    <row r="142" spans="1:11" x14ac:dyDescent="0.3">
      <c r="A142" s="3"/>
      <c r="D142" s="98"/>
      <c r="E142" s="187"/>
      <c r="F142" s="221"/>
      <c r="G142" s="222"/>
      <c r="H142" s="106"/>
      <c r="I142" s="105"/>
      <c r="J142" s="106"/>
      <c r="K142" s="107"/>
    </row>
    <row r="143" spans="1:11" x14ac:dyDescent="0.3">
      <c r="A143" s="3"/>
      <c r="D143" s="98"/>
      <c r="E143" s="187"/>
      <c r="F143" s="221"/>
      <c r="G143" s="222"/>
      <c r="H143" s="106"/>
      <c r="I143" s="105"/>
      <c r="J143" s="106"/>
      <c r="K143" s="107"/>
    </row>
    <row r="144" spans="1:11" x14ac:dyDescent="0.3">
      <c r="A144" s="3"/>
      <c r="D144" s="98"/>
      <c r="E144" s="187"/>
      <c r="F144" s="221"/>
      <c r="G144" s="222"/>
      <c r="H144" s="106"/>
      <c r="I144" s="105"/>
      <c r="J144" s="106"/>
      <c r="K144" s="107"/>
    </row>
    <row r="145" spans="1:15" x14ac:dyDescent="0.3">
      <c r="A145" s="3"/>
      <c r="D145" s="98"/>
      <c r="E145" s="187"/>
      <c r="F145" s="221"/>
      <c r="G145" s="222"/>
      <c r="H145" s="106"/>
      <c r="I145" s="105"/>
      <c r="J145" s="106"/>
      <c r="K145" s="107"/>
    </row>
    <row r="146" spans="1:15" s="1" customFormat="1" x14ac:dyDescent="0.3">
      <c r="B146" s="2"/>
      <c r="D146" s="108"/>
      <c r="E146" s="190"/>
      <c r="F146" s="223"/>
      <c r="G146" s="224"/>
      <c r="H146" s="116"/>
      <c r="I146" s="115"/>
      <c r="J146" s="116"/>
      <c r="K146" s="117"/>
    </row>
    <row r="147" spans="1:15" s="1" customFormat="1" x14ac:dyDescent="0.3">
      <c r="B147" s="2"/>
      <c r="E147" s="203" t="s">
        <v>128</v>
      </c>
      <c r="F147" s="225">
        <f t="shared" ref="F147:K147" si="2">SUM(F117:F146)</f>
        <v>0</v>
      </c>
      <c r="G147" s="226">
        <f t="shared" si="2"/>
        <v>0</v>
      </c>
      <c r="H147" s="227">
        <f t="shared" si="2"/>
        <v>0</v>
      </c>
      <c r="I147" s="228">
        <f t="shared" si="2"/>
        <v>0</v>
      </c>
      <c r="J147" s="227">
        <f t="shared" si="2"/>
        <v>0</v>
      </c>
      <c r="K147" s="229">
        <f t="shared" si="2"/>
        <v>0</v>
      </c>
    </row>
    <row r="148" spans="1:15" s="39" customFormat="1" x14ac:dyDescent="0.3">
      <c r="B148" s="40"/>
      <c r="D148" s="39" t="s">
        <v>49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202</v>
      </c>
      <c r="B150" s="7"/>
      <c r="E150" s="137"/>
      <c r="F150" s="137"/>
      <c r="G150" s="138"/>
      <c r="H150" s="8"/>
      <c r="I150" s="8"/>
      <c r="J150" s="138"/>
      <c r="K150" s="8"/>
    </row>
    <row r="151" spans="1:15" ht="18" x14ac:dyDescent="0.3">
      <c r="B151" s="9" t="s">
        <v>134</v>
      </c>
    </row>
    <row r="152" spans="1:15" s="81" customFormat="1" x14ac:dyDescent="0.3">
      <c r="B152" s="82"/>
      <c r="D152" s="325" t="s">
        <v>71</v>
      </c>
      <c r="E152" s="326"/>
      <c r="F152" s="329" t="s">
        <v>35</v>
      </c>
      <c r="G152" s="330"/>
      <c r="H152" s="330"/>
      <c r="I152" s="331"/>
      <c r="J152" s="329" t="s">
        <v>39</v>
      </c>
      <c r="K152" s="330"/>
      <c r="L152" s="330"/>
      <c r="M152" s="331"/>
    </row>
    <row r="153" spans="1:15" s="81" customFormat="1" x14ac:dyDescent="0.3">
      <c r="B153" s="82"/>
      <c r="D153" s="327"/>
      <c r="E153" s="328"/>
      <c r="F153" s="84" t="s">
        <v>40</v>
      </c>
      <c r="G153" s="85" t="s">
        <v>41</v>
      </c>
      <c r="H153" s="86" t="s">
        <v>42</v>
      </c>
      <c r="I153" s="87"/>
      <c r="J153" s="84" t="s">
        <v>40</v>
      </c>
      <c r="K153" s="85" t="s">
        <v>41</v>
      </c>
      <c r="L153" s="86" t="s">
        <v>42</v>
      </c>
      <c r="M153" s="87"/>
    </row>
    <row r="154" spans="1:15" s="1" customFormat="1" x14ac:dyDescent="0.3">
      <c r="B154" s="2"/>
      <c r="D154" s="88" t="s">
        <v>77</v>
      </c>
      <c r="E154" s="181"/>
      <c r="F154" s="230"/>
      <c r="G154" s="231"/>
      <c r="H154" s="232"/>
      <c r="I154" s="233"/>
      <c r="J154" s="94" t="s">
        <v>77</v>
      </c>
      <c r="K154" s="95"/>
      <c r="L154" s="96"/>
      <c r="M154" s="97"/>
    </row>
    <row r="155" spans="1:15" x14ac:dyDescent="0.3">
      <c r="D155" s="98"/>
      <c r="E155" s="187"/>
      <c r="F155" s="234"/>
      <c r="G155" s="197"/>
      <c r="H155" s="149"/>
      <c r="I155" s="198"/>
      <c r="J155" s="104"/>
      <c r="K155" s="105"/>
      <c r="L155" s="106"/>
      <c r="M155" s="107"/>
    </row>
    <row r="156" spans="1:15" x14ac:dyDescent="0.3">
      <c r="D156" s="98"/>
      <c r="E156" s="187"/>
      <c r="F156" s="234"/>
      <c r="G156" s="197"/>
      <c r="H156" s="149"/>
      <c r="I156" s="198"/>
      <c r="J156" s="104"/>
      <c r="K156" s="105"/>
      <c r="L156" s="106"/>
      <c r="M156" s="107"/>
    </row>
    <row r="157" spans="1:15" x14ac:dyDescent="0.3">
      <c r="D157" s="98"/>
      <c r="E157" s="187"/>
      <c r="F157" s="234"/>
      <c r="G157" s="197"/>
      <c r="H157" s="149"/>
      <c r="I157" s="198"/>
      <c r="J157" s="104"/>
      <c r="K157" s="105"/>
      <c r="L157" s="106"/>
      <c r="M157" s="107"/>
    </row>
    <row r="158" spans="1:15" x14ac:dyDescent="0.3">
      <c r="A158" s="3"/>
      <c r="D158" s="98"/>
      <c r="E158" s="187"/>
      <c r="F158" s="234"/>
      <c r="G158" s="197"/>
      <c r="H158" s="149"/>
      <c r="I158" s="198"/>
      <c r="J158" s="104"/>
      <c r="K158" s="105"/>
      <c r="L158" s="106"/>
      <c r="M158" s="107"/>
    </row>
    <row r="159" spans="1:15" x14ac:dyDescent="0.3">
      <c r="A159" s="3"/>
      <c r="D159" s="98"/>
      <c r="E159" s="187"/>
      <c r="F159" s="234"/>
      <c r="G159" s="197"/>
      <c r="H159" s="149"/>
      <c r="I159" s="198"/>
      <c r="J159" s="104"/>
      <c r="K159" s="105"/>
      <c r="L159" s="106"/>
      <c r="M159" s="107"/>
    </row>
    <row r="160" spans="1:15" x14ac:dyDescent="0.3">
      <c r="A160" s="3"/>
      <c r="D160" s="98"/>
      <c r="E160" s="187"/>
      <c r="F160" s="234"/>
      <c r="G160" s="197"/>
      <c r="H160" s="149"/>
      <c r="I160" s="198"/>
      <c r="J160" s="104"/>
      <c r="K160" s="105"/>
      <c r="L160" s="106"/>
      <c r="M160" s="107"/>
    </row>
    <row r="161" spans="1:13" x14ac:dyDescent="0.3">
      <c r="A161" s="3"/>
      <c r="D161" s="98"/>
      <c r="E161" s="187"/>
      <c r="F161" s="234"/>
      <c r="G161" s="197"/>
      <c r="H161" s="149"/>
      <c r="I161" s="198"/>
      <c r="J161" s="104"/>
      <c r="K161" s="105"/>
      <c r="L161" s="106"/>
      <c r="M161" s="107"/>
    </row>
    <row r="162" spans="1:13" x14ac:dyDescent="0.3">
      <c r="A162" s="3"/>
      <c r="D162" s="98"/>
      <c r="E162" s="187"/>
      <c r="F162" s="234"/>
      <c r="G162" s="197"/>
      <c r="H162" s="149"/>
      <c r="I162" s="198"/>
      <c r="J162" s="104"/>
      <c r="K162" s="105"/>
      <c r="L162" s="106"/>
      <c r="M162" s="107"/>
    </row>
    <row r="163" spans="1:13" x14ac:dyDescent="0.3">
      <c r="A163" s="3"/>
      <c r="D163" s="98"/>
      <c r="E163" s="187"/>
      <c r="F163" s="234"/>
      <c r="G163" s="197"/>
      <c r="H163" s="149"/>
      <c r="I163" s="198"/>
      <c r="J163" s="104"/>
      <c r="K163" s="105"/>
      <c r="L163" s="106"/>
      <c r="M163" s="107"/>
    </row>
    <row r="164" spans="1:13" x14ac:dyDescent="0.3">
      <c r="A164" s="3"/>
      <c r="D164" s="98"/>
      <c r="E164" s="187"/>
      <c r="F164" s="234"/>
      <c r="G164" s="197"/>
      <c r="H164" s="149"/>
      <c r="I164" s="198"/>
      <c r="J164" s="104"/>
      <c r="K164" s="105"/>
      <c r="L164" s="106"/>
      <c r="M164" s="107"/>
    </row>
    <row r="165" spans="1:13" x14ac:dyDescent="0.3">
      <c r="A165" s="3"/>
      <c r="D165" s="98"/>
      <c r="E165" s="187"/>
      <c r="F165" s="234"/>
      <c r="G165" s="197"/>
      <c r="H165" s="149"/>
      <c r="I165" s="198"/>
      <c r="J165" s="104"/>
      <c r="K165" s="105"/>
      <c r="L165" s="106"/>
      <c r="M165" s="107"/>
    </row>
    <row r="166" spans="1:13" x14ac:dyDescent="0.3">
      <c r="A166" s="3"/>
      <c r="D166" s="98"/>
      <c r="E166" s="187"/>
      <c r="F166" s="234"/>
      <c r="G166" s="197"/>
      <c r="H166" s="149"/>
      <c r="I166" s="198"/>
      <c r="J166" s="104"/>
      <c r="K166" s="105"/>
      <c r="L166" s="106"/>
      <c r="M166" s="107"/>
    </row>
    <row r="167" spans="1:13" x14ac:dyDescent="0.3">
      <c r="A167" s="3"/>
      <c r="D167" s="98"/>
      <c r="E167" s="187"/>
      <c r="F167" s="234"/>
      <c r="G167" s="197"/>
      <c r="H167" s="149"/>
      <c r="I167" s="198"/>
      <c r="J167" s="104"/>
      <c r="K167" s="105"/>
      <c r="L167" s="106"/>
      <c r="M167" s="107"/>
    </row>
    <row r="168" spans="1:13" x14ac:dyDescent="0.3">
      <c r="A168" s="3"/>
      <c r="D168" s="98"/>
      <c r="E168" s="187"/>
      <c r="F168" s="234"/>
      <c r="G168" s="197"/>
      <c r="H168" s="149"/>
      <c r="I168" s="198"/>
      <c r="J168" s="104"/>
      <c r="K168" s="105"/>
      <c r="L168" s="106"/>
      <c r="M168" s="107"/>
    </row>
    <row r="169" spans="1:13" x14ac:dyDescent="0.3">
      <c r="A169" s="3"/>
      <c r="D169" s="98"/>
      <c r="E169" s="187"/>
      <c r="F169" s="234"/>
      <c r="G169" s="197"/>
      <c r="H169" s="149"/>
      <c r="I169" s="198"/>
      <c r="J169" s="104"/>
      <c r="K169" s="105"/>
      <c r="L169" s="106"/>
      <c r="M169" s="107"/>
    </row>
    <row r="170" spans="1:13" x14ac:dyDescent="0.3">
      <c r="A170" s="3"/>
      <c r="D170" s="98"/>
      <c r="E170" s="187"/>
      <c r="F170" s="234"/>
      <c r="G170" s="197"/>
      <c r="H170" s="149"/>
      <c r="I170" s="198"/>
      <c r="J170" s="104"/>
      <c r="K170" s="105"/>
      <c r="L170" s="106"/>
      <c r="M170" s="107"/>
    </row>
    <row r="171" spans="1:13" x14ac:dyDescent="0.3">
      <c r="A171" s="3"/>
      <c r="D171" s="98"/>
      <c r="E171" s="187"/>
      <c r="F171" s="234"/>
      <c r="G171" s="197"/>
      <c r="H171" s="149"/>
      <c r="I171" s="198"/>
      <c r="J171" s="104"/>
      <c r="K171" s="105"/>
      <c r="L171" s="106"/>
      <c r="M171" s="107"/>
    </row>
    <row r="172" spans="1:13" x14ac:dyDescent="0.3">
      <c r="A172" s="3"/>
      <c r="D172" s="98"/>
      <c r="E172" s="187"/>
      <c r="F172" s="234"/>
      <c r="G172" s="197"/>
      <c r="H172" s="149"/>
      <c r="I172" s="198"/>
      <c r="J172" s="104"/>
      <c r="K172" s="105"/>
      <c r="L172" s="106"/>
      <c r="M172" s="107"/>
    </row>
    <row r="173" spans="1:13" x14ac:dyDescent="0.3">
      <c r="A173" s="3"/>
      <c r="D173" s="98"/>
      <c r="E173" s="187"/>
      <c r="F173" s="234"/>
      <c r="G173" s="197"/>
      <c r="H173" s="149"/>
      <c r="I173" s="198"/>
      <c r="J173" s="104"/>
      <c r="K173" s="105"/>
      <c r="L173" s="106"/>
      <c r="M173" s="107"/>
    </row>
    <row r="174" spans="1:13" s="1" customFormat="1" x14ac:dyDescent="0.3">
      <c r="A174" s="3"/>
      <c r="B174" s="2"/>
      <c r="D174" s="98"/>
      <c r="E174" s="187"/>
      <c r="F174" s="234"/>
      <c r="G174" s="197"/>
      <c r="H174" s="149"/>
      <c r="I174" s="198"/>
      <c r="J174" s="104"/>
      <c r="K174" s="105"/>
      <c r="L174" s="106"/>
      <c r="M174" s="107"/>
    </row>
    <row r="175" spans="1:13" x14ac:dyDescent="0.3">
      <c r="A175" s="3"/>
      <c r="D175" s="98"/>
      <c r="E175" s="187"/>
      <c r="F175" s="234"/>
      <c r="G175" s="197"/>
      <c r="H175" s="149"/>
      <c r="I175" s="198"/>
      <c r="J175" s="104"/>
      <c r="K175" s="105"/>
      <c r="L175" s="106"/>
      <c r="M175" s="107"/>
    </row>
    <row r="176" spans="1:13" x14ac:dyDescent="0.3">
      <c r="A176" s="3"/>
      <c r="D176" s="98"/>
      <c r="E176" s="187"/>
      <c r="F176" s="234"/>
      <c r="G176" s="197"/>
      <c r="H176" s="149"/>
      <c r="I176" s="198"/>
      <c r="J176" s="104"/>
      <c r="K176" s="105"/>
      <c r="L176" s="106"/>
      <c r="M176" s="107"/>
    </row>
    <row r="177" spans="1:13" x14ac:dyDescent="0.3">
      <c r="A177" s="3"/>
      <c r="D177" s="98"/>
      <c r="E177" s="187"/>
      <c r="F177" s="234"/>
      <c r="G177" s="197"/>
      <c r="H177" s="149"/>
      <c r="I177" s="198"/>
      <c r="J177" s="104"/>
      <c r="K177" s="105"/>
      <c r="L177" s="106"/>
      <c r="M177" s="107"/>
    </row>
    <row r="178" spans="1:13" s="1" customFormat="1" x14ac:dyDescent="0.3">
      <c r="A178" s="3"/>
      <c r="B178" s="2"/>
      <c r="D178" s="98"/>
      <c r="E178" s="187"/>
      <c r="F178" s="234"/>
      <c r="G178" s="197"/>
      <c r="H178" s="149"/>
      <c r="I178" s="198"/>
      <c r="J178" s="104"/>
      <c r="K178" s="105"/>
      <c r="L178" s="106"/>
      <c r="M178" s="107"/>
    </row>
    <row r="179" spans="1:13" x14ac:dyDescent="0.3">
      <c r="A179" s="3"/>
      <c r="D179" s="98"/>
      <c r="E179" s="187"/>
      <c r="F179" s="234"/>
      <c r="G179" s="197"/>
      <c r="H179" s="149"/>
      <c r="I179" s="198"/>
      <c r="J179" s="104"/>
      <c r="K179" s="105"/>
      <c r="L179" s="106"/>
      <c r="M179" s="107"/>
    </row>
    <row r="180" spans="1:13" x14ac:dyDescent="0.3">
      <c r="A180" s="3"/>
      <c r="D180" s="98"/>
      <c r="E180" s="187"/>
      <c r="F180" s="234"/>
      <c r="G180" s="197"/>
      <c r="H180" s="149"/>
      <c r="I180" s="198"/>
      <c r="J180" s="104"/>
      <c r="K180" s="105"/>
      <c r="L180" s="106"/>
      <c r="M180" s="107"/>
    </row>
    <row r="181" spans="1:13" x14ac:dyDescent="0.3">
      <c r="A181" s="3"/>
      <c r="D181" s="98"/>
      <c r="E181" s="187"/>
      <c r="F181" s="234"/>
      <c r="G181" s="197"/>
      <c r="H181" s="149"/>
      <c r="I181" s="198"/>
      <c r="J181" s="104"/>
      <c r="K181" s="105"/>
      <c r="L181" s="106"/>
      <c r="M181" s="107"/>
    </row>
    <row r="182" spans="1:13" x14ac:dyDescent="0.3">
      <c r="A182" s="3"/>
      <c r="D182" s="98"/>
      <c r="E182" s="187"/>
      <c r="F182" s="234"/>
      <c r="G182" s="197"/>
      <c r="H182" s="149"/>
      <c r="I182" s="198"/>
      <c r="J182" s="104"/>
      <c r="K182" s="105"/>
      <c r="L182" s="106"/>
      <c r="M182" s="107"/>
    </row>
    <row r="183" spans="1:13" s="1" customFormat="1" x14ac:dyDescent="0.3">
      <c r="B183" s="2"/>
      <c r="D183" s="108"/>
      <c r="E183" s="190"/>
      <c r="F183" s="235"/>
      <c r="G183" s="201"/>
      <c r="H183" s="151"/>
      <c r="I183" s="202"/>
      <c r="J183" s="114"/>
      <c r="K183" s="115"/>
      <c r="L183" s="116"/>
      <c r="M183" s="117"/>
    </row>
    <row r="184" spans="1:13" s="1" customFormat="1" x14ac:dyDescent="0.3">
      <c r="B184" s="2"/>
      <c r="E184" s="203" t="s">
        <v>128</v>
      </c>
      <c r="F184" s="236">
        <f t="shared" ref="F184:M184" si="3">SUM(F154:F183)</f>
        <v>0</v>
      </c>
      <c r="G184" s="237">
        <f t="shared" si="3"/>
        <v>0</v>
      </c>
      <c r="H184" s="237">
        <f t="shared" si="3"/>
        <v>0</v>
      </c>
      <c r="I184" s="238">
        <f t="shared" si="3"/>
        <v>0</v>
      </c>
      <c r="J184" s="239">
        <f t="shared" si="3"/>
        <v>0</v>
      </c>
      <c r="K184" s="120">
        <f t="shared" si="3"/>
        <v>0</v>
      </c>
      <c r="L184" s="120">
        <f t="shared" si="3"/>
        <v>0</v>
      </c>
      <c r="M184" s="121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135</v>
      </c>
    </row>
    <row r="187" spans="1:13" s="81" customFormat="1" x14ac:dyDescent="0.3">
      <c r="B187" s="82"/>
      <c r="D187" s="325" t="s">
        <v>71</v>
      </c>
      <c r="E187" s="326"/>
      <c r="F187" s="329" t="s">
        <v>38</v>
      </c>
      <c r="G187" s="330"/>
      <c r="H187" s="330"/>
      <c r="I187" s="331"/>
      <c r="J187" s="329" t="s">
        <v>136</v>
      </c>
      <c r="K187" s="330"/>
      <c r="L187" s="330"/>
      <c r="M187" s="331"/>
    </row>
    <row r="188" spans="1:13" s="81" customFormat="1" x14ac:dyDescent="0.3">
      <c r="B188" s="82"/>
      <c r="D188" s="327"/>
      <c r="E188" s="328"/>
      <c r="F188" s="84" t="s">
        <v>40</v>
      </c>
      <c r="G188" s="85" t="s">
        <v>41</v>
      </c>
      <c r="H188" s="86" t="s">
        <v>42</v>
      </c>
      <c r="I188" s="87"/>
      <c r="J188" s="84" t="s">
        <v>40</v>
      </c>
      <c r="K188" s="85" t="s">
        <v>41</v>
      </c>
      <c r="L188" s="86" t="s">
        <v>42</v>
      </c>
      <c r="M188" s="87"/>
    </row>
    <row r="189" spans="1:13" s="1" customFormat="1" x14ac:dyDescent="0.3">
      <c r="B189" s="2"/>
      <c r="D189" s="88" t="s">
        <v>77</v>
      </c>
      <c r="E189" s="181"/>
      <c r="F189" s="90"/>
      <c r="G189" s="91"/>
      <c r="H189" s="92"/>
      <c r="I189" s="93"/>
      <c r="J189" s="94" t="s">
        <v>77</v>
      </c>
      <c r="K189" s="95"/>
      <c r="L189" s="96"/>
      <c r="M189" s="97"/>
    </row>
    <row r="190" spans="1:13" x14ac:dyDescent="0.3">
      <c r="D190" s="98"/>
      <c r="E190" s="187"/>
      <c r="F190" s="100"/>
      <c r="G190" s="101"/>
      <c r="H190" s="102"/>
      <c r="I190" s="103"/>
      <c r="J190" s="104"/>
      <c r="K190" s="105"/>
      <c r="L190" s="106"/>
      <c r="M190" s="107"/>
    </row>
    <row r="191" spans="1:13" x14ac:dyDescent="0.3">
      <c r="D191" s="98"/>
      <c r="E191" s="187"/>
      <c r="F191" s="100"/>
      <c r="G191" s="101"/>
      <c r="H191" s="102"/>
      <c r="I191" s="103"/>
      <c r="J191" s="104"/>
      <c r="K191" s="105"/>
      <c r="L191" s="106"/>
      <c r="M191" s="107"/>
    </row>
    <row r="192" spans="1:13" x14ac:dyDescent="0.3">
      <c r="D192" s="98"/>
      <c r="E192" s="187"/>
      <c r="F192" s="100"/>
      <c r="G192" s="101"/>
      <c r="H192" s="102"/>
      <c r="I192" s="103"/>
      <c r="J192" s="104"/>
      <c r="K192" s="105"/>
      <c r="L192" s="106"/>
      <c r="M192" s="107"/>
    </row>
    <row r="193" spans="1:13" x14ac:dyDescent="0.3">
      <c r="A193" s="3"/>
      <c r="D193" s="98"/>
      <c r="E193" s="187"/>
      <c r="F193" s="100"/>
      <c r="G193" s="101"/>
      <c r="H193" s="102"/>
      <c r="I193" s="103"/>
      <c r="J193" s="104"/>
      <c r="K193" s="105"/>
      <c r="L193" s="106"/>
      <c r="M193" s="107"/>
    </row>
    <row r="194" spans="1:13" x14ac:dyDescent="0.3">
      <c r="A194" s="3"/>
      <c r="D194" s="98"/>
      <c r="E194" s="187"/>
      <c r="F194" s="100"/>
      <c r="G194" s="101"/>
      <c r="H194" s="102"/>
      <c r="I194" s="103"/>
      <c r="J194" s="104"/>
      <c r="K194" s="105"/>
      <c r="L194" s="106"/>
      <c r="M194" s="107"/>
    </row>
    <row r="195" spans="1:13" x14ac:dyDescent="0.3">
      <c r="A195" s="3"/>
      <c r="D195" s="98"/>
      <c r="E195" s="187"/>
      <c r="F195" s="100"/>
      <c r="G195" s="101"/>
      <c r="H195" s="102"/>
      <c r="I195" s="103"/>
      <c r="J195" s="104"/>
      <c r="K195" s="105"/>
      <c r="L195" s="106"/>
      <c r="M195" s="107"/>
    </row>
    <row r="196" spans="1:13" x14ac:dyDescent="0.3">
      <c r="A196" s="3"/>
      <c r="D196" s="98"/>
      <c r="E196" s="187"/>
      <c r="F196" s="100"/>
      <c r="G196" s="101"/>
      <c r="H196" s="102"/>
      <c r="I196" s="103"/>
      <c r="J196" s="104"/>
      <c r="K196" s="105"/>
      <c r="L196" s="106"/>
      <c r="M196" s="107"/>
    </row>
    <row r="197" spans="1:13" x14ac:dyDescent="0.3">
      <c r="A197" s="3"/>
      <c r="D197" s="98"/>
      <c r="E197" s="187"/>
      <c r="F197" s="100"/>
      <c r="G197" s="101"/>
      <c r="H197" s="102"/>
      <c r="I197" s="103"/>
      <c r="J197" s="104"/>
      <c r="K197" s="105"/>
      <c r="L197" s="106"/>
      <c r="M197" s="107"/>
    </row>
    <row r="198" spans="1:13" x14ac:dyDescent="0.3">
      <c r="A198" s="3"/>
      <c r="D198" s="98"/>
      <c r="E198" s="187"/>
      <c r="F198" s="100"/>
      <c r="G198" s="101"/>
      <c r="H198" s="102"/>
      <c r="I198" s="103"/>
      <c r="J198" s="104"/>
      <c r="K198" s="105"/>
      <c r="L198" s="106"/>
      <c r="M198" s="107"/>
    </row>
    <row r="199" spans="1:13" x14ac:dyDescent="0.3">
      <c r="A199" s="3"/>
      <c r="D199" s="98"/>
      <c r="E199" s="187"/>
      <c r="F199" s="100"/>
      <c r="G199" s="101"/>
      <c r="H199" s="102"/>
      <c r="I199" s="103"/>
      <c r="J199" s="104"/>
      <c r="K199" s="105"/>
      <c r="L199" s="106"/>
      <c r="M199" s="107"/>
    </row>
    <row r="200" spans="1:13" x14ac:dyDescent="0.3">
      <c r="A200" s="3"/>
      <c r="D200" s="98"/>
      <c r="E200" s="187"/>
      <c r="F200" s="100"/>
      <c r="G200" s="101"/>
      <c r="H200" s="102"/>
      <c r="I200" s="103"/>
      <c r="J200" s="104"/>
      <c r="K200" s="105"/>
      <c r="L200" s="106"/>
      <c r="M200" s="107"/>
    </row>
    <row r="201" spans="1:13" x14ac:dyDescent="0.3">
      <c r="A201" s="3"/>
      <c r="D201" s="98"/>
      <c r="E201" s="187"/>
      <c r="F201" s="100"/>
      <c r="G201" s="101"/>
      <c r="H201" s="102"/>
      <c r="I201" s="103"/>
      <c r="J201" s="104"/>
      <c r="K201" s="105"/>
      <c r="L201" s="106"/>
      <c r="M201" s="107"/>
    </row>
    <row r="202" spans="1:13" x14ac:dyDescent="0.3">
      <c r="A202" s="3"/>
      <c r="D202" s="98"/>
      <c r="E202" s="187"/>
      <c r="F202" s="100"/>
      <c r="G202" s="101"/>
      <c r="H202" s="102"/>
      <c r="I202" s="103"/>
      <c r="J202" s="104"/>
      <c r="K202" s="105"/>
      <c r="L202" s="106"/>
      <c r="M202" s="107"/>
    </row>
    <row r="203" spans="1:13" x14ac:dyDescent="0.3">
      <c r="A203" s="3"/>
      <c r="D203" s="98"/>
      <c r="E203" s="187"/>
      <c r="F203" s="100"/>
      <c r="G203" s="101"/>
      <c r="H203" s="102"/>
      <c r="I203" s="103"/>
      <c r="J203" s="104"/>
      <c r="K203" s="105"/>
      <c r="L203" s="106"/>
      <c r="M203" s="107"/>
    </row>
    <row r="204" spans="1:13" x14ac:dyDescent="0.3">
      <c r="A204" s="3"/>
      <c r="D204" s="98"/>
      <c r="E204" s="187"/>
      <c r="F204" s="100"/>
      <c r="G204" s="101"/>
      <c r="H204" s="102"/>
      <c r="I204" s="103"/>
      <c r="J204" s="104"/>
      <c r="K204" s="105"/>
      <c r="L204" s="106"/>
      <c r="M204" s="107"/>
    </row>
    <row r="205" spans="1:13" x14ac:dyDescent="0.3">
      <c r="A205" s="3"/>
      <c r="D205" s="98"/>
      <c r="E205" s="187"/>
      <c r="F205" s="100"/>
      <c r="G205" s="101"/>
      <c r="H205" s="102"/>
      <c r="I205" s="103"/>
      <c r="J205" s="104"/>
      <c r="K205" s="105"/>
      <c r="L205" s="106"/>
      <c r="M205" s="107"/>
    </row>
    <row r="206" spans="1:13" x14ac:dyDescent="0.3">
      <c r="A206" s="3"/>
      <c r="D206" s="98"/>
      <c r="E206" s="187"/>
      <c r="F206" s="100"/>
      <c r="G206" s="101"/>
      <c r="H206" s="102"/>
      <c r="I206" s="103"/>
      <c r="J206" s="104"/>
      <c r="K206" s="105"/>
      <c r="L206" s="106"/>
      <c r="M206" s="107"/>
    </row>
    <row r="207" spans="1:13" x14ac:dyDescent="0.3">
      <c r="A207" s="3"/>
      <c r="D207" s="98"/>
      <c r="E207" s="187"/>
      <c r="F207" s="100"/>
      <c r="G207" s="101"/>
      <c r="H207" s="102"/>
      <c r="I207" s="103"/>
      <c r="J207" s="104"/>
      <c r="K207" s="105"/>
      <c r="L207" s="106"/>
      <c r="M207" s="107"/>
    </row>
    <row r="208" spans="1:13" x14ac:dyDescent="0.3">
      <c r="A208" s="3"/>
      <c r="D208" s="98"/>
      <c r="E208" s="187"/>
      <c r="F208" s="100"/>
      <c r="G208" s="101"/>
      <c r="H208" s="102"/>
      <c r="I208" s="103"/>
      <c r="J208" s="104"/>
      <c r="K208" s="105"/>
      <c r="L208" s="106"/>
      <c r="M208" s="107"/>
    </row>
    <row r="209" spans="1:13" s="1" customFormat="1" x14ac:dyDescent="0.3">
      <c r="A209" s="3"/>
      <c r="B209" s="2"/>
      <c r="D209" s="98"/>
      <c r="E209" s="187"/>
      <c r="F209" s="100"/>
      <c r="G209" s="101"/>
      <c r="H209" s="102"/>
      <c r="I209" s="103"/>
      <c r="J209" s="104"/>
      <c r="K209" s="105"/>
      <c r="L209" s="106"/>
      <c r="M209" s="107"/>
    </row>
    <row r="210" spans="1:13" x14ac:dyDescent="0.3">
      <c r="A210" s="3"/>
      <c r="D210" s="98"/>
      <c r="E210" s="187"/>
      <c r="F210" s="100"/>
      <c r="G210" s="101"/>
      <c r="H210" s="102"/>
      <c r="I210" s="103"/>
      <c r="J210" s="104"/>
      <c r="K210" s="105"/>
      <c r="L210" s="106"/>
      <c r="M210" s="107"/>
    </row>
    <row r="211" spans="1:13" x14ac:dyDescent="0.3">
      <c r="A211" s="3"/>
      <c r="D211" s="98"/>
      <c r="E211" s="187"/>
      <c r="F211" s="100"/>
      <c r="G211" s="101"/>
      <c r="H211" s="102"/>
      <c r="I211" s="103"/>
      <c r="J211" s="104"/>
      <c r="K211" s="105"/>
      <c r="L211" s="106"/>
      <c r="M211" s="107"/>
    </row>
    <row r="212" spans="1:13" x14ac:dyDescent="0.3">
      <c r="A212" s="3"/>
      <c r="D212" s="98"/>
      <c r="E212" s="187"/>
      <c r="F212" s="100"/>
      <c r="G212" s="101"/>
      <c r="H212" s="102"/>
      <c r="I212" s="103"/>
      <c r="J212" s="104"/>
      <c r="K212" s="105"/>
      <c r="L212" s="106"/>
      <c r="M212" s="107"/>
    </row>
    <row r="213" spans="1:13" s="1" customFormat="1" x14ac:dyDescent="0.3">
      <c r="A213" s="3"/>
      <c r="B213" s="2"/>
      <c r="D213" s="98"/>
      <c r="E213" s="187"/>
      <c r="F213" s="100"/>
      <c r="G213" s="101"/>
      <c r="H213" s="102"/>
      <c r="I213" s="103"/>
      <c r="J213" s="104"/>
      <c r="K213" s="105"/>
      <c r="L213" s="106"/>
      <c r="M213" s="107"/>
    </row>
    <row r="214" spans="1:13" x14ac:dyDescent="0.3">
      <c r="A214" s="3"/>
      <c r="D214" s="98"/>
      <c r="E214" s="187"/>
      <c r="F214" s="100"/>
      <c r="G214" s="101"/>
      <c r="H214" s="102"/>
      <c r="I214" s="103"/>
      <c r="J214" s="104"/>
      <c r="K214" s="105"/>
      <c r="L214" s="106"/>
      <c r="M214" s="107"/>
    </row>
    <row r="215" spans="1:13" x14ac:dyDescent="0.3">
      <c r="A215" s="3"/>
      <c r="D215" s="98"/>
      <c r="E215" s="187"/>
      <c r="F215" s="100"/>
      <c r="G215" s="101"/>
      <c r="H215" s="102"/>
      <c r="I215" s="103"/>
      <c r="J215" s="104"/>
      <c r="K215" s="105"/>
      <c r="L215" s="106"/>
      <c r="M215" s="107"/>
    </row>
    <row r="216" spans="1:13" x14ac:dyDescent="0.3">
      <c r="A216" s="3"/>
      <c r="D216" s="98"/>
      <c r="E216" s="187"/>
      <c r="F216" s="100"/>
      <c r="G216" s="101"/>
      <c r="H216" s="102"/>
      <c r="I216" s="103"/>
      <c r="J216" s="104"/>
      <c r="K216" s="105"/>
      <c r="L216" s="106"/>
      <c r="M216" s="107"/>
    </row>
    <row r="217" spans="1:13" x14ac:dyDescent="0.3">
      <c r="A217" s="3"/>
      <c r="D217" s="98"/>
      <c r="E217" s="187"/>
      <c r="F217" s="100"/>
      <c r="G217" s="101"/>
      <c r="H217" s="102"/>
      <c r="I217" s="103"/>
      <c r="J217" s="104"/>
      <c r="K217" s="105"/>
      <c r="L217" s="106"/>
      <c r="M217" s="107"/>
    </row>
    <row r="218" spans="1:13" s="1" customFormat="1" x14ac:dyDescent="0.3">
      <c r="B218" s="2"/>
      <c r="D218" s="108"/>
      <c r="E218" s="190"/>
      <c r="F218" s="110"/>
      <c r="G218" s="111"/>
      <c r="H218" s="112"/>
      <c r="I218" s="113"/>
      <c r="J218" s="114"/>
      <c r="K218" s="115"/>
      <c r="L218" s="116"/>
      <c r="M218" s="117"/>
    </row>
    <row r="219" spans="1:13" s="1" customFormat="1" x14ac:dyDescent="0.3">
      <c r="B219" s="2"/>
      <c r="I219" s="118" t="s">
        <v>43</v>
      </c>
      <c r="J219" s="119">
        <v>9778</v>
      </c>
      <c r="K219" s="120">
        <v>6167</v>
      </c>
      <c r="L219" s="120">
        <v>1028</v>
      </c>
      <c r="M219" s="121"/>
    </row>
    <row r="221" spans="1:13" s="5" customFormat="1" ht="23.4" x14ac:dyDescent="0.3">
      <c r="A221" s="6" t="s">
        <v>203</v>
      </c>
      <c r="B221" s="7"/>
      <c r="E221" s="137"/>
      <c r="F221" s="137"/>
      <c r="G221" s="138"/>
      <c r="H221" s="8"/>
      <c r="I221" s="8"/>
      <c r="J221" s="138"/>
      <c r="K221" s="8"/>
    </row>
    <row r="222" spans="1:13" ht="18" x14ac:dyDescent="0.3">
      <c r="B222" s="9" t="s">
        <v>138</v>
      </c>
    </row>
    <row r="223" spans="1:13" s="81" customFormat="1" ht="28.8" x14ac:dyDescent="0.3">
      <c r="B223" s="82"/>
      <c r="D223" s="327" t="s">
        <v>71</v>
      </c>
      <c r="E223" s="328"/>
      <c r="F223" s="153" t="s">
        <v>72</v>
      </c>
      <c r="G223" s="164" t="s">
        <v>110</v>
      </c>
      <c r="H223" s="131" t="s">
        <v>111</v>
      </c>
      <c r="I223" s="130" t="s">
        <v>112</v>
      </c>
      <c r="J223" s="142" t="s">
        <v>113</v>
      </c>
      <c r="K223" s="132" t="s">
        <v>139</v>
      </c>
    </row>
    <row r="224" spans="1:13" s="1" customFormat="1" x14ac:dyDescent="0.3">
      <c r="B224" s="2"/>
      <c r="D224" s="88" t="s">
        <v>77</v>
      </c>
      <c r="E224" s="181"/>
      <c r="F224" s="240"/>
      <c r="G224" s="241"/>
      <c r="H224" s="242"/>
      <c r="I224" s="241"/>
      <c r="J224" s="242"/>
      <c r="K224" s="243"/>
    </row>
    <row r="225" spans="1:11" x14ac:dyDescent="0.3">
      <c r="D225" s="98"/>
      <c r="E225" s="187"/>
      <c r="F225" s="244"/>
      <c r="G225" s="245"/>
      <c r="H225" s="246"/>
      <c r="I225" s="245"/>
      <c r="J225" s="246"/>
      <c r="K225" s="247"/>
    </row>
    <row r="226" spans="1:11" x14ac:dyDescent="0.3">
      <c r="D226" s="98"/>
      <c r="E226" s="187"/>
      <c r="F226" s="244"/>
      <c r="G226" s="245"/>
      <c r="H226" s="246"/>
      <c r="I226" s="245"/>
      <c r="J226" s="246"/>
      <c r="K226" s="247"/>
    </row>
    <row r="227" spans="1:11" x14ac:dyDescent="0.3">
      <c r="D227" s="98"/>
      <c r="E227" s="187"/>
      <c r="F227" s="244"/>
      <c r="G227" s="245"/>
      <c r="H227" s="246"/>
      <c r="I227" s="245"/>
      <c r="J227" s="246"/>
      <c r="K227" s="247"/>
    </row>
    <row r="228" spans="1:11" x14ac:dyDescent="0.3">
      <c r="A228" s="3"/>
      <c r="D228" s="98"/>
      <c r="E228" s="187"/>
      <c r="F228" s="244"/>
      <c r="G228" s="245"/>
      <c r="H228" s="246"/>
      <c r="I228" s="245"/>
      <c r="J228" s="246"/>
      <c r="K228" s="247"/>
    </row>
    <row r="229" spans="1:11" x14ac:dyDescent="0.3">
      <c r="A229" s="3"/>
      <c r="D229" s="98"/>
      <c r="E229" s="187"/>
      <c r="F229" s="244"/>
      <c r="G229" s="245"/>
      <c r="H229" s="246"/>
      <c r="I229" s="245"/>
      <c r="J229" s="246"/>
      <c r="K229" s="247"/>
    </row>
    <row r="230" spans="1:11" x14ac:dyDescent="0.3">
      <c r="A230" s="3"/>
      <c r="D230" s="98"/>
      <c r="E230" s="187"/>
      <c r="F230" s="244"/>
      <c r="G230" s="245"/>
      <c r="H230" s="246"/>
      <c r="I230" s="245"/>
      <c r="J230" s="246"/>
      <c r="K230" s="247"/>
    </row>
    <row r="231" spans="1:11" x14ac:dyDescent="0.3">
      <c r="A231" s="3"/>
      <c r="D231" s="98"/>
      <c r="E231" s="187"/>
      <c r="F231" s="244"/>
      <c r="G231" s="245"/>
      <c r="H231" s="246"/>
      <c r="I231" s="245"/>
      <c r="J231" s="246"/>
      <c r="K231" s="247"/>
    </row>
    <row r="232" spans="1:11" x14ac:dyDescent="0.3">
      <c r="A232" s="3"/>
      <c r="D232" s="98"/>
      <c r="E232" s="187"/>
      <c r="F232" s="244"/>
      <c r="G232" s="245"/>
      <c r="H232" s="246"/>
      <c r="I232" s="245"/>
      <c r="J232" s="246"/>
      <c r="K232" s="247"/>
    </row>
    <row r="233" spans="1:11" x14ac:dyDescent="0.3">
      <c r="A233" s="3"/>
      <c r="D233" s="98"/>
      <c r="E233" s="187"/>
      <c r="F233" s="244"/>
      <c r="G233" s="245"/>
      <c r="H233" s="246"/>
      <c r="I233" s="245"/>
      <c r="J233" s="246"/>
      <c r="K233" s="247"/>
    </row>
    <row r="234" spans="1:11" x14ac:dyDescent="0.3">
      <c r="A234" s="3"/>
      <c r="D234" s="98"/>
      <c r="E234" s="187"/>
      <c r="F234" s="244"/>
      <c r="G234" s="245"/>
      <c r="H234" s="246"/>
      <c r="I234" s="245"/>
      <c r="J234" s="246"/>
      <c r="K234" s="247"/>
    </row>
    <row r="235" spans="1:11" x14ac:dyDescent="0.3">
      <c r="A235" s="3"/>
      <c r="D235" s="98"/>
      <c r="E235" s="187"/>
      <c r="F235" s="244"/>
      <c r="G235" s="245"/>
      <c r="H235" s="246"/>
      <c r="I235" s="245"/>
      <c r="J235" s="246"/>
      <c r="K235" s="247"/>
    </row>
    <row r="236" spans="1:11" x14ac:dyDescent="0.3">
      <c r="A236" s="3"/>
      <c r="D236" s="98"/>
      <c r="E236" s="187"/>
      <c r="F236" s="244"/>
      <c r="G236" s="245"/>
      <c r="H236" s="246"/>
      <c r="I236" s="245"/>
      <c r="J236" s="246"/>
      <c r="K236" s="247"/>
    </row>
    <row r="237" spans="1:11" x14ac:dyDescent="0.3">
      <c r="A237" s="3"/>
      <c r="D237" s="98"/>
      <c r="E237" s="187"/>
      <c r="F237" s="244"/>
      <c r="G237" s="245"/>
      <c r="H237" s="246"/>
      <c r="I237" s="245"/>
      <c r="J237" s="246"/>
      <c r="K237" s="247"/>
    </row>
    <row r="238" spans="1:11" x14ac:dyDescent="0.3">
      <c r="A238" s="3"/>
      <c r="D238" s="98"/>
      <c r="E238" s="187"/>
      <c r="F238" s="244"/>
      <c r="G238" s="245"/>
      <c r="H238" s="246"/>
      <c r="I238" s="245"/>
      <c r="J238" s="246"/>
      <c r="K238" s="247"/>
    </row>
    <row r="239" spans="1:11" x14ac:dyDescent="0.3">
      <c r="A239" s="3"/>
      <c r="D239" s="98"/>
      <c r="E239" s="187"/>
      <c r="F239" s="244"/>
      <c r="G239" s="245"/>
      <c r="H239" s="246"/>
      <c r="I239" s="245"/>
      <c r="J239" s="246"/>
      <c r="K239" s="247"/>
    </row>
    <row r="240" spans="1:11" x14ac:dyDescent="0.3">
      <c r="A240" s="3"/>
      <c r="D240" s="98"/>
      <c r="E240" s="187"/>
      <c r="F240" s="244"/>
      <c r="G240" s="245"/>
      <c r="H240" s="246"/>
      <c r="I240" s="245"/>
      <c r="J240" s="246"/>
      <c r="K240" s="247"/>
    </row>
    <row r="241" spans="1:11" x14ac:dyDescent="0.3">
      <c r="A241" s="3"/>
      <c r="D241" s="98"/>
      <c r="E241" s="187"/>
      <c r="F241" s="244"/>
      <c r="G241" s="245"/>
      <c r="H241" s="246"/>
      <c r="I241" s="245"/>
      <c r="J241" s="246"/>
      <c r="K241" s="247"/>
    </row>
    <row r="242" spans="1:11" x14ac:dyDescent="0.3">
      <c r="A242" s="3"/>
      <c r="D242" s="98"/>
      <c r="E242" s="187"/>
      <c r="F242" s="244"/>
      <c r="G242" s="245"/>
      <c r="H242" s="246"/>
      <c r="I242" s="245"/>
      <c r="J242" s="246"/>
      <c r="K242" s="247"/>
    </row>
    <row r="243" spans="1:11" x14ac:dyDescent="0.3">
      <c r="A243" s="3"/>
      <c r="D243" s="98"/>
      <c r="E243" s="187"/>
      <c r="F243" s="244"/>
      <c r="G243" s="245"/>
      <c r="H243" s="246"/>
      <c r="I243" s="245"/>
      <c r="J243" s="246"/>
      <c r="K243" s="247"/>
    </row>
    <row r="244" spans="1:11" s="1" customFormat="1" x14ac:dyDescent="0.3">
      <c r="A244" s="3"/>
      <c r="B244" s="2"/>
      <c r="D244" s="98"/>
      <c r="E244" s="187"/>
      <c r="F244" s="244"/>
      <c r="G244" s="245"/>
      <c r="H244" s="246"/>
      <c r="I244" s="245"/>
      <c r="J244" s="246"/>
      <c r="K244" s="247"/>
    </row>
    <row r="245" spans="1:11" x14ac:dyDescent="0.3">
      <c r="A245" s="3"/>
      <c r="D245" s="98"/>
      <c r="E245" s="187"/>
      <c r="F245" s="244"/>
      <c r="G245" s="245"/>
      <c r="H245" s="246"/>
      <c r="I245" s="245"/>
      <c r="J245" s="246"/>
      <c r="K245" s="247"/>
    </row>
    <row r="246" spans="1:11" x14ac:dyDescent="0.3">
      <c r="A246" s="3"/>
      <c r="D246" s="98"/>
      <c r="E246" s="187"/>
      <c r="F246" s="244"/>
      <c r="G246" s="245"/>
      <c r="H246" s="246"/>
      <c r="I246" s="245"/>
      <c r="J246" s="246"/>
      <c r="K246" s="247"/>
    </row>
    <row r="247" spans="1:11" x14ac:dyDescent="0.3">
      <c r="A247" s="3"/>
      <c r="D247" s="98"/>
      <c r="E247" s="187"/>
      <c r="F247" s="244"/>
      <c r="G247" s="245"/>
      <c r="H247" s="246"/>
      <c r="I247" s="245"/>
      <c r="J247" s="246"/>
      <c r="K247" s="247"/>
    </row>
    <row r="248" spans="1:11" s="1" customFormat="1" x14ac:dyDescent="0.3">
      <c r="A248" s="3"/>
      <c r="B248" s="2"/>
      <c r="D248" s="98"/>
      <c r="E248" s="187"/>
      <c r="F248" s="244"/>
      <c r="G248" s="245"/>
      <c r="H248" s="246"/>
      <c r="I248" s="245"/>
      <c r="J248" s="246"/>
      <c r="K248" s="247"/>
    </row>
    <row r="249" spans="1:11" x14ac:dyDescent="0.3">
      <c r="A249" s="3"/>
      <c r="D249" s="98"/>
      <c r="E249" s="187"/>
      <c r="F249" s="244"/>
      <c r="G249" s="245"/>
      <c r="H249" s="246"/>
      <c r="I249" s="245"/>
      <c r="J249" s="246"/>
      <c r="K249" s="247"/>
    </row>
    <row r="250" spans="1:11" x14ac:dyDescent="0.3">
      <c r="A250" s="3"/>
      <c r="D250" s="98"/>
      <c r="E250" s="187"/>
      <c r="F250" s="244"/>
      <c r="G250" s="245"/>
      <c r="H250" s="246"/>
      <c r="I250" s="245"/>
      <c r="J250" s="246"/>
      <c r="K250" s="247"/>
    </row>
    <row r="251" spans="1:11" x14ac:dyDescent="0.3">
      <c r="A251" s="3"/>
      <c r="D251" s="98"/>
      <c r="E251" s="187"/>
      <c r="F251" s="244"/>
      <c r="G251" s="245"/>
      <c r="H251" s="246"/>
      <c r="I251" s="245"/>
      <c r="J251" s="246"/>
      <c r="K251" s="247"/>
    </row>
    <row r="252" spans="1:11" x14ac:dyDescent="0.3">
      <c r="A252" s="3"/>
      <c r="D252" s="98"/>
      <c r="E252" s="187"/>
      <c r="F252" s="244"/>
      <c r="G252" s="245"/>
      <c r="H252" s="246"/>
      <c r="I252" s="245"/>
      <c r="J252" s="246"/>
      <c r="K252" s="247"/>
    </row>
    <row r="253" spans="1:11" s="1" customFormat="1" x14ac:dyDescent="0.3">
      <c r="B253" s="2"/>
      <c r="D253" s="108"/>
      <c r="E253" s="190"/>
      <c r="F253" s="248"/>
      <c r="G253" s="249"/>
      <c r="H253" s="250"/>
      <c r="I253" s="249"/>
      <c r="J253" s="250"/>
      <c r="K253" s="251"/>
    </row>
    <row r="255" spans="1:11" ht="18" x14ac:dyDescent="0.3">
      <c r="B255" s="9" t="s">
        <v>140</v>
      </c>
    </row>
    <row r="256" spans="1:11" s="81" customFormat="1" ht="28.8" x14ac:dyDescent="0.3">
      <c r="B256" s="82"/>
      <c r="D256" s="252" t="s">
        <v>141</v>
      </c>
      <c r="E256" s="253" t="s">
        <v>79</v>
      </c>
      <c r="F256" s="153" t="s">
        <v>72</v>
      </c>
      <c r="G256" s="164" t="s">
        <v>110</v>
      </c>
      <c r="H256" s="131" t="s">
        <v>111</v>
      </c>
      <c r="I256" s="130" t="s">
        <v>112</v>
      </c>
      <c r="J256" s="142" t="s">
        <v>113</v>
      </c>
      <c r="K256" s="132" t="s">
        <v>139</v>
      </c>
    </row>
    <row r="257" spans="1:11" s="1" customFormat="1" x14ac:dyDescent="0.3">
      <c r="B257" s="2"/>
      <c r="D257" s="88" t="s">
        <v>204</v>
      </c>
      <c r="E257" s="254">
        <v>2</v>
      </c>
      <c r="F257" s="240">
        <v>4.45</v>
      </c>
      <c r="G257" s="241">
        <v>4</v>
      </c>
      <c r="H257" s="242">
        <v>4.9000000000000004</v>
      </c>
      <c r="I257" s="241">
        <v>3.85</v>
      </c>
      <c r="J257" s="242">
        <v>4.3</v>
      </c>
      <c r="K257" s="243">
        <v>5.5</v>
      </c>
    </row>
    <row r="258" spans="1:11" x14ac:dyDescent="0.3">
      <c r="D258" s="98" t="s">
        <v>200</v>
      </c>
      <c r="E258" s="255">
        <v>2</v>
      </c>
      <c r="F258" s="244">
        <v>3.25</v>
      </c>
      <c r="G258" s="245">
        <v>4.45</v>
      </c>
      <c r="H258" s="246">
        <v>3.4</v>
      </c>
      <c r="I258" s="245">
        <v>3.1</v>
      </c>
      <c r="J258" s="246">
        <v>3.25</v>
      </c>
      <c r="K258" s="247">
        <v>4.75</v>
      </c>
    </row>
    <row r="259" spans="1:11" x14ac:dyDescent="0.3">
      <c r="D259" s="98" t="s">
        <v>198</v>
      </c>
      <c r="E259" s="255">
        <v>2</v>
      </c>
      <c r="F259" s="244">
        <v>5.05</v>
      </c>
      <c r="G259" s="245">
        <v>3.25</v>
      </c>
      <c r="H259" s="246">
        <v>4.3</v>
      </c>
      <c r="I259" s="245">
        <v>4.75</v>
      </c>
      <c r="J259" s="246">
        <v>3.7</v>
      </c>
      <c r="K259" s="247">
        <v>6.25</v>
      </c>
    </row>
    <row r="260" spans="1:11" x14ac:dyDescent="0.3">
      <c r="D260" s="98" t="s">
        <v>199</v>
      </c>
      <c r="E260" s="255">
        <v>1</v>
      </c>
      <c r="F260" s="244">
        <v>4.45</v>
      </c>
      <c r="G260" s="245">
        <v>4</v>
      </c>
      <c r="H260" s="246">
        <v>4.9000000000000004</v>
      </c>
      <c r="I260" s="245">
        <v>3.85</v>
      </c>
      <c r="J260" s="246">
        <v>4.3</v>
      </c>
      <c r="K260" s="247">
        <v>5.5</v>
      </c>
    </row>
    <row r="261" spans="1:11" x14ac:dyDescent="0.3">
      <c r="A261" s="3"/>
      <c r="D261" s="98" t="s">
        <v>200</v>
      </c>
      <c r="E261" s="255">
        <v>1</v>
      </c>
      <c r="F261" s="244">
        <v>3.25</v>
      </c>
      <c r="G261" s="245">
        <v>4.45</v>
      </c>
      <c r="H261" s="246">
        <v>3.4</v>
      </c>
      <c r="I261" s="245">
        <v>3.1</v>
      </c>
      <c r="J261" s="246">
        <v>3.25</v>
      </c>
      <c r="K261" s="247">
        <v>4.75</v>
      </c>
    </row>
    <row r="262" spans="1:11" x14ac:dyDescent="0.3">
      <c r="A262" s="3"/>
      <c r="D262" s="98" t="s">
        <v>198</v>
      </c>
      <c r="E262" s="255">
        <v>1</v>
      </c>
      <c r="F262" s="244">
        <v>5.05</v>
      </c>
      <c r="G262" s="245">
        <v>3.25</v>
      </c>
      <c r="H262" s="246">
        <v>4.3</v>
      </c>
      <c r="I262" s="245">
        <v>4.75</v>
      </c>
      <c r="J262" s="246">
        <v>3.7</v>
      </c>
      <c r="K262" s="247">
        <v>6.25</v>
      </c>
    </row>
    <row r="263" spans="1:11" x14ac:dyDescent="0.3">
      <c r="A263" s="3"/>
      <c r="D263" s="98" t="s">
        <v>199</v>
      </c>
      <c r="E263" s="255">
        <v>0</v>
      </c>
      <c r="F263" s="244">
        <v>4.45</v>
      </c>
      <c r="G263" s="245">
        <v>4</v>
      </c>
      <c r="H263" s="246">
        <v>4.9000000000000004</v>
      </c>
      <c r="I263" s="245">
        <v>3.85</v>
      </c>
      <c r="J263" s="246">
        <v>4.3</v>
      </c>
      <c r="K263" s="247">
        <v>5.5</v>
      </c>
    </row>
    <row r="264" spans="1:11" x14ac:dyDescent="0.3">
      <c r="A264" s="3"/>
      <c r="D264" s="98" t="s">
        <v>200</v>
      </c>
      <c r="E264" s="255">
        <v>0</v>
      </c>
      <c r="F264" s="244">
        <v>3.25</v>
      </c>
      <c r="G264" s="245">
        <v>4.45</v>
      </c>
      <c r="H264" s="246">
        <v>3.4</v>
      </c>
      <c r="I264" s="245">
        <v>3.1</v>
      </c>
      <c r="J264" s="246">
        <v>3.25</v>
      </c>
      <c r="K264" s="247">
        <v>4.75</v>
      </c>
    </row>
    <row r="265" spans="1:11" x14ac:dyDescent="0.3">
      <c r="A265" s="3"/>
      <c r="D265" s="98" t="s">
        <v>198</v>
      </c>
      <c r="E265" s="255">
        <v>0</v>
      </c>
      <c r="F265" s="244">
        <v>5.05</v>
      </c>
      <c r="G265" s="245">
        <v>3.25</v>
      </c>
      <c r="H265" s="246">
        <v>4.3</v>
      </c>
      <c r="I265" s="245">
        <v>4.75</v>
      </c>
      <c r="J265" s="246">
        <v>3.7</v>
      </c>
      <c r="K265" s="247">
        <v>6.25</v>
      </c>
    </row>
    <row r="266" spans="1:11" x14ac:dyDescent="0.3">
      <c r="A266" s="3"/>
      <c r="D266" s="98"/>
      <c r="E266" s="255"/>
      <c r="F266" s="244"/>
      <c r="G266" s="245"/>
      <c r="H266" s="246"/>
      <c r="I266" s="245"/>
      <c r="J266" s="246"/>
      <c r="K266" s="247"/>
    </row>
    <row r="267" spans="1:11" x14ac:dyDescent="0.3">
      <c r="A267" s="3"/>
      <c r="D267" s="98"/>
      <c r="E267" s="255"/>
      <c r="F267" s="244"/>
      <c r="G267" s="245"/>
      <c r="H267" s="246"/>
      <c r="I267" s="245"/>
      <c r="J267" s="246"/>
      <c r="K267" s="247"/>
    </row>
    <row r="268" spans="1:11" x14ac:dyDescent="0.3">
      <c r="A268" s="3"/>
      <c r="D268" s="98"/>
      <c r="E268" s="255"/>
      <c r="F268" s="244"/>
      <c r="G268" s="245"/>
      <c r="H268" s="246"/>
      <c r="I268" s="245"/>
      <c r="J268" s="246"/>
      <c r="K268" s="247"/>
    </row>
    <row r="269" spans="1:11" x14ac:dyDescent="0.3">
      <c r="A269" s="3"/>
      <c r="D269" s="98"/>
      <c r="E269" s="255"/>
      <c r="F269" s="244"/>
      <c r="G269" s="245"/>
      <c r="H269" s="246"/>
      <c r="I269" s="245"/>
      <c r="J269" s="246"/>
      <c r="K269" s="247"/>
    </row>
    <row r="270" spans="1:11" x14ac:dyDescent="0.3">
      <c r="A270" s="3"/>
      <c r="D270" s="98"/>
      <c r="E270" s="255"/>
      <c r="F270" s="244"/>
      <c r="G270" s="245"/>
      <c r="H270" s="246"/>
      <c r="I270" s="245"/>
      <c r="J270" s="246"/>
      <c r="K270" s="247"/>
    </row>
    <row r="271" spans="1:11" x14ac:dyDescent="0.3">
      <c r="A271" s="3"/>
      <c r="D271" s="98"/>
      <c r="E271" s="255"/>
      <c r="F271" s="244"/>
      <c r="G271" s="245"/>
      <c r="H271" s="246"/>
      <c r="I271" s="245"/>
      <c r="J271" s="246"/>
      <c r="K271" s="247"/>
    </row>
    <row r="272" spans="1:11" x14ac:dyDescent="0.3">
      <c r="A272" s="3"/>
      <c r="D272" s="98"/>
      <c r="E272" s="255"/>
      <c r="F272" s="244"/>
      <c r="G272" s="245"/>
      <c r="H272" s="246"/>
      <c r="I272" s="245"/>
      <c r="J272" s="246"/>
      <c r="K272" s="247"/>
    </row>
    <row r="273" spans="1:11" x14ac:dyDescent="0.3">
      <c r="A273" s="3"/>
      <c r="D273" s="98"/>
      <c r="E273" s="255"/>
      <c r="F273" s="244"/>
      <c r="G273" s="245"/>
      <c r="H273" s="246"/>
      <c r="I273" s="245"/>
      <c r="J273" s="246"/>
      <c r="K273" s="247"/>
    </row>
    <row r="274" spans="1:11" x14ac:dyDescent="0.3">
      <c r="A274" s="3"/>
      <c r="D274" s="98"/>
      <c r="E274" s="255"/>
      <c r="F274" s="244"/>
      <c r="G274" s="245"/>
      <c r="H274" s="246"/>
      <c r="I274" s="245"/>
      <c r="J274" s="246"/>
      <c r="K274" s="247"/>
    </row>
    <row r="275" spans="1:11" x14ac:dyDescent="0.3">
      <c r="A275" s="3"/>
      <c r="D275" s="98"/>
      <c r="E275" s="255"/>
      <c r="F275" s="244"/>
      <c r="G275" s="245"/>
      <c r="H275" s="246"/>
      <c r="I275" s="245"/>
      <c r="J275" s="246"/>
      <c r="K275" s="247"/>
    </row>
    <row r="276" spans="1:11" x14ac:dyDescent="0.3">
      <c r="A276" s="3"/>
      <c r="D276" s="98"/>
      <c r="E276" s="255"/>
      <c r="F276" s="244"/>
      <c r="G276" s="245"/>
      <c r="H276" s="246"/>
      <c r="I276" s="245"/>
      <c r="J276" s="246"/>
      <c r="K276" s="247"/>
    </row>
    <row r="277" spans="1:11" s="1" customFormat="1" x14ac:dyDescent="0.3">
      <c r="A277" s="3"/>
      <c r="B277" s="2"/>
      <c r="D277" s="98"/>
      <c r="E277" s="255"/>
      <c r="F277" s="244"/>
      <c r="G277" s="245"/>
      <c r="H277" s="246"/>
      <c r="I277" s="245"/>
      <c r="J277" s="246"/>
      <c r="K277" s="247"/>
    </row>
    <row r="278" spans="1:11" x14ac:dyDescent="0.3">
      <c r="A278" s="3"/>
      <c r="D278" s="98"/>
      <c r="E278" s="255"/>
      <c r="F278" s="244"/>
      <c r="G278" s="245"/>
      <c r="H278" s="246"/>
      <c r="I278" s="245"/>
      <c r="J278" s="246"/>
      <c r="K278" s="247"/>
    </row>
    <row r="279" spans="1:11" x14ac:dyDescent="0.3">
      <c r="A279" s="3"/>
      <c r="D279" s="98"/>
      <c r="E279" s="255"/>
      <c r="F279" s="244"/>
      <c r="G279" s="245"/>
      <c r="H279" s="246"/>
      <c r="I279" s="245"/>
      <c r="J279" s="246"/>
      <c r="K279" s="247"/>
    </row>
    <row r="280" spans="1:11" x14ac:dyDescent="0.3">
      <c r="A280" s="3"/>
      <c r="D280" s="98"/>
      <c r="E280" s="255"/>
      <c r="F280" s="244"/>
      <c r="G280" s="245"/>
      <c r="H280" s="246"/>
      <c r="I280" s="245"/>
      <c r="J280" s="246"/>
      <c r="K280" s="247"/>
    </row>
    <row r="281" spans="1:11" s="1" customFormat="1" x14ac:dyDescent="0.3">
      <c r="A281" s="3"/>
      <c r="B281" s="2"/>
      <c r="D281" s="98"/>
      <c r="E281" s="255"/>
      <c r="F281" s="244"/>
      <c r="G281" s="245"/>
      <c r="H281" s="246"/>
      <c r="I281" s="245"/>
      <c r="J281" s="246"/>
      <c r="K281" s="247"/>
    </row>
    <row r="282" spans="1:11" x14ac:dyDescent="0.3">
      <c r="A282" s="3"/>
      <c r="D282" s="98"/>
      <c r="E282" s="255"/>
      <c r="F282" s="244"/>
      <c r="G282" s="245"/>
      <c r="H282" s="246"/>
      <c r="I282" s="245"/>
      <c r="J282" s="246"/>
      <c r="K282" s="247"/>
    </row>
    <row r="283" spans="1:11" x14ac:dyDescent="0.3">
      <c r="A283" s="3"/>
      <c r="D283" s="98"/>
      <c r="E283" s="255"/>
      <c r="F283" s="244"/>
      <c r="G283" s="245"/>
      <c r="H283" s="246"/>
      <c r="I283" s="245"/>
      <c r="J283" s="246"/>
      <c r="K283" s="247"/>
    </row>
    <row r="284" spans="1:11" x14ac:dyDescent="0.3">
      <c r="A284" s="3"/>
      <c r="D284" s="98"/>
      <c r="E284" s="255"/>
      <c r="F284" s="244"/>
      <c r="G284" s="245"/>
      <c r="H284" s="246"/>
      <c r="I284" s="245"/>
      <c r="J284" s="246"/>
      <c r="K284" s="247"/>
    </row>
    <row r="285" spans="1:11" x14ac:dyDescent="0.3">
      <c r="A285" s="3"/>
      <c r="D285" s="98"/>
      <c r="E285" s="255"/>
      <c r="F285" s="244"/>
      <c r="G285" s="245"/>
      <c r="H285" s="246"/>
      <c r="I285" s="245"/>
      <c r="J285" s="246"/>
      <c r="K285" s="247"/>
    </row>
    <row r="286" spans="1:11" s="1" customFormat="1" x14ac:dyDescent="0.3">
      <c r="B286" s="2"/>
      <c r="D286" s="108"/>
      <c r="E286" s="256"/>
      <c r="F286" s="248"/>
      <c r="G286" s="249"/>
      <c r="H286" s="250"/>
      <c r="I286" s="249"/>
      <c r="J286" s="250"/>
      <c r="K286" s="251"/>
    </row>
    <row r="288" spans="1:11" ht="18" x14ac:dyDescent="0.3">
      <c r="B288" s="9" t="s">
        <v>142</v>
      </c>
    </row>
    <row r="289" spans="1:11" s="81" customFormat="1" ht="28.8" x14ac:dyDescent="0.3">
      <c r="B289" s="82"/>
      <c r="D289" s="257"/>
      <c r="E289" s="258"/>
      <c r="F289" s="259" t="s">
        <v>72</v>
      </c>
      <c r="G289" s="260" t="s">
        <v>110</v>
      </c>
      <c r="H289" s="261" t="s">
        <v>111</v>
      </c>
      <c r="I289" s="262" t="s">
        <v>112</v>
      </c>
      <c r="J289" s="263" t="s">
        <v>113</v>
      </c>
      <c r="K289" s="264" t="s">
        <v>139</v>
      </c>
    </row>
    <row r="290" spans="1:11" x14ac:dyDescent="0.3">
      <c r="E290" s="203" t="s">
        <v>143</v>
      </c>
      <c r="F290" s="248">
        <v>5.2</v>
      </c>
      <c r="G290" s="249">
        <v>4.9000000000000004</v>
      </c>
      <c r="H290" s="250">
        <v>2</v>
      </c>
      <c r="I290" s="249">
        <v>10</v>
      </c>
      <c r="J290" s="250">
        <v>2.7</v>
      </c>
      <c r="K290" s="251">
        <v>6.4</v>
      </c>
    </row>
    <row r="292" spans="1:11" s="5" customFormat="1" ht="23.4" x14ac:dyDescent="0.3">
      <c r="A292" s="6" t="s">
        <v>205</v>
      </c>
      <c r="B292" s="7"/>
      <c r="E292" s="137"/>
      <c r="F292" s="137"/>
      <c r="G292" s="138"/>
      <c r="H292" s="8"/>
      <c r="I292" s="8"/>
      <c r="J292" s="138"/>
      <c r="K292" s="8"/>
    </row>
    <row r="293" spans="1:11" ht="18" x14ac:dyDescent="0.3">
      <c r="B293" s="9" t="s">
        <v>145</v>
      </c>
    </row>
    <row r="294" spans="1:11" s="172" customFormat="1" x14ac:dyDescent="0.3">
      <c r="C294" s="172" t="s">
        <v>146</v>
      </c>
      <c r="E294" s="173"/>
      <c r="F294" s="173"/>
      <c r="G294" s="173"/>
      <c r="H294" s="173"/>
      <c r="I294" s="173"/>
      <c r="J294" s="173"/>
    </row>
    <row r="295" spans="1:11" s="172" customFormat="1" x14ac:dyDescent="0.3">
      <c r="E295" s="173"/>
      <c r="F295" s="173"/>
      <c r="G295" s="173"/>
      <c r="H295" s="173"/>
      <c r="I295" s="173"/>
      <c r="J295" s="173"/>
    </row>
    <row r="296" spans="1:11" s="81" customFormat="1" x14ac:dyDescent="0.3">
      <c r="B296" s="82"/>
      <c r="D296" s="327" t="s">
        <v>71</v>
      </c>
      <c r="E296" s="328"/>
      <c r="F296" s="153" t="s">
        <v>206</v>
      </c>
      <c r="G296" s="164" t="s">
        <v>207</v>
      </c>
      <c r="H296" s="165" t="s">
        <v>147</v>
      </c>
    </row>
    <row r="297" spans="1:11" s="1" customFormat="1" x14ac:dyDescent="0.3">
      <c r="B297" s="2"/>
      <c r="D297" s="88" t="s">
        <v>77</v>
      </c>
      <c r="E297" s="181"/>
      <c r="F297" s="265"/>
      <c r="G297" s="146"/>
      <c r="H297" s="266"/>
    </row>
    <row r="298" spans="1:11" x14ac:dyDescent="0.3">
      <c r="D298" s="98"/>
      <c r="E298" s="187"/>
      <c r="F298" s="104"/>
      <c r="G298" s="105"/>
      <c r="H298" s="267"/>
      <c r="I298" s="3"/>
      <c r="J298" s="3"/>
      <c r="K298" s="3"/>
    </row>
    <row r="299" spans="1:11" x14ac:dyDescent="0.3">
      <c r="D299" s="98"/>
      <c r="E299" s="187"/>
      <c r="F299" s="104"/>
      <c r="G299" s="105"/>
      <c r="H299" s="267"/>
      <c r="I299" s="3"/>
      <c r="J299" s="3"/>
      <c r="K299" s="3"/>
    </row>
    <row r="300" spans="1:11" x14ac:dyDescent="0.3">
      <c r="D300" s="98"/>
      <c r="E300" s="187"/>
      <c r="F300" s="104"/>
      <c r="G300" s="105"/>
      <c r="H300" s="267"/>
      <c r="I300" s="3"/>
      <c r="J300" s="3"/>
      <c r="K300" s="3"/>
    </row>
    <row r="301" spans="1:11" x14ac:dyDescent="0.3">
      <c r="A301" s="3"/>
      <c r="D301" s="98"/>
      <c r="E301" s="187"/>
      <c r="F301" s="104"/>
      <c r="G301" s="105"/>
      <c r="H301" s="267"/>
      <c r="I301" s="3"/>
      <c r="J301" s="3"/>
      <c r="K301" s="3"/>
    </row>
    <row r="302" spans="1:11" x14ac:dyDescent="0.3">
      <c r="A302" s="3"/>
      <c r="D302" s="98"/>
      <c r="E302" s="187"/>
      <c r="F302" s="104"/>
      <c r="G302" s="105"/>
      <c r="H302" s="267"/>
      <c r="I302" s="3"/>
      <c r="J302" s="3"/>
      <c r="K302" s="3"/>
    </row>
    <row r="303" spans="1:11" x14ac:dyDescent="0.3">
      <c r="A303" s="3"/>
      <c r="D303" s="98"/>
      <c r="E303" s="187"/>
      <c r="F303" s="104"/>
      <c r="G303" s="105"/>
      <c r="H303" s="267"/>
      <c r="I303" s="3"/>
      <c r="J303" s="3"/>
      <c r="K303" s="3"/>
    </row>
    <row r="304" spans="1:11" x14ac:dyDescent="0.3">
      <c r="A304" s="3"/>
      <c r="D304" s="98"/>
      <c r="E304" s="187"/>
      <c r="F304" s="104"/>
      <c r="G304" s="105"/>
      <c r="H304" s="267"/>
      <c r="I304" s="3"/>
      <c r="J304" s="3"/>
      <c r="K304" s="3"/>
    </row>
    <row r="305" spans="1:11" x14ac:dyDescent="0.3">
      <c r="A305" s="3"/>
      <c r="D305" s="98"/>
      <c r="E305" s="187"/>
      <c r="F305" s="104"/>
      <c r="G305" s="105"/>
      <c r="H305" s="267"/>
      <c r="I305" s="3"/>
      <c r="J305" s="3"/>
      <c r="K305" s="3"/>
    </row>
    <row r="306" spans="1:11" x14ac:dyDescent="0.3">
      <c r="A306" s="3"/>
      <c r="D306" s="98"/>
      <c r="E306" s="187"/>
      <c r="F306" s="104"/>
      <c r="G306" s="105"/>
      <c r="H306" s="267"/>
      <c r="I306" s="3"/>
      <c r="J306" s="3"/>
      <c r="K306" s="3"/>
    </row>
    <row r="307" spans="1:11" x14ac:dyDescent="0.3">
      <c r="A307" s="3"/>
      <c r="D307" s="98"/>
      <c r="E307" s="187"/>
      <c r="F307" s="104"/>
      <c r="G307" s="105"/>
      <c r="H307" s="267"/>
      <c r="I307" s="3"/>
      <c r="J307" s="3"/>
      <c r="K307" s="3"/>
    </row>
    <row r="308" spans="1:11" x14ac:dyDescent="0.3">
      <c r="A308" s="3"/>
      <c r="D308" s="98"/>
      <c r="E308" s="187"/>
      <c r="F308" s="104"/>
      <c r="G308" s="105"/>
      <c r="H308" s="267"/>
      <c r="I308" s="3"/>
      <c r="J308" s="3"/>
      <c r="K308" s="3"/>
    </row>
    <row r="309" spans="1:11" x14ac:dyDescent="0.3">
      <c r="A309" s="3"/>
      <c r="D309" s="98"/>
      <c r="E309" s="187"/>
      <c r="F309" s="104"/>
      <c r="G309" s="105"/>
      <c r="H309" s="267"/>
      <c r="I309" s="3"/>
      <c r="J309" s="3"/>
      <c r="K309" s="3"/>
    </row>
    <row r="310" spans="1:11" x14ac:dyDescent="0.3">
      <c r="A310" s="3"/>
      <c r="D310" s="98"/>
      <c r="E310" s="187"/>
      <c r="F310" s="104"/>
      <c r="G310" s="105"/>
      <c r="H310" s="267"/>
      <c r="I310" s="3"/>
      <c r="J310" s="3"/>
      <c r="K310" s="3"/>
    </row>
    <row r="311" spans="1:11" x14ac:dyDescent="0.3">
      <c r="A311" s="3"/>
      <c r="D311" s="98"/>
      <c r="E311" s="187"/>
      <c r="F311" s="104"/>
      <c r="G311" s="105"/>
      <c r="H311" s="267"/>
      <c r="I311" s="3"/>
      <c r="J311" s="3"/>
      <c r="K311" s="3"/>
    </row>
    <row r="312" spans="1:11" x14ac:dyDescent="0.3">
      <c r="A312" s="3"/>
      <c r="D312" s="98"/>
      <c r="E312" s="187"/>
      <c r="F312" s="104"/>
      <c r="G312" s="105"/>
      <c r="H312" s="267"/>
      <c r="I312" s="3"/>
      <c r="J312" s="3"/>
      <c r="K312" s="3"/>
    </row>
    <row r="313" spans="1:11" x14ac:dyDescent="0.3">
      <c r="A313" s="3"/>
      <c r="D313" s="98"/>
      <c r="E313" s="187"/>
      <c r="F313" s="104"/>
      <c r="G313" s="105"/>
      <c r="H313" s="267"/>
      <c r="I313" s="3"/>
      <c r="J313" s="3"/>
      <c r="K313" s="3"/>
    </row>
    <row r="314" spans="1:11" x14ac:dyDescent="0.3">
      <c r="A314" s="3"/>
      <c r="D314" s="98"/>
      <c r="E314" s="187"/>
      <c r="F314" s="104"/>
      <c r="G314" s="105"/>
      <c r="H314" s="267"/>
      <c r="I314" s="3"/>
      <c r="J314" s="3"/>
      <c r="K314" s="3"/>
    </row>
    <row r="315" spans="1:11" x14ac:dyDescent="0.3">
      <c r="A315" s="3"/>
      <c r="D315" s="98"/>
      <c r="E315" s="187"/>
      <c r="F315" s="104"/>
      <c r="G315" s="105"/>
      <c r="H315" s="267"/>
      <c r="I315" s="3"/>
      <c r="J315" s="3"/>
      <c r="K315" s="3"/>
    </row>
    <row r="316" spans="1:11" x14ac:dyDescent="0.3">
      <c r="A316" s="3"/>
      <c r="D316" s="98"/>
      <c r="E316" s="187"/>
      <c r="F316" s="104"/>
      <c r="G316" s="105"/>
      <c r="H316" s="267"/>
      <c r="I316" s="3"/>
      <c r="J316" s="3"/>
      <c r="K316" s="3"/>
    </row>
    <row r="317" spans="1:11" s="1" customFormat="1" x14ac:dyDescent="0.3">
      <c r="A317" s="3"/>
      <c r="B317" s="2"/>
      <c r="D317" s="98"/>
      <c r="E317" s="187"/>
      <c r="F317" s="104"/>
      <c r="G317" s="105"/>
      <c r="H317" s="267"/>
    </row>
    <row r="318" spans="1:11" x14ac:dyDescent="0.3">
      <c r="A318" s="3"/>
      <c r="D318" s="98"/>
      <c r="E318" s="187"/>
      <c r="F318" s="104"/>
      <c r="G318" s="105"/>
      <c r="H318" s="267"/>
      <c r="I318" s="3"/>
      <c r="J318" s="3"/>
      <c r="K318" s="3"/>
    </row>
    <row r="319" spans="1:11" x14ac:dyDescent="0.3">
      <c r="A319" s="3"/>
      <c r="D319" s="98"/>
      <c r="E319" s="187"/>
      <c r="F319" s="104"/>
      <c r="G319" s="105"/>
      <c r="H319" s="267"/>
      <c r="I319" s="3"/>
      <c r="J319" s="3"/>
      <c r="K319" s="3"/>
    </row>
    <row r="320" spans="1:11" x14ac:dyDescent="0.3">
      <c r="A320" s="3"/>
      <c r="D320" s="98"/>
      <c r="E320" s="187"/>
      <c r="F320" s="104"/>
      <c r="G320" s="105"/>
      <c r="H320" s="267"/>
      <c r="I320" s="3"/>
      <c r="J320" s="3"/>
      <c r="K320" s="3"/>
    </row>
    <row r="321" spans="1:11" s="1" customFormat="1" x14ac:dyDescent="0.3">
      <c r="A321" s="3"/>
      <c r="B321" s="2"/>
      <c r="D321" s="98"/>
      <c r="E321" s="187"/>
      <c r="F321" s="104"/>
      <c r="G321" s="105"/>
      <c r="H321" s="267"/>
    </row>
    <row r="322" spans="1:11" x14ac:dyDescent="0.3">
      <c r="A322" s="3"/>
      <c r="D322" s="98"/>
      <c r="E322" s="187"/>
      <c r="F322" s="104"/>
      <c r="G322" s="105"/>
      <c r="H322" s="267"/>
      <c r="I322" s="3"/>
      <c r="J322" s="3"/>
      <c r="K322" s="3"/>
    </row>
    <row r="323" spans="1:11" x14ac:dyDescent="0.3">
      <c r="A323" s="3"/>
      <c r="D323" s="98"/>
      <c r="E323" s="187"/>
      <c r="F323" s="104"/>
      <c r="G323" s="105"/>
      <c r="H323" s="267"/>
      <c r="I323" s="3"/>
      <c r="J323" s="3"/>
      <c r="K323" s="3"/>
    </row>
    <row r="324" spans="1:11" x14ac:dyDescent="0.3">
      <c r="A324" s="3"/>
      <c r="D324" s="98"/>
      <c r="E324" s="187"/>
      <c r="F324" s="104"/>
      <c r="G324" s="105"/>
      <c r="H324" s="267"/>
      <c r="I324" s="3"/>
      <c r="J324" s="3"/>
      <c r="K324" s="3"/>
    </row>
    <row r="325" spans="1:11" x14ac:dyDescent="0.3">
      <c r="A325" s="3"/>
      <c r="D325" s="98"/>
      <c r="E325" s="187"/>
      <c r="F325" s="104"/>
      <c r="G325" s="105"/>
      <c r="H325" s="267"/>
      <c r="I325" s="3"/>
      <c r="J325" s="3"/>
      <c r="K325" s="3"/>
    </row>
    <row r="326" spans="1:11" s="1" customFormat="1" x14ac:dyDescent="0.3">
      <c r="B326" s="2"/>
      <c r="D326" s="108"/>
      <c r="E326" s="190"/>
      <c r="F326" s="114"/>
      <c r="G326" s="115"/>
      <c r="H326" s="268"/>
    </row>
    <row r="328" spans="1:11" ht="18" x14ac:dyDescent="0.3">
      <c r="A328" s="3"/>
      <c r="B328" s="9" t="s">
        <v>150</v>
      </c>
    </row>
    <row r="329" spans="1:11" s="81" customFormat="1" x14ac:dyDescent="0.3">
      <c r="B329" s="82"/>
      <c r="D329" s="252" t="s">
        <v>141</v>
      </c>
      <c r="E329" s="253" t="s">
        <v>79</v>
      </c>
      <c r="F329" s="153" t="s">
        <v>206</v>
      </c>
      <c r="G329" s="164" t="s">
        <v>207</v>
      </c>
      <c r="H329" s="165" t="s">
        <v>147</v>
      </c>
    </row>
    <row r="330" spans="1:11" s="1" customFormat="1" x14ac:dyDescent="0.3">
      <c r="B330" s="2"/>
      <c r="D330" s="88" t="s">
        <v>77</v>
      </c>
      <c r="E330" s="254"/>
      <c r="F330" s="265"/>
      <c r="G330" s="146"/>
      <c r="H330" s="266"/>
    </row>
    <row r="331" spans="1:11" x14ac:dyDescent="0.3">
      <c r="D331" s="98"/>
      <c r="E331" s="255"/>
      <c r="F331" s="104"/>
      <c r="G331" s="105"/>
      <c r="H331" s="267"/>
      <c r="I331" s="3"/>
      <c r="J331" s="3"/>
      <c r="K331" s="3"/>
    </row>
    <row r="332" spans="1:11" x14ac:dyDescent="0.3">
      <c r="D332" s="98"/>
      <c r="E332" s="255"/>
      <c r="F332" s="104"/>
      <c r="G332" s="105"/>
      <c r="H332" s="267"/>
      <c r="I332" s="3"/>
      <c r="J332" s="3"/>
      <c r="K332" s="3"/>
    </row>
    <row r="333" spans="1:11" x14ac:dyDescent="0.3">
      <c r="D333" s="98"/>
      <c r="E333" s="255"/>
      <c r="F333" s="104"/>
      <c r="G333" s="105"/>
      <c r="H333" s="267"/>
      <c r="I333" s="3"/>
      <c r="J333" s="3"/>
      <c r="K333" s="3"/>
    </row>
    <row r="334" spans="1:11" x14ac:dyDescent="0.3">
      <c r="A334" s="3"/>
      <c r="D334" s="98"/>
      <c r="E334" s="255"/>
      <c r="F334" s="104"/>
      <c r="G334" s="105"/>
      <c r="H334" s="267"/>
      <c r="I334" s="3"/>
      <c r="J334" s="3"/>
      <c r="K334" s="3"/>
    </row>
    <row r="335" spans="1:11" x14ac:dyDescent="0.3">
      <c r="A335" s="3"/>
      <c r="D335" s="98"/>
      <c r="E335" s="255"/>
      <c r="F335" s="104"/>
      <c r="G335" s="105"/>
      <c r="H335" s="267"/>
      <c r="I335" s="3"/>
      <c r="J335" s="3"/>
      <c r="K335" s="3"/>
    </row>
    <row r="336" spans="1:11" x14ac:dyDescent="0.3">
      <c r="A336" s="3"/>
      <c r="D336" s="98"/>
      <c r="E336" s="255"/>
      <c r="F336" s="104"/>
      <c r="G336" s="105"/>
      <c r="H336" s="267"/>
      <c r="I336" s="3"/>
      <c r="J336" s="3"/>
      <c r="K336" s="3"/>
    </row>
    <row r="337" spans="1:11" x14ac:dyDescent="0.3">
      <c r="A337" s="3"/>
      <c r="D337" s="98"/>
      <c r="E337" s="255"/>
      <c r="F337" s="104"/>
      <c r="G337" s="105"/>
      <c r="H337" s="267"/>
      <c r="I337" s="3"/>
      <c r="J337" s="3"/>
      <c r="K337" s="3"/>
    </row>
    <row r="338" spans="1:11" x14ac:dyDescent="0.3">
      <c r="A338" s="3"/>
      <c r="D338" s="98"/>
      <c r="E338" s="255"/>
      <c r="F338" s="104"/>
      <c r="G338" s="105"/>
      <c r="H338" s="267"/>
      <c r="I338" s="3"/>
      <c r="J338" s="3"/>
      <c r="K338" s="3"/>
    </row>
    <row r="339" spans="1:11" x14ac:dyDescent="0.3">
      <c r="A339" s="3"/>
      <c r="D339" s="98"/>
      <c r="E339" s="255"/>
      <c r="F339" s="104"/>
      <c r="G339" s="105"/>
      <c r="H339" s="267"/>
      <c r="I339" s="3"/>
      <c r="J339" s="3"/>
      <c r="K339" s="3"/>
    </row>
    <row r="340" spans="1:11" x14ac:dyDescent="0.3">
      <c r="A340" s="3"/>
      <c r="D340" s="98"/>
      <c r="E340" s="255"/>
      <c r="F340" s="104"/>
      <c r="G340" s="105"/>
      <c r="H340" s="267"/>
      <c r="I340" s="3"/>
      <c r="J340" s="3"/>
      <c r="K340" s="3"/>
    </row>
    <row r="341" spans="1:11" x14ac:dyDescent="0.3">
      <c r="A341" s="3"/>
      <c r="D341" s="98"/>
      <c r="E341" s="255"/>
      <c r="F341" s="104"/>
      <c r="G341" s="105"/>
      <c r="H341" s="267"/>
      <c r="I341" s="3"/>
      <c r="J341" s="3"/>
      <c r="K341" s="3"/>
    </row>
    <row r="342" spans="1:11" x14ac:dyDescent="0.3">
      <c r="A342" s="3"/>
      <c r="D342" s="98"/>
      <c r="E342" s="255"/>
      <c r="F342" s="104"/>
      <c r="G342" s="105"/>
      <c r="H342" s="267"/>
      <c r="I342" s="3"/>
      <c r="J342" s="3"/>
      <c r="K342" s="3"/>
    </row>
    <row r="343" spans="1:11" x14ac:dyDescent="0.3">
      <c r="A343" s="3"/>
      <c r="D343" s="98"/>
      <c r="E343" s="255"/>
      <c r="F343" s="104"/>
      <c r="G343" s="105"/>
      <c r="H343" s="267"/>
      <c r="I343" s="3"/>
      <c r="J343" s="3"/>
      <c r="K343" s="3"/>
    </row>
    <row r="344" spans="1:11" x14ac:dyDescent="0.3">
      <c r="A344" s="3"/>
      <c r="D344" s="98"/>
      <c r="E344" s="255"/>
      <c r="F344" s="104"/>
      <c r="G344" s="105"/>
      <c r="H344" s="267"/>
      <c r="I344" s="3"/>
      <c r="J344" s="3"/>
      <c r="K344" s="3"/>
    </row>
    <row r="345" spans="1:11" x14ac:dyDescent="0.3">
      <c r="A345" s="3"/>
      <c r="D345" s="98"/>
      <c r="E345" s="255"/>
      <c r="F345" s="104"/>
      <c r="G345" s="105"/>
      <c r="H345" s="267"/>
      <c r="I345" s="3"/>
      <c r="J345" s="3"/>
      <c r="K345" s="3"/>
    </row>
    <row r="346" spans="1:11" x14ac:dyDescent="0.3">
      <c r="A346" s="3"/>
      <c r="D346" s="98"/>
      <c r="E346" s="255"/>
      <c r="F346" s="104"/>
      <c r="G346" s="105"/>
      <c r="H346" s="267"/>
      <c r="I346" s="3"/>
      <c r="J346" s="3"/>
      <c r="K346" s="3"/>
    </row>
    <row r="347" spans="1:11" x14ac:dyDescent="0.3">
      <c r="A347" s="3"/>
      <c r="D347" s="98"/>
      <c r="E347" s="255"/>
      <c r="F347" s="104"/>
      <c r="G347" s="105"/>
      <c r="H347" s="267"/>
      <c r="I347" s="3"/>
      <c r="J347" s="3"/>
      <c r="K347" s="3"/>
    </row>
    <row r="348" spans="1:11" x14ac:dyDescent="0.3">
      <c r="A348" s="3"/>
      <c r="D348" s="98"/>
      <c r="E348" s="255"/>
      <c r="F348" s="104"/>
      <c r="G348" s="105"/>
      <c r="H348" s="267"/>
      <c r="I348" s="3"/>
      <c r="J348" s="3"/>
      <c r="K348" s="3"/>
    </row>
    <row r="349" spans="1:11" x14ac:dyDescent="0.3">
      <c r="A349" s="3"/>
      <c r="D349" s="98"/>
      <c r="E349" s="255"/>
      <c r="F349" s="104"/>
      <c r="G349" s="105"/>
      <c r="H349" s="267"/>
      <c r="I349" s="3"/>
      <c r="J349" s="3"/>
      <c r="K349" s="3"/>
    </row>
    <row r="350" spans="1:11" s="1" customFormat="1" x14ac:dyDescent="0.3">
      <c r="A350" s="3"/>
      <c r="B350" s="2"/>
      <c r="D350" s="98"/>
      <c r="E350" s="255"/>
      <c r="F350" s="104"/>
      <c r="G350" s="105"/>
      <c r="H350" s="267"/>
    </row>
    <row r="351" spans="1:11" x14ac:dyDescent="0.3">
      <c r="A351" s="3"/>
      <c r="D351" s="98"/>
      <c r="E351" s="255"/>
      <c r="F351" s="104"/>
      <c r="G351" s="105"/>
      <c r="H351" s="267"/>
      <c r="I351" s="3"/>
      <c r="J351" s="3"/>
      <c r="K351" s="3"/>
    </row>
    <row r="352" spans="1:11" x14ac:dyDescent="0.3">
      <c r="A352" s="3"/>
      <c r="D352" s="98"/>
      <c r="E352" s="255"/>
      <c r="F352" s="104"/>
      <c r="G352" s="105"/>
      <c r="H352" s="267"/>
      <c r="I352" s="3"/>
      <c r="J352" s="3"/>
      <c r="K352" s="3"/>
    </row>
    <row r="353" spans="1:11" x14ac:dyDescent="0.3">
      <c r="A353" s="3"/>
      <c r="D353" s="98"/>
      <c r="E353" s="255"/>
      <c r="F353" s="104"/>
      <c r="G353" s="105"/>
      <c r="H353" s="267"/>
      <c r="I353" s="3"/>
      <c r="J353" s="3"/>
      <c r="K353" s="3"/>
    </row>
    <row r="354" spans="1:11" s="1" customFormat="1" x14ac:dyDescent="0.3">
      <c r="A354" s="3"/>
      <c r="B354" s="2"/>
      <c r="D354" s="98"/>
      <c r="E354" s="255"/>
      <c r="F354" s="104"/>
      <c r="G354" s="105"/>
      <c r="H354" s="267"/>
    </row>
    <row r="355" spans="1:11" x14ac:dyDescent="0.3">
      <c r="A355" s="3"/>
      <c r="D355" s="98"/>
      <c r="E355" s="255"/>
      <c r="F355" s="104"/>
      <c r="G355" s="105"/>
      <c r="H355" s="267"/>
      <c r="I355" s="3"/>
      <c r="J355" s="3"/>
      <c r="K355" s="3"/>
    </row>
    <row r="356" spans="1:11" x14ac:dyDescent="0.3">
      <c r="A356" s="3"/>
      <c r="D356" s="98"/>
      <c r="E356" s="255"/>
      <c r="F356" s="104"/>
      <c r="G356" s="105"/>
      <c r="H356" s="267"/>
      <c r="I356" s="3"/>
      <c r="J356" s="3"/>
      <c r="K356" s="3"/>
    </row>
    <row r="357" spans="1:11" x14ac:dyDescent="0.3">
      <c r="A357" s="3"/>
      <c r="D357" s="98"/>
      <c r="E357" s="255"/>
      <c r="F357" s="104"/>
      <c r="G357" s="105"/>
      <c r="H357" s="267"/>
      <c r="I357" s="3"/>
      <c r="J357" s="3"/>
      <c r="K357" s="3"/>
    </row>
    <row r="358" spans="1:11" x14ac:dyDescent="0.3">
      <c r="A358" s="3"/>
      <c r="D358" s="98"/>
      <c r="E358" s="255"/>
      <c r="F358" s="104"/>
      <c r="G358" s="105"/>
      <c r="H358" s="267"/>
      <c r="I358" s="3"/>
      <c r="J358" s="3"/>
      <c r="K358" s="3"/>
    </row>
    <row r="359" spans="1:11" s="1" customFormat="1" x14ac:dyDescent="0.3">
      <c r="B359" s="2"/>
      <c r="D359" s="108"/>
      <c r="E359" s="256"/>
      <c r="F359" s="114"/>
      <c r="G359" s="115"/>
      <c r="H359" s="268"/>
    </row>
    <row r="361" spans="1:11" ht="18" x14ac:dyDescent="0.3">
      <c r="B361" s="9" t="s">
        <v>151</v>
      </c>
    </row>
    <row r="362" spans="1:11" s="81" customFormat="1" x14ac:dyDescent="0.3">
      <c r="B362" s="82"/>
      <c r="D362" s="327" t="s">
        <v>71</v>
      </c>
      <c r="E362" s="328"/>
      <c r="F362" s="153" t="s">
        <v>206</v>
      </c>
      <c r="G362" s="164" t="s">
        <v>207</v>
      </c>
      <c r="H362" s="165" t="s">
        <v>147</v>
      </c>
    </row>
    <row r="363" spans="1:11" s="1" customFormat="1" x14ac:dyDescent="0.3">
      <c r="B363" s="2"/>
      <c r="D363" s="88"/>
      <c r="E363" s="254" t="s">
        <v>77</v>
      </c>
      <c r="F363" s="265"/>
      <c r="G363" s="146"/>
      <c r="H363" s="266"/>
    </row>
    <row r="364" spans="1:11" x14ac:dyDescent="0.3">
      <c r="D364" s="98"/>
      <c r="E364" s="255"/>
      <c r="F364" s="104"/>
      <c r="G364" s="105"/>
      <c r="H364" s="267"/>
      <c r="I364" s="3"/>
      <c r="J364" s="3"/>
      <c r="K364" s="3"/>
    </row>
    <row r="365" spans="1:11" x14ac:dyDescent="0.3">
      <c r="D365" s="98"/>
      <c r="E365" s="255"/>
      <c r="F365" s="104"/>
      <c r="G365" s="105"/>
      <c r="H365" s="267"/>
      <c r="I365" s="3"/>
      <c r="J365" s="3"/>
      <c r="K365" s="3"/>
    </row>
    <row r="366" spans="1:11" x14ac:dyDescent="0.3">
      <c r="D366" s="98"/>
      <c r="E366" s="255"/>
      <c r="F366" s="104"/>
      <c r="G366" s="105"/>
      <c r="H366" s="267"/>
      <c r="I366" s="3"/>
      <c r="J366" s="3"/>
      <c r="K366" s="3"/>
    </row>
    <row r="367" spans="1:11" x14ac:dyDescent="0.3">
      <c r="D367" s="98"/>
      <c r="E367" s="255"/>
      <c r="F367" s="104"/>
      <c r="G367" s="105"/>
      <c r="H367" s="267"/>
      <c r="I367" s="3"/>
      <c r="J367" s="3"/>
      <c r="K367" s="3"/>
    </row>
    <row r="368" spans="1:11" x14ac:dyDescent="0.3">
      <c r="D368" s="108"/>
      <c r="E368" s="256"/>
      <c r="F368" s="114"/>
      <c r="G368" s="115"/>
      <c r="H368" s="268"/>
      <c r="I368" s="3"/>
      <c r="J368" s="3"/>
      <c r="K368" s="3"/>
    </row>
    <row r="370" spans="1:11" s="5" customFormat="1" ht="23.4" x14ac:dyDescent="0.3">
      <c r="A370" s="6" t="s">
        <v>208</v>
      </c>
      <c r="B370" s="7"/>
      <c r="E370" s="137"/>
      <c r="F370" s="137"/>
      <c r="G370" s="138"/>
      <c r="H370" s="8"/>
      <c r="I370" s="8"/>
      <c r="J370" s="138"/>
      <c r="K370" s="8"/>
    </row>
    <row r="371" spans="1:11" ht="18" x14ac:dyDescent="0.3">
      <c r="B371" s="9" t="s">
        <v>158</v>
      </c>
    </row>
    <row r="372" spans="1:11" s="81" customFormat="1" x14ac:dyDescent="0.3">
      <c r="B372" s="82"/>
      <c r="D372" s="327" t="s">
        <v>71</v>
      </c>
      <c r="E372" s="328"/>
      <c r="F372" s="179" t="s">
        <v>128</v>
      </c>
      <c r="G372" s="139" t="s">
        <v>198</v>
      </c>
      <c r="H372" s="131" t="s">
        <v>199</v>
      </c>
      <c r="I372" s="130" t="s">
        <v>200</v>
      </c>
      <c r="J372" s="140"/>
      <c r="K372" s="132"/>
    </row>
    <row r="373" spans="1:11" s="1" customFormat="1" x14ac:dyDescent="0.3">
      <c r="B373" s="2"/>
      <c r="D373" s="88"/>
      <c r="E373" s="181" t="s">
        <v>77</v>
      </c>
      <c r="F373" s="219"/>
      <c r="G373" s="220"/>
      <c r="H373" s="145"/>
      <c r="I373" s="146"/>
      <c r="J373" s="145"/>
      <c r="K373" s="147"/>
    </row>
    <row r="374" spans="1:11" x14ac:dyDescent="0.3">
      <c r="A374" s="3"/>
      <c r="D374" s="98"/>
      <c r="E374" s="187"/>
      <c r="F374" s="221"/>
      <c r="G374" s="222"/>
      <c r="H374" s="106"/>
      <c r="I374" s="105"/>
      <c r="J374" s="106"/>
      <c r="K374" s="107"/>
    </row>
    <row r="375" spans="1:11" x14ac:dyDescent="0.3">
      <c r="A375" s="3"/>
      <c r="D375" s="98"/>
      <c r="E375" s="187"/>
      <c r="F375" s="221"/>
      <c r="G375" s="222"/>
      <c r="H375" s="106"/>
      <c r="I375" s="105"/>
      <c r="J375" s="106"/>
      <c r="K375" s="107"/>
    </row>
    <row r="376" spans="1:11" x14ac:dyDescent="0.3">
      <c r="A376" s="3"/>
      <c r="D376" s="98"/>
      <c r="E376" s="187"/>
      <c r="F376" s="221"/>
      <c r="G376" s="222"/>
      <c r="H376" s="106"/>
      <c r="I376" s="105"/>
      <c r="J376" s="106"/>
      <c r="K376" s="107"/>
    </row>
    <row r="377" spans="1:11" x14ac:dyDescent="0.3">
      <c r="A377" s="3"/>
      <c r="D377" s="98"/>
      <c r="E377" s="187"/>
      <c r="F377" s="221"/>
      <c r="G377" s="222"/>
      <c r="H377" s="106"/>
      <c r="I377" s="105"/>
      <c r="J377" s="106"/>
      <c r="K377" s="107"/>
    </row>
    <row r="378" spans="1:11" s="1" customFormat="1" x14ac:dyDescent="0.3">
      <c r="B378" s="2"/>
      <c r="D378" s="108"/>
      <c r="E378" s="190"/>
      <c r="F378" s="223"/>
      <c r="G378" s="224"/>
      <c r="H378" s="116"/>
      <c r="I378" s="115"/>
      <c r="J378" s="116"/>
      <c r="K378" s="117"/>
    </row>
    <row r="379" spans="1:11" s="1" customFormat="1" x14ac:dyDescent="0.3">
      <c r="B379" s="2"/>
      <c r="E379" s="203" t="s">
        <v>128</v>
      </c>
      <c r="F379" s="225">
        <f t="shared" ref="F379:K379" si="4">SUM(F373:F378)</f>
        <v>0</v>
      </c>
      <c r="G379" s="226">
        <f t="shared" si="4"/>
        <v>0</v>
      </c>
      <c r="H379" s="227">
        <f t="shared" si="4"/>
        <v>0</v>
      </c>
      <c r="I379" s="228">
        <f t="shared" si="4"/>
        <v>0</v>
      </c>
      <c r="J379" s="227">
        <f t="shared" si="4"/>
        <v>0</v>
      </c>
      <c r="K379" s="229">
        <f t="shared" si="4"/>
        <v>0</v>
      </c>
    </row>
    <row r="380" spans="1:11" s="39" customFormat="1" x14ac:dyDescent="0.3">
      <c r="F380" s="39" t="s">
        <v>22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159</v>
      </c>
      <c r="G382" s="79"/>
      <c r="J382" s="79"/>
    </row>
    <row r="383" spans="1:11" s="81" customFormat="1" x14ac:dyDescent="0.3">
      <c r="B383" s="82"/>
      <c r="D383" s="327" t="s">
        <v>71</v>
      </c>
      <c r="E383" s="328"/>
      <c r="F383" s="179" t="s">
        <v>128</v>
      </c>
      <c r="G383" s="139" t="s">
        <v>198</v>
      </c>
      <c r="H383" s="131" t="s">
        <v>199</v>
      </c>
      <c r="I383" s="130" t="s">
        <v>200</v>
      </c>
      <c r="J383" s="140"/>
      <c r="K383" s="132"/>
    </row>
    <row r="384" spans="1:11" s="1" customFormat="1" x14ac:dyDescent="0.3">
      <c r="B384" s="2"/>
      <c r="D384" s="88" t="s">
        <v>77</v>
      </c>
      <c r="E384" s="181"/>
      <c r="F384" s="219"/>
      <c r="G384" s="220"/>
      <c r="H384" s="145"/>
      <c r="I384" s="146"/>
      <c r="J384" s="145"/>
      <c r="K384" s="147"/>
    </row>
    <row r="385" spans="1:11" x14ac:dyDescent="0.3">
      <c r="D385" s="98"/>
      <c r="E385" s="187"/>
      <c r="F385" s="221"/>
      <c r="G385" s="222"/>
      <c r="H385" s="106"/>
      <c r="I385" s="105"/>
      <c r="J385" s="106"/>
      <c r="K385" s="107"/>
    </row>
    <row r="386" spans="1:11" x14ac:dyDescent="0.3">
      <c r="D386" s="98"/>
      <c r="E386" s="187"/>
      <c r="F386" s="221"/>
      <c r="G386" s="222"/>
      <c r="H386" s="106"/>
      <c r="I386" s="105"/>
      <c r="J386" s="106"/>
      <c r="K386" s="107"/>
    </row>
    <row r="387" spans="1:11" x14ac:dyDescent="0.3">
      <c r="D387" s="98"/>
      <c r="E387" s="187"/>
      <c r="F387" s="221"/>
      <c r="G387" s="222"/>
      <c r="H387" s="106"/>
      <c r="I387" s="105"/>
      <c r="J387" s="106"/>
      <c r="K387" s="107"/>
    </row>
    <row r="388" spans="1:11" x14ac:dyDescent="0.3">
      <c r="A388" s="3"/>
      <c r="D388" s="98"/>
      <c r="E388" s="187"/>
      <c r="F388" s="221"/>
      <c r="G388" s="222"/>
      <c r="H388" s="106"/>
      <c r="I388" s="105"/>
      <c r="J388" s="106"/>
      <c r="K388" s="107"/>
    </row>
    <row r="389" spans="1:11" x14ac:dyDescent="0.3">
      <c r="A389" s="3"/>
      <c r="D389" s="98"/>
      <c r="E389" s="187"/>
      <c r="F389" s="221"/>
      <c r="G389" s="222"/>
      <c r="H389" s="106"/>
      <c r="I389" s="105"/>
      <c r="J389" s="106"/>
      <c r="K389" s="107"/>
    </row>
    <row r="390" spans="1:11" x14ac:dyDescent="0.3">
      <c r="A390" s="3"/>
      <c r="D390" s="98"/>
      <c r="E390" s="187"/>
      <c r="F390" s="221"/>
      <c r="G390" s="222"/>
      <c r="H390" s="106"/>
      <c r="I390" s="105"/>
      <c r="J390" s="106"/>
      <c r="K390" s="107"/>
    </row>
    <row r="391" spans="1:11" x14ac:dyDescent="0.3">
      <c r="A391" s="3"/>
      <c r="D391" s="98"/>
      <c r="E391" s="187"/>
      <c r="F391" s="221"/>
      <c r="G391" s="222"/>
      <c r="H391" s="106"/>
      <c r="I391" s="105"/>
      <c r="J391" s="106"/>
      <c r="K391" s="107"/>
    </row>
    <row r="392" spans="1:11" x14ac:dyDescent="0.3">
      <c r="A392" s="3"/>
      <c r="D392" s="98"/>
      <c r="E392" s="187"/>
      <c r="F392" s="221"/>
      <c r="G392" s="222"/>
      <c r="H392" s="106"/>
      <c r="I392" s="105"/>
      <c r="J392" s="106"/>
      <c r="K392" s="107"/>
    </row>
    <row r="393" spans="1:11" x14ac:dyDescent="0.3">
      <c r="A393" s="3"/>
      <c r="D393" s="98"/>
      <c r="E393" s="187"/>
      <c r="F393" s="221"/>
      <c r="G393" s="222"/>
      <c r="H393" s="106"/>
      <c r="I393" s="105"/>
      <c r="J393" s="106"/>
      <c r="K393" s="107"/>
    </row>
    <row r="394" spans="1:11" x14ac:dyDescent="0.3">
      <c r="A394" s="3"/>
      <c r="D394" s="98"/>
      <c r="E394" s="187"/>
      <c r="F394" s="221"/>
      <c r="G394" s="222"/>
      <c r="H394" s="106"/>
      <c r="I394" s="105"/>
      <c r="J394" s="106"/>
      <c r="K394" s="107"/>
    </row>
    <row r="395" spans="1:11" x14ac:dyDescent="0.3">
      <c r="A395" s="3"/>
      <c r="D395" s="98"/>
      <c r="E395" s="187"/>
      <c r="F395" s="221"/>
      <c r="G395" s="222"/>
      <c r="H395" s="106"/>
      <c r="I395" s="105"/>
      <c r="J395" s="106"/>
      <c r="K395" s="107"/>
    </row>
    <row r="396" spans="1:11" x14ac:dyDescent="0.3">
      <c r="A396" s="3"/>
      <c r="D396" s="98"/>
      <c r="E396" s="187"/>
      <c r="F396" s="221"/>
      <c r="G396" s="222"/>
      <c r="H396" s="106"/>
      <c r="I396" s="105"/>
      <c r="J396" s="106"/>
      <c r="K396" s="107"/>
    </row>
    <row r="397" spans="1:11" x14ac:dyDescent="0.3">
      <c r="A397" s="3"/>
      <c r="D397" s="98"/>
      <c r="E397" s="187"/>
      <c r="F397" s="221"/>
      <c r="G397" s="222"/>
      <c r="H397" s="106"/>
      <c r="I397" s="105"/>
      <c r="J397" s="106"/>
      <c r="K397" s="107"/>
    </row>
    <row r="398" spans="1:11" x14ac:dyDescent="0.3">
      <c r="A398" s="3"/>
      <c r="D398" s="98"/>
      <c r="E398" s="187"/>
      <c r="F398" s="221"/>
      <c r="G398" s="222"/>
      <c r="H398" s="106"/>
      <c r="I398" s="105"/>
      <c r="J398" s="106"/>
      <c r="K398" s="107"/>
    </row>
    <row r="399" spans="1:11" x14ac:dyDescent="0.3">
      <c r="A399" s="3"/>
      <c r="D399" s="98"/>
      <c r="E399" s="187"/>
      <c r="F399" s="221"/>
      <c r="G399" s="222"/>
      <c r="H399" s="106"/>
      <c r="I399" s="105"/>
      <c r="J399" s="106"/>
      <c r="K399" s="107"/>
    </row>
    <row r="400" spans="1:11" x14ac:dyDescent="0.3">
      <c r="A400" s="3"/>
      <c r="D400" s="98"/>
      <c r="E400" s="187"/>
      <c r="F400" s="221"/>
      <c r="G400" s="222"/>
      <c r="H400" s="106"/>
      <c r="I400" s="105"/>
      <c r="J400" s="106"/>
      <c r="K400" s="107"/>
    </row>
    <row r="401" spans="1:11" x14ac:dyDescent="0.3">
      <c r="A401" s="3"/>
      <c r="D401" s="98"/>
      <c r="E401" s="187"/>
      <c r="F401" s="221"/>
      <c r="G401" s="222"/>
      <c r="H401" s="106"/>
      <c r="I401" s="105"/>
      <c r="J401" s="106"/>
      <c r="K401" s="107"/>
    </row>
    <row r="402" spans="1:11" x14ac:dyDescent="0.3">
      <c r="A402" s="3"/>
      <c r="D402" s="98"/>
      <c r="E402" s="187"/>
      <c r="F402" s="221"/>
      <c r="G402" s="222"/>
      <c r="H402" s="106"/>
      <c r="I402" s="105"/>
      <c r="J402" s="106"/>
      <c r="K402" s="107"/>
    </row>
    <row r="403" spans="1:11" x14ac:dyDescent="0.3">
      <c r="A403" s="3"/>
      <c r="D403" s="98"/>
      <c r="E403" s="187"/>
      <c r="F403" s="221"/>
      <c r="G403" s="222"/>
      <c r="H403" s="106"/>
      <c r="I403" s="105"/>
      <c r="J403" s="106"/>
      <c r="K403" s="107"/>
    </row>
    <row r="404" spans="1:11" s="1" customFormat="1" x14ac:dyDescent="0.3">
      <c r="A404" s="3"/>
      <c r="B404" s="2"/>
      <c r="D404" s="98"/>
      <c r="E404" s="187"/>
      <c r="F404" s="221"/>
      <c r="G404" s="222"/>
      <c r="H404" s="106"/>
      <c r="I404" s="105"/>
      <c r="J404" s="106"/>
      <c r="K404" s="107"/>
    </row>
    <row r="405" spans="1:11" x14ac:dyDescent="0.3">
      <c r="A405" s="3"/>
      <c r="D405" s="98"/>
      <c r="E405" s="187"/>
      <c r="F405" s="221"/>
      <c r="G405" s="222"/>
      <c r="H405" s="106"/>
      <c r="I405" s="105"/>
      <c r="J405" s="106"/>
      <c r="K405" s="107"/>
    </row>
    <row r="406" spans="1:11" x14ac:dyDescent="0.3">
      <c r="A406" s="3"/>
      <c r="D406" s="98"/>
      <c r="E406" s="187"/>
      <c r="F406" s="221"/>
      <c r="G406" s="222"/>
      <c r="H406" s="106"/>
      <c r="I406" s="105"/>
      <c r="J406" s="106"/>
      <c r="K406" s="107"/>
    </row>
    <row r="407" spans="1:11" x14ac:dyDescent="0.3">
      <c r="A407" s="3"/>
      <c r="D407" s="98"/>
      <c r="E407" s="187"/>
      <c r="F407" s="221"/>
      <c r="G407" s="222"/>
      <c r="H407" s="106"/>
      <c r="I407" s="105"/>
      <c r="J407" s="106"/>
      <c r="K407" s="107"/>
    </row>
    <row r="408" spans="1:11" s="1" customFormat="1" x14ac:dyDescent="0.3">
      <c r="A408" s="3"/>
      <c r="B408" s="2"/>
      <c r="D408" s="98"/>
      <c r="E408" s="187"/>
      <c r="F408" s="221"/>
      <c r="G408" s="222"/>
      <c r="H408" s="106"/>
      <c r="I408" s="105"/>
      <c r="J408" s="106"/>
      <c r="K408" s="107"/>
    </row>
    <row r="409" spans="1:11" x14ac:dyDescent="0.3">
      <c r="A409" s="3"/>
      <c r="D409" s="98"/>
      <c r="E409" s="187"/>
      <c r="F409" s="221"/>
      <c r="G409" s="222"/>
      <c r="H409" s="106"/>
      <c r="I409" s="105"/>
      <c r="J409" s="106"/>
      <c r="K409" s="107"/>
    </row>
    <row r="410" spans="1:11" x14ac:dyDescent="0.3">
      <c r="A410" s="3"/>
      <c r="D410" s="98"/>
      <c r="E410" s="187"/>
      <c r="F410" s="221"/>
      <c r="G410" s="222"/>
      <c r="H410" s="106"/>
      <c r="I410" s="105"/>
      <c r="J410" s="106"/>
      <c r="K410" s="107"/>
    </row>
    <row r="411" spans="1:11" x14ac:dyDescent="0.3">
      <c r="A411" s="3"/>
      <c r="D411" s="98"/>
      <c r="E411" s="187"/>
      <c r="F411" s="221"/>
      <c r="G411" s="222"/>
      <c r="H411" s="106"/>
      <c r="I411" s="105"/>
      <c r="J411" s="106"/>
      <c r="K411" s="107"/>
    </row>
    <row r="412" spans="1:11" x14ac:dyDescent="0.3">
      <c r="A412" s="3"/>
      <c r="D412" s="98"/>
      <c r="E412" s="187"/>
      <c r="F412" s="221"/>
      <c r="G412" s="222"/>
      <c r="H412" s="106"/>
      <c r="I412" s="105"/>
      <c r="J412" s="106"/>
      <c r="K412" s="107"/>
    </row>
    <row r="413" spans="1:11" s="1" customFormat="1" x14ac:dyDescent="0.3">
      <c r="B413" s="2"/>
      <c r="D413" s="108"/>
      <c r="E413" s="190"/>
      <c r="F413" s="223"/>
      <c r="G413" s="224"/>
      <c r="H413" s="116"/>
      <c r="I413" s="115"/>
      <c r="J413" s="116"/>
      <c r="K413" s="117"/>
    </row>
    <row r="414" spans="1:11" s="1" customFormat="1" x14ac:dyDescent="0.3">
      <c r="B414" s="2"/>
      <c r="E414" s="203" t="s">
        <v>128</v>
      </c>
      <c r="F414" s="225">
        <f t="shared" ref="F414:K414" si="5">SUM(F384:F413)</f>
        <v>0</v>
      </c>
      <c r="G414" s="226">
        <f t="shared" si="5"/>
        <v>0</v>
      </c>
      <c r="H414" s="227">
        <f t="shared" si="5"/>
        <v>0</v>
      </c>
      <c r="I414" s="228">
        <f t="shared" si="5"/>
        <v>0</v>
      </c>
      <c r="J414" s="227">
        <f t="shared" si="5"/>
        <v>0</v>
      </c>
      <c r="K414" s="229">
        <f t="shared" si="5"/>
        <v>0</v>
      </c>
    </row>
    <row r="415" spans="1:11" x14ac:dyDescent="0.3">
      <c r="F415" s="39" t="s">
        <v>22</v>
      </c>
    </row>
    <row r="416" spans="1:11" x14ac:dyDescent="0.3">
      <c r="F416" s="39"/>
    </row>
    <row r="417" spans="1:11" ht="18" x14ac:dyDescent="0.3">
      <c r="A417" s="3"/>
      <c r="B417" s="9" t="s">
        <v>160</v>
      </c>
      <c r="G417" s="79"/>
      <c r="J417" s="79"/>
    </row>
    <row r="418" spans="1:11" s="81" customFormat="1" ht="28.8" x14ac:dyDescent="0.3">
      <c r="B418" s="82"/>
      <c r="D418" s="327" t="s">
        <v>71</v>
      </c>
      <c r="E418" s="328"/>
      <c r="F418" s="139" t="s">
        <v>161</v>
      </c>
      <c r="G418" s="131" t="s">
        <v>162</v>
      </c>
      <c r="H418" s="131"/>
      <c r="I418" s="130"/>
      <c r="J418" s="140"/>
      <c r="K418" s="132"/>
    </row>
    <row r="419" spans="1:11" s="1" customFormat="1" x14ac:dyDescent="0.3">
      <c r="B419" s="2"/>
      <c r="D419" s="88" t="s">
        <v>77</v>
      </c>
      <c r="E419" s="181"/>
      <c r="F419" s="219"/>
      <c r="G419" s="220"/>
      <c r="H419" s="145"/>
      <c r="I419" s="146"/>
      <c r="J419" s="145"/>
      <c r="K419" s="147"/>
    </row>
    <row r="420" spans="1:11" x14ac:dyDescent="0.3">
      <c r="D420" s="98"/>
      <c r="E420" s="187"/>
      <c r="F420" s="221"/>
      <c r="G420" s="222"/>
      <c r="H420" s="106"/>
      <c r="I420" s="105"/>
      <c r="J420" s="106"/>
      <c r="K420" s="107"/>
    </row>
    <row r="421" spans="1:11" x14ac:dyDescent="0.3">
      <c r="D421" s="98"/>
      <c r="E421" s="187"/>
      <c r="F421" s="221"/>
      <c r="G421" s="222"/>
      <c r="H421" s="106"/>
      <c r="I421" s="105"/>
      <c r="J421" s="106"/>
      <c r="K421" s="107"/>
    </row>
    <row r="422" spans="1:11" x14ac:dyDescent="0.3">
      <c r="D422" s="98"/>
      <c r="E422" s="187"/>
      <c r="F422" s="221"/>
      <c r="G422" s="222"/>
      <c r="H422" s="106"/>
      <c r="I422" s="105"/>
      <c r="J422" s="106"/>
      <c r="K422" s="107"/>
    </row>
    <row r="423" spans="1:11" x14ac:dyDescent="0.3">
      <c r="A423" s="3"/>
      <c r="D423" s="98"/>
      <c r="E423" s="187"/>
      <c r="F423" s="221"/>
      <c r="G423" s="222"/>
      <c r="H423" s="106"/>
      <c r="I423" s="105"/>
      <c r="J423" s="106"/>
      <c r="K423" s="107"/>
    </row>
    <row r="424" spans="1:11" x14ac:dyDescent="0.3">
      <c r="A424" s="3"/>
      <c r="D424" s="98"/>
      <c r="E424" s="187"/>
      <c r="F424" s="221"/>
      <c r="G424" s="222"/>
      <c r="H424" s="106"/>
      <c r="I424" s="105"/>
      <c r="J424" s="106"/>
      <c r="K424" s="107"/>
    </row>
    <row r="425" spans="1:11" x14ac:dyDescent="0.3">
      <c r="A425" s="3"/>
      <c r="D425" s="98"/>
      <c r="E425" s="187"/>
      <c r="F425" s="221"/>
      <c r="G425" s="222"/>
      <c r="H425" s="106"/>
      <c r="I425" s="105"/>
      <c r="J425" s="106"/>
      <c r="K425" s="107"/>
    </row>
    <row r="426" spans="1:11" x14ac:dyDescent="0.3">
      <c r="A426" s="3"/>
      <c r="D426" s="98"/>
      <c r="E426" s="187"/>
      <c r="F426" s="221"/>
      <c r="G426" s="222"/>
      <c r="H426" s="106"/>
      <c r="I426" s="105"/>
      <c r="J426" s="106"/>
      <c r="K426" s="107"/>
    </row>
    <row r="427" spans="1:11" x14ac:dyDescent="0.3">
      <c r="A427" s="3"/>
      <c r="D427" s="98"/>
      <c r="E427" s="187"/>
      <c r="F427" s="221"/>
      <c r="G427" s="222"/>
      <c r="H427" s="106"/>
      <c r="I427" s="105"/>
      <c r="J427" s="106"/>
      <c r="K427" s="107"/>
    </row>
    <row r="428" spans="1:11" x14ac:dyDescent="0.3">
      <c r="A428" s="3"/>
      <c r="D428" s="98"/>
      <c r="E428" s="187"/>
      <c r="F428" s="221"/>
      <c r="G428" s="222"/>
      <c r="H428" s="106"/>
      <c r="I428" s="105"/>
      <c r="J428" s="106"/>
      <c r="K428" s="107"/>
    </row>
    <row r="429" spans="1:11" x14ac:dyDescent="0.3">
      <c r="A429" s="3"/>
      <c r="D429" s="98"/>
      <c r="E429" s="187"/>
      <c r="F429" s="221"/>
      <c r="G429" s="222"/>
      <c r="H429" s="106"/>
      <c r="I429" s="105"/>
      <c r="J429" s="106"/>
      <c r="K429" s="107"/>
    </row>
    <row r="430" spans="1:11" x14ac:dyDescent="0.3">
      <c r="A430" s="3"/>
      <c r="D430" s="98"/>
      <c r="E430" s="187"/>
      <c r="F430" s="221"/>
      <c r="G430" s="222"/>
      <c r="H430" s="106"/>
      <c r="I430" s="105"/>
      <c r="J430" s="106"/>
      <c r="K430" s="107"/>
    </row>
    <row r="431" spans="1:11" x14ac:dyDescent="0.3">
      <c r="A431" s="3"/>
      <c r="D431" s="98"/>
      <c r="E431" s="187"/>
      <c r="F431" s="221"/>
      <c r="G431" s="222"/>
      <c r="H431" s="106"/>
      <c r="I431" s="105"/>
      <c r="J431" s="106"/>
      <c r="K431" s="107"/>
    </row>
    <row r="432" spans="1:11" x14ac:dyDescent="0.3">
      <c r="A432" s="3"/>
      <c r="D432" s="98"/>
      <c r="E432" s="187"/>
      <c r="F432" s="221"/>
      <c r="G432" s="222"/>
      <c r="H432" s="106"/>
      <c r="I432" s="105"/>
      <c r="J432" s="106"/>
      <c r="K432" s="107"/>
    </row>
    <row r="433" spans="1:11" x14ac:dyDescent="0.3">
      <c r="A433" s="3"/>
      <c r="D433" s="98"/>
      <c r="E433" s="187"/>
      <c r="F433" s="221"/>
      <c r="G433" s="222"/>
      <c r="H433" s="106"/>
      <c r="I433" s="105"/>
      <c r="J433" s="106"/>
      <c r="K433" s="107"/>
    </row>
    <row r="434" spans="1:11" x14ac:dyDescent="0.3">
      <c r="A434" s="3"/>
      <c r="D434" s="98"/>
      <c r="E434" s="187"/>
      <c r="F434" s="221"/>
      <c r="G434" s="222"/>
      <c r="H434" s="106"/>
      <c r="I434" s="105"/>
      <c r="J434" s="106"/>
      <c r="K434" s="107"/>
    </row>
    <row r="435" spans="1:11" x14ac:dyDescent="0.3">
      <c r="A435" s="3"/>
      <c r="D435" s="98"/>
      <c r="E435" s="187"/>
      <c r="F435" s="221"/>
      <c r="G435" s="222"/>
      <c r="H435" s="106"/>
      <c r="I435" s="105"/>
      <c r="J435" s="106"/>
      <c r="K435" s="107"/>
    </row>
    <row r="436" spans="1:11" x14ac:dyDescent="0.3">
      <c r="A436" s="3"/>
      <c r="D436" s="98"/>
      <c r="E436" s="187"/>
      <c r="F436" s="221"/>
      <c r="G436" s="222"/>
      <c r="H436" s="106"/>
      <c r="I436" s="105"/>
      <c r="J436" s="106"/>
      <c r="K436" s="107"/>
    </row>
    <row r="437" spans="1:11" x14ac:dyDescent="0.3">
      <c r="A437" s="3"/>
      <c r="D437" s="98"/>
      <c r="E437" s="187"/>
      <c r="F437" s="221"/>
      <c r="G437" s="222"/>
      <c r="H437" s="106"/>
      <c r="I437" s="105"/>
      <c r="J437" s="106"/>
      <c r="K437" s="107"/>
    </row>
    <row r="438" spans="1:11" x14ac:dyDescent="0.3">
      <c r="A438" s="3"/>
      <c r="D438" s="98"/>
      <c r="E438" s="187"/>
      <c r="F438" s="221"/>
      <c r="G438" s="222"/>
      <c r="H438" s="106"/>
      <c r="I438" s="105"/>
      <c r="J438" s="106"/>
      <c r="K438" s="107"/>
    </row>
    <row r="439" spans="1:11" s="1" customFormat="1" x14ac:dyDescent="0.3">
      <c r="A439" s="3"/>
      <c r="B439" s="2"/>
      <c r="D439" s="98"/>
      <c r="E439" s="187"/>
      <c r="F439" s="221"/>
      <c r="G439" s="222"/>
      <c r="H439" s="106"/>
      <c r="I439" s="105"/>
      <c r="J439" s="106"/>
      <c r="K439" s="107"/>
    </row>
    <row r="440" spans="1:11" x14ac:dyDescent="0.3">
      <c r="A440" s="3"/>
      <c r="D440" s="98"/>
      <c r="E440" s="187"/>
      <c r="F440" s="221"/>
      <c r="G440" s="222"/>
      <c r="H440" s="106"/>
      <c r="I440" s="105"/>
      <c r="J440" s="106"/>
      <c r="K440" s="107"/>
    </row>
    <row r="441" spans="1:11" x14ac:dyDescent="0.3">
      <c r="A441" s="3"/>
      <c r="D441" s="98"/>
      <c r="E441" s="187"/>
      <c r="F441" s="221"/>
      <c r="G441" s="222"/>
      <c r="H441" s="106"/>
      <c r="I441" s="105"/>
      <c r="J441" s="106"/>
      <c r="K441" s="107"/>
    </row>
    <row r="442" spans="1:11" x14ac:dyDescent="0.3">
      <c r="A442" s="3"/>
      <c r="D442" s="98"/>
      <c r="E442" s="187"/>
      <c r="F442" s="221"/>
      <c r="G442" s="222"/>
      <c r="H442" s="106"/>
      <c r="I442" s="105"/>
      <c r="J442" s="106"/>
      <c r="K442" s="107"/>
    </row>
    <row r="443" spans="1:11" s="1" customFormat="1" x14ac:dyDescent="0.3">
      <c r="A443" s="3"/>
      <c r="B443" s="2"/>
      <c r="D443" s="98"/>
      <c r="E443" s="187"/>
      <c r="F443" s="221"/>
      <c r="G443" s="222"/>
      <c r="H443" s="106"/>
      <c r="I443" s="105"/>
      <c r="J443" s="106"/>
      <c r="K443" s="107"/>
    </row>
    <row r="444" spans="1:11" x14ac:dyDescent="0.3">
      <c r="A444" s="3"/>
      <c r="D444" s="98"/>
      <c r="E444" s="187"/>
      <c r="F444" s="221"/>
      <c r="G444" s="222"/>
      <c r="H444" s="106"/>
      <c r="I444" s="105"/>
      <c r="J444" s="106"/>
      <c r="K444" s="107"/>
    </row>
    <row r="445" spans="1:11" x14ac:dyDescent="0.3">
      <c r="A445" s="3"/>
      <c r="D445" s="98"/>
      <c r="E445" s="187"/>
      <c r="F445" s="221"/>
      <c r="G445" s="222"/>
      <c r="H445" s="106"/>
      <c r="I445" s="105"/>
      <c r="J445" s="106"/>
      <c r="K445" s="107"/>
    </row>
    <row r="446" spans="1:11" x14ac:dyDescent="0.3">
      <c r="A446" s="3"/>
      <c r="D446" s="98"/>
      <c r="E446" s="187"/>
      <c r="F446" s="221"/>
      <c r="G446" s="222"/>
      <c r="H446" s="106"/>
      <c r="I446" s="105"/>
      <c r="J446" s="106"/>
      <c r="K446" s="107"/>
    </row>
    <row r="447" spans="1:11" x14ac:dyDescent="0.3">
      <c r="A447" s="3"/>
      <c r="D447" s="98"/>
      <c r="E447" s="187"/>
      <c r="F447" s="221"/>
      <c r="G447" s="222"/>
      <c r="H447" s="106"/>
      <c r="I447" s="105"/>
      <c r="J447" s="106"/>
      <c r="K447" s="107"/>
    </row>
    <row r="448" spans="1:11" s="1" customFormat="1" x14ac:dyDescent="0.3">
      <c r="B448" s="2"/>
      <c r="D448" s="108"/>
      <c r="E448" s="190"/>
      <c r="F448" s="223"/>
      <c r="G448" s="224"/>
      <c r="H448" s="116"/>
      <c r="I448" s="115"/>
      <c r="J448" s="116"/>
      <c r="K448" s="117"/>
    </row>
    <row r="449" spans="1:11" s="1" customFormat="1" x14ac:dyDescent="0.3">
      <c r="B449" s="2"/>
      <c r="E449" s="203"/>
      <c r="F449" s="225"/>
      <c r="G449" s="226"/>
      <c r="H449" s="227"/>
      <c r="I449" s="228"/>
      <c r="J449" s="227"/>
      <c r="K449" s="229"/>
    </row>
    <row r="450" spans="1:11" x14ac:dyDescent="0.3">
      <c r="F450" s="39"/>
    </row>
    <row r="452" spans="1:11" s="5" customFormat="1" ht="23.4" x14ac:dyDescent="0.3">
      <c r="A452" s="6" t="s">
        <v>209</v>
      </c>
      <c r="B452" s="7"/>
      <c r="E452" s="137"/>
      <c r="F452" s="137"/>
      <c r="G452" s="138"/>
      <c r="H452" s="8"/>
      <c r="I452" s="8"/>
      <c r="J452" s="138"/>
      <c r="K452" s="8"/>
    </row>
    <row r="453" spans="1:11" ht="18" x14ac:dyDescent="0.3">
      <c r="B453" s="9" t="s">
        <v>172</v>
      </c>
    </row>
    <row r="454" spans="1:11" s="81" customFormat="1" x14ac:dyDescent="0.3">
      <c r="B454" s="82"/>
      <c r="D454" s="327" t="s">
        <v>71</v>
      </c>
      <c r="E454" s="328"/>
      <c r="F454" s="179" t="s">
        <v>128</v>
      </c>
      <c r="G454" s="139" t="s">
        <v>40</v>
      </c>
      <c r="H454" s="131" t="s">
        <v>41</v>
      </c>
      <c r="I454" s="130" t="s">
        <v>42</v>
      </c>
      <c r="J454" s="165"/>
    </row>
    <row r="455" spans="1:11" s="1" customFormat="1" x14ac:dyDescent="0.3">
      <c r="B455" s="2"/>
      <c r="D455" s="88"/>
      <c r="E455" s="181" t="s">
        <v>77</v>
      </c>
      <c r="F455" s="219"/>
      <c r="G455" s="220"/>
      <c r="H455" s="145"/>
      <c r="I455" s="146"/>
      <c r="J455" s="266"/>
    </row>
    <row r="456" spans="1:11" x14ac:dyDescent="0.3">
      <c r="D456" s="98"/>
      <c r="E456" s="187"/>
      <c r="F456" s="221"/>
      <c r="G456" s="222"/>
      <c r="H456" s="106"/>
      <c r="I456" s="105"/>
      <c r="J456" s="267"/>
      <c r="K456" s="3"/>
    </row>
    <row r="457" spans="1:11" x14ac:dyDescent="0.3">
      <c r="A457" s="3"/>
      <c r="D457" s="98"/>
      <c r="E457" s="187"/>
      <c r="F457" s="221"/>
      <c r="G457" s="222"/>
      <c r="H457" s="106"/>
      <c r="I457" s="105"/>
      <c r="J457" s="267"/>
      <c r="K457" s="3"/>
    </row>
    <row r="458" spans="1:11" x14ac:dyDescent="0.3">
      <c r="A458" s="3"/>
      <c r="D458" s="98"/>
      <c r="E458" s="187"/>
      <c r="F458" s="221"/>
      <c r="G458" s="222"/>
      <c r="H458" s="106"/>
      <c r="I458" s="105"/>
      <c r="J458" s="267"/>
      <c r="K458" s="3"/>
    </row>
    <row r="459" spans="1:11" x14ac:dyDescent="0.3">
      <c r="A459" s="3"/>
      <c r="D459" s="98"/>
      <c r="E459" s="187"/>
      <c r="F459" s="221"/>
      <c r="G459" s="222"/>
      <c r="H459" s="106"/>
      <c r="I459" s="105"/>
      <c r="J459" s="267"/>
      <c r="K459" s="3"/>
    </row>
    <row r="460" spans="1:11" s="1" customFormat="1" x14ac:dyDescent="0.3">
      <c r="B460" s="2"/>
      <c r="D460" s="108"/>
      <c r="E460" s="190"/>
      <c r="F460" s="223"/>
      <c r="G460" s="224"/>
      <c r="H460" s="116"/>
      <c r="I460" s="115"/>
      <c r="J460" s="268"/>
    </row>
    <row r="461" spans="1:11" s="1" customFormat="1" x14ac:dyDescent="0.3">
      <c r="B461" s="2"/>
      <c r="E461" s="203" t="s">
        <v>128</v>
      </c>
      <c r="F461" s="225">
        <f>SUM(F455:F460)</f>
        <v>0</v>
      </c>
      <c r="G461" s="226">
        <f>SUM(G455:G460)</f>
        <v>0</v>
      </c>
      <c r="H461" s="227">
        <f>SUM(H455:H460)</f>
        <v>0</v>
      </c>
      <c r="I461" s="228">
        <f>SUM(I455:I460)</f>
        <v>0</v>
      </c>
      <c r="J461" s="269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173</v>
      </c>
      <c r="G463" s="79"/>
      <c r="J463" s="4"/>
      <c r="K463" s="3"/>
    </row>
    <row r="464" spans="1:11" s="81" customFormat="1" x14ac:dyDescent="0.3">
      <c r="B464" s="82"/>
      <c r="D464" s="327" t="s">
        <v>71</v>
      </c>
      <c r="E464" s="328"/>
      <c r="F464" s="179" t="s">
        <v>128</v>
      </c>
      <c r="G464" s="139" t="s">
        <v>40</v>
      </c>
      <c r="H464" s="131" t="s">
        <v>41</v>
      </c>
      <c r="I464" s="130" t="s">
        <v>42</v>
      </c>
      <c r="J464" s="165"/>
    </row>
    <row r="465" spans="1:11" s="1" customFormat="1" x14ac:dyDescent="0.3">
      <c r="B465" s="2"/>
      <c r="D465" s="88" t="s">
        <v>77</v>
      </c>
      <c r="E465" s="181"/>
      <c r="F465" s="219"/>
      <c r="G465" s="220"/>
      <c r="H465" s="145"/>
      <c r="I465" s="146"/>
      <c r="J465" s="266"/>
    </row>
    <row r="466" spans="1:11" x14ac:dyDescent="0.3">
      <c r="D466" s="98"/>
      <c r="E466" s="187"/>
      <c r="F466" s="221"/>
      <c r="G466" s="222"/>
      <c r="H466" s="106"/>
      <c r="I466" s="105"/>
      <c r="J466" s="267"/>
      <c r="K466" s="3"/>
    </row>
    <row r="467" spans="1:11" x14ac:dyDescent="0.3">
      <c r="D467" s="98"/>
      <c r="E467" s="187"/>
      <c r="F467" s="221"/>
      <c r="G467" s="222"/>
      <c r="H467" s="106"/>
      <c r="I467" s="105"/>
      <c r="J467" s="267"/>
      <c r="K467" s="3"/>
    </row>
    <row r="468" spans="1:11" x14ac:dyDescent="0.3">
      <c r="D468" s="98"/>
      <c r="E468" s="187"/>
      <c r="F468" s="221"/>
      <c r="G468" s="222"/>
      <c r="H468" s="106"/>
      <c r="I468" s="105"/>
      <c r="J468" s="267"/>
      <c r="K468" s="3"/>
    </row>
    <row r="469" spans="1:11" x14ac:dyDescent="0.3">
      <c r="A469" s="3"/>
      <c r="D469" s="98"/>
      <c r="E469" s="187"/>
      <c r="F469" s="221"/>
      <c r="G469" s="222"/>
      <c r="H469" s="106"/>
      <c r="I469" s="105"/>
      <c r="J469" s="267"/>
      <c r="K469" s="3"/>
    </row>
    <row r="470" spans="1:11" x14ac:dyDescent="0.3">
      <c r="A470" s="3"/>
      <c r="D470" s="98"/>
      <c r="E470" s="187"/>
      <c r="F470" s="221"/>
      <c r="G470" s="222"/>
      <c r="H470" s="106"/>
      <c r="I470" s="105"/>
      <c r="J470" s="267"/>
      <c r="K470" s="3"/>
    </row>
    <row r="471" spans="1:11" x14ac:dyDescent="0.3">
      <c r="A471" s="3"/>
      <c r="D471" s="98"/>
      <c r="E471" s="187"/>
      <c r="F471" s="221"/>
      <c r="G471" s="222"/>
      <c r="H471" s="106"/>
      <c r="I471" s="105"/>
      <c r="J471" s="267"/>
      <c r="K471" s="3"/>
    </row>
    <row r="472" spans="1:11" x14ac:dyDescent="0.3">
      <c r="A472" s="3"/>
      <c r="D472" s="98"/>
      <c r="E472" s="187"/>
      <c r="F472" s="221"/>
      <c r="G472" s="222"/>
      <c r="H472" s="106"/>
      <c r="I472" s="105"/>
      <c r="J472" s="267"/>
      <c r="K472" s="3"/>
    </row>
    <row r="473" spans="1:11" x14ac:dyDescent="0.3">
      <c r="A473" s="3"/>
      <c r="D473" s="98"/>
      <c r="E473" s="187"/>
      <c r="F473" s="221"/>
      <c r="G473" s="222"/>
      <c r="H473" s="106"/>
      <c r="I473" s="105"/>
      <c r="J473" s="267"/>
      <c r="K473" s="3"/>
    </row>
    <row r="474" spans="1:11" x14ac:dyDescent="0.3">
      <c r="A474" s="3"/>
      <c r="D474" s="98"/>
      <c r="E474" s="187"/>
      <c r="F474" s="221"/>
      <c r="G474" s="222"/>
      <c r="H474" s="106"/>
      <c r="I474" s="105"/>
      <c r="J474" s="267"/>
      <c r="K474" s="3"/>
    </row>
    <row r="475" spans="1:11" x14ac:dyDescent="0.3">
      <c r="A475" s="3"/>
      <c r="D475" s="98"/>
      <c r="E475" s="187"/>
      <c r="F475" s="221"/>
      <c r="G475" s="222"/>
      <c r="H475" s="106"/>
      <c r="I475" s="105"/>
      <c r="J475" s="267"/>
      <c r="K475" s="3"/>
    </row>
    <row r="476" spans="1:11" x14ac:dyDescent="0.3">
      <c r="A476" s="3"/>
      <c r="D476" s="98"/>
      <c r="E476" s="187"/>
      <c r="F476" s="221"/>
      <c r="G476" s="222"/>
      <c r="H476" s="106"/>
      <c r="I476" s="105"/>
      <c r="J476" s="267"/>
      <c r="K476" s="3"/>
    </row>
    <row r="477" spans="1:11" x14ac:dyDescent="0.3">
      <c r="A477" s="3"/>
      <c r="D477" s="98"/>
      <c r="E477" s="187"/>
      <c r="F477" s="221"/>
      <c r="G477" s="222"/>
      <c r="H477" s="106"/>
      <c r="I477" s="105"/>
      <c r="J477" s="267"/>
      <c r="K477" s="3"/>
    </row>
    <row r="478" spans="1:11" x14ac:dyDescent="0.3">
      <c r="A478" s="3"/>
      <c r="D478" s="98"/>
      <c r="E478" s="187"/>
      <c r="F478" s="221"/>
      <c r="G478" s="222"/>
      <c r="H478" s="106"/>
      <c r="I478" s="105"/>
      <c r="J478" s="267"/>
      <c r="K478" s="3"/>
    </row>
    <row r="479" spans="1:11" x14ac:dyDescent="0.3">
      <c r="A479" s="3"/>
      <c r="D479" s="98"/>
      <c r="E479" s="187"/>
      <c r="F479" s="221"/>
      <c r="G479" s="222"/>
      <c r="H479" s="106"/>
      <c r="I479" s="105"/>
      <c r="J479" s="267"/>
      <c r="K479" s="3"/>
    </row>
    <row r="480" spans="1:11" x14ac:dyDescent="0.3">
      <c r="A480" s="3"/>
      <c r="D480" s="98"/>
      <c r="E480" s="187"/>
      <c r="F480" s="221"/>
      <c r="G480" s="222"/>
      <c r="H480" s="106"/>
      <c r="I480" s="105"/>
      <c r="J480" s="267"/>
      <c r="K480" s="3"/>
    </row>
    <row r="481" spans="1:11" x14ac:dyDescent="0.3">
      <c r="A481" s="3"/>
      <c r="D481" s="98"/>
      <c r="E481" s="187"/>
      <c r="F481" s="221"/>
      <c r="G481" s="222"/>
      <c r="H481" s="106"/>
      <c r="I481" s="105"/>
      <c r="J481" s="267"/>
      <c r="K481" s="3"/>
    </row>
    <row r="482" spans="1:11" x14ac:dyDescent="0.3">
      <c r="A482" s="3"/>
      <c r="D482" s="98"/>
      <c r="E482" s="187"/>
      <c r="F482" s="221"/>
      <c r="G482" s="222"/>
      <c r="H482" s="106"/>
      <c r="I482" s="105"/>
      <c r="J482" s="267"/>
      <c r="K482" s="3"/>
    </row>
    <row r="483" spans="1:11" x14ac:dyDescent="0.3">
      <c r="A483" s="3"/>
      <c r="D483" s="98"/>
      <c r="E483" s="187"/>
      <c r="F483" s="221"/>
      <c r="G483" s="222"/>
      <c r="H483" s="106"/>
      <c r="I483" s="105"/>
      <c r="J483" s="267"/>
      <c r="K483" s="3"/>
    </row>
    <row r="484" spans="1:11" x14ac:dyDescent="0.3">
      <c r="A484" s="3"/>
      <c r="D484" s="98"/>
      <c r="E484" s="187"/>
      <c r="F484" s="221"/>
      <c r="G484" s="222"/>
      <c r="H484" s="106"/>
      <c r="I484" s="105"/>
      <c r="J484" s="267"/>
      <c r="K484" s="3"/>
    </row>
    <row r="485" spans="1:11" s="1" customFormat="1" x14ac:dyDescent="0.3">
      <c r="A485" s="3"/>
      <c r="B485" s="2"/>
      <c r="D485" s="98"/>
      <c r="E485" s="187"/>
      <c r="F485" s="221"/>
      <c r="G485" s="222"/>
      <c r="H485" s="106"/>
      <c r="I485" s="105"/>
      <c r="J485" s="267"/>
    </row>
    <row r="486" spans="1:11" x14ac:dyDescent="0.3">
      <c r="A486" s="3"/>
      <c r="D486" s="98"/>
      <c r="E486" s="187"/>
      <c r="F486" s="221"/>
      <c r="G486" s="222"/>
      <c r="H486" s="106"/>
      <c r="I486" s="105"/>
      <c r="J486" s="267"/>
      <c r="K486" s="3"/>
    </row>
    <row r="487" spans="1:11" x14ac:dyDescent="0.3">
      <c r="A487" s="3"/>
      <c r="D487" s="98"/>
      <c r="E487" s="187"/>
      <c r="F487" s="221"/>
      <c r="G487" s="222"/>
      <c r="H487" s="106"/>
      <c r="I487" s="105"/>
      <c r="J487" s="267"/>
      <c r="K487" s="3"/>
    </row>
    <row r="488" spans="1:11" x14ac:dyDescent="0.3">
      <c r="A488" s="3"/>
      <c r="D488" s="98"/>
      <c r="E488" s="187"/>
      <c r="F488" s="221"/>
      <c r="G488" s="222"/>
      <c r="H488" s="106"/>
      <c r="I488" s="105"/>
      <c r="J488" s="267"/>
      <c r="K488" s="3"/>
    </row>
    <row r="489" spans="1:11" s="1" customFormat="1" x14ac:dyDescent="0.3">
      <c r="A489" s="3"/>
      <c r="B489" s="2"/>
      <c r="D489" s="98"/>
      <c r="E489" s="187"/>
      <c r="F489" s="221"/>
      <c r="G489" s="222"/>
      <c r="H489" s="106"/>
      <c r="I489" s="105"/>
      <c r="J489" s="267"/>
    </row>
    <row r="490" spans="1:11" x14ac:dyDescent="0.3">
      <c r="A490" s="3"/>
      <c r="D490" s="98"/>
      <c r="E490" s="187"/>
      <c r="F490" s="221"/>
      <c r="G490" s="222"/>
      <c r="H490" s="106"/>
      <c r="I490" s="105"/>
      <c r="J490" s="267"/>
      <c r="K490" s="3"/>
    </row>
    <row r="491" spans="1:11" x14ac:dyDescent="0.3">
      <c r="A491" s="3"/>
      <c r="D491" s="98"/>
      <c r="E491" s="187"/>
      <c r="F491" s="221"/>
      <c r="G491" s="222"/>
      <c r="H491" s="106"/>
      <c r="I491" s="105"/>
      <c r="J491" s="267"/>
      <c r="K491" s="3"/>
    </row>
    <row r="492" spans="1:11" x14ac:dyDescent="0.3">
      <c r="A492" s="3"/>
      <c r="D492" s="98"/>
      <c r="E492" s="187"/>
      <c r="F492" s="221"/>
      <c r="G492" s="222"/>
      <c r="H492" s="106"/>
      <c r="I492" s="105"/>
      <c r="J492" s="267"/>
      <c r="K492" s="3"/>
    </row>
    <row r="493" spans="1:11" x14ac:dyDescent="0.3">
      <c r="A493" s="3"/>
      <c r="D493" s="98"/>
      <c r="E493" s="187"/>
      <c r="F493" s="221"/>
      <c r="G493" s="222"/>
      <c r="H493" s="106"/>
      <c r="I493" s="105"/>
      <c r="J493" s="267"/>
      <c r="K493" s="3"/>
    </row>
    <row r="494" spans="1:11" s="1" customFormat="1" x14ac:dyDescent="0.3">
      <c r="B494" s="2"/>
      <c r="D494" s="108"/>
      <c r="E494" s="190"/>
      <c r="F494" s="223"/>
      <c r="G494" s="224"/>
      <c r="H494" s="116"/>
      <c r="I494" s="115"/>
      <c r="J494" s="268"/>
    </row>
    <row r="495" spans="1:11" s="1" customFormat="1" x14ac:dyDescent="0.3">
      <c r="B495" s="2"/>
      <c r="E495" s="203" t="s">
        <v>128</v>
      </c>
      <c r="F495" s="225">
        <f>SUM(F465:F494)</f>
        <v>0</v>
      </c>
      <c r="G495" s="226">
        <f>SUM(G465:G494)</f>
        <v>0</v>
      </c>
      <c r="H495" s="227">
        <f>SUM(H465:H494)</f>
        <v>0</v>
      </c>
      <c r="I495" s="228">
        <f>SUM(I465:I494)</f>
        <v>0</v>
      </c>
      <c r="J495" s="269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210</v>
      </c>
      <c r="B497" s="7"/>
      <c r="E497" s="137"/>
      <c r="F497" s="137"/>
      <c r="G497" s="138"/>
      <c r="H497" s="8"/>
      <c r="I497" s="8"/>
      <c r="J497" s="138"/>
      <c r="K497" s="8"/>
    </row>
    <row r="498" spans="1:11" ht="18" x14ac:dyDescent="0.3">
      <c r="B498" s="9" t="s">
        <v>175</v>
      </c>
    </row>
    <row r="499" spans="1:11" s="81" customFormat="1" x14ac:dyDescent="0.3">
      <c r="B499" s="82"/>
      <c r="D499" s="327" t="s">
        <v>71</v>
      </c>
      <c r="E499" s="328"/>
      <c r="F499" s="153" t="s">
        <v>198</v>
      </c>
      <c r="G499" s="154" t="s">
        <v>199</v>
      </c>
      <c r="H499" s="131" t="s">
        <v>200</v>
      </c>
      <c r="I499" s="130"/>
      <c r="J499" s="165"/>
    </row>
    <row r="500" spans="1:11" s="1" customFormat="1" x14ac:dyDescent="0.3">
      <c r="B500" s="2"/>
      <c r="D500" s="88" t="s">
        <v>77</v>
      </c>
      <c r="E500" s="181"/>
      <c r="F500" s="270"/>
      <c r="G500" s="156"/>
      <c r="H500" s="72"/>
      <c r="I500" s="70"/>
      <c r="J500" s="271"/>
    </row>
    <row r="501" spans="1:11" x14ac:dyDescent="0.3">
      <c r="D501" s="98"/>
      <c r="E501" s="187"/>
      <c r="F501" s="272"/>
      <c r="G501" s="159"/>
      <c r="H501" s="149"/>
      <c r="I501" s="197"/>
      <c r="J501" s="273"/>
      <c r="K501" s="3"/>
    </row>
    <row r="502" spans="1:11" x14ac:dyDescent="0.3">
      <c r="D502" s="98"/>
      <c r="E502" s="187"/>
      <c r="F502" s="272"/>
      <c r="G502" s="159"/>
      <c r="H502" s="149"/>
      <c r="I502" s="197"/>
      <c r="J502" s="273"/>
      <c r="K502" s="3"/>
    </row>
    <row r="503" spans="1:11" x14ac:dyDescent="0.3">
      <c r="D503" s="98"/>
      <c r="E503" s="187"/>
      <c r="F503" s="272"/>
      <c r="G503" s="159"/>
      <c r="H503" s="149"/>
      <c r="I503" s="197"/>
      <c r="J503" s="273"/>
      <c r="K503" s="3"/>
    </row>
    <row r="504" spans="1:11" s="1" customFormat="1" x14ac:dyDescent="0.3">
      <c r="B504" s="2"/>
      <c r="D504" s="108"/>
      <c r="E504" s="190"/>
      <c r="F504" s="274"/>
      <c r="G504" s="275"/>
      <c r="H504" s="151"/>
      <c r="I504" s="201"/>
      <c r="J504" s="276"/>
    </row>
    <row r="505" spans="1:11" x14ac:dyDescent="0.3">
      <c r="A505" s="3"/>
      <c r="F505" s="80"/>
      <c r="H505" s="277"/>
      <c r="I505" s="277"/>
    </row>
    <row r="506" spans="1:11" ht="18" x14ac:dyDescent="0.3">
      <c r="A506" s="3"/>
      <c r="B506" s="9" t="s">
        <v>176</v>
      </c>
      <c r="F506" s="80"/>
      <c r="H506" s="277"/>
      <c r="I506" s="277"/>
    </row>
    <row r="507" spans="1:11" s="81" customFormat="1" x14ac:dyDescent="0.3">
      <c r="B507" s="82"/>
      <c r="D507" s="327" t="s">
        <v>71</v>
      </c>
      <c r="E507" s="328"/>
      <c r="F507" s="278" t="s">
        <v>198</v>
      </c>
      <c r="G507" s="154" t="s">
        <v>199</v>
      </c>
      <c r="H507" s="279" t="s">
        <v>200</v>
      </c>
      <c r="I507" s="280"/>
      <c r="J507" s="281"/>
    </row>
    <row r="508" spans="1:11" s="1" customFormat="1" x14ac:dyDescent="0.3">
      <c r="B508" s="2"/>
      <c r="D508" s="88" t="s">
        <v>77</v>
      </c>
      <c r="E508" s="181"/>
      <c r="F508" s="270"/>
      <c r="G508" s="156"/>
      <c r="H508" s="72"/>
      <c r="I508" s="70"/>
      <c r="J508" s="271"/>
    </row>
    <row r="509" spans="1:11" x14ac:dyDescent="0.3">
      <c r="A509" s="3"/>
      <c r="D509" s="98"/>
      <c r="E509" s="187"/>
      <c r="F509" s="272"/>
      <c r="G509" s="159"/>
      <c r="H509" s="149"/>
      <c r="I509" s="197"/>
      <c r="J509" s="273"/>
      <c r="K509" s="3"/>
    </row>
    <row r="510" spans="1:11" x14ac:dyDescent="0.3">
      <c r="A510" s="3"/>
      <c r="D510" s="98"/>
      <c r="E510" s="187"/>
      <c r="F510" s="272"/>
      <c r="G510" s="159"/>
      <c r="H510" s="149"/>
      <c r="I510" s="197"/>
      <c r="J510" s="273"/>
      <c r="K510" s="3"/>
    </row>
    <row r="511" spans="1:11" x14ac:dyDescent="0.3">
      <c r="A511" s="3"/>
      <c r="D511" s="98"/>
      <c r="E511" s="187"/>
      <c r="F511" s="272"/>
      <c r="G511" s="159"/>
      <c r="H511" s="149"/>
      <c r="I511" s="197"/>
      <c r="J511" s="273"/>
      <c r="K511" s="3"/>
    </row>
    <row r="512" spans="1:11" s="1" customFormat="1" x14ac:dyDescent="0.3">
      <c r="B512" s="2"/>
      <c r="D512" s="108"/>
      <c r="E512" s="190"/>
      <c r="F512" s="274"/>
      <c r="G512" s="275"/>
      <c r="H512" s="151"/>
      <c r="I512" s="201"/>
      <c r="J512" s="276"/>
    </row>
    <row r="514" spans="1:11" ht="18" x14ac:dyDescent="0.3">
      <c r="A514" s="3"/>
      <c r="B514" s="9" t="s">
        <v>177</v>
      </c>
    </row>
    <row r="515" spans="1:11" s="81" customFormat="1" x14ac:dyDescent="0.3">
      <c r="B515" s="82"/>
      <c r="D515" s="327" t="s">
        <v>71</v>
      </c>
      <c r="E515" s="327"/>
      <c r="F515" s="282"/>
    </row>
    <row r="516" spans="1:11" s="1" customFormat="1" x14ac:dyDescent="0.3">
      <c r="B516" s="2"/>
      <c r="D516" s="88" t="s">
        <v>77</v>
      </c>
      <c r="E516" s="181"/>
      <c r="F516" s="266"/>
    </row>
    <row r="517" spans="1:11" x14ac:dyDescent="0.3">
      <c r="A517" s="3"/>
      <c r="D517" s="98"/>
      <c r="E517" s="187"/>
      <c r="F517" s="267"/>
      <c r="G517" s="3"/>
      <c r="H517" s="3"/>
      <c r="I517" s="3"/>
      <c r="J517" s="3"/>
      <c r="K517" s="3"/>
    </row>
    <row r="518" spans="1:11" x14ac:dyDescent="0.3">
      <c r="A518" s="3"/>
      <c r="D518" s="98"/>
      <c r="E518" s="187"/>
      <c r="F518" s="267"/>
      <c r="G518" s="3"/>
      <c r="H518" s="3"/>
      <c r="I518" s="3"/>
      <c r="J518" s="3"/>
      <c r="K518" s="3"/>
    </row>
    <row r="519" spans="1:11" x14ac:dyDescent="0.3">
      <c r="A519" s="3"/>
      <c r="D519" s="98"/>
      <c r="E519" s="187"/>
      <c r="F519" s="267"/>
      <c r="G519" s="3"/>
      <c r="H519" s="3"/>
      <c r="I519" s="3"/>
      <c r="J519" s="3"/>
      <c r="K519" s="3"/>
    </row>
    <row r="520" spans="1:11" s="1" customFormat="1" x14ac:dyDescent="0.3">
      <c r="B520" s="2"/>
      <c r="D520" s="108"/>
      <c r="E520" s="190"/>
      <c r="F520" s="268"/>
    </row>
    <row r="521" spans="1:11" x14ac:dyDescent="0.3">
      <c r="E521" s="203" t="s">
        <v>128</v>
      </c>
      <c r="F521" s="283">
        <f>SUM(F516:F520)</f>
        <v>0</v>
      </c>
    </row>
    <row r="523" spans="1:11" s="5" customFormat="1" ht="23.4" x14ac:dyDescent="0.3">
      <c r="A523" s="6" t="s">
        <v>211</v>
      </c>
      <c r="B523" s="7"/>
      <c r="E523" s="137"/>
      <c r="F523" s="137"/>
      <c r="G523" s="138"/>
      <c r="H523" s="8"/>
      <c r="I523" s="8"/>
      <c r="J523" s="138"/>
      <c r="K523" s="8"/>
    </row>
    <row r="524" spans="1:11" ht="18" x14ac:dyDescent="0.3">
      <c r="B524" s="9" t="s">
        <v>179</v>
      </c>
    </row>
    <row r="525" spans="1:11" s="81" customFormat="1" x14ac:dyDescent="0.3">
      <c r="B525" s="82"/>
      <c r="D525" s="327" t="s">
        <v>71</v>
      </c>
      <c r="E525" s="328"/>
      <c r="F525" s="153" t="s">
        <v>40</v>
      </c>
      <c r="G525" s="154" t="s">
        <v>41</v>
      </c>
      <c r="H525" s="131" t="s">
        <v>42</v>
      </c>
      <c r="I525" s="132"/>
    </row>
    <row r="526" spans="1:11" s="1" customFormat="1" x14ac:dyDescent="0.3">
      <c r="B526" s="2"/>
      <c r="D526" s="88" t="s">
        <v>77</v>
      </c>
      <c r="E526" s="181"/>
      <c r="F526" s="155"/>
      <c r="G526" s="166"/>
      <c r="H526" s="145"/>
      <c r="I526" s="147"/>
    </row>
    <row r="527" spans="1:11" x14ac:dyDescent="0.3">
      <c r="D527" s="98"/>
      <c r="E527" s="187"/>
      <c r="F527" s="158"/>
      <c r="G527" s="168"/>
      <c r="H527" s="106"/>
      <c r="I527" s="107"/>
      <c r="J527" s="3"/>
      <c r="K527" s="3"/>
    </row>
    <row r="528" spans="1:11" x14ac:dyDescent="0.3">
      <c r="D528" s="98"/>
      <c r="E528" s="187"/>
      <c r="F528" s="158"/>
      <c r="G528" s="168"/>
      <c r="H528" s="106"/>
      <c r="I528" s="107"/>
      <c r="J528" s="3"/>
      <c r="K528" s="3"/>
    </row>
    <row r="529" spans="1:11" x14ac:dyDescent="0.3">
      <c r="D529" s="98"/>
      <c r="E529" s="187"/>
      <c r="F529" s="158"/>
      <c r="G529" s="168"/>
      <c r="H529" s="106"/>
      <c r="I529" s="107"/>
      <c r="J529" s="3"/>
      <c r="K529" s="3"/>
    </row>
    <row r="530" spans="1:11" s="1" customFormat="1" x14ac:dyDescent="0.3">
      <c r="B530" s="2"/>
      <c r="D530" s="108"/>
      <c r="E530" s="190"/>
      <c r="F530" s="284"/>
      <c r="G530" s="285"/>
      <c r="H530" s="116"/>
      <c r="I530" s="117"/>
    </row>
    <row r="531" spans="1:11" x14ac:dyDescent="0.3">
      <c r="F531" s="80"/>
      <c r="H531" s="277"/>
      <c r="I531" s="80"/>
      <c r="J531" s="4"/>
    </row>
    <row r="532" spans="1:11" ht="18" x14ac:dyDescent="0.3">
      <c r="B532" s="9" t="s">
        <v>176</v>
      </c>
      <c r="F532" s="80"/>
      <c r="H532" s="277"/>
      <c r="I532" s="80"/>
      <c r="J532" s="4"/>
    </row>
    <row r="533" spans="1:11" s="81" customFormat="1" x14ac:dyDescent="0.3">
      <c r="B533" s="82"/>
      <c r="D533" s="327" t="s">
        <v>71</v>
      </c>
      <c r="E533" s="328"/>
      <c r="F533" s="153" t="s">
        <v>40</v>
      </c>
      <c r="G533" s="154" t="s">
        <v>41</v>
      </c>
      <c r="H533" s="279" t="s">
        <v>42</v>
      </c>
      <c r="I533" s="286"/>
    </row>
    <row r="534" spans="1:11" s="1" customFormat="1" x14ac:dyDescent="0.3">
      <c r="B534" s="2"/>
      <c r="D534" s="88" t="s">
        <v>77</v>
      </c>
      <c r="E534" s="181"/>
      <c r="F534" s="270"/>
      <c r="G534" s="156"/>
      <c r="H534" s="72"/>
      <c r="I534" s="73"/>
    </row>
    <row r="535" spans="1:11" x14ac:dyDescent="0.3">
      <c r="D535" s="98"/>
      <c r="E535" s="187"/>
      <c r="F535" s="272"/>
      <c r="G535" s="159"/>
      <c r="H535" s="149"/>
      <c r="I535" s="198"/>
      <c r="J535" s="3"/>
      <c r="K535" s="3"/>
    </row>
    <row r="536" spans="1:11" x14ac:dyDescent="0.3">
      <c r="D536" s="98"/>
      <c r="E536" s="187"/>
      <c r="F536" s="272"/>
      <c r="G536" s="159"/>
      <c r="H536" s="149"/>
      <c r="I536" s="198"/>
      <c r="J536" s="3"/>
      <c r="K536" s="3"/>
    </row>
    <row r="537" spans="1:11" x14ac:dyDescent="0.3">
      <c r="A537" s="3"/>
      <c r="D537" s="98"/>
      <c r="E537" s="187"/>
      <c r="F537" s="272"/>
      <c r="G537" s="159"/>
      <c r="H537" s="149"/>
      <c r="I537" s="198"/>
      <c r="J537" s="3"/>
      <c r="K537" s="3"/>
    </row>
    <row r="538" spans="1:11" s="1" customFormat="1" x14ac:dyDescent="0.3">
      <c r="B538" s="2"/>
      <c r="D538" s="108"/>
      <c r="E538" s="190"/>
      <c r="F538" s="274"/>
      <c r="G538" s="275"/>
      <c r="H538" s="151"/>
      <c r="I538" s="202"/>
    </row>
    <row r="540" spans="1:11" ht="18" x14ac:dyDescent="0.3">
      <c r="A540" s="3"/>
      <c r="B540" s="9" t="s">
        <v>177</v>
      </c>
    </row>
    <row r="541" spans="1:11" s="81" customFormat="1" x14ac:dyDescent="0.3">
      <c r="B541" s="82"/>
      <c r="D541" s="327" t="s">
        <v>71</v>
      </c>
      <c r="E541" s="327"/>
      <c r="F541" s="282"/>
    </row>
    <row r="542" spans="1:11" s="1" customFormat="1" x14ac:dyDescent="0.3">
      <c r="B542" s="2"/>
      <c r="D542" s="88" t="s">
        <v>77</v>
      </c>
      <c r="E542" s="181"/>
      <c r="F542" s="266"/>
    </row>
    <row r="543" spans="1:11" x14ac:dyDescent="0.3">
      <c r="A543" s="3"/>
      <c r="D543" s="98"/>
      <c r="E543" s="187"/>
      <c r="F543" s="267"/>
      <c r="G543" s="3"/>
      <c r="H543" s="3"/>
      <c r="I543" s="3"/>
      <c r="J543" s="3"/>
      <c r="K543" s="3"/>
    </row>
    <row r="544" spans="1:11" x14ac:dyDescent="0.3">
      <c r="A544" s="3"/>
      <c r="D544" s="98"/>
      <c r="E544" s="187"/>
      <c r="F544" s="267"/>
      <c r="G544" s="3"/>
      <c r="H544" s="3"/>
      <c r="I544" s="3"/>
      <c r="J544" s="3"/>
      <c r="K544" s="3"/>
    </row>
    <row r="545" spans="1:14" x14ac:dyDescent="0.3">
      <c r="A545" s="3"/>
      <c r="D545" s="98"/>
      <c r="E545" s="187"/>
      <c r="F545" s="267"/>
      <c r="G545" s="3"/>
      <c r="H545" s="3"/>
      <c r="I545" s="3"/>
      <c r="J545" s="3"/>
      <c r="K545" s="3"/>
    </row>
    <row r="546" spans="1:14" s="1" customFormat="1" x14ac:dyDescent="0.3">
      <c r="B546" s="2"/>
      <c r="D546" s="108"/>
      <c r="E546" s="190"/>
      <c r="F546" s="268"/>
    </row>
    <row r="547" spans="1:14" x14ac:dyDescent="0.3">
      <c r="A547" s="3"/>
      <c r="E547" s="203" t="s">
        <v>128</v>
      </c>
      <c r="F547" s="283">
        <f>SUM(F542:F546)</f>
        <v>0</v>
      </c>
    </row>
    <row r="549" spans="1:14" s="5" customFormat="1" ht="23.4" x14ac:dyDescent="0.3">
      <c r="A549" s="6" t="s">
        <v>212</v>
      </c>
      <c r="B549" s="7"/>
      <c r="E549" s="137"/>
      <c r="F549" s="137"/>
      <c r="G549" s="138"/>
      <c r="H549" s="8"/>
      <c r="I549" s="8"/>
      <c r="J549" s="138"/>
      <c r="K549" s="8"/>
    </row>
    <row r="550" spans="1:14" ht="18" x14ac:dyDescent="0.3">
      <c r="B550" s="9" t="s">
        <v>181</v>
      </c>
    </row>
    <row r="551" spans="1:14" ht="18" x14ac:dyDescent="0.3">
      <c r="B551" s="9"/>
      <c r="F551" s="332" t="s">
        <v>182</v>
      </c>
      <c r="G551" s="333"/>
      <c r="H551" s="334"/>
      <c r="I551" s="332" t="s">
        <v>183</v>
      </c>
      <c r="J551" s="333"/>
      <c r="K551" s="334"/>
      <c r="L551" s="332" t="s">
        <v>184</v>
      </c>
      <c r="M551" s="333"/>
      <c r="N551" s="334"/>
    </row>
    <row r="552" spans="1:14" s="81" customFormat="1" ht="28.8" x14ac:dyDescent="0.3">
      <c r="B552" s="82"/>
      <c r="D552" s="327" t="s">
        <v>71</v>
      </c>
      <c r="E552" s="327"/>
      <c r="F552" s="84" t="s">
        <v>4</v>
      </c>
      <c r="G552" s="287" t="s">
        <v>185</v>
      </c>
      <c r="H552" s="288" t="s">
        <v>186</v>
      </c>
      <c r="I552" s="84" t="s">
        <v>185</v>
      </c>
      <c r="J552" s="287" t="s">
        <v>187</v>
      </c>
      <c r="K552" s="288" t="s">
        <v>188</v>
      </c>
      <c r="L552" s="84" t="s">
        <v>4</v>
      </c>
      <c r="M552" s="287" t="s">
        <v>185</v>
      </c>
      <c r="N552" s="288" t="s">
        <v>186</v>
      </c>
    </row>
    <row r="553" spans="1:14" s="1" customFormat="1" x14ac:dyDescent="0.3">
      <c r="B553" s="2"/>
      <c r="D553" s="88"/>
      <c r="E553" s="289" t="s">
        <v>198</v>
      </c>
      <c r="F553" s="265">
        <v>0</v>
      </c>
      <c r="G553" s="166">
        <v>64</v>
      </c>
      <c r="H553" s="266">
        <v>111</v>
      </c>
      <c r="I553" s="290">
        <v>0</v>
      </c>
      <c r="J553" s="156">
        <v>0.73299999999999998</v>
      </c>
      <c r="K553" s="271">
        <v>0.14699999999999999</v>
      </c>
      <c r="L553" s="290" t="str">
        <f t="shared" ref="L553:N557" si="6">IF(F553=0,"",IF(F$558=0,"",F553/F$558))</f>
        <v/>
      </c>
      <c r="M553" s="156">
        <f t="shared" si="6"/>
        <v>0.59813084112149528</v>
      </c>
      <c r="N553" s="271">
        <f t="shared" si="6"/>
        <v>0.14086294416243655</v>
      </c>
    </row>
    <row r="554" spans="1:14" x14ac:dyDescent="0.3">
      <c r="A554" s="3"/>
      <c r="D554" s="98"/>
      <c r="E554" s="291" t="s">
        <v>199</v>
      </c>
      <c r="F554" s="104">
        <v>0</v>
      </c>
      <c r="G554" s="168">
        <v>32</v>
      </c>
      <c r="H554" s="267">
        <v>185</v>
      </c>
      <c r="I554" s="234">
        <v>0</v>
      </c>
      <c r="J554" s="159">
        <v>4.7750000000000004</v>
      </c>
      <c r="K554" s="273">
        <v>0.55000000000000004</v>
      </c>
      <c r="L554" s="234" t="str">
        <f t="shared" si="6"/>
        <v/>
      </c>
      <c r="M554" s="159">
        <f t="shared" si="6"/>
        <v>0.29906542056074764</v>
      </c>
      <c r="N554" s="273">
        <f t="shared" si="6"/>
        <v>0.23477157360406092</v>
      </c>
    </row>
    <row r="555" spans="1:14" x14ac:dyDescent="0.3">
      <c r="A555" s="3"/>
      <c r="D555" s="98"/>
      <c r="E555" s="291" t="s">
        <v>200</v>
      </c>
      <c r="F555" s="104">
        <v>0</v>
      </c>
      <c r="G555" s="168">
        <v>11</v>
      </c>
      <c r="H555" s="267">
        <v>492</v>
      </c>
      <c r="I555" s="234">
        <v>0</v>
      </c>
      <c r="J555" s="159">
        <v>45.167999999999999</v>
      </c>
      <c r="K555" s="273">
        <v>1.607</v>
      </c>
      <c r="L555" s="234" t="str">
        <f t="shared" si="6"/>
        <v/>
      </c>
      <c r="M555" s="159">
        <f t="shared" si="6"/>
        <v>0.10280373831775701</v>
      </c>
      <c r="N555" s="273">
        <f t="shared" si="6"/>
        <v>0.62436548223350252</v>
      </c>
    </row>
    <row r="556" spans="1:14" x14ac:dyDescent="0.3">
      <c r="A556" s="3"/>
      <c r="D556" s="98"/>
      <c r="E556" s="291"/>
      <c r="F556" s="104"/>
      <c r="G556" s="168"/>
      <c r="H556" s="267"/>
      <c r="I556" s="234"/>
      <c r="J556" s="159"/>
      <c r="K556" s="273"/>
      <c r="L556" s="234" t="str">
        <f t="shared" si="6"/>
        <v/>
      </c>
      <c r="M556" s="159" t="str">
        <f t="shared" si="6"/>
        <v/>
      </c>
      <c r="N556" s="273" t="str">
        <f t="shared" si="6"/>
        <v/>
      </c>
    </row>
    <row r="557" spans="1:14" s="1" customFormat="1" x14ac:dyDescent="0.3">
      <c r="B557" s="2"/>
      <c r="D557" s="108"/>
      <c r="E557" s="292"/>
      <c r="F557" s="114"/>
      <c r="G557" s="285"/>
      <c r="H557" s="268"/>
      <c r="I557" s="235"/>
      <c r="J557" s="275"/>
      <c r="K557" s="276"/>
      <c r="L557" s="235" t="str">
        <f t="shared" si="6"/>
        <v/>
      </c>
      <c r="M557" s="275" t="str">
        <f t="shared" si="6"/>
        <v/>
      </c>
      <c r="N557" s="276" t="str">
        <f t="shared" si="6"/>
        <v/>
      </c>
    </row>
    <row r="558" spans="1:14" x14ac:dyDescent="0.3">
      <c r="A558" s="3"/>
      <c r="D558" s="108"/>
      <c r="E558" s="292" t="s">
        <v>128</v>
      </c>
      <c r="F558" s="114">
        <f>SUM(F553:F557)</f>
        <v>0</v>
      </c>
      <c r="G558" s="285">
        <f>SUM(G553:G557)</f>
        <v>107</v>
      </c>
      <c r="H558" s="268">
        <f>SUM(H553:H557)</f>
        <v>788</v>
      </c>
      <c r="I558" s="235" t="str">
        <f>IF(F558&gt;0,G558/F558-1,"N/A")</f>
        <v>N/A</v>
      </c>
      <c r="J558" s="275">
        <f>IF(F558&gt;0,H558/F558-1,H558/G558-1)</f>
        <v>6.3644859813084116</v>
      </c>
      <c r="K558" s="276">
        <f>IF(F558&gt;0,((J558+1)^0.2)-1,((J558+1)^0.25)-1)</f>
        <v>0.64734897475635167</v>
      </c>
      <c r="L558" s="235" t="str">
        <f>IF(F558=0,"",SUM(L553:L557))</f>
        <v/>
      </c>
      <c r="M558" s="275">
        <f>SUM(M553:M557)</f>
        <v>0.99999999999999989</v>
      </c>
      <c r="N558" s="276">
        <f>SUM(N553:N557)</f>
        <v>1</v>
      </c>
    </row>
    <row r="559" spans="1:14" x14ac:dyDescent="0.3">
      <c r="A559" s="3"/>
      <c r="D559" s="39" t="s">
        <v>189</v>
      </c>
    </row>
    <row r="561" spans="1:13" s="5" customFormat="1" ht="23.4" x14ac:dyDescent="0.3">
      <c r="A561" s="6" t="s">
        <v>213</v>
      </c>
      <c r="B561" s="7"/>
      <c r="E561" s="137"/>
      <c r="F561" s="137"/>
      <c r="G561" s="138"/>
      <c r="H561" s="8"/>
      <c r="I561" s="8"/>
      <c r="J561" s="138"/>
      <c r="K561" s="8"/>
    </row>
    <row r="562" spans="1:13" ht="18" x14ac:dyDescent="0.3">
      <c r="B562" s="9" t="s">
        <v>191</v>
      </c>
    </row>
    <row r="563" spans="1:13" s="81" customFormat="1" x14ac:dyDescent="0.3">
      <c r="B563" s="82"/>
      <c r="D563" s="327" t="s">
        <v>71</v>
      </c>
      <c r="E563" s="328"/>
      <c r="F563" s="153" t="s">
        <v>198</v>
      </c>
      <c r="G563" s="154" t="s">
        <v>199</v>
      </c>
      <c r="H563" s="131" t="s">
        <v>200</v>
      </c>
      <c r="I563" s="130"/>
      <c r="J563" s="165"/>
    </row>
    <row r="564" spans="1:13" s="1" customFormat="1" x14ac:dyDescent="0.3">
      <c r="B564" s="2"/>
      <c r="D564" s="88"/>
      <c r="E564" s="181" t="s">
        <v>77</v>
      </c>
      <c r="F564" s="270"/>
      <c r="G564" s="156"/>
      <c r="H564" s="72"/>
      <c r="I564" s="70"/>
      <c r="J564" s="271"/>
    </row>
    <row r="565" spans="1:13" x14ac:dyDescent="0.3">
      <c r="D565" s="98"/>
      <c r="E565" s="187"/>
      <c r="F565" s="272"/>
      <c r="G565" s="159"/>
      <c r="H565" s="149"/>
      <c r="I565" s="197"/>
      <c r="J565" s="273"/>
      <c r="K565" s="3"/>
    </row>
    <row r="566" spans="1:13" x14ac:dyDescent="0.3">
      <c r="D566" s="98"/>
      <c r="E566" s="187"/>
      <c r="F566" s="272"/>
      <c r="G566" s="159"/>
      <c r="H566" s="149"/>
      <c r="I566" s="197"/>
      <c r="J566" s="273"/>
      <c r="K566" s="3"/>
    </row>
    <row r="567" spans="1:13" s="1" customFormat="1" x14ac:dyDescent="0.3">
      <c r="B567" s="2"/>
      <c r="D567" s="108"/>
      <c r="E567" s="190"/>
      <c r="F567" s="274"/>
      <c r="G567" s="275"/>
      <c r="H567" s="151"/>
      <c r="I567" s="201"/>
      <c r="J567" s="276"/>
    </row>
    <row r="568" spans="1:13" s="1" customFormat="1" x14ac:dyDescent="0.3">
      <c r="B568" s="2"/>
      <c r="E568" s="203" t="s">
        <v>128</v>
      </c>
      <c r="F568" s="293">
        <f>SUM(F564:F567)</f>
        <v>0</v>
      </c>
      <c r="G568" s="294">
        <f>SUM(G564:G567)</f>
        <v>0</v>
      </c>
      <c r="H568" s="295">
        <f>SUM(H564:H567)</f>
        <v>0</v>
      </c>
      <c r="I568" s="296">
        <f>SUM(I564:I567)</f>
        <v>0</v>
      </c>
      <c r="J568" s="297">
        <f>SUM(J564:J567)</f>
        <v>0</v>
      </c>
      <c r="K568" s="118"/>
    </row>
    <row r="570" spans="1:13" ht="18" x14ac:dyDescent="0.3">
      <c r="A570" s="3"/>
      <c r="B570" s="9" t="s">
        <v>193</v>
      </c>
    </row>
    <row r="571" spans="1:13" ht="18" x14ac:dyDescent="0.3">
      <c r="A571" s="3"/>
      <c r="B571" s="9"/>
      <c r="F571" s="335" t="s">
        <v>214</v>
      </c>
      <c r="G571" s="336"/>
      <c r="H571" s="335"/>
      <c r="I571" s="336"/>
      <c r="J571" s="335"/>
      <c r="K571" s="336"/>
      <c r="L571" s="335"/>
      <c r="M571" s="336"/>
    </row>
    <row r="572" spans="1:13" x14ac:dyDescent="0.3">
      <c r="A572" s="3"/>
      <c r="D572" s="327" t="s">
        <v>71</v>
      </c>
      <c r="E572" s="328"/>
      <c r="F572" s="298" t="s">
        <v>194</v>
      </c>
      <c r="G572" s="299" t="s">
        <v>195</v>
      </c>
      <c r="H572" s="300" t="s">
        <v>194</v>
      </c>
      <c r="I572" s="301" t="s">
        <v>195</v>
      </c>
      <c r="J572" s="298" t="s">
        <v>194</v>
      </c>
      <c r="K572" s="299" t="s">
        <v>195</v>
      </c>
      <c r="L572" s="300" t="s">
        <v>194</v>
      </c>
      <c r="M572" s="301" t="s">
        <v>195</v>
      </c>
    </row>
    <row r="573" spans="1:13" x14ac:dyDescent="0.3">
      <c r="A573" s="3"/>
      <c r="D573" s="302"/>
      <c r="E573" s="303" t="s">
        <v>77</v>
      </c>
      <c r="F573" s="304"/>
      <c r="G573" s="305"/>
      <c r="H573" s="306"/>
      <c r="I573" s="307"/>
      <c r="J573" s="304"/>
      <c r="K573" s="305"/>
      <c r="L573" s="306"/>
      <c r="M573" s="307"/>
    </row>
    <row r="574" spans="1:13" x14ac:dyDescent="0.3">
      <c r="A574" s="3"/>
      <c r="D574" s="308"/>
      <c r="E574" s="309"/>
      <c r="F574" s="310"/>
      <c r="G574" s="311"/>
      <c r="H574" s="312"/>
      <c r="I574" s="313"/>
      <c r="J574" s="310"/>
      <c r="K574" s="311"/>
      <c r="L574" s="312"/>
      <c r="M574" s="313"/>
    </row>
    <row r="575" spans="1:13" x14ac:dyDescent="0.3">
      <c r="A575" s="3"/>
      <c r="D575" s="308"/>
      <c r="E575" s="309"/>
      <c r="F575" s="310"/>
      <c r="G575" s="311"/>
      <c r="H575" s="312"/>
      <c r="I575" s="313"/>
      <c r="J575" s="310"/>
      <c r="K575" s="311"/>
      <c r="L575" s="312"/>
      <c r="M575" s="313"/>
    </row>
    <row r="576" spans="1:13" x14ac:dyDescent="0.3">
      <c r="A576" s="3"/>
      <c r="D576" s="314"/>
      <c r="E576" s="315"/>
      <c r="F576" s="316"/>
      <c r="G576" s="317"/>
      <c r="H576" s="318"/>
      <c r="I576" s="319"/>
      <c r="J576" s="316"/>
      <c r="K576" s="317"/>
      <c r="L576" s="318"/>
      <c r="M576" s="319"/>
    </row>
    <row r="577" spans="1:13" x14ac:dyDescent="0.3">
      <c r="A577" s="3"/>
      <c r="D577" s="302"/>
      <c r="E577" s="303"/>
      <c r="F577" s="304"/>
      <c r="G577" s="305"/>
      <c r="H577" s="306"/>
      <c r="I577" s="307"/>
      <c r="J577" s="304"/>
      <c r="K577" s="305"/>
      <c r="L577" s="306"/>
      <c r="M577" s="307"/>
    </row>
    <row r="578" spans="1:13" x14ac:dyDescent="0.3">
      <c r="A578" s="3"/>
      <c r="D578" s="308"/>
      <c r="E578" s="309"/>
      <c r="F578" s="310"/>
      <c r="G578" s="311"/>
      <c r="H578" s="312"/>
      <c r="I578" s="313"/>
      <c r="J578" s="310"/>
      <c r="K578" s="311"/>
      <c r="L578" s="312"/>
      <c r="M578" s="313"/>
    </row>
    <row r="579" spans="1:13" x14ac:dyDescent="0.3">
      <c r="A579" s="3"/>
      <c r="D579" s="308"/>
      <c r="E579" s="309"/>
      <c r="F579" s="310"/>
      <c r="G579" s="311"/>
      <c r="H579" s="312"/>
      <c r="I579" s="313"/>
      <c r="J579" s="310"/>
      <c r="K579" s="311"/>
      <c r="L579" s="312"/>
      <c r="M579" s="313"/>
    </row>
    <row r="580" spans="1:13" x14ac:dyDescent="0.3">
      <c r="A580" s="3"/>
      <c r="D580" s="314"/>
      <c r="E580" s="315"/>
      <c r="F580" s="316"/>
      <c r="G580" s="317"/>
      <c r="H580" s="318"/>
      <c r="I580" s="319"/>
      <c r="J580" s="316"/>
      <c r="K580" s="317"/>
      <c r="L580" s="318"/>
      <c r="M580" s="319"/>
    </row>
    <row r="581" spans="1:13" x14ac:dyDescent="0.3">
      <c r="A581" s="3"/>
      <c r="D581" s="302"/>
      <c r="E581" s="303"/>
      <c r="F581" s="304"/>
      <c r="G581" s="305"/>
      <c r="H581" s="306"/>
      <c r="I581" s="307"/>
      <c r="J581" s="304"/>
      <c r="K581" s="305"/>
      <c r="L581" s="306"/>
      <c r="M581" s="307"/>
    </row>
    <row r="582" spans="1:13" x14ac:dyDescent="0.3">
      <c r="A582" s="3"/>
      <c r="D582" s="308"/>
      <c r="E582" s="309"/>
      <c r="F582" s="310"/>
      <c r="G582" s="311"/>
      <c r="H582" s="312"/>
      <c r="I582" s="313"/>
      <c r="J582" s="310"/>
      <c r="K582" s="311"/>
      <c r="L582" s="312"/>
      <c r="M582" s="313"/>
    </row>
    <row r="583" spans="1:13" x14ac:dyDescent="0.3">
      <c r="A583" s="3"/>
      <c r="D583" s="308"/>
      <c r="E583" s="309"/>
      <c r="F583" s="310"/>
      <c r="G583" s="311"/>
      <c r="H583" s="312"/>
      <c r="I583" s="313"/>
      <c r="J583" s="310"/>
      <c r="K583" s="311"/>
      <c r="L583" s="312"/>
      <c r="M583" s="313"/>
    </row>
    <row r="584" spans="1:13" x14ac:dyDescent="0.3">
      <c r="A584" s="3"/>
      <c r="D584" s="314"/>
      <c r="E584" s="315"/>
      <c r="F584" s="316"/>
      <c r="G584" s="317"/>
      <c r="H584" s="318"/>
      <c r="I584" s="319"/>
      <c r="J584" s="316"/>
      <c r="K584" s="317"/>
      <c r="L584" s="318"/>
      <c r="M584" s="319"/>
    </row>
    <row r="585" spans="1:13" x14ac:dyDescent="0.3">
      <c r="A585" s="3"/>
      <c r="B585" s="3"/>
      <c r="D585" s="302"/>
      <c r="E585" s="303"/>
      <c r="F585" s="304"/>
      <c r="G585" s="305"/>
      <c r="H585" s="306"/>
      <c r="I585" s="307"/>
      <c r="J585" s="304"/>
      <c r="K585" s="305"/>
      <c r="L585" s="306"/>
      <c r="M585" s="307"/>
    </row>
    <row r="586" spans="1:13" x14ac:dyDescent="0.3">
      <c r="A586" s="3"/>
      <c r="B586" s="3"/>
      <c r="D586" s="308"/>
      <c r="E586" s="309"/>
      <c r="F586" s="310"/>
      <c r="G586" s="311"/>
      <c r="H586" s="312"/>
      <c r="I586" s="313"/>
      <c r="J586" s="310"/>
      <c r="K586" s="311"/>
      <c r="L586" s="312"/>
      <c r="M586" s="313"/>
    </row>
    <row r="587" spans="1:13" x14ac:dyDescent="0.3">
      <c r="A587" s="3"/>
      <c r="B587" s="3"/>
      <c r="D587" s="308"/>
      <c r="E587" s="309"/>
      <c r="F587" s="310"/>
      <c r="G587" s="311"/>
      <c r="H587" s="312"/>
      <c r="I587" s="313"/>
      <c r="J587" s="310"/>
      <c r="K587" s="311"/>
      <c r="L587" s="312"/>
      <c r="M587" s="313"/>
    </row>
    <row r="588" spans="1:13" x14ac:dyDescent="0.3">
      <c r="A588" s="3"/>
      <c r="B588" s="3"/>
      <c r="D588" s="314"/>
      <c r="E588" s="315"/>
      <c r="F588" s="316"/>
      <c r="G588" s="317"/>
      <c r="H588" s="318"/>
      <c r="I588" s="319"/>
      <c r="J588" s="316"/>
      <c r="K588" s="317"/>
      <c r="L588" s="318"/>
      <c r="M588" s="319"/>
    </row>
    <row r="589" spans="1:13" x14ac:dyDescent="0.3">
      <c r="A589" s="3"/>
      <c r="B589" s="3"/>
      <c r="D589" s="302"/>
      <c r="E589" s="303"/>
      <c r="F589" s="304"/>
      <c r="G589" s="305"/>
      <c r="H589" s="306"/>
      <c r="I589" s="307"/>
      <c r="J589" s="304"/>
      <c r="K589" s="305"/>
      <c r="L589" s="306"/>
      <c r="M589" s="307"/>
    </row>
    <row r="590" spans="1:13" x14ac:dyDescent="0.3">
      <c r="A590" s="3"/>
      <c r="B590" s="3"/>
      <c r="D590" s="308"/>
      <c r="E590" s="309"/>
      <c r="F590" s="310"/>
      <c r="G590" s="311"/>
      <c r="H590" s="312"/>
      <c r="I590" s="313"/>
      <c r="J590" s="310"/>
      <c r="K590" s="311"/>
      <c r="L590" s="312"/>
      <c r="M590" s="313"/>
    </row>
    <row r="591" spans="1:13" x14ac:dyDescent="0.3">
      <c r="A591" s="3"/>
      <c r="B591" s="3"/>
      <c r="D591" s="308"/>
      <c r="E591" s="309"/>
      <c r="F591" s="310"/>
      <c r="G591" s="311"/>
      <c r="H591" s="312"/>
      <c r="I591" s="313"/>
      <c r="J591" s="310"/>
      <c r="K591" s="311"/>
      <c r="L591" s="312"/>
      <c r="M591" s="313"/>
    </row>
    <row r="592" spans="1:13" x14ac:dyDescent="0.3">
      <c r="A592" s="3"/>
      <c r="B592" s="3"/>
      <c r="D592" s="314"/>
      <c r="E592" s="315"/>
      <c r="F592" s="316"/>
      <c r="G592" s="317"/>
      <c r="H592" s="318"/>
      <c r="I592" s="319"/>
      <c r="J592" s="316"/>
      <c r="K592" s="317"/>
      <c r="L592" s="318"/>
      <c r="M592" s="319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2024-11-06T18:08:29Z</dcterms:modified>
</cp:coreProperties>
</file>