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ffe\Desktop\"/>
    </mc:Choice>
  </mc:AlternateContent>
  <xr:revisionPtr revIDLastSave="0" documentId="13_ncr:1_{F8D959CF-0742-4016-93C1-5193B0CD3991}" xr6:coauthVersionLast="46" xr6:coauthVersionMax="46" xr10:uidLastSave="{00000000-0000-0000-0000-000000000000}"/>
  <bookViews>
    <workbookView xWindow="-108" yWindow="-108" windowWidth="23256" windowHeight="12576" xr2:uid="{395E7029-409B-4615-9287-2E880B4729E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" l="1"/>
  <c r="F24" i="1"/>
  <c r="G20" i="1"/>
  <c r="G21" i="1"/>
  <c r="L24" i="1" l="1"/>
  <c r="H24" i="1"/>
  <c r="G25" i="1"/>
  <c r="E25" i="1"/>
  <c r="C28" i="1"/>
  <c r="C27" i="1"/>
  <c r="I28" i="1"/>
  <c r="E28" i="1"/>
  <c r="K28" i="1"/>
  <c r="K27" i="1"/>
  <c r="I27" i="1"/>
  <c r="G28" i="1"/>
  <c r="G27" i="1"/>
  <c r="E27" i="1"/>
  <c r="I13" i="1"/>
  <c r="G13" i="1"/>
  <c r="I12" i="1"/>
  <c r="G12" i="1"/>
  <c r="L13" i="1"/>
  <c r="L12" i="1"/>
  <c r="L14" i="1" s="1"/>
  <c r="M28" i="1" l="1"/>
  <c r="F30" i="1" s="1"/>
  <c r="J24" i="1"/>
  <c r="N24" i="1" s="1"/>
  <c r="F32" i="1" s="1"/>
  <c r="M27" i="1"/>
  <c r="D30" i="1" s="1"/>
  <c r="H30" i="1" l="1"/>
  <c r="J32" i="1" s="1"/>
  <c r="H32" i="1" l="1"/>
  <c r="L32" i="1" s="1"/>
</calcChain>
</file>

<file path=xl/sharedStrings.xml><?xml version="1.0" encoding="utf-8"?>
<sst xmlns="http://schemas.openxmlformats.org/spreadsheetml/2006/main" count="58" uniqueCount="40">
  <si>
    <t>N</t>
  </si>
  <si>
    <t>Gold Standard</t>
  </si>
  <si>
    <t>Output</t>
  </si>
  <si>
    <t>(TP+FP)</t>
  </si>
  <si>
    <t>(TP+FN)</t>
  </si>
  <si>
    <t>!n</t>
  </si>
  <si>
    <t>Precision =</t>
  </si>
  <si>
    <t>Recall =</t>
  </si>
  <si>
    <t>F-measure =</t>
  </si>
  <si>
    <t>ANNOTATORE 1</t>
  </si>
  <si>
    <t>ANN. 2</t>
  </si>
  <si>
    <t>/</t>
  </si>
  <si>
    <t>=</t>
  </si>
  <si>
    <t>tot =</t>
  </si>
  <si>
    <t>P(E) =</t>
  </si>
  <si>
    <t>) =</t>
  </si>
  <si>
    <t>) * (</t>
  </si>
  <si>
    <t xml:space="preserve">P(E) = </t>
  </si>
  <si>
    <t>+</t>
  </si>
  <si>
    <t>k =</t>
  </si>
  <si>
    <t>-</t>
  </si>
  <si>
    <t>(P(A) - P(E)) / (1 - (PE)) = (</t>
  </si>
  <si>
    <t>) / ( 1 -</t>
  </si>
  <si>
    <t xml:space="preserve">) = </t>
  </si>
  <si>
    <t>P(</t>
  </si>
  <si>
    <t>) = (</t>
  </si>
  <si>
    <t>) + P(</t>
  </si>
  <si>
    <t>)</t>
  </si>
  <si>
    <t>&lt;- cambiare qui nome categorie, cambierà in auto sotto</t>
  </si>
  <si>
    <t>P(A) = (</t>
  </si>
  <si>
    <t>) /</t>
  </si>
  <si>
    <t>cambiare numeri rossi</t>
  </si>
  <si>
    <t>2 * P * R / (P + R) =</t>
  </si>
  <si>
    <t>k = K di Cohen = Probabilità che siano d'accordo (interannotator agreement)</t>
  </si>
  <si>
    <t>LET</t>
  </si>
  <si>
    <t>MET</t>
  </si>
  <si>
    <t>TOTALE ANNOTARE 1</t>
  </si>
  <si>
    <t>TOTALE</t>
  </si>
  <si>
    <t xml:space="preserve"> ANN. 2</t>
  </si>
  <si>
    <t>cambiare numeri rossi, le caselle vuote sono irrilevanti per lo svolgimento dell'esercizio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</si>
</sst>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B9598-0B9C-4E56-AF27-CEFBBF7D855E}">
  <dimension ref="B5:U37"/>
  <sheetViews>
    <sheetView tabSelected="1" zoomScale="79" workbookViewId="0">
      <selection activeCell="U13" sqref="U13"/>
    </sheetView>
  </sheetViews>
  <sheetFormatPr defaultRowHeight="14.4" x14ac:dyDescent="0.3"/>
  <cols>
    <col min="4" max="4" width="11.5546875" customWidth="1"/>
    <col min="5" max="5" width="11.44140625" customWidth="1"/>
  </cols>
  <sheetData>
    <row r="5" spans="5:21" x14ac:dyDescent="0.3">
      <c r="H5" s="2" t="s">
        <v>1</v>
      </c>
      <c r="K5" t="s">
        <v>39</v>
      </c>
    </row>
    <row r="6" spans="5:21" x14ac:dyDescent="0.3">
      <c r="H6" t="s">
        <v>0</v>
      </c>
      <c r="I6" t="s">
        <v>5</v>
      </c>
    </row>
    <row r="7" spans="5:21" x14ac:dyDescent="0.3">
      <c r="F7" s="2" t="s">
        <v>2</v>
      </c>
      <c r="G7" t="s">
        <v>0</v>
      </c>
      <c r="H7" s="3">
        <v>70</v>
      </c>
      <c r="J7" s="3">
        <v>85</v>
      </c>
      <c r="K7" t="s">
        <v>3</v>
      </c>
      <c r="O7" s="7"/>
    </row>
    <row r="8" spans="5:21" x14ac:dyDescent="0.3">
      <c r="F8" s="2"/>
      <c r="G8" t="s">
        <v>5</v>
      </c>
    </row>
    <row r="9" spans="5:21" x14ac:dyDescent="0.3">
      <c r="H9" s="3">
        <v>100</v>
      </c>
    </row>
    <row r="10" spans="5:21" x14ac:dyDescent="0.3">
      <c r="H10" t="s">
        <v>4</v>
      </c>
    </row>
    <row r="12" spans="5:21" x14ac:dyDescent="0.3">
      <c r="E12" t="s">
        <v>6</v>
      </c>
      <c r="G12">
        <f>H7</f>
        <v>70</v>
      </c>
      <c r="H12" t="s">
        <v>11</v>
      </c>
      <c r="I12">
        <f>J7</f>
        <v>85</v>
      </c>
      <c r="J12" t="s">
        <v>12</v>
      </c>
      <c r="L12">
        <f>+H7 / J7</f>
        <v>0.82352941176470584</v>
      </c>
    </row>
    <row r="13" spans="5:21" x14ac:dyDescent="0.3">
      <c r="E13" t="s">
        <v>7</v>
      </c>
      <c r="G13">
        <f>H7</f>
        <v>70</v>
      </c>
      <c r="H13" t="s">
        <v>11</v>
      </c>
      <c r="I13">
        <f>H9</f>
        <v>100</v>
      </c>
      <c r="J13" t="s">
        <v>12</v>
      </c>
      <c r="L13">
        <f>+H7 / H9</f>
        <v>0.7</v>
      </c>
      <c r="U13" s="7"/>
    </row>
    <row r="14" spans="5:21" x14ac:dyDescent="0.3">
      <c r="E14" t="s">
        <v>8</v>
      </c>
      <c r="G14" t="s">
        <v>32</v>
      </c>
      <c r="L14">
        <f>( 2 * L12 * L13) /(L12 + L13)</f>
        <v>0.75675675675675669</v>
      </c>
    </row>
    <row r="18" spans="2:16" x14ac:dyDescent="0.3">
      <c r="H18" s="1" t="s">
        <v>9</v>
      </c>
    </row>
    <row r="19" spans="2:16" x14ac:dyDescent="0.3">
      <c r="H19" s="3" t="s">
        <v>34</v>
      </c>
      <c r="I19" s="3" t="s">
        <v>35</v>
      </c>
      <c r="J19" t="s">
        <v>28</v>
      </c>
      <c r="P19" t="s">
        <v>31</v>
      </c>
    </row>
    <row r="20" spans="2:16" x14ac:dyDescent="0.3">
      <c r="D20" s="7"/>
      <c r="F20" t="s">
        <v>10</v>
      </c>
      <c r="G20" s="2" t="str">
        <f xml:space="preserve"> H19</f>
        <v>LET</v>
      </c>
      <c r="H20" s="3">
        <v>180</v>
      </c>
      <c r="I20" s="1"/>
      <c r="J20" s="4">
        <v>205</v>
      </c>
      <c r="K20" s="6" t="s">
        <v>37</v>
      </c>
    </row>
    <row r="21" spans="2:16" x14ac:dyDescent="0.3">
      <c r="G21" s="2" t="str">
        <f xml:space="preserve"> I19</f>
        <v>MET</v>
      </c>
      <c r="H21" s="1"/>
      <c r="I21" s="3">
        <v>120</v>
      </c>
      <c r="J21" s="4">
        <v>295</v>
      </c>
      <c r="K21" s="6" t="s">
        <v>38</v>
      </c>
      <c r="M21" t="s">
        <v>13</v>
      </c>
      <c r="N21" s="3">
        <v>500</v>
      </c>
    </row>
    <row r="22" spans="2:16" x14ac:dyDescent="0.3">
      <c r="H22" s="4">
        <v>255</v>
      </c>
      <c r="I22" s="4">
        <v>245</v>
      </c>
      <c r="J22" s="2"/>
    </row>
    <row r="23" spans="2:16" x14ac:dyDescent="0.3">
      <c r="H23" s="5" t="s">
        <v>36</v>
      </c>
      <c r="I23" s="5"/>
    </row>
    <row r="24" spans="2:16" x14ac:dyDescent="0.3">
      <c r="C24" t="s">
        <v>29</v>
      </c>
      <c r="D24">
        <f xml:space="preserve"> H20</f>
        <v>180</v>
      </c>
      <c r="E24" t="s">
        <v>18</v>
      </c>
      <c r="F24">
        <f>I21</f>
        <v>120</v>
      </c>
      <c r="G24" t="s">
        <v>30</v>
      </c>
      <c r="H24">
        <f xml:space="preserve"> N21</f>
        <v>500</v>
      </c>
      <c r="I24" t="s">
        <v>12</v>
      </c>
      <c r="J24">
        <f xml:space="preserve"> D24 + F24</f>
        <v>300</v>
      </c>
      <c r="K24" t="s">
        <v>11</v>
      </c>
      <c r="L24">
        <f xml:space="preserve"> N21</f>
        <v>500</v>
      </c>
      <c r="M24" t="s">
        <v>12</v>
      </c>
      <c r="N24">
        <f xml:space="preserve"> J24 / L24</f>
        <v>0.6</v>
      </c>
    </row>
    <row r="25" spans="2:16" x14ac:dyDescent="0.3">
      <c r="C25" t="s">
        <v>14</v>
      </c>
      <c r="D25" t="s">
        <v>24</v>
      </c>
      <c r="E25" t="str">
        <f>H19</f>
        <v>LET</v>
      </c>
      <c r="F25" t="s">
        <v>26</v>
      </c>
      <c r="G25" t="str">
        <f xml:space="preserve"> I19</f>
        <v>MET</v>
      </c>
      <c r="H25" t="s">
        <v>27</v>
      </c>
    </row>
    <row r="27" spans="2:16" x14ac:dyDescent="0.3">
      <c r="B27" t="s">
        <v>24</v>
      </c>
      <c r="C27" t="str">
        <f>H19</f>
        <v>LET</v>
      </c>
      <c r="D27" t="s">
        <v>25</v>
      </c>
      <c r="E27">
        <f>H22</f>
        <v>255</v>
      </c>
      <c r="F27" t="s">
        <v>11</v>
      </c>
      <c r="G27">
        <f>N21</f>
        <v>500</v>
      </c>
      <c r="H27" t="s">
        <v>16</v>
      </c>
      <c r="I27">
        <f>J20</f>
        <v>205</v>
      </c>
      <c r="J27" s="7" t="s">
        <v>11</v>
      </c>
      <c r="K27">
        <f>N21</f>
        <v>500</v>
      </c>
      <c r="L27" t="s">
        <v>15</v>
      </c>
      <c r="M27">
        <f xml:space="preserve"> (E27 / G27) * (I27/K27)</f>
        <v>0.20909999999999998</v>
      </c>
    </row>
    <row r="28" spans="2:16" x14ac:dyDescent="0.3">
      <c r="B28" t="s">
        <v>24</v>
      </c>
      <c r="C28" t="str">
        <f>I19</f>
        <v>MET</v>
      </c>
      <c r="D28" t="s">
        <v>25</v>
      </c>
      <c r="E28">
        <f xml:space="preserve"> I22</f>
        <v>245</v>
      </c>
      <c r="F28" t="s">
        <v>11</v>
      </c>
      <c r="G28">
        <f>N21</f>
        <v>500</v>
      </c>
      <c r="H28" t="s">
        <v>16</v>
      </c>
      <c r="I28">
        <f xml:space="preserve"> J21</f>
        <v>295</v>
      </c>
      <c r="J28" t="s">
        <v>11</v>
      </c>
      <c r="K28">
        <f>N21</f>
        <v>500</v>
      </c>
      <c r="L28" t="s">
        <v>15</v>
      </c>
      <c r="M28">
        <f xml:space="preserve"> (E28 / G28) * (I28/K28)</f>
        <v>0.28909999999999997</v>
      </c>
    </row>
    <row r="30" spans="2:16" x14ac:dyDescent="0.3">
      <c r="C30" t="s">
        <v>17</v>
      </c>
      <c r="D30">
        <f>M27</f>
        <v>0.20909999999999998</v>
      </c>
      <c r="E30" t="s">
        <v>18</v>
      </c>
      <c r="F30">
        <f>M28</f>
        <v>0.28909999999999997</v>
      </c>
      <c r="G30" t="s">
        <v>12</v>
      </c>
      <c r="H30">
        <f xml:space="preserve"> D30 + F30</f>
        <v>0.49819999999999998</v>
      </c>
    </row>
    <row r="32" spans="2:16" x14ac:dyDescent="0.3">
      <c r="C32" t="s">
        <v>19</v>
      </c>
      <c r="D32" t="s">
        <v>21</v>
      </c>
      <c r="F32">
        <f>N24</f>
        <v>0.6</v>
      </c>
      <c r="G32" t="s">
        <v>20</v>
      </c>
      <c r="H32">
        <f>H30</f>
        <v>0.49819999999999998</v>
      </c>
      <c r="I32" t="s">
        <v>22</v>
      </c>
      <c r="J32">
        <f>H30</f>
        <v>0.49819999999999998</v>
      </c>
      <c r="K32" t="s">
        <v>23</v>
      </c>
      <c r="L32">
        <f xml:space="preserve"> (F32 - H32) / (1 - H32)</f>
        <v>0.2028696691909127</v>
      </c>
    </row>
    <row r="34" spans="3:5" x14ac:dyDescent="0.3">
      <c r="C34" t="s">
        <v>33</v>
      </c>
    </row>
    <row r="37" spans="3:5" x14ac:dyDescent="0.3"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Mazzoni</dc:creator>
  <cp:lastModifiedBy>Federico Mazzoni</cp:lastModifiedBy>
  <dcterms:created xsi:type="dcterms:W3CDTF">2020-12-22T18:17:49Z</dcterms:created>
  <dcterms:modified xsi:type="dcterms:W3CDTF">2021-03-16T00:12:45Z</dcterms:modified>
</cp:coreProperties>
</file>