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defaultThemeVersion="153222"/>
  <mc:AlternateContent xmlns:mc="http://schemas.openxmlformats.org/markup-compatibility/2006">
    <mc:Choice Requires="x15">
      <x15ac:absPath xmlns:x15ac="http://schemas.microsoft.com/office/spreadsheetml/2010/11/ac" url="\\prod.cbf.be\rf\redfold\thiebaut\Desktop\"/>
    </mc:Choice>
  </mc:AlternateContent>
  <bookViews>
    <workbookView xWindow="-105" yWindow="-105" windowWidth="19410" windowHeight="10290" firstSheet="1" activeTab="1"/>
  </bookViews>
  <sheets>
    <sheet name="Facteurs de risque" sheetId="4" state="hidden" r:id="rId1"/>
    <sheet name="évaluation globale des risques" sheetId="5" r:id="rId2"/>
    <sheet name="Sheet1" sheetId="7" state="hidden" r:id="rId3"/>
    <sheet name="tableau de bord" sheetId="8" r:id="rId4"/>
    <sheet name="Définition des termes" sheetId="6" r:id="rId5"/>
  </sheets>
  <definedNames>
    <definedName name="_xlnm.Print_Area" localSheetId="3">'tableau de bord'!$A$1:$O$293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V137" i="5" l="1"/>
  <c r="AV136" i="5"/>
  <c r="AU137" i="5"/>
  <c r="AU136" i="5"/>
  <c r="AU220" i="5" l="1"/>
  <c r="AV220" i="5" s="1"/>
  <c r="AU221" i="5"/>
  <c r="AW221" i="5" s="1"/>
  <c r="AU222" i="5"/>
  <c r="AW222" i="5" s="1"/>
  <c r="AU223" i="5"/>
  <c r="AX223" i="5" s="1"/>
  <c r="AV223" i="5"/>
  <c r="AU224" i="5"/>
  <c r="AV224" i="5" s="1"/>
  <c r="AU225" i="5"/>
  <c r="AW225" i="5" s="1"/>
  <c r="AU226" i="5"/>
  <c r="AW226" i="5" s="1"/>
  <c r="AU227" i="5"/>
  <c r="AX227" i="5" s="1"/>
  <c r="AU228" i="5"/>
  <c r="AV228" i="5" s="1"/>
  <c r="AU229" i="5"/>
  <c r="AW229" i="5" s="1"/>
  <c r="AU230" i="5"/>
  <c r="AW230" i="5" s="1"/>
  <c r="AU231" i="5"/>
  <c r="AV231" i="5" s="1"/>
  <c r="AU232" i="5"/>
  <c r="AV232" i="5" s="1"/>
  <c r="AU233" i="5"/>
  <c r="AW233" i="5" s="1"/>
  <c r="AU234" i="5"/>
  <c r="AW234" i="5" s="1"/>
  <c r="AU235" i="5"/>
  <c r="AV235" i="5" s="1"/>
  <c r="AW235" i="5"/>
  <c r="AU236" i="5"/>
  <c r="AV236" i="5" s="1"/>
  <c r="AU237" i="5"/>
  <c r="AW237" i="5" s="1"/>
  <c r="AU238" i="5"/>
  <c r="AW238" i="5" s="1"/>
  <c r="AU211" i="5"/>
  <c r="AW211" i="5" s="1"/>
  <c r="AU210" i="5"/>
  <c r="AY210" i="5" s="1"/>
  <c r="AU209" i="5"/>
  <c r="AW209" i="5" s="1"/>
  <c r="AU208" i="5"/>
  <c r="AY208" i="5" s="1"/>
  <c r="AU207" i="5"/>
  <c r="AW207" i="5" s="1"/>
  <c r="AU206" i="5"/>
  <c r="AY206" i="5" s="1"/>
  <c r="AU205" i="5"/>
  <c r="AW205" i="5" s="1"/>
  <c r="AU204" i="5"/>
  <c r="AY204" i="5" s="1"/>
  <c r="AU203" i="5"/>
  <c r="AW203" i="5" s="1"/>
  <c r="AU202" i="5"/>
  <c r="AY202" i="5" s="1"/>
  <c r="AU201" i="5"/>
  <c r="AW201" i="5" s="1"/>
  <c r="AU200" i="5"/>
  <c r="AY200" i="5" s="1"/>
  <c r="AU199" i="5"/>
  <c r="AW199" i="5" s="1"/>
  <c r="AU198" i="5"/>
  <c r="AY198" i="5" s="1"/>
  <c r="AU197" i="5"/>
  <c r="AW197" i="5" s="1"/>
  <c r="AU196" i="5"/>
  <c r="AY196" i="5" s="1"/>
  <c r="AU195" i="5"/>
  <c r="AW195" i="5" s="1"/>
  <c r="AU194" i="5"/>
  <c r="AY194" i="5" s="1"/>
  <c r="AU193" i="5"/>
  <c r="AW193" i="5" s="1"/>
  <c r="AU192" i="5"/>
  <c r="AV176" i="5"/>
  <c r="AV175" i="5"/>
  <c r="AU176" i="5"/>
  <c r="AU175" i="5"/>
  <c r="BB188" i="5"/>
  <c r="BH188" i="5" s="1"/>
  <c r="AY188" i="5"/>
  <c r="BF188" i="5" s="1"/>
  <c r="BB187" i="5"/>
  <c r="BH187" i="5" s="1"/>
  <c r="AY187" i="5"/>
  <c r="BF187" i="5" s="1"/>
  <c r="BB186" i="5"/>
  <c r="BH186" i="5" s="1"/>
  <c r="AY186" i="5"/>
  <c r="BF186" i="5" s="1"/>
  <c r="BB185" i="5"/>
  <c r="BH185" i="5" s="1"/>
  <c r="AY185" i="5"/>
  <c r="BF185" i="5" s="1"/>
  <c r="BB184" i="5"/>
  <c r="BH184" i="5" s="1"/>
  <c r="AY184" i="5"/>
  <c r="BF184" i="5" s="1"/>
  <c r="BB183" i="5"/>
  <c r="BH183" i="5" s="1"/>
  <c r="AY183" i="5"/>
  <c r="BF183" i="5" s="1"/>
  <c r="BB182" i="5"/>
  <c r="BH182" i="5" s="1"/>
  <c r="AY182" i="5"/>
  <c r="BF182" i="5" s="1"/>
  <c r="BB181" i="5"/>
  <c r="BH181" i="5" s="1"/>
  <c r="AY181" i="5"/>
  <c r="BF181" i="5" s="1"/>
  <c r="BB180" i="5"/>
  <c r="BH180" i="5" s="1"/>
  <c r="AY180" i="5"/>
  <c r="BF180" i="5" s="1"/>
  <c r="BB179" i="5"/>
  <c r="BH179" i="5" s="1"/>
  <c r="AY179" i="5"/>
  <c r="BF179" i="5" s="1"/>
  <c r="AU167" i="5"/>
  <c r="AY167" i="5" s="1"/>
  <c r="AU166" i="5"/>
  <c r="AZ166" i="5" s="1"/>
  <c r="AU165" i="5"/>
  <c r="AW165" i="5" s="1"/>
  <c r="AU164" i="5"/>
  <c r="AY164" i="5" s="1"/>
  <c r="AU163" i="5"/>
  <c r="AY163" i="5" s="1"/>
  <c r="AU162" i="5"/>
  <c r="AZ162" i="5" s="1"/>
  <c r="AU161" i="5"/>
  <c r="AW161" i="5" s="1"/>
  <c r="AU160" i="5"/>
  <c r="AY160" i="5" s="1"/>
  <c r="AU159" i="5"/>
  <c r="AY159" i="5" s="1"/>
  <c r="AU158" i="5"/>
  <c r="AZ158" i="5" s="1"/>
  <c r="AU157" i="5"/>
  <c r="AW157" i="5" s="1"/>
  <c r="AU156" i="5"/>
  <c r="AY156" i="5" s="1"/>
  <c r="AU155" i="5"/>
  <c r="AY155" i="5" s="1"/>
  <c r="AU154" i="5"/>
  <c r="AZ154" i="5" s="1"/>
  <c r="AU153" i="5"/>
  <c r="AW153" i="5" s="1"/>
  <c r="AU152" i="5"/>
  <c r="AY152" i="5" s="1"/>
  <c r="AU151" i="5"/>
  <c r="AY151" i="5" s="1"/>
  <c r="AU150" i="5"/>
  <c r="AZ150" i="5" s="1"/>
  <c r="AU149" i="5"/>
  <c r="AW149" i="5" s="1"/>
  <c r="AU148" i="5"/>
  <c r="AZ148" i="5" s="1"/>
  <c r="BB144" i="5"/>
  <c r="BH144" i="5" s="1"/>
  <c r="AY144" i="5"/>
  <c r="BF144" i="5" s="1"/>
  <c r="BB143" i="5"/>
  <c r="BH143" i="5" s="1"/>
  <c r="AY143" i="5"/>
  <c r="BF143" i="5" s="1"/>
  <c r="BB142" i="5"/>
  <c r="BH142" i="5" s="1"/>
  <c r="AY142" i="5"/>
  <c r="BF142" i="5" s="1"/>
  <c r="BB141" i="5"/>
  <c r="BH141" i="5" s="1"/>
  <c r="AY141" i="5"/>
  <c r="BF141" i="5" s="1"/>
  <c r="BB140" i="5"/>
  <c r="BH140" i="5" s="1"/>
  <c r="AY140" i="5"/>
  <c r="BF140" i="5" s="1"/>
  <c r="BB139" i="5"/>
  <c r="BH139" i="5" s="1"/>
  <c r="AY139" i="5"/>
  <c r="BF139" i="5" s="1"/>
  <c r="BB138" i="5"/>
  <c r="BH138" i="5" s="1"/>
  <c r="AY138" i="5"/>
  <c r="BF138" i="5" s="1"/>
  <c r="BB137" i="5"/>
  <c r="BH137" i="5" s="1"/>
  <c r="AY137" i="5"/>
  <c r="BF137" i="5" s="1"/>
  <c r="BB136" i="5"/>
  <c r="BH136" i="5" s="1"/>
  <c r="AY136" i="5"/>
  <c r="BF136" i="5" s="1"/>
  <c r="BB135" i="5"/>
  <c r="BH135" i="5" s="1"/>
  <c r="AY135" i="5"/>
  <c r="BF135" i="5" s="1"/>
  <c r="AU128" i="5"/>
  <c r="BA128" i="5" s="1"/>
  <c r="AU127" i="5"/>
  <c r="AY127" i="5" s="1"/>
  <c r="AU126" i="5"/>
  <c r="BA126" i="5" s="1"/>
  <c r="AU125" i="5"/>
  <c r="AY125" i="5" s="1"/>
  <c r="AU124" i="5"/>
  <c r="BA124" i="5" s="1"/>
  <c r="AU123" i="5"/>
  <c r="AY123" i="5" s="1"/>
  <c r="AU122" i="5"/>
  <c r="BA122" i="5" s="1"/>
  <c r="AU121" i="5"/>
  <c r="AY121" i="5" s="1"/>
  <c r="AU120" i="5"/>
  <c r="BA120" i="5" s="1"/>
  <c r="AU119" i="5"/>
  <c r="AY119" i="5" s="1"/>
  <c r="AU118" i="5"/>
  <c r="BA118" i="5" s="1"/>
  <c r="AU117" i="5"/>
  <c r="AY117" i="5" s="1"/>
  <c r="AU116" i="5"/>
  <c r="BA116" i="5" s="1"/>
  <c r="AU115" i="5"/>
  <c r="AY115" i="5" s="1"/>
  <c r="AU114" i="5"/>
  <c r="BA114" i="5" s="1"/>
  <c r="AU113" i="5"/>
  <c r="AY113" i="5" s="1"/>
  <c r="AU112" i="5"/>
  <c r="BA112" i="5" s="1"/>
  <c r="AU111" i="5"/>
  <c r="AY111" i="5" s="1"/>
  <c r="AU110" i="5"/>
  <c r="BA110" i="5" s="1"/>
  <c r="AU109" i="5"/>
  <c r="AW109" i="5" s="1"/>
  <c r="AW83" i="5"/>
  <c r="AW82" i="5"/>
  <c r="AV83" i="5"/>
  <c r="AV82" i="5"/>
  <c r="BB104" i="5"/>
  <c r="BH104" i="5" s="1"/>
  <c r="AY104" i="5"/>
  <c r="BF104" i="5" s="1"/>
  <c r="BB103" i="5"/>
  <c r="BH103" i="5" s="1"/>
  <c r="AY103" i="5"/>
  <c r="BF103" i="5" s="1"/>
  <c r="BB102" i="5"/>
  <c r="BH102" i="5" s="1"/>
  <c r="AY102" i="5"/>
  <c r="BF102" i="5" s="1"/>
  <c r="BB101" i="5"/>
  <c r="BH101" i="5" s="1"/>
  <c r="AY101" i="5"/>
  <c r="BF101" i="5" s="1"/>
  <c r="BB100" i="5"/>
  <c r="BH100" i="5" s="1"/>
  <c r="AY100" i="5"/>
  <c r="BF100" i="5" s="1"/>
  <c r="BB99" i="5"/>
  <c r="BH99" i="5" s="1"/>
  <c r="AY99" i="5"/>
  <c r="BF99" i="5" s="1"/>
  <c r="BB98" i="5"/>
  <c r="BH98" i="5" s="1"/>
  <c r="AY98" i="5"/>
  <c r="BF98" i="5" s="1"/>
  <c r="BB97" i="5"/>
  <c r="BH97" i="5" s="1"/>
  <c r="AY97" i="5"/>
  <c r="BF97" i="5" s="1"/>
  <c r="BB96" i="5"/>
  <c r="BH96" i="5" s="1"/>
  <c r="AY96" i="5"/>
  <c r="BF96" i="5" s="1"/>
  <c r="BB95" i="5"/>
  <c r="BH95" i="5" s="1"/>
  <c r="AY95" i="5"/>
  <c r="BF95" i="5" s="1"/>
  <c r="AU57" i="5"/>
  <c r="AZ57" i="5" s="1"/>
  <c r="AU58" i="5"/>
  <c r="AY58" i="5" s="1"/>
  <c r="AU59" i="5"/>
  <c r="AX59" i="5" s="1"/>
  <c r="AU60" i="5"/>
  <c r="AW60" i="5" s="1"/>
  <c r="AU61" i="5"/>
  <c r="AX61" i="5" s="1"/>
  <c r="AU62" i="5"/>
  <c r="AZ62" i="5" s="1"/>
  <c r="AU63" i="5"/>
  <c r="AV63" i="5" s="1"/>
  <c r="AU64" i="5"/>
  <c r="AW64" i="5" s="1"/>
  <c r="AU65" i="5"/>
  <c r="AX65" i="5" s="1"/>
  <c r="AU66" i="5"/>
  <c r="AZ66" i="5" s="1"/>
  <c r="AU67" i="5"/>
  <c r="AV67" i="5" s="1"/>
  <c r="AU68" i="5"/>
  <c r="AW68" i="5" s="1"/>
  <c r="AU69" i="5"/>
  <c r="AX69" i="5" s="1"/>
  <c r="AU70" i="5"/>
  <c r="AZ70" i="5" s="1"/>
  <c r="AU71" i="5"/>
  <c r="AV71" i="5" s="1"/>
  <c r="AU72" i="5"/>
  <c r="AW72" i="5" s="1"/>
  <c r="AU73" i="5"/>
  <c r="AX73" i="5" s="1"/>
  <c r="AU74" i="5"/>
  <c r="AZ74" i="5" s="1"/>
  <c r="AU75" i="5"/>
  <c r="AV75" i="5" s="1"/>
  <c r="AV12" i="5"/>
  <c r="AV11" i="5"/>
  <c r="AU12" i="5"/>
  <c r="AU11" i="5"/>
  <c r="BB22" i="5"/>
  <c r="BH22" i="5" s="1"/>
  <c r="BB23" i="5"/>
  <c r="BH23" i="5" s="1"/>
  <c r="BB24" i="5"/>
  <c r="BH24" i="5" s="1"/>
  <c r="BB25" i="5"/>
  <c r="BH25" i="5" s="1"/>
  <c r="BB26" i="5"/>
  <c r="BH26" i="5" s="1"/>
  <c r="BB27" i="5"/>
  <c r="BH27" i="5" s="1"/>
  <c r="BB28" i="5"/>
  <c r="BH28" i="5" s="1"/>
  <c r="BB29" i="5"/>
  <c r="BH29" i="5" s="1"/>
  <c r="BB30" i="5"/>
  <c r="BH30" i="5" s="1"/>
  <c r="BB21" i="5"/>
  <c r="BH21" i="5" s="1"/>
  <c r="AY31" i="5"/>
  <c r="AY32" i="5"/>
  <c r="AY33" i="5"/>
  <c r="AY34" i="5"/>
  <c r="AY35" i="5"/>
  <c r="AY36" i="5"/>
  <c r="AY37" i="5"/>
  <c r="AY38" i="5"/>
  <c r="AY39" i="5"/>
  <c r="AY40" i="5"/>
  <c r="AY41" i="5"/>
  <c r="AY42" i="5"/>
  <c r="AY43" i="5"/>
  <c r="AY44" i="5"/>
  <c r="AY45" i="5"/>
  <c r="AY46" i="5"/>
  <c r="AY47" i="5"/>
  <c r="AY48" i="5"/>
  <c r="AY49" i="5"/>
  <c r="AY50" i="5"/>
  <c r="AY51" i="5"/>
  <c r="AY52" i="5"/>
  <c r="AY22" i="5"/>
  <c r="BF22" i="5" s="1"/>
  <c r="AY23" i="5"/>
  <c r="BF23" i="5" s="1"/>
  <c r="AY24" i="5"/>
  <c r="BF24" i="5" s="1"/>
  <c r="AY25" i="5"/>
  <c r="BF25" i="5" s="1"/>
  <c r="AY26" i="5"/>
  <c r="BF26" i="5" s="1"/>
  <c r="AY27" i="5"/>
  <c r="BF27" i="5" s="1"/>
  <c r="AY28" i="5"/>
  <c r="BF28" i="5" s="1"/>
  <c r="AY29" i="5"/>
  <c r="BF29" i="5" s="1"/>
  <c r="AY30" i="5"/>
  <c r="BF30" i="5" s="1"/>
  <c r="AY21" i="5"/>
  <c r="BF21" i="5" s="1"/>
  <c r="AX233" i="5" l="1"/>
  <c r="AY235" i="5"/>
  <c r="AY233" i="5"/>
  <c r="AW231" i="5"/>
  <c r="AX229" i="5"/>
  <c r="AY229" i="5"/>
  <c r="AY236" i="5"/>
  <c r="AY224" i="5"/>
  <c r="AW206" i="5"/>
  <c r="AW210" i="5"/>
  <c r="AW148" i="5"/>
  <c r="AX148" i="5"/>
  <c r="AZ149" i="5"/>
  <c r="AX237" i="5"/>
  <c r="AW236" i="5"/>
  <c r="AV233" i="5"/>
  <c r="AV229" i="5"/>
  <c r="AY226" i="5"/>
  <c r="AW224" i="5"/>
  <c r="AY222" i="5"/>
  <c r="AV237" i="5"/>
  <c r="AY237" i="5"/>
  <c r="AX235" i="5"/>
  <c r="BC235" i="5" s="1"/>
  <c r="BE235" i="5" s="1"/>
  <c r="BC233" i="5"/>
  <c r="BE233" i="5" s="1"/>
  <c r="AY232" i="5"/>
  <c r="AW232" i="5"/>
  <c r="AY231" i="5"/>
  <c r="AX231" i="5"/>
  <c r="BC231" i="5" s="1"/>
  <c r="BE231" i="5" s="1"/>
  <c r="AW228" i="5"/>
  <c r="AY228" i="5"/>
  <c r="AW227" i="5"/>
  <c r="AY227" i="5"/>
  <c r="AV227" i="5"/>
  <c r="AV225" i="5"/>
  <c r="AY225" i="5"/>
  <c r="AX225" i="5"/>
  <c r="AW223" i="5"/>
  <c r="AY223" i="5"/>
  <c r="AV221" i="5"/>
  <c r="AY221" i="5"/>
  <c r="AX221" i="5"/>
  <c r="AY220" i="5"/>
  <c r="AW220" i="5"/>
  <c r="AW208" i="5"/>
  <c r="AW204" i="5"/>
  <c r="AW202" i="5"/>
  <c r="AW200" i="5"/>
  <c r="AW198" i="5"/>
  <c r="AV117" i="5"/>
  <c r="AV238" i="5"/>
  <c r="AX236" i="5"/>
  <c r="BC236" i="5" s="1"/>
  <c r="BE236" i="5" s="1"/>
  <c r="AV234" i="5"/>
  <c r="AX232" i="5"/>
  <c r="AV230" i="5"/>
  <c r="AX228" i="5"/>
  <c r="AV226" i="5"/>
  <c r="AX224" i="5"/>
  <c r="AV222" i="5"/>
  <c r="AX220" i="5"/>
  <c r="AY230" i="5"/>
  <c r="AX238" i="5"/>
  <c r="AX234" i="5"/>
  <c r="AX230" i="5"/>
  <c r="AX226" i="5"/>
  <c r="AX222" i="5"/>
  <c r="AY238" i="5"/>
  <c r="AY234" i="5"/>
  <c r="AZ126" i="5"/>
  <c r="AX154" i="5"/>
  <c r="AW156" i="5"/>
  <c r="AX158" i="5"/>
  <c r="AW160" i="5"/>
  <c r="AX162" i="5"/>
  <c r="AW164" i="5"/>
  <c r="AX166" i="5"/>
  <c r="AY211" i="5"/>
  <c r="AZ125" i="5"/>
  <c r="AX122" i="5"/>
  <c r="AV125" i="5"/>
  <c r="AZ122" i="5"/>
  <c r="AX196" i="5"/>
  <c r="AX198" i="5"/>
  <c r="AX200" i="5"/>
  <c r="AX202" i="5"/>
  <c r="AX204" i="5"/>
  <c r="AX206" i="5"/>
  <c r="AX208" i="5"/>
  <c r="AX210" i="5"/>
  <c r="AV64" i="5"/>
  <c r="AV113" i="5"/>
  <c r="BA125" i="5"/>
  <c r="AZ128" i="5"/>
  <c r="AZ120" i="5"/>
  <c r="AV154" i="5"/>
  <c r="AV156" i="5"/>
  <c r="AV158" i="5"/>
  <c r="AV160" i="5"/>
  <c r="AV162" i="5"/>
  <c r="AV164" i="5"/>
  <c r="AV166" i="5"/>
  <c r="AW196" i="5"/>
  <c r="AW194" i="5"/>
  <c r="AX194" i="5"/>
  <c r="AU212" i="5"/>
  <c r="H233" i="8" s="1"/>
  <c r="AW192" i="5"/>
  <c r="AX192" i="5"/>
  <c r="AX193" i="5"/>
  <c r="AV194" i="5"/>
  <c r="AZ194" i="5"/>
  <c r="AX195" i="5"/>
  <c r="AV196" i="5"/>
  <c r="AZ196" i="5"/>
  <c r="AX197" i="5"/>
  <c r="AV198" i="5"/>
  <c r="AZ198" i="5"/>
  <c r="AX199" i="5"/>
  <c r="AV200" i="5"/>
  <c r="AZ200" i="5"/>
  <c r="AX201" i="5"/>
  <c r="AV202" i="5"/>
  <c r="AZ202" i="5"/>
  <c r="AX203" i="5"/>
  <c r="AV204" i="5"/>
  <c r="AZ204" i="5"/>
  <c r="AX205" i="5"/>
  <c r="AV206" i="5"/>
  <c r="AZ206" i="5"/>
  <c r="AX207" i="5"/>
  <c r="AV208" i="5"/>
  <c r="AZ208" i="5"/>
  <c r="AX209" i="5"/>
  <c r="AV210" i="5"/>
  <c r="AZ210" i="5"/>
  <c r="AX211" i="5"/>
  <c r="AY195" i="5"/>
  <c r="AY197" i="5"/>
  <c r="AY199" i="5"/>
  <c r="AY205" i="5"/>
  <c r="AY209" i="5"/>
  <c r="AY192" i="5"/>
  <c r="AV193" i="5"/>
  <c r="AZ193" i="5"/>
  <c r="AV195" i="5"/>
  <c r="AZ195" i="5"/>
  <c r="AV197" i="5"/>
  <c r="AZ197" i="5"/>
  <c r="AV199" i="5"/>
  <c r="AZ199" i="5"/>
  <c r="AV201" i="5"/>
  <c r="AZ201" i="5"/>
  <c r="AV203" i="5"/>
  <c r="AZ203" i="5"/>
  <c r="AV205" i="5"/>
  <c r="AZ205" i="5"/>
  <c r="AV207" i="5"/>
  <c r="AZ207" i="5"/>
  <c r="AV209" i="5"/>
  <c r="AZ209" i="5"/>
  <c r="AV211" i="5"/>
  <c r="AZ211" i="5"/>
  <c r="AY193" i="5"/>
  <c r="AY201" i="5"/>
  <c r="AY203" i="5"/>
  <c r="AY207" i="5"/>
  <c r="AV192" i="5"/>
  <c r="AZ192" i="5"/>
  <c r="BG179" i="5"/>
  <c r="BI179" i="5"/>
  <c r="BA179" i="5"/>
  <c r="BC179" i="5"/>
  <c r="AV72" i="5"/>
  <c r="AX110" i="5"/>
  <c r="AX114" i="5"/>
  <c r="BA121" i="5"/>
  <c r="AZ124" i="5"/>
  <c r="AZ116" i="5"/>
  <c r="AZ112" i="5"/>
  <c r="AU168" i="5"/>
  <c r="H168" i="8" s="1"/>
  <c r="AV150" i="5"/>
  <c r="AV152" i="5"/>
  <c r="AZ153" i="5"/>
  <c r="AX156" i="5"/>
  <c r="AZ157" i="5"/>
  <c r="AX160" i="5"/>
  <c r="AZ161" i="5"/>
  <c r="AX164" i="5"/>
  <c r="AZ165" i="5"/>
  <c r="AV68" i="5"/>
  <c r="BA95" i="5"/>
  <c r="BA113" i="5"/>
  <c r="BA117" i="5"/>
  <c r="AX126" i="5"/>
  <c r="AZ127" i="5"/>
  <c r="AZ123" i="5"/>
  <c r="AZ119" i="5"/>
  <c r="AZ115" i="5"/>
  <c r="AZ111" i="5"/>
  <c r="AX150" i="5"/>
  <c r="AX152" i="5"/>
  <c r="AZ156" i="5"/>
  <c r="AZ160" i="5"/>
  <c r="AZ164" i="5"/>
  <c r="AZ118" i="5"/>
  <c r="AZ114" i="5"/>
  <c r="AZ110" i="5"/>
  <c r="AV58" i="5"/>
  <c r="AW110" i="5"/>
  <c r="AW114" i="5"/>
  <c r="AX118" i="5"/>
  <c r="AV121" i="5"/>
  <c r="AZ121" i="5"/>
  <c r="AZ117" i="5"/>
  <c r="AZ113" i="5"/>
  <c r="AX149" i="5"/>
  <c r="AY150" i="5"/>
  <c r="AV151" i="5"/>
  <c r="AW152" i="5"/>
  <c r="AZ152" i="5"/>
  <c r="AX153" i="5"/>
  <c r="AY154" i="5"/>
  <c r="AV155" i="5"/>
  <c r="AX157" i="5"/>
  <c r="AY158" i="5"/>
  <c r="AV159" i="5"/>
  <c r="AX161" i="5"/>
  <c r="AY162" i="5"/>
  <c r="AV163" i="5"/>
  <c r="AX165" i="5"/>
  <c r="AY166" i="5"/>
  <c r="AV167" i="5"/>
  <c r="AY148" i="5"/>
  <c r="AY149" i="5"/>
  <c r="AW151" i="5"/>
  <c r="AZ151" i="5"/>
  <c r="AY153" i="5"/>
  <c r="AW155" i="5"/>
  <c r="AZ155" i="5"/>
  <c r="AY157" i="5"/>
  <c r="AW159" i="5"/>
  <c r="AZ159" i="5"/>
  <c r="AY161" i="5"/>
  <c r="AW163" i="5"/>
  <c r="AZ163" i="5"/>
  <c r="AY165" i="5"/>
  <c r="AW167" i="5"/>
  <c r="AZ167" i="5"/>
  <c r="AV148" i="5"/>
  <c r="AV149" i="5"/>
  <c r="AW150" i="5"/>
  <c r="AX151" i="5"/>
  <c r="AV153" i="5"/>
  <c r="AW154" i="5"/>
  <c r="AX155" i="5"/>
  <c r="AV157" i="5"/>
  <c r="AW158" i="5"/>
  <c r="AX159" i="5"/>
  <c r="AV161" i="5"/>
  <c r="AW162" i="5"/>
  <c r="AX163" i="5"/>
  <c r="AV165" i="5"/>
  <c r="AW166" i="5"/>
  <c r="AX167" i="5"/>
  <c r="BI135" i="5"/>
  <c r="BC135" i="5"/>
  <c r="BG135" i="5"/>
  <c r="BA135" i="5"/>
  <c r="AZ109" i="5"/>
  <c r="AX109" i="5"/>
  <c r="BG95" i="5"/>
  <c r="AV74" i="5"/>
  <c r="AV70" i="5"/>
  <c r="AV66" i="5"/>
  <c r="AV62" i="5"/>
  <c r="AW75" i="5"/>
  <c r="AW71" i="5"/>
  <c r="AW67" i="5"/>
  <c r="AW63" i="5"/>
  <c r="AW57" i="5"/>
  <c r="AX72" i="5"/>
  <c r="AX68" i="5"/>
  <c r="AX64" i="5"/>
  <c r="AX60" i="5"/>
  <c r="AY73" i="5"/>
  <c r="AY69" i="5"/>
  <c r="AY65" i="5"/>
  <c r="AY61" i="5"/>
  <c r="AZ73" i="5"/>
  <c r="AZ69" i="5"/>
  <c r="AZ65" i="5"/>
  <c r="AZ61" i="5"/>
  <c r="AV109" i="5"/>
  <c r="AV111" i="5"/>
  <c r="AX112" i="5"/>
  <c r="AV115" i="5"/>
  <c r="AX116" i="5"/>
  <c r="AV119" i="5"/>
  <c r="AX120" i="5"/>
  <c r="AV123" i="5"/>
  <c r="AX124" i="5"/>
  <c r="AV127" i="5"/>
  <c r="AX128" i="5"/>
  <c r="BA21" i="5"/>
  <c r="AV73" i="5"/>
  <c r="AV69" i="5"/>
  <c r="AV65" i="5"/>
  <c r="AV61" i="5"/>
  <c r="AW74" i="5"/>
  <c r="AW70" i="5"/>
  <c r="AW66" i="5"/>
  <c r="AW62" i="5"/>
  <c r="AX75" i="5"/>
  <c r="AX71" i="5"/>
  <c r="AX67" i="5"/>
  <c r="AX63" i="5"/>
  <c r="AX57" i="5"/>
  <c r="AY72" i="5"/>
  <c r="AY68" i="5"/>
  <c r="AY64" i="5"/>
  <c r="AY60" i="5"/>
  <c r="AZ72" i="5"/>
  <c r="AZ68" i="5"/>
  <c r="AZ64" i="5"/>
  <c r="BA111" i="5"/>
  <c r="BA115" i="5"/>
  <c r="AW118" i="5"/>
  <c r="BA119" i="5"/>
  <c r="AW122" i="5"/>
  <c r="BA123" i="5"/>
  <c r="AW126" i="5"/>
  <c r="BA127" i="5"/>
  <c r="AW73" i="5"/>
  <c r="AW69" i="5"/>
  <c r="AW65" i="5"/>
  <c r="AW61" i="5"/>
  <c r="AX74" i="5"/>
  <c r="AX70" i="5"/>
  <c r="AX66" i="5"/>
  <c r="AX62" i="5"/>
  <c r="AY75" i="5"/>
  <c r="AY71" i="5"/>
  <c r="AY67" i="5"/>
  <c r="AY63" i="5"/>
  <c r="AZ75" i="5"/>
  <c r="AZ71" i="5"/>
  <c r="AZ67" i="5"/>
  <c r="AZ63" i="5"/>
  <c r="BG21" i="5"/>
  <c r="AV57" i="5"/>
  <c r="AW58" i="5"/>
  <c r="AY74" i="5"/>
  <c r="AY70" i="5"/>
  <c r="AY66" i="5"/>
  <c r="AY62" i="5"/>
  <c r="AU129" i="5"/>
  <c r="J102" i="8" s="1"/>
  <c r="BA109" i="5"/>
  <c r="AW112" i="5"/>
  <c r="AW116" i="5"/>
  <c r="AW120" i="5"/>
  <c r="AW124" i="5"/>
  <c r="AW128" i="5"/>
  <c r="AY110" i="5"/>
  <c r="AW111" i="5"/>
  <c r="AY112" i="5"/>
  <c r="AW113" i="5"/>
  <c r="AY114" i="5"/>
  <c r="AW115" i="5"/>
  <c r="AY116" i="5"/>
  <c r="AW117" i="5"/>
  <c r="AY118" i="5"/>
  <c r="AW119" i="5"/>
  <c r="AY120" i="5"/>
  <c r="AW121" i="5"/>
  <c r="AY122" i="5"/>
  <c r="AW123" i="5"/>
  <c r="AY124" i="5"/>
  <c r="AW125" i="5"/>
  <c r="AY126" i="5"/>
  <c r="AW127" i="5"/>
  <c r="AY128" i="5"/>
  <c r="AY109" i="5"/>
  <c r="AV110" i="5"/>
  <c r="AX111" i="5"/>
  <c r="AV112" i="5"/>
  <c r="AX113" i="5"/>
  <c r="AV114" i="5"/>
  <c r="AX115" i="5"/>
  <c r="AV116" i="5"/>
  <c r="AX117" i="5"/>
  <c r="AV118" i="5"/>
  <c r="AX119" i="5"/>
  <c r="AV120" i="5"/>
  <c r="AX121" i="5"/>
  <c r="AV122" i="5"/>
  <c r="AX123" i="5"/>
  <c r="AV124" i="5"/>
  <c r="AX125" i="5"/>
  <c r="AV126" i="5"/>
  <c r="AX127" i="5"/>
  <c r="AV128" i="5"/>
  <c r="BI95" i="5"/>
  <c r="BC95" i="5"/>
  <c r="BC21" i="5"/>
  <c r="AZ59" i="5"/>
  <c r="AY59" i="5"/>
  <c r="AZ58" i="5"/>
  <c r="AV59" i="5"/>
  <c r="AW59" i="5"/>
  <c r="AX58" i="5"/>
  <c r="AY57" i="5"/>
  <c r="AZ60" i="5"/>
  <c r="AV60" i="5"/>
  <c r="BI21" i="5"/>
  <c r="AU219" i="5"/>
  <c r="BD95" i="5" l="1"/>
  <c r="BC237" i="5"/>
  <c r="BE237" i="5" s="1"/>
  <c r="BC232" i="5"/>
  <c r="BE232" i="5" s="1"/>
  <c r="BC238" i="5"/>
  <c r="BE238" i="5" s="1"/>
  <c r="BC230" i="5"/>
  <c r="BE230" i="5" s="1"/>
  <c r="J141" i="8"/>
  <c r="BD109" i="5"/>
  <c r="M105" i="8" s="1"/>
  <c r="AZ129" i="5"/>
  <c r="AV111" i="8" s="1"/>
  <c r="AY219" i="5"/>
  <c r="BA219" i="5" s="1"/>
  <c r="AU239" i="5"/>
  <c r="I267" i="8" s="1"/>
  <c r="BC234" i="5"/>
  <c r="BE234" i="5" s="1"/>
  <c r="BC148" i="5"/>
  <c r="M171" i="8" s="1"/>
  <c r="AW212" i="5"/>
  <c r="AV237" i="8" s="1"/>
  <c r="AX212" i="5"/>
  <c r="AV238" i="8" s="1"/>
  <c r="BC192" i="5"/>
  <c r="M236" i="8" s="1"/>
  <c r="BC191" i="5"/>
  <c r="M235" i="8" s="1"/>
  <c r="AY212" i="5"/>
  <c r="AV239" i="8" s="1"/>
  <c r="AV212" i="5"/>
  <c r="AV236" i="8" s="1"/>
  <c r="BD179" i="5"/>
  <c r="AX168" i="5"/>
  <c r="AV173" i="8" s="1"/>
  <c r="AW168" i="5"/>
  <c r="AV172" i="8" s="1"/>
  <c r="AV168" i="5"/>
  <c r="AV171" i="8" s="1"/>
  <c r="BC147" i="5"/>
  <c r="M170" i="8" s="1"/>
  <c r="AY168" i="5"/>
  <c r="BD135" i="5"/>
  <c r="J136" i="8" s="1"/>
  <c r="AY129" i="5"/>
  <c r="AV112" i="8" s="1"/>
  <c r="AW129" i="5"/>
  <c r="AV109" i="8" s="1"/>
  <c r="BD108" i="5"/>
  <c r="M104" i="8" s="1"/>
  <c r="AX129" i="5"/>
  <c r="AV110" i="8" s="1"/>
  <c r="J70" i="8"/>
  <c r="J75" i="8"/>
  <c r="AV129" i="5"/>
  <c r="AV108" i="8" s="1"/>
  <c r="BD21" i="5"/>
  <c r="J9" i="8" s="1"/>
  <c r="J14" i="8"/>
  <c r="AX219" i="5"/>
  <c r="AX239" i="5" s="1"/>
  <c r="AV271" i="8" s="1"/>
  <c r="AV219" i="5"/>
  <c r="AV239" i="5" s="1"/>
  <c r="AV269" i="8" s="1"/>
  <c r="AW219" i="5"/>
  <c r="AW239" i="5" s="1"/>
  <c r="AV270" i="8" s="1"/>
  <c r="AX174" i="5"/>
  <c r="AZ174" i="5" s="1"/>
  <c r="AW175" i="5"/>
  <c r="AY175" i="5" s="1"/>
  <c r="AW176" i="5"/>
  <c r="AY176" i="5" s="1"/>
  <c r="AW177" i="5"/>
  <c r="AY177" i="5" s="1"/>
  <c r="AW173" i="5"/>
  <c r="AY173" i="5" s="1"/>
  <c r="AV174" i="5"/>
  <c r="AV213" i="8" s="1"/>
  <c r="AV173" i="5"/>
  <c r="AU174" i="5"/>
  <c r="AW213" i="8" s="1"/>
  <c r="AU173" i="5"/>
  <c r="AX133" i="5"/>
  <c r="AZ133" i="5" s="1"/>
  <c r="AW133" i="5"/>
  <c r="AY133" i="5" s="1"/>
  <c r="AV133" i="5"/>
  <c r="AV134" i="5"/>
  <c r="AV147" i="8" s="1"/>
  <c r="AU134" i="5"/>
  <c r="AW147" i="8" s="1"/>
  <c r="AU133" i="5"/>
  <c r="AY85" i="5"/>
  <c r="BA85" i="5" s="1"/>
  <c r="AY83" i="5"/>
  <c r="BA83" i="5" s="1"/>
  <c r="AX93" i="5"/>
  <c r="AZ93" i="5" s="1"/>
  <c r="AX92" i="5"/>
  <c r="AZ92" i="5" s="1"/>
  <c r="AX91" i="5"/>
  <c r="AZ91" i="5" s="1"/>
  <c r="AY90" i="5"/>
  <c r="BA90" i="5" s="1"/>
  <c r="AX90" i="5"/>
  <c r="AZ90" i="5" s="1"/>
  <c r="AY89" i="5"/>
  <c r="BA89" i="5" s="1"/>
  <c r="AX89" i="5"/>
  <c r="AZ89" i="5" s="1"/>
  <c r="AY88" i="5"/>
  <c r="BA88" i="5" s="1"/>
  <c r="AX88" i="5"/>
  <c r="AZ88" i="5" s="1"/>
  <c r="AY86" i="5"/>
  <c r="BA86" i="5" s="1"/>
  <c r="AX86" i="5"/>
  <c r="AZ86" i="5" s="1"/>
  <c r="AW81" i="5"/>
  <c r="AV81" i="8" s="1"/>
  <c r="AV81" i="5"/>
  <c r="AW81" i="8" s="1"/>
  <c r="AW80" i="5"/>
  <c r="AV80" i="5"/>
  <c r="AY87" i="5"/>
  <c r="BA87" i="5" s="1"/>
  <c r="AX87" i="5"/>
  <c r="AZ87" i="5" s="1"/>
  <c r="AY84" i="5"/>
  <c r="BA84" i="5" s="1"/>
  <c r="AY82" i="5"/>
  <c r="BA82" i="5" s="1"/>
  <c r="AY81" i="5"/>
  <c r="BA81" i="5" s="1"/>
  <c r="AY80" i="5"/>
  <c r="BA80" i="5" s="1"/>
  <c r="AU56" i="5"/>
  <c r="AW15" i="5"/>
  <c r="AY15" i="5" s="1"/>
  <c r="AW14" i="5"/>
  <c r="AY14" i="5" s="1"/>
  <c r="AW19" i="5"/>
  <c r="AY19" i="5" s="1"/>
  <c r="AW18" i="5"/>
  <c r="AY18" i="5" s="1"/>
  <c r="AW17" i="5"/>
  <c r="AY17" i="5" s="1"/>
  <c r="AW12" i="5"/>
  <c r="AY12" i="5" s="1"/>
  <c r="AX9" i="5"/>
  <c r="AZ9" i="5" s="1"/>
  <c r="AX16" i="5"/>
  <c r="AZ16" i="5" s="1"/>
  <c r="AW16" i="5"/>
  <c r="AY16" i="5" s="1"/>
  <c r="AX13" i="5"/>
  <c r="AZ13" i="5" s="1"/>
  <c r="AW13" i="5"/>
  <c r="AY13" i="5" s="1"/>
  <c r="AW11" i="5"/>
  <c r="AY11" i="5" s="1"/>
  <c r="AX11" i="5"/>
  <c r="AZ11" i="5" s="1"/>
  <c r="AX10" i="5"/>
  <c r="AZ10" i="5" s="1"/>
  <c r="AW10" i="5"/>
  <c r="AY10" i="5" s="1"/>
  <c r="AV10" i="5"/>
  <c r="AV19" i="8" s="1"/>
  <c r="AV9" i="5"/>
  <c r="AU10" i="5"/>
  <c r="AW19" i="8" s="1"/>
  <c r="AU9" i="5"/>
  <c r="BA220" i="5" l="1"/>
  <c r="AW212" i="8"/>
  <c r="AV172" i="5"/>
  <c r="J202" i="8"/>
  <c r="J207" i="8"/>
  <c r="AU172" i="5"/>
  <c r="AV212" i="8"/>
  <c r="AV132" i="5"/>
  <c r="AW146" i="8"/>
  <c r="AU132" i="5"/>
  <c r="AV146" i="8"/>
  <c r="AW18" i="8"/>
  <c r="AV8" i="5"/>
  <c r="AV18" i="8"/>
  <c r="AU8" i="5"/>
  <c r="AV80" i="8"/>
  <c r="AV79" i="5"/>
  <c r="AW79" i="5"/>
  <c r="AW80" i="8"/>
  <c r="AZ56" i="5"/>
  <c r="AU76" i="5"/>
  <c r="H35" i="8" s="1"/>
  <c r="BC227" i="5"/>
  <c r="BE227" i="5" s="1"/>
  <c r="BC229" i="5"/>
  <c r="BE229" i="5" s="1"/>
  <c r="BC221" i="5"/>
  <c r="BE221" i="5" s="1"/>
  <c r="BB133" i="5"/>
  <c r="BC228" i="5"/>
  <c r="BE228" i="5" s="1"/>
  <c r="BC225" i="5"/>
  <c r="BE225" i="5" s="1"/>
  <c r="BC224" i="5"/>
  <c r="BE224" i="5" s="1"/>
  <c r="BC220" i="5"/>
  <c r="BE220" i="5" s="1"/>
  <c r="BC226" i="5"/>
  <c r="BE226" i="5" s="1"/>
  <c r="BC219" i="5"/>
  <c r="BE219" i="5" s="1"/>
  <c r="BC222" i="5"/>
  <c r="BE222" i="5" s="1"/>
  <c r="BC223" i="5"/>
  <c r="BE223" i="5" s="1"/>
  <c r="BB175" i="5"/>
  <c r="BB174" i="5"/>
  <c r="BB132" i="5"/>
  <c r="AY56" i="5"/>
  <c r="AY76" i="5" s="1"/>
  <c r="BC81" i="5"/>
  <c r="BC82" i="5"/>
  <c r="AX56" i="5"/>
  <c r="AX76" i="5" s="1"/>
  <c r="AW56" i="5"/>
  <c r="AW76" i="5" s="1"/>
  <c r="AV56" i="5"/>
  <c r="AV76" i="5" s="1"/>
  <c r="BB10" i="5"/>
  <c r="BB11" i="5"/>
  <c r="J269" i="8" l="1"/>
  <c r="K269" i="8" s="1"/>
  <c r="J270" i="8"/>
  <c r="K270" i="8" s="1"/>
  <c r="K205" i="8"/>
  <c r="K204" i="8" s="1"/>
  <c r="L204" i="8" s="1"/>
  <c r="K139" i="8"/>
  <c r="K138" i="8" s="1"/>
  <c r="L138" i="8" s="1"/>
  <c r="K73" i="8"/>
  <c r="K72" i="8" s="1"/>
  <c r="L72" i="8" s="1"/>
  <c r="K12" i="8"/>
  <c r="BC55" i="5"/>
  <c r="M37" i="8" s="1"/>
  <c r="N37" i="8" s="1"/>
  <c r="BC56" i="5"/>
  <c r="M38" i="8" s="1"/>
  <c r="N38" i="8" s="1"/>
  <c r="BG219" i="5"/>
  <c r="AW36" i="8"/>
  <c r="N235" i="8"/>
  <c r="N236" i="8"/>
  <c r="N171" i="8"/>
  <c r="N170" i="8"/>
  <c r="AW38" i="8"/>
  <c r="AW37" i="8"/>
  <c r="AW35" i="8"/>
  <c r="K11" i="8" l="1"/>
  <c r="L11" i="8" s="1"/>
  <c r="L205" i="8"/>
  <c r="L139" i="8"/>
  <c r="L73" i="8"/>
  <c r="L12" i="8"/>
  <c r="N104" i="8"/>
  <c r="N105" i="8"/>
</calcChain>
</file>

<file path=xl/sharedStrings.xml><?xml version="1.0" encoding="utf-8"?>
<sst xmlns="http://schemas.openxmlformats.org/spreadsheetml/2006/main" count="425" uniqueCount="249">
  <si>
    <t>Les produits qui permettent les rachats partiels ou anticipés à tout moment, avec des frais limités</t>
  </si>
  <si>
    <t>Les produits qui sont détenus sur une courte période</t>
  </si>
  <si>
    <t>Mon Evaluation globale des risques</t>
  </si>
  <si>
    <t>4. Mes canaux de distribution</t>
  </si>
  <si>
    <t>Durée de la relation avec le client</t>
  </si>
  <si>
    <t>2. Mes Produits proposés</t>
  </si>
  <si>
    <t>JUSTIFICATIONS</t>
  </si>
  <si>
    <t>3. Les zones géographiques dans lesquelles j'exerce mon activité d'intermédiation d'assurances</t>
  </si>
  <si>
    <t>1. Mes clients (= preneurs d'assurance, mandataires, bénéficiaires effectifs, bénéficiaires contractuels (en ce compris leurs éventuels bénéficiaires effectifs))</t>
  </si>
  <si>
    <t>Vous avez recours à un nouveau mode de distribution pour des produits nouveaux ou préexistants</t>
  </si>
  <si>
    <t>Paiements des primes en espèces</t>
  </si>
  <si>
    <t>Frais d'entrée, de sortie</t>
  </si>
  <si>
    <t>Liaison avec un crédit hypothécaire</t>
  </si>
  <si>
    <t>Vous lancez un nouveau produit qui recourt notamment à l’utilisation de nouvelles technologies ou à des technologies en cours de développement</t>
  </si>
  <si>
    <t xml:space="preserve">Ce fichier est destiné aux courtiers d'assurances qui exercent leurs activités dans les branches "vie" et aux autres intermédiaires d'assurances qui exercent leurs activités dans les branches "vie" en dehors de tout contrat d'agence exclusive. Il est conçu pour vous aider à satisfaire à votre obligation de réaliser une évaluation globale des risques liés à votre entreprise. Ce fichier n’est pas un modèle-type de document à utiliser de manière obligatoire. Il peut être adapté tenant compte des spécificités de votre activité. Vous pouvez aussi choisir de réaliser votre évaluation globale des risques selon une autre approche pour autant que vous soyiez en mesure de démontrer à la FSMA, sur la base de documents, que votre approche permet de satisfaire aux obligations de la loi du 18 septembre 2017. </t>
  </si>
  <si>
    <t>Ce qui peut contribuer à diminuer le risque</t>
  </si>
  <si>
    <t xml:space="preserve">Ce qui peut contribuer à augmenter le risque </t>
  </si>
  <si>
    <t>Facteurs de risque</t>
  </si>
  <si>
    <t>YES</t>
  </si>
  <si>
    <t>NO</t>
  </si>
  <si>
    <t xml:space="preserve">Explications à insérer en lien avec les mots suivants </t>
  </si>
  <si>
    <r>
      <rPr>
        <b/>
        <sz val="11"/>
        <color theme="1"/>
        <rFont val="Calibri"/>
        <family val="2"/>
        <scheme val="minor"/>
      </rPr>
      <t xml:space="preserve">Pays tiers à haut risque </t>
    </r>
    <r>
      <rPr>
        <sz val="11"/>
        <color theme="1"/>
        <rFont val="Calibri"/>
        <family val="2"/>
        <scheme val="minor"/>
      </rPr>
      <t xml:space="preserve">:
Les pays tiers à haut risque sont définis par l’article 4,9° de la loi comme étant les pays dont les dispositifs en matière de lutte contre le BC/FT sont identifiés par la Commission européenne, conformément à l’article 9 de la Directive 2015/849, comme présentant des carences stratégiques qui font peser une menace significative sur le système financier de l’Union européenne, ou qui présente un risque géographique identifié comme élevé par le Groupe d’action financière, le Comité ministériel de coordination de la lutte contre le blanchiment de capitaux d’origine illicite, le Conseil National de Sécurité ou les entités assujetties. 
Il s’agit des pays et territoires repris sur la liste du GAFI comme étant des pays et territoires non coopératifs : vous les trouverez sur le site internet de la CTIF sous la rubrique « Avis » &gt;&gt; « Pays non coopératifs » : http://www.ctif-cfi.be/website/index.php?lang=fr, ou directement via le site du GAFI : http://www.fatf-gafi.org/fr/pays/#high-risk. 
</t>
    </r>
    <r>
      <rPr>
        <b/>
        <sz val="11"/>
        <color theme="1"/>
        <rFont val="Calibri"/>
        <family val="2"/>
        <scheme val="minor"/>
      </rPr>
      <t xml:space="preserve">Pays identifié par des sources crédibles, telles que des évaluations mutuelles, des rapports d’évaluation détaillée ou des rapports de suivi publiés, comme n’étant pas doté de systèmes efficaces de lutte contre le BC/F
</t>
    </r>
    <r>
      <rPr>
        <sz val="11"/>
        <color theme="1"/>
        <rFont val="Calibri"/>
        <family val="2"/>
        <scheme val="minor"/>
      </rPr>
      <t xml:space="preserve">Vous pouvez à cet effet consulter le site internet du SPF Finances : https://finances.belgium.be/fr/pays-hauts-risques.
</t>
    </r>
  </si>
  <si>
    <r>
      <t xml:space="preserve">Pays faisant l’objet de sanctions, d’embargos ou d’autres mesures similaires imposés, par exemple, par l’Union européenne ou par les Nations unies
</t>
    </r>
    <r>
      <rPr>
        <sz val="11"/>
        <color theme="1"/>
        <rFont val="Calibri"/>
        <family val="2"/>
        <scheme val="minor"/>
      </rPr>
      <t xml:space="preserve">Vous pouvez à cet effet consulter le site internet de la CTIF : http://www.ctif-cfi.be/website/index.php?option=com_content&amp;view=article&amp;id=66&amp;Itemid=89&amp;lang=fr et le site internet du SPF Finances : https://finances.belgium.be/fr/tresorerie/sanctions-financieres 
Attention ! On retrouve également sous cette notion les mesures restrictives spécifiques à l’égard de certaines personnes ou entités dans le cadre de la lutte contre le financement du terrorisme : il y a lieu de se référer à la loi belge du 13/05/2003 relative à la mise en œuvre des mesures restrictives adoptées par le Conseil de l'Union européenne à l'encontre d'Etats, de certaines personnes et entités et aux arrêtés royaux pris en exécution de cette loi : https://finances.belgium.be/fr/sur_le_spf/structure_et_services/administrations_generales/tr%C3%A9sorerie/sanctions-financi%C3%A8res-2) </t>
    </r>
    <r>
      <rPr>
        <b/>
        <sz val="11"/>
        <color theme="1"/>
        <rFont val="Calibri"/>
        <family val="2"/>
        <scheme val="minor"/>
      </rPr>
      <t xml:space="preserve">
</t>
    </r>
  </si>
  <si>
    <r>
      <rPr>
        <b/>
        <sz val="11"/>
        <color theme="1"/>
        <rFont val="Calibri"/>
        <family val="2"/>
        <scheme val="minor"/>
      </rPr>
      <t>Bénéficiaire effectif</t>
    </r>
    <r>
      <rPr>
        <sz val="11"/>
        <color theme="1"/>
        <rFont val="Calibri"/>
        <family val="2"/>
        <scheme val="minor"/>
      </rPr>
      <t xml:space="preserve">
la personne telle que définie à l’article 4,27° de la loi : « la ou les personnes physiques qui, en dernier ressort, possèdent ou contrôlent le client, le mandataire du client ou le bénéficiaire des contrats d’assurance-vie, et/ou la ou les personnes physiques pour lesquelles une opération est exécutée ou une relation d’affaires nouée. »
Sont visés :
- les bénéficiaires effectifs du preneur d’assurance
- les bénéficiaires effectifs du mandataire
- les bénéficiaires effectifs du bénéficiaire contractuel
Il s’agit donc de :
- La personne qui possède ou contrôle le preneur d’assurance
- La personne qui possède ou contrôle la personne qui reçoit la prestation d’assurance (capital vie, capital décès, valeur de rachat, avance).
Pour plus de précisions, veillez consulter l’exposé des motifs (pages 99 et suivantes).
</t>
    </r>
  </si>
  <si>
    <r>
      <rPr>
        <b/>
        <sz val="11"/>
        <color theme="1"/>
        <rFont val="Calibri"/>
        <family val="2"/>
        <scheme val="minor"/>
      </rPr>
      <t>Paradis fiscal</t>
    </r>
    <r>
      <rPr>
        <sz val="11"/>
        <color theme="1"/>
        <rFont val="Calibri"/>
        <family val="2"/>
        <scheme val="minor"/>
      </rPr>
      <t xml:space="preserve">
Conformément à l’article 39 de la loi, des mesures de vigilance accrues doivent être appliquées lorsque l’intermédiaire identifie, dans le chef du client, des liens avec les paradis fiscaux (article 179 de l’arrêté royal d’exécution du CIR) : dernière modification par arrêté royal du 01/03/2016 : http://www.etaamb.be/fr/arrete-royal-du-01-mars-2016_n2016003097.html. </t>
    </r>
  </si>
  <si>
    <t>Le client est domicilié, réside ou est établi : 
- en Belgique
- dans un des Etats membres de l’EEE</t>
  </si>
  <si>
    <t xml:space="preserve">Le client est domicilié, réside ou est établi :
- dans un pays doté d’un système efficace de lutte contre le BC/FT
- dans un pays tiers qui, d’après des sources crédibles, ont des exigences de lutte contre le BC/FT correspondant aux recommandations révisées du GAFI et qui assurent la mise en œuvre effective de ces exigences
</t>
  </si>
  <si>
    <t xml:space="preserve">Le client est domicilié, réside ou est établi :
- dans un pays tiers à haut risque
- dans un pays identifié par des sources crédibles, telles que des évaluations mutuelles, des rapports d’évaluation détaillée ou des rapports de suivi publiés, comme n’étant pas doté de systèmes efficaces de lutte contre le BC/FT 
</t>
  </si>
  <si>
    <t>Le client est domicilié, réside ou est établi dans un pays faisant l’objet de sanctions, d’embargos ou d’autres mesures similaires imposés, par exemple, par l’Union européenne ou par les Nations unies</t>
  </si>
  <si>
    <t>Le client est domicilié, réside ou est établi dans un pays tiers identifié par des sources crédibles comme présentant un faible niveau de corruption ou d’autre activité criminelle</t>
  </si>
  <si>
    <t>Le client est domicilié, réside ou est établi dans un pays tiers identifié par des sources crédibles comme présentant des niveaux significatifs de corruption ou d’autre activité criminelle</t>
  </si>
  <si>
    <t>Le client est domicilié, réside ou est établi dans un pays tiers qui finance ou soutient des activités terroristes ou sur le territoire desquels opèrent des organisations terroristes désignées</t>
  </si>
  <si>
    <t xml:space="preserve">Le client est domicilié, réside ou est établi dans un pays tiers identifié comme étant un "paradis fiscal" </t>
  </si>
  <si>
    <t>Lieu de domicile, de résidence de mes clients (personnes physiques et personnes morales)</t>
  </si>
  <si>
    <t>La nature de mon client</t>
  </si>
  <si>
    <t xml:space="preserve">Le client est une personne morale qui est : 
- une société cotée
- un établissement de crédit ou établissement financier soumis aux obligations de lutte contre le BC/FT et qui fait l'objet d'une surveillance 
- une administration ou entreprise publique au sein de l'EEE
</t>
  </si>
  <si>
    <t xml:space="preserve">Le client est une personne morale qui est :
- une structure sans personnalité juridique, tels que les trusts, les fiducies, les associations de fait, les sociétés simples …
- une société dont le capital est détenu par des actionnaires apparents et/ou représenté par des actions au porteur
- un organisme à but non lucratif (ASBL,…)
</t>
  </si>
  <si>
    <t>PPE</t>
  </si>
  <si>
    <r>
      <rPr>
        <b/>
        <sz val="11"/>
        <color theme="1"/>
        <rFont val="Calibri"/>
        <family val="2"/>
        <scheme val="minor"/>
      </rPr>
      <t>PPE</t>
    </r>
    <r>
      <rPr>
        <sz val="11"/>
        <color theme="1"/>
        <rFont val="Calibri"/>
        <family val="2"/>
        <scheme val="minor"/>
      </rPr>
      <t xml:space="preserve">
PPE = personne politiquement exposée :
La personne telle que définie à l’article 4,28° de la loi. 
Il s’agit de toute personne physique résidant en Belgique ou à l'étranger et qui en raison de la fonction publique importante qu’elle occupe ou qu’elle a occupée constitue un risque accru au regard de la prévention du BC/FT.
Sont visés : 
- Les personnes occupant ou ayant occupé elles-mêmes une fonction publique importante (chefs d’état, chefs de gouvernement, ministres, secrétaires d’état, parlementaires ou membres d’organes législatifs similaires, membres des organes dirigeants des partis politiques, membres des cours suprêmes, des cours constitutionnelles ou d’autres hautes juridictions, y compris administratives, dont les décisions ne sont pas susceptibles de recours, sauf circonstances exceptionnelles, membres des cours des comptes ou des conseils ou directoires des banques centrales, ambassadeurs, consuls, chargés d’affaires et officiers supérieurs des forces armées, membres des organes d’administration, de direction ou de surveillance des entreprises publiques, directeurs, directeurs adjoints et membres du conseil d’une organisation internationale, ou les personnes qui occupent une position équivalente en son sein) ;
- Les membres directs de la famille (conjoints, cohabitants légaux, enfants, conjoints ou cohabitants légaux des enfants, parents) des personnes visées sous le 1er point ;
- Les personnes étroitement associées aux personnes visées sous le 1er point (les personnes physiques qui, conjointement avec une personne politiquement exposée, sont les bénéficiaires effectifs d’une société, d’une fiducie ou d’un trust, d’une ASBL ou d’une fondation ou d’une construction juridique similaire à une fiducie ou à un trust, ou qui sont connues pour entretenir toute autre relation d’affaires étroite avec une personne politiquement exposée - les personnes physiques qui sont les seuls bénéficiaires effectifs d’une société, d’une fiducie ou d’un trust, d’une ASBL ou d’une fondation ou d’une construction juridique similaire à une fiducie ou à un trust, connue pour avoir été créée, dans les faits, dans l’intérêt d’une personne politiquement exposée). 
</t>
    </r>
    <r>
      <rPr>
        <b/>
        <sz val="11"/>
        <color theme="1"/>
        <rFont val="Calibri"/>
        <family val="2"/>
        <scheme val="minor"/>
      </rPr>
      <t xml:space="preserve">Attention ! </t>
    </r>
    <r>
      <rPr>
        <sz val="11"/>
        <color theme="1"/>
        <rFont val="Calibri"/>
        <family val="2"/>
        <scheme val="minor"/>
      </rPr>
      <t xml:space="preserve">La détection des PPE concerne les preneurs d’assurance, mais également les mandataires, les bénéficiaires effectifs et les bénéficiaires contractuels (en ce compris, leurs éventuels bénéficiaires effectifs).
Pour plus de précisions, veillez consulter l’exposé des motifs (pages 147 et suivantes).
</t>
    </r>
  </si>
  <si>
    <t>Votre client est une PPE</t>
  </si>
  <si>
    <t>Secteur d'activité du client</t>
  </si>
  <si>
    <t>La profession ou le secteur d’activité de votre client est considéré comme à risque au niveau du BC/FT</t>
  </si>
  <si>
    <r>
      <rPr>
        <b/>
        <sz val="11"/>
        <color theme="1"/>
        <rFont val="Calibri"/>
        <family val="2"/>
        <scheme val="minor"/>
      </rPr>
      <t>Profession ou secteur d'activité à risque</t>
    </r>
    <r>
      <rPr>
        <sz val="11"/>
        <color theme="1"/>
        <rFont val="Calibri"/>
        <family val="2"/>
        <scheme val="minor"/>
      </rPr>
      <t xml:space="preserve">
Les secteurs d’activité considérés comme à risque sont notamment : le secteur de la construction, le secteur de l’art et des antiquités, le secteur des pierres et métaux précieux, l’HORECA, le secteur de la distribution au détail, le secteur des véhicules d’occasion, les entreprises d’import-export, les bijoutiers et horlogers, les conseillers en affaires et prestataires de services d’investissement, les diamantaires, les passeurs de fonds (transport physique transfrontalier), les agents immobiliers, les commerçants en alcool et tabac, les commerçants en cartes de téléphone et night shops, les bureaux de change, les établissements de paiement et leurs agents. D’autres secteurs peuvent également être considérés comme étant plus vulnérables, notamment lorsqu’ils englobent des sociétés générant des liquidités, telles que les Car-Wash, les phones shops, les détaillants en articles d’occasion, ….
</t>
    </r>
  </si>
  <si>
    <t>Le client est un nouveau client</t>
  </si>
  <si>
    <t>Vous avez une relation de longue durée avec votre client (ou un membre de sa famille)</t>
  </si>
  <si>
    <t>Types de produit d'assurance</t>
  </si>
  <si>
    <t xml:space="preserve">Les produits de la branche 22
</t>
  </si>
  <si>
    <t>Les produits qui ne sont disponibles que via un employeur (notamment les assurances du 2ème pilier pour les salariés)</t>
  </si>
  <si>
    <t>Les produits d’investissement (notamment les produits des branches 21, 23 et 26 qui permettent le paiement d’une prime unique ou le paiement de primes libres)</t>
  </si>
  <si>
    <t>Les produits fiscalisés dès lors qu’ils sont assortis de conditions, tant au niveau des montants des primes qu'au niveau des bénéficiaires (notamment les assurances épargne pension ou épargne à long terme)</t>
  </si>
  <si>
    <t xml:space="preserve">Les produits qui ne prévoient le versement de la prestation que lors de la réalisation de la survenance d'un événement prédéfini (notamment les assurances solde restant dû, les assurances décès pures)  </t>
  </si>
  <si>
    <t xml:space="preserve">Les produits d’assurance retraite qui ne comportent pas de clause de rachat anticipé et qui ne peuvent pas être utilisés comme garantie
</t>
  </si>
  <si>
    <t>Les produits qui permettent les paiements en espèces</t>
  </si>
  <si>
    <t>Les produits qui ne permettent pas les paiements en espèces</t>
  </si>
  <si>
    <t>Valeur de rachat</t>
  </si>
  <si>
    <t>Les produits qui n’ont pas de valeur de rachat</t>
  </si>
  <si>
    <t>Flexibilité des paiements</t>
  </si>
  <si>
    <t xml:space="preserve">Les produits qui permettent :
- le paiement de primes d'un montant élevé ou illimité
- les paiements excédentaires
- les volumes importants de paiements de primes d'un montant plus faible
</t>
  </si>
  <si>
    <t>Les produits dont les primes versées sont faibles et qui ne permettent pas les paiements excédentaires</t>
  </si>
  <si>
    <t>Provenance des primes</t>
  </si>
  <si>
    <t>Les produits qui permettent le paiement de primes en provenance de tiers non identifiés</t>
  </si>
  <si>
    <t>Les produits qui ne permettent que le paiement de primes par le preneur d'assurance et/ou dont la prestation ne peut être versée qu'au preneur d'assurance</t>
  </si>
  <si>
    <t>Les produits qui ne sont pas assortis de frais d’entrée, ni de frais de sortie</t>
  </si>
  <si>
    <t>Les produits qui sont liés à un crédit hypothécaire</t>
  </si>
  <si>
    <t xml:space="preserve">Durée du produit </t>
  </si>
  <si>
    <t>Les produits qui sont détenus pendant une longue période</t>
  </si>
  <si>
    <t>Les produits qui ne prévoient le versement de la prestation d’assurance que sous la forme de rente</t>
  </si>
  <si>
    <t>Prestation d'assurance</t>
  </si>
  <si>
    <t>Nouveau produit</t>
  </si>
  <si>
    <t xml:space="preserve">Lieux de vos zones d'activités (en ce compris les zones d'activités des sous-agents ou des apporteurs de clients auxquels vous faites appel) </t>
  </si>
  <si>
    <t>Votre activité (en ce compris celle des sous-agents ou des apporteurs de clients auxquels vous faites appel) est partiellement ou totalement exercée dans un pays tiers associé à un risque plus élevé de BC/FT</t>
  </si>
  <si>
    <t>Votre activité (en ce compris celle des sous-agents ou des apporteurs de clients auxquels vous faites appel) est limitée au territoire de la Belgique ou d’un un pays tiers à risque moins élevé de BC/FT</t>
  </si>
  <si>
    <t>Types de canaux de distribution utilisés</t>
  </si>
  <si>
    <t>La vente ne se réalise pas avec la présence physique des parties (vente à distance en ligne, par téléphone, par voie postale…), sans être assortie de garanties adéquates telles qu’une signature électronique</t>
  </si>
  <si>
    <t>Intervention de sous-agents ou d'apporteurs de clients</t>
  </si>
  <si>
    <t>Vous connaissez bien le sous-agent qui intervient dans la vente et vous vous êtes assuré qu'il applique des mesures de vigilance à l'égard des clients qui sont proportionnées au risque associé à la relation et conformes à celles requises en vertu de la réglementation</t>
  </si>
  <si>
    <t>L’intervention d’un sous-agent ou d’un apporteur de clients dans des circonstances inhabituelles (par exemple, une distance géographique inexpliquée)</t>
  </si>
  <si>
    <t>Nouveau mode de distribution</t>
  </si>
  <si>
    <t>DATE : ../../….</t>
  </si>
  <si>
    <t>Ce qui peut contribuer à augmenter le risque</t>
  </si>
  <si>
    <t>Les produits qui n'ont pas de valeur de rachat</t>
  </si>
  <si>
    <t>Les produits qui permettent :
- le paiement de primes d'un montant élevé ou illimité
- les paiements excédentaires
- les volumes importants de paiements de primes d'un montant plus faible</t>
  </si>
  <si>
    <t>Le recours à un intermédiaire ou à un apporteur de clients dans des circonstances inhabituelles (par exemple, une distance géographique inexpliquée)</t>
  </si>
  <si>
    <t>Situations</t>
  </si>
  <si>
    <t>Client</t>
  </si>
  <si>
    <t>Canal de distribution</t>
  </si>
  <si>
    <t>nombre de clients ayant leur domicile ou leur lieu de résidence en Belgique</t>
  </si>
  <si>
    <t>PERSONNES PHYSIQUES</t>
  </si>
  <si>
    <t>nombre de clients ayant leur domicile ou leur lieu de résidence dans l'Union européenne</t>
  </si>
  <si>
    <t>nombre de clients ayant leur domicile ou leur lieu de résidence en dehors de l'Union européenne</t>
  </si>
  <si>
    <t>PERSONNES MORALES</t>
  </si>
  <si>
    <t>nombre de clients ayant leur lieu d'établissement en Belgique</t>
  </si>
  <si>
    <t>nombre de clients ayant leur lieu d'établissement dans l'Union européenne</t>
  </si>
  <si>
    <t>nombre de clients ayant leur lieu d'établissement en dehors de l'Union européenne</t>
  </si>
  <si>
    <t xml:space="preserve">nombre de personnes morales sans personnalité juridique (trust, …) </t>
  </si>
  <si>
    <t>nombre d'organismes à but non lucratif (asbl, …)</t>
  </si>
  <si>
    <t>nombre de PPE</t>
  </si>
  <si>
    <t>I. Identification des "facteurs de risque"</t>
  </si>
  <si>
    <t>Identification des "facteurs de risque"</t>
  </si>
  <si>
    <t>Répartition chiffrée de mes clients</t>
  </si>
  <si>
    <t>Nombre</t>
  </si>
  <si>
    <t xml:space="preserve">nombre de clients dont le domicile ou le lieu de résidence est situé dans un pays tiers à haut risque </t>
  </si>
  <si>
    <t xml:space="preserve">nombre de clients dont le domicile ou le lieu de résidence est situé dans un pays identifié par des sources crédibles, telles que des évaluations mutuelles, des rapports d’évaluation détaillé ou des rapports de suivi publiés, comme n’étant pas doté de systèmes efficaces de lutte contre le BC/FT </t>
  </si>
  <si>
    <t>nombre de clients dont le domicile ou le lieu de résidence est situé dans un pays faisant l’objet de sanctions, d’embargos ou d’autres mesures similaires imposés, par exemple, par l’Union européenne ou par les Nations unies, en ce compris les mesures restrictives spécifiques à l’égard de certaines personnes ou entités dans le cadre de la lutte contre le financement du terrorisme</t>
  </si>
  <si>
    <t xml:space="preserve">nombre de clients dont le domicile ou le lieu de résidence est situé dans un pays tiers identifiés comme étant un "paradis fiscal" </t>
  </si>
  <si>
    <t>3. Pays ou zones géographiques concernées par mon activité</t>
  </si>
  <si>
    <t>Pertinence</t>
  </si>
  <si>
    <t>Pertinent</t>
  </si>
  <si>
    <t>Non pertinent</t>
  </si>
  <si>
    <t>Pour vous permettre de mesurer plus aisément votre exposition aux risques identifiés, il y a lieu de compléter le nombre de clients concernés par catégorie visée.</t>
  </si>
  <si>
    <t>Justification</t>
  </si>
  <si>
    <t>Les produits qui n'ont pas d'élément d'investissement</t>
  </si>
  <si>
    <t>Les produits fiscalisés dès lors qu’ils sont assortis de conditions pour bénéficier des avantages fiscaux, tant au niveau des montants des primes qu'au niveau des bénéficiaires</t>
  </si>
  <si>
    <t xml:space="preserve">Les produits qui ne prévoient le versement de la prestation qu'en cas de survenance d'un événement prédéfini , par exemple en cas de décès, ou à une date spécifique, par exemple dans les contrats d'assurance vie qui couvrent les crédits à la consommation et les prêts immobiliers et ne versent les prestations qu'au décès de l'assuré </t>
  </si>
  <si>
    <t>Les produits qui ne peuvent pas être utilisés comme garantie</t>
  </si>
  <si>
    <t>Les produits qui ne peuvent pas être rachetés à court ou moyen terme, comme les contrats d’assurance retraite qui ne comportent pas de clause de rachat anticipé</t>
  </si>
  <si>
    <t>Les produits qui favorisent ou permettent l'anonymat du client</t>
  </si>
  <si>
    <t>Les produits qui peuvent être négociés sur un marché secondaire</t>
  </si>
  <si>
    <t>Les produits qui peuvent être utilisés comme garantie d'un prêt</t>
  </si>
  <si>
    <t>Les produiits qui nécessitent que l'investissement total soit réduit à une faible valeur</t>
  </si>
  <si>
    <t>Les produits dont les primes versées sont faibles, qui ne permettent que les paiements de primes réguliers d'un faible montant, et qui ne permettent pas les paiements excédentaires</t>
  </si>
  <si>
    <t>Non pertinente</t>
  </si>
  <si>
    <t>Les longues chaînes d'intermédiaires</t>
  </si>
  <si>
    <t>1. Caractéristiques de mes clients (clients = preneurs d'assurance, mandataires, bénéficiaires effectifs, bénéficiaires contractuels (en ce compris leurs éventuels bénéficiaires effectifs))</t>
  </si>
  <si>
    <t xml:space="preserve">nombre de clients ayant leur lieu d'établissement dans un pays tiers à haut risque </t>
  </si>
  <si>
    <t xml:space="preserve">nombre de clients ayant leur lieu d'établissement dans un pays identifié par des sources crédibles, telles que des évaluations mutuelles, des rapports d’évaluation détaillé ou des rapports de suivi publiés, comme n’étant pas doté de systèmes efficaces de lutte contre le BC/FT </t>
  </si>
  <si>
    <t>nombre de clients ayant leur lieu d'établissement dans un pays faisant l’objet de sanctions, d’embargos ou d’autres mesures similaires imposés, par exemple, par l’Union européenne ou par les Nations unies, en ce compris les mesures restrictives spécifiques à l’égard de certaines personnes ou entités dans le cadre de la lutte contre le financement du terrorisme</t>
  </si>
  <si>
    <t xml:space="preserve">nombre de clients ayant leur lieu d'établissement dans un pays tiers identifiés comme étant un "paradis fiscal" </t>
  </si>
  <si>
    <t>Niveau de risque</t>
  </si>
  <si>
    <t>Niveau de risque FAIBLE</t>
  </si>
  <si>
    <t>Niveau de risque STANDARD</t>
  </si>
  <si>
    <t>Niveau de risque ÉLEVÉ</t>
  </si>
  <si>
    <t>Catégorie 1</t>
  </si>
  <si>
    <t>Catégorie 2</t>
  </si>
  <si>
    <t>Catégorie 3</t>
  </si>
  <si>
    <t>Faible</t>
  </si>
  <si>
    <t>Standard</t>
  </si>
  <si>
    <t>Élevé</t>
  </si>
  <si>
    <r>
      <t xml:space="preserve">II. </t>
    </r>
    <r>
      <rPr>
        <b/>
        <sz val="18"/>
        <color theme="4" tint="-0.499984740745262"/>
        <rFont val="Calibri"/>
        <family val="2"/>
      </rPr>
      <t>Evaluation de vos risques identifiés</t>
    </r>
  </si>
  <si>
    <t>Evaluation des risques</t>
  </si>
  <si>
    <t>Le client réside, a des liens personnels effectifs ou exerce ses principales activités : 
- en Belgique
- dans un des Etats membres de l’EEE</t>
  </si>
  <si>
    <t xml:space="preserve">Le client réside, a des liens personnels effectifs ou exerce ses principales activités dans un pays doté d’un système efficace de lutte contre le BC/FT
</t>
  </si>
  <si>
    <t>Le client réside, a des liens personnels effectifs ou exerce ses principales activités dans un pays tiers identifié par des sources crédibles comme présentant un faible niveau de corruption ou d’autre activité criminelle</t>
  </si>
  <si>
    <t>Le client réside, a des liens personnels effectifs ou exerce ses principales activités dans un pays tiers identifié par des sources crédibles comme présentant des niveaux significatifs de corruption ou d’autre activité criminelle</t>
  </si>
  <si>
    <t>Le client réside, a des liens personnels effectifs ou exerce ses principales activités dans un pays tiers à haut risque</t>
  </si>
  <si>
    <t>Le client réside, a des liens personnels effectifs ou exerce ses principales activités dans un pays identifié par des sources crédibles, telles que des évaluations mutuelles, des rapports d’évaluation détaillée ou des rapports de suivi publiés, comme n’étant pas doté de systèmes efficaces de lutte contre le BC/FT</t>
  </si>
  <si>
    <t>Le client réside, a des liens personnels effectifs ou exerce ses principales activités dans un pays faisant l’objet de sanctions, d’embargos ou d’autres mesures similaires imposés, par exemple, par l’Union européenne ou par les Nations unies</t>
  </si>
  <si>
    <t>Le client réside, a des liens personnels effectifs ou exerce ses principales activités dans un pays tiers qui finance ou soutient des activités terroristes ou sur le territoire desquels opèrent des organisations terroristes désignées</t>
  </si>
  <si>
    <t>Le client réside, a des liens personnels effectifs ou exerce ses principales activités dans un pays tiers qui, d’après des sources crédibles (ex: évaluations mutuelles, rapport d'évaluation détaillée, rapports de suivi publiés), ont des exigences de lutte contre le BC/FT correspondant aux recommandations révisées du GAFI et qui assurent la mise en œuvre effective de ces exigences</t>
  </si>
  <si>
    <t xml:space="preserve">Le client présente un lien quelconque (par la relation d'affaires elle-même ou par l'opération) avec un pays tiers identifié comme étant un "paradis fiscal" </t>
  </si>
  <si>
    <t>Le client est une personne morale qui est :
- une structure sans personnalité juridique, tels que les trusts, les fiducies, les associations de fait, les sociétés simples …
- une société dont le capital est détenu par des actionnaires apparents ("nominee shareholders")  et/ou représenté par des actions au porteur
- une société dont la structure de propriété paraît inhabituelle ou exagérément complexe au regard de la nature de ses activités
- un organisme à but non lucratif (ASBL,…)</t>
  </si>
  <si>
    <t>Le client est une personne morale qui est : 
- une société cotée sur un marché réglementé et soumise à des obligations d'information comportant l'obligation d'assurer une transparence suffisante des bénéficiaires effectifs, ou une filiale détenue majoritairement par cette société
- un établissement de crédit ou établissement financier soumis aux obligations de lutte contre le BC/FT et qui fait l'objet d'une surveillance conforme à la directive (UE) 2015/849
- une administration ou entreprise publique d'un pays ou territoire de l'EEE</t>
  </si>
  <si>
    <t>Le client, le mandataire du client ou son bénéficiaire effectif est une PPE, un membre de la famille d'une PPE ou une personne connue pour être étroitement associée à une PPE</t>
  </si>
  <si>
    <t>La profession ou le secteur d’activité de votre client est considéré comme à risque au niveau du BC/FT, par exemple car cette profession ou activité est connue pour nécessiter beaucoup d'espèces ou être exposée à un risque élevé de corruption</t>
  </si>
  <si>
    <t>La relation d'affaires avec votre client se déroule dans des circonstances inhabituelles (exemple : distance géographique inexpliquée)</t>
  </si>
  <si>
    <t>2. Caractéristiques de mes produits/opérations</t>
  </si>
  <si>
    <t xml:space="preserve">Les produits qui ne sont disponibles que via un employeur (ex: un régime de retraite ou dispositif similaire versant des prestations de retraite aux employés) pour lequel les cotisations se font par déduction du salaire et dont les règles ne permettent pas aux bénéficiaires de transférer leurs droits </t>
  </si>
  <si>
    <t>Les produits qui permettent facilement l'accès aux sommes accumulées (exemple : les rachats partiels ou anticipés à tout moment, avec des frais limités)</t>
  </si>
  <si>
    <t>Vous avez recours à un nouveau mode de distribution pour des produits nouveaux ou préexistants, en ce compris, le cas échéant, le recours à des technologies nouvelles ou en cours de développement</t>
  </si>
  <si>
    <t>La relation d'affaires est nouée sans la présence physique des parties (vente à distance en ligne, par téléphone, par voie postale…), sans être assortie de garanties adéquates telles que, par exemple, une signature électronique, des vérifications pour lutter contre la fraude liée à l'usurpation d'identité</t>
  </si>
  <si>
    <t>Vous connaissez bien l'intermédiaire ou l'apporteur de clients qui intervient dans la vente et vous vous êtes assuré qu'il applique des mesures de vigilance à l'égard des clients qui sont proportionnées au risque associé à la relation et conformes à celles requises en application de la directive (UE) 2015/849</t>
  </si>
  <si>
    <t xml:space="preserve">Vous lancez un nouveau produit </t>
  </si>
  <si>
    <t>Votre activité (en ce compris celle des intermédiaires ou des apporteurs de clients auxquels vous faites appel) est partiellement ou totalement exercée dans un pays tiers associé à un risque plus élevé de BC/FT ((cf. les facteurs de risques géographiques repris sous le point 1 supra, en ce compris le paradis fiscal)</t>
  </si>
  <si>
    <t>Votre activité (en ce compris celle des intermédiaires ou des apporteurs de clients auxquels vous faites appel) est limitée au territoire de la Belgique ou d’un un pays tiers à risque moins élevé de BC/FT (cf. les facteurs de risques géographiques repris sous le point 1 supra)</t>
  </si>
  <si>
    <t>Pays/Zone géographique</t>
  </si>
  <si>
    <t>JUSTIFICATION</t>
  </si>
  <si>
    <t>III. Définition des situations et classement dans des catégories de risque</t>
  </si>
  <si>
    <t>Définition/explication des termes soulignés                                                                                                                                                                                                                                                                                                                           (Les termes utilisés ci-dessous qui ne sont pas spécifiquement définis ont la signification qui leur est attribuée par la loi du 18 septembre 2017)</t>
  </si>
  <si>
    <t>Bénéficiaire effectif
la personne telle que définie à l’article 4,27° de la loi du 18 septembre 2017.
Pour plus de précisions, veuillez consulter le commentaire de l'article 23 de l’exposé des motifs de la loi du 18 septembre 2017 (pages 99 et suivantes).</t>
  </si>
  <si>
    <t>Pays faisant l’objet de sanctions, d’embargos ou d’autres mesures similaires imposés, par exemple, par l’Union européenne ou par les Nations unies
A cet effet, vous pouvez notamment consulter le site internet de la CTIF : http://www.ctif-cfi.be/website/index.php?option=com_content&amp;view=article&amp;id=66&amp;Itemid=89&amp;lang=fr et le site internet du SPF Finances : https://finances.belgium.be/fr/tresorerie/sanctions-financieres</t>
  </si>
  <si>
    <t xml:space="preserve">Paradis fiscal
Un Etat à fiscalité inexistante ou peu élevée au sens de l'article 39 de la loi du 18 septembre 2017, c'est -à-dire une Etat figurant sur la liste visée à l'article 179 de l’arrêté royal d’exécution du CIR tel que modifié la dernière fois par l'arrêté royal du 01/03/2016 (http://www.etaamb.be/fr/arrete-royal-du-01-mars-2016_n2016003097.html). </t>
  </si>
  <si>
    <t>Combinaisons</t>
  </si>
  <si>
    <r>
      <rPr>
        <b/>
        <sz val="20"/>
        <color theme="4" tint="-0.499984740745262"/>
        <rFont val="Calibri"/>
        <family val="2"/>
      </rPr>
      <t xml:space="preserve">Evaluation des </t>
    </r>
    <r>
      <rPr>
        <b/>
        <sz val="20"/>
        <color theme="4" tint="-0.499984740745262"/>
        <rFont val="Calibri"/>
        <family val="2"/>
        <scheme val="minor"/>
      </rPr>
      <t>risques</t>
    </r>
  </si>
  <si>
    <r>
      <rPr>
        <b/>
        <sz val="18"/>
        <color theme="4" tint="-0.499984740745262"/>
        <rFont val="Calibri"/>
        <family val="2"/>
      </rPr>
      <t xml:space="preserve">Evaluation des </t>
    </r>
    <r>
      <rPr>
        <b/>
        <sz val="18"/>
        <color theme="4" tint="-0.499984740745262"/>
        <rFont val="Calibri"/>
        <family val="2"/>
        <scheme val="minor"/>
      </rPr>
      <t>risques</t>
    </r>
  </si>
  <si>
    <t>Caractéristiques de mes clients</t>
  </si>
  <si>
    <t>risicoverhogend</t>
  </si>
  <si>
    <t>risicoverlagend</t>
  </si>
  <si>
    <t>a.</t>
  </si>
  <si>
    <t>Pertinence des facteurs de risques</t>
  </si>
  <si>
    <t>pertinent</t>
  </si>
  <si>
    <t>non pertinent</t>
  </si>
  <si>
    <t>facteurs qui augmentent le risque</t>
  </si>
  <si>
    <t>facteurs qui diminuent le risque</t>
  </si>
  <si>
    <t>b.</t>
  </si>
  <si>
    <t>Réponses</t>
  </si>
  <si>
    <t>total</t>
  </si>
  <si>
    <t>oui</t>
  </si>
  <si>
    <t>non</t>
  </si>
  <si>
    <t>nombre de facteurs de risque propre à votre organisation</t>
  </si>
  <si>
    <t>Caractéristiques de mes produits/opérations</t>
  </si>
  <si>
    <t>c</t>
  </si>
  <si>
    <t>Evaluation de vos risques</t>
  </si>
  <si>
    <t>nombre de combinaisons identifiés</t>
  </si>
  <si>
    <t>faible</t>
  </si>
  <si>
    <t>standard</t>
  </si>
  <si>
    <t>élévé</t>
  </si>
  <si>
    <t>nombre</t>
  </si>
  <si>
    <t>justification</t>
  </si>
  <si>
    <t>non évalué</t>
  </si>
  <si>
    <t>risque faible</t>
  </si>
  <si>
    <t>risque standard</t>
  </si>
  <si>
    <t>risque élevé</t>
  </si>
  <si>
    <t>risque non évalué</t>
  </si>
  <si>
    <t>nombre de combinaisons pour lesquelles le niveau de risque est justifié</t>
  </si>
  <si>
    <t>nombre de combinaisons pour lesquelles le niveau de risque n'est pas justifié</t>
  </si>
  <si>
    <t>just = oui</t>
  </si>
  <si>
    <t>just = non</t>
  </si>
  <si>
    <t>non pert</t>
  </si>
  <si>
    <t>risque non pertinente</t>
  </si>
  <si>
    <t>Pays ou zones géographiques concernées par mon activité</t>
  </si>
  <si>
    <t>Mes canaux de distribution</t>
  </si>
  <si>
    <t>Définition des situations et classement dans des catégories de risque</t>
  </si>
  <si>
    <t>AANTAL</t>
  </si>
  <si>
    <t>élevé</t>
  </si>
  <si>
    <t>nombres de situations identifiés</t>
  </si>
  <si>
    <t>évaluation du risque justifiée</t>
  </si>
  <si>
    <t>évaluation du risque non justifiée</t>
  </si>
  <si>
    <t>justif ?</t>
  </si>
  <si>
    <t>check</t>
  </si>
  <si>
    <t>fout</t>
  </si>
  <si>
    <t>DASHBOARD "MON EVALUATION GLOBALE DES RISQUES"</t>
  </si>
  <si>
    <t>Autres facteurs de risque (propre à votre organisation):</t>
  </si>
  <si>
    <t>nombre de facteurs de risque "évalué"</t>
  </si>
  <si>
    <t>nombre de facteurs de risque  "non évalué"</t>
  </si>
  <si>
    <t># verhogend</t>
  </si>
  <si>
    <t># verlagend</t>
  </si>
  <si>
    <t xml:space="preserve">gn eval </t>
  </si>
  <si>
    <t>gn eval</t>
  </si>
  <si>
    <t xml:space="preserve">nombre de facteurs de risque </t>
  </si>
  <si>
    <t>nombre de facteurs de risque "non évalué"</t>
  </si>
  <si>
    <t>c.</t>
  </si>
  <si>
    <t>retour vers "évaluation globale des risques"</t>
  </si>
  <si>
    <t xml:space="preserve">Le tableau ci-dessous reprend une liste des principaux produits d'assurance-vie. Cette liste n'est pas exhaustive et doit être complétée ou afinée en tenant compte des produits que vous commercialisez effectivement et des caractéristiques de ces produits, tout en prenant en considération les facteurs de risques identifiés comme étant pertinents.  </t>
  </si>
  <si>
    <t>Branche 21 fiscalisée</t>
  </si>
  <si>
    <t>Branche 21 non fiscalisée</t>
  </si>
  <si>
    <t>Branche 23</t>
  </si>
  <si>
    <t>Branche 26</t>
  </si>
  <si>
    <t>Branche 22 (assurance nuptialité et natalité)</t>
  </si>
  <si>
    <t>Assurances du 2ème pilier pour travailleurs salariés</t>
  </si>
  <si>
    <t>Assurances du 2ème pilier pour travailleurs indépendants</t>
  </si>
  <si>
    <t>Assurances dirigeants d'entreprise</t>
  </si>
  <si>
    <t>Assurances groupe pour indépendants</t>
  </si>
  <si>
    <t>Engagements de pension individuels</t>
  </si>
  <si>
    <r>
      <rPr>
        <b/>
        <u/>
        <sz val="13"/>
        <rFont val="Calibri"/>
        <family val="2"/>
        <scheme val="minor"/>
      </rPr>
      <t xml:space="preserve">III. </t>
    </r>
    <r>
      <rPr>
        <b/>
        <u/>
        <sz val="13"/>
        <rFont val="Calibri"/>
        <family val="2"/>
      </rPr>
      <t>Définition des catégories de risque</t>
    </r>
    <r>
      <rPr>
        <b/>
        <u/>
        <sz val="13"/>
        <rFont val="Calibri"/>
        <family val="2"/>
        <scheme val="minor"/>
      </rPr>
      <t xml:space="preserve"> </t>
    </r>
    <r>
      <rPr>
        <b/>
        <sz val="13"/>
        <rFont val="Calibri"/>
        <family val="2"/>
        <scheme val="minor"/>
      </rPr>
      <t xml:space="preserve">
Vous définissez les situations auxquelles vous êtes le plus souvent confronté dans le cadre de votre activité en associant différentes combinaisons que vous avez établies dans les tableaux ci-dessus.
Vous attribuez ensuite un niveau de risque à chacune des situations que vous avez définies. Pour ce faire, vous pouvez décider d’attribuer plus de poids à certains facteurs de risques que vous estimez particulièrement pertinents, ou, à l’inverse, de sous-pondérer certains facteurs de risques que vous estimeriez moins importants. Vous regroupez ensuite les situations qui appellent des mesures de vigilance identiques au sein d’une même catégorie de risque que vous définissez. 
Attention : certains facteurs de risque impliquent à eux seuls de classer une situation dans une catégorie de risque à laquelle est associé un niveau de risque élevé, notamment les cas nécessitant l’application de mesures de vigilance accrue visés au Titre 3, Chapitre 2 de la loi du 18 septembre 2017 (ex : clients établis dans des pays tiers à haut risque, opérations ayant un lien avec un  « paradis fiscal », opérations effectuées avec des PPE, des membres de leur famille ou des personnes connues pour y être étroitement associées).  
Attention : Le tableau ci-dessous propose à titre d'exemple 3 catégories auxquelles correspondent des niveaux de risques différents (faible, standard et élevé). Le nombre de catégories devrait dépendre de votre taille et de la nature de vos activités, étant entendu qu'au minimum deux catégories devraient être créées : l'une regroupant les situations présentant des risques standards, l'autre celles présentant des risques élevés. </t>
    </r>
  </si>
  <si>
    <t>Produit/   opération</t>
  </si>
  <si>
    <r>
      <t>Pays tiers à haut risque :
Les pays tiers à haut risque sont définis par l’article 4,9° de la loi du 18 septembre 2017 comme étant les pays tiers (i.e. pays n'étant pas partie à l'Accord sur l'Espace économique européen (art. 4, 8°, de la loi du 18 septembre 2017)) dont les dispositifs en matière de lutte contre le BC/FT sont identifiés par la Commission européenne, conformément à l’article 9 de la Directive 2015/849, comme présentant des carences stratégiques qui font peser une menace significative sur le système financier de l’Union européenne, ou qui présente un risque géographique identifié comme élevé par le Groupe d’action financière, le Comité ministériel de coordination de la lutte contre le blanchiment de capitaux d’origine illicite, le Conseil National de Sécurité ou les entités assujetties. 
Il s’agit en particulier des pays et territoires repris sur la liste du GAFI comme étant des pays et territoires non coopératifs. 
Vous pouvez, à cet effet, notamment consulter le site internet du SPF Finances : https://finances.belgium.be/fr/pays-hauts-risques.</t>
    </r>
    <r>
      <rPr>
        <sz val="11"/>
        <rFont val="Calibri"/>
        <family val="2"/>
        <scheme val="minor"/>
      </rPr>
      <t xml:space="preserve"> Attention toutefois que la FSMA ne peut s'assurer du fait que ces sites internet sont à jour.</t>
    </r>
    <r>
      <rPr>
        <sz val="11"/>
        <color theme="1"/>
        <rFont val="Calibri"/>
        <family val="2"/>
        <scheme val="minor"/>
      </rPr>
      <t xml:space="preserve">
</t>
    </r>
  </si>
  <si>
    <t>PPE
PPE = personne politiquement exposée :
La personne telle que définie à l’article 4,28° de la loi du 18 septembre 2017 : "une personne physique qui occupe ou a occupé une fonction publique importante et, notamment :
a) les chefs d’Etat, les chefs de gouvernement, les ministres et les secrétaires d’Etat;
b) les parlementaires ou les membres d’organes législatifs similaires;
c) les membres des organes dirigeants des partis politiques;
d) les membres des cours suprêmes, des cours constitutionnelles ou d’autres hautes juridictions, y compris administratives, dont les décisions ne sont pas susceptibles de recours, sauf circonstances exceptionnelles;
e) les membres des cours des comptes ou des conseils ou directoires des banques centrales;
f) les ambassadeurs, les consuls, les chargés d’affaires et les officiers supérieurs des forces armées;
g) les membres des organes d’administration, de direction ou de surveillance des entreprises publiques;
h) les directeurs, les directeurs adjoints et les membres du conseil d’une organisation internationale, ou les personnes qui occupent une position équivalente en son sein".
L'article 4,29° de la loi du 18 septembre 2017 définit ce qu'il y a lieu d'entendre par "membre de la famille" et l'article 4,30° définiti ce qu'il y a lieu d'entendre par "personnes connues pour être étroitement associées".
Pour plus de précisions, veuillez consulter l’exposé des motifs (pages 147 et suivantes).</t>
  </si>
  <si>
    <r>
      <rPr>
        <b/>
        <u/>
        <sz val="13"/>
        <rFont val="Calibri"/>
        <family val="2"/>
        <scheme val="minor"/>
      </rPr>
      <t>I. Identification des facteurs de risque</t>
    </r>
    <r>
      <rPr>
        <b/>
        <sz val="13"/>
        <rFont val="Calibri"/>
        <family val="2"/>
        <scheme val="minor"/>
      </rPr>
      <t xml:space="preserve">
Vous identifiez les risques de BC/FT auxquels vous êtes exposés, tenant compte de votre activité. 
Pour ce faire, les tableaux ci-dessous regroupent, par catégorie de risque (clientèles, produits/opérations, pays/zones géographiques et canaux de distribution) une liste de facteurs de risque qui sont susceptibles de contribuer à augmenter ou diminuer votre niveau de risque de BC/FT. Dans chaque tableau, vous indiquez les facteurs de risques qui sont pertinents pour votre activité. La liste des facteurs de risque n'est pas exhaustive. Il s'indique donc de compléter chaque tableau avec les facteurs de risque qui sont pertinents pour votre activité et qui ne seraient pas repris dans ces tableaux.
</t>
    </r>
    <r>
      <rPr>
        <b/>
        <u/>
        <sz val="13"/>
        <rFont val="Calibri"/>
        <family val="2"/>
        <scheme val="minor"/>
      </rPr>
      <t>II. Evaluation des facteurs de risque identifiés</t>
    </r>
    <r>
      <rPr>
        <b/>
        <sz val="13"/>
        <rFont val="Calibri"/>
        <family val="2"/>
        <scheme val="minor"/>
      </rPr>
      <t xml:space="preserve">
Dans chaque tableau prévu pour l’évaluation des risques identifiés associés aux catégories de risque (clients, produits/opérations, pays/zones géographiques, et canaux de distribution), vous regroupez différents facteurs de risques dont la combinaison correspond à votre activité.
Vous associez ensuite à chacune des situations un niveau de risque (exemple : faible, standard, élevé). 
Vous tenez au moins compte des variables visées à l’annexe I de la loi du 18 septembre 2017 (la finalité de la relation d'affaire, le volume des opérations effectuées et  la régularité ou la durée de la relation d'affaires). Vous prenez également en compte tout autre élément susceptible d’influencer votre évaluation. Vous justifiez ensuite votre appréciation du niveau de risque associé à chaque situation dans la colonne « justification ».</t>
    </r>
  </si>
  <si>
    <t xml:space="preserve">Le tableau "Mon évaluation globale des risques" est destiné aux courtiers d'assurances qui exercent leurs activités professionnelles dans une ou plusieurs branches d'assurance-vie, aux autres intermédiaires d'assurances (agents) qui exercent leurs activités professionnelles dans une ou plusieurs branches d'assurance-vie en dehors de tout contrat d'agence exclusive et aux succursales en Belgique de personnes exerçant des activités équivalentes relevant du droit d'un autre Etat membre. 
Il est conçu pour vous aider à réaliser votre évaluation globale des risques de BC/FT. Ce tableau ne doit pas être utilisé de manière obligatoire. Si vous l'utilisez, il devra, le cas échéant, être adapté tenant compte des spécificités de votre activité. Vous pouvez aussi choisir de réaliser votre évaluation globale des risques selon une autre approche. En toute hypothèse, vous devez être en mesure de démontrer à la FSMA, sur la base de documents, que votre approche permet de satisfaire aux obligations de la loi du 18 septembre 2017.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</si>
</sst>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42" x14ac:knownFonts="1">
    <font>
      <sz val="11"/>
      <color theme="1"/>
      <name val="Calibri"/>
      <family val="2"/>
      <scheme val="minor"/>
    </font>
    <font>
      <b/>
      <sz val="11"/>
      <color theme="1"/>
      <name val="Calibri"/>
      <family val="2"/>
      <scheme val="minor"/>
    </font>
    <font>
      <b/>
      <sz val="14"/>
      <color theme="1"/>
      <name val="Calibri"/>
      <family val="2"/>
      <scheme val="minor"/>
    </font>
    <font>
      <sz val="11"/>
      <color theme="4" tint="-0.499984740745262"/>
      <name val="Calibri"/>
      <family val="2"/>
      <scheme val="minor"/>
    </font>
    <font>
      <b/>
      <sz val="36"/>
      <color theme="4" tint="-0.499984740745262"/>
      <name val="Calibri"/>
      <family val="2"/>
      <scheme val="minor"/>
    </font>
    <font>
      <b/>
      <sz val="14"/>
      <color theme="4" tint="-0.499984740745262"/>
      <name val="Calibri"/>
      <family val="2"/>
      <scheme val="minor"/>
    </font>
    <font>
      <b/>
      <sz val="14"/>
      <color rgb="FF002060"/>
      <name val="Calibri"/>
      <family val="2"/>
      <scheme val="minor"/>
    </font>
    <font>
      <i/>
      <sz val="11"/>
      <color theme="1"/>
      <name val="Calibri"/>
      <family val="2"/>
      <scheme val="minor"/>
    </font>
    <font>
      <b/>
      <sz val="12"/>
      <color rgb="FF002060"/>
      <name val="Calibri"/>
      <family val="2"/>
      <scheme val="minor"/>
    </font>
    <font>
      <sz val="11"/>
      <name val="Calibri"/>
      <family val="2"/>
      <scheme val="minor"/>
    </font>
    <font>
      <b/>
      <sz val="14"/>
      <color rgb="FFFF0000"/>
      <name val="Calibri"/>
      <family val="2"/>
      <scheme val="minor"/>
    </font>
    <font>
      <sz val="11"/>
      <color rgb="FF002060"/>
      <name val="Calibri"/>
      <family val="2"/>
      <scheme val="minor"/>
    </font>
    <font>
      <b/>
      <sz val="14"/>
      <name val="Calibri"/>
      <family val="2"/>
      <scheme val="minor"/>
    </font>
    <font>
      <b/>
      <sz val="18"/>
      <color theme="4" tint="-0.499984740745262"/>
      <name val="Calibri"/>
      <family val="2"/>
      <scheme val="minor"/>
    </font>
    <font>
      <b/>
      <sz val="13"/>
      <name val="Calibri"/>
      <family val="2"/>
      <scheme val="minor"/>
    </font>
    <font>
      <b/>
      <sz val="13"/>
      <color rgb="FF002060"/>
      <name val="Calibri"/>
      <family val="2"/>
      <scheme val="minor"/>
    </font>
    <font>
      <b/>
      <sz val="11"/>
      <color rgb="FF002060"/>
      <name val="Calibri"/>
      <family val="2"/>
      <scheme val="minor"/>
    </font>
    <font>
      <b/>
      <sz val="24"/>
      <color theme="1"/>
      <name val="Calibri"/>
      <family val="2"/>
      <scheme val="minor"/>
    </font>
    <font>
      <b/>
      <sz val="18"/>
      <color theme="4" tint="-0.499984740745262"/>
      <name val="Calibri"/>
      <family val="2"/>
    </font>
    <font>
      <b/>
      <sz val="18"/>
      <color rgb="FF002060"/>
      <name val="Calibri"/>
      <family val="2"/>
      <scheme val="minor"/>
    </font>
    <font>
      <b/>
      <sz val="20"/>
      <color theme="1"/>
      <name val="Calibri"/>
      <family val="2"/>
      <scheme val="minor"/>
    </font>
    <font>
      <b/>
      <sz val="13"/>
      <color theme="1"/>
      <name val="Calibri"/>
      <family val="2"/>
      <scheme val="minor"/>
    </font>
    <font>
      <sz val="11"/>
      <color theme="1"/>
      <name val="Calibri"/>
      <family val="2"/>
    </font>
    <font>
      <b/>
      <u/>
      <sz val="13"/>
      <name val="Calibri"/>
      <family val="2"/>
    </font>
    <font>
      <b/>
      <u/>
      <sz val="13"/>
      <name val="Calibri"/>
      <family val="2"/>
      <scheme val="minor"/>
    </font>
    <font>
      <u/>
      <sz val="11"/>
      <color theme="10"/>
      <name val="Calibri"/>
      <family val="2"/>
      <scheme val="minor"/>
    </font>
    <font>
      <b/>
      <sz val="18"/>
      <color theme="10"/>
      <name val="Calibri"/>
      <family val="2"/>
      <scheme val="minor"/>
    </font>
    <font>
      <sz val="11"/>
      <color rgb="FFFF0000"/>
      <name val="Calibri"/>
      <family val="2"/>
      <scheme val="minor"/>
    </font>
    <font>
      <b/>
      <sz val="20"/>
      <color theme="4" tint="-0.499984740745262"/>
      <name val="Calibri"/>
      <family val="2"/>
      <scheme val="minor"/>
    </font>
    <font>
      <b/>
      <sz val="20"/>
      <color theme="4" tint="-0.499984740745262"/>
      <name val="Calibri"/>
      <family val="2"/>
    </font>
    <font>
      <sz val="11"/>
      <color theme="1"/>
      <name val="Calibri"/>
      <family val="2"/>
      <scheme val="minor"/>
    </font>
    <font>
      <b/>
      <i/>
      <sz val="11"/>
      <color rgb="FF002060"/>
      <name val="Calibri"/>
      <family val="2"/>
      <scheme val="minor"/>
    </font>
    <font>
      <b/>
      <sz val="11"/>
      <name val="Calibri"/>
      <family val="2"/>
      <scheme val="minor"/>
    </font>
    <font>
      <b/>
      <i/>
      <sz val="11"/>
      <color theme="1"/>
      <name val="Calibri"/>
      <family val="2"/>
      <scheme val="minor"/>
    </font>
    <font>
      <b/>
      <i/>
      <u/>
      <sz val="11"/>
      <color theme="1"/>
      <name val="Calibri"/>
      <family val="2"/>
      <scheme val="minor"/>
    </font>
    <font>
      <b/>
      <u/>
      <sz val="11"/>
      <color theme="1"/>
      <name val="Calibri"/>
      <family val="2"/>
      <scheme val="minor"/>
    </font>
    <font>
      <b/>
      <sz val="16"/>
      <color theme="1"/>
      <name val="Calibri"/>
      <family val="2"/>
      <scheme val="minor"/>
    </font>
    <font>
      <b/>
      <i/>
      <sz val="16"/>
      <color theme="1"/>
      <name val="Calibri"/>
      <family val="2"/>
      <scheme val="minor"/>
    </font>
    <font>
      <sz val="11"/>
      <color theme="1"/>
      <name val="Wingdings"/>
      <charset val="2"/>
    </font>
    <font>
      <u/>
      <sz val="11"/>
      <color theme="1"/>
      <name val="Calibri"/>
      <family val="2"/>
      <scheme val="minor"/>
    </font>
    <font>
      <b/>
      <i/>
      <sz val="11"/>
      <color rgb="FF0070C0"/>
      <name val="Calibri"/>
      <family val="2"/>
      <scheme val="minor"/>
    </font>
    <font>
      <b/>
      <i/>
      <sz val="1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2"/>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0" tint="-0.14999847407452621"/>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medium">
        <color indexed="64"/>
      </left>
      <right style="medium">
        <color indexed="64"/>
      </right>
      <top/>
      <bottom style="medium">
        <color indexed="64"/>
      </bottom>
      <diagonal/>
    </border>
    <border>
      <left style="medium">
        <color indexed="64"/>
      </left>
      <right/>
      <top style="thin">
        <color indexed="64"/>
      </top>
      <bottom style="thin">
        <color indexed="64"/>
      </bottom>
      <diagonal/>
    </border>
    <border>
      <left style="thin">
        <color indexed="64"/>
      </left>
      <right/>
      <top style="thin">
        <color indexed="64"/>
      </top>
      <bottom/>
      <diagonal/>
    </border>
  </borders>
  <cellStyleXfs count="3">
    <xf numFmtId="0" fontId="0" fillId="0" borderId="0"/>
    <xf numFmtId="0" fontId="25" fillId="0" borderId="0" applyNumberFormat="0" applyFill="0" applyBorder="0" applyAlignment="0" applyProtection="0"/>
    <xf numFmtId="9" fontId="30" fillId="0" borderId="0" applyFont="0" applyFill="0" applyBorder="0" applyAlignment="0" applyProtection="0"/>
  </cellStyleXfs>
  <cellXfs count="242">
    <xf numFmtId="0" fontId="0" fillId="0" borderId="0" xfId="0"/>
    <xf numFmtId="0" fontId="0" fillId="0" borderId="1" xfId="0" applyBorder="1" applyAlignment="1">
      <alignment wrapText="1"/>
    </xf>
    <xf numFmtId="0" fontId="0" fillId="0" borderId="1" xfId="0" applyBorder="1" applyAlignment="1">
      <alignment horizontal="left" vertical="top" wrapText="1"/>
    </xf>
    <xf numFmtId="0" fontId="5" fillId="4" borderId="1" xfId="0" applyFont="1" applyFill="1" applyBorder="1" applyAlignment="1">
      <alignment horizontal="center" vertical="center"/>
    </xf>
    <xf numFmtId="0" fontId="5" fillId="5" borderId="0" xfId="0" applyFont="1" applyFill="1" applyAlignment="1">
      <alignment horizontal="center" vertical="center"/>
    </xf>
    <xf numFmtId="0" fontId="7" fillId="0" borderId="0" xfId="0" applyFont="1"/>
    <xf numFmtId="0" fontId="0" fillId="0" borderId="1" xfId="0" applyBorder="1"/>
    <xf numFmtId="0" fontId="0" fillId="7" borderId="1" xfId="0" applyFill="1" applyBorder="1"/>
    <xf numFmtId="0" fontId="0" fillId="9" borderId="1" xfId="0" applyFill="1" applyBorder="1"/>
    <xf numFmtId="0" fontId="4" fillId="0" borderId="0" xfId="0" applyFont="1" applyAlignment="1">
      <alignment horizontal="center"/>
    </xf>
    <xf numFmtId="0" fontId="0" fillId="7" borderId="9" xfId="0" applyFill="1" applyBorder="1" applyAlignment="1">
      <alignment wrapText="1"/>
    </xf>
    <xf numFmtId="0" fontId="5" fillId="5" borderId="0" xfId="0" applyFont="1" applyFill="1" applyAlignment="1">
      <alignment horizontal="center" vertical="top"/>
    </xf>
    <xf numFmtId="0" fontId="0" fillId="0" borderId="0" xfId="0" applyAlignment="1">
      <alignment vertical="top"/>
    </xf>
    <xf numFmtId="0" fontId="5" fillId="5" borderId="0" xfId="0" applyFont="1" applyFill="1" applyAlignment="1">
      <alignment horizontal="left" vertical="top"/>
    </xf>
    <xf numFmtId="0" fontId="0" fillId="0" borderId="0" xfId="0" applyAlignment="1">
      <alignment horizontal="left" vertical="top"/>
    </xf>
    <xf numFmtId="0" fontId="0" fillId="7" borderId="6" xfId="0" applyFill="1" applyBorder="1"/>
    <xf numFmtId="0" fontId="0" fillId="7" borderId="1" xfId="0" applyFill="1" applyBorder="1" applyAlignment="1">
      <alignment wrapText="1"/>
    </xf>
    <xf numFmtId="0" fontId="0" fillId="10" borderId="1" xfId="0" applyFill="1" applyBorder="1" applyAlignment="1">
      <alignment wrapText="1"/>
    </xf>
    <xf numFmtId="0" fontId="0" fillId="10" borderId="1" xfId="0" applyFill="1" applyBorder="1"/>
    <xf numFmtId="0" fontId="3" fillId="8" borderId="5" xfId="0" applyFont="1" applyFill="1" applyBorder="1" applyAlignment="1">
      <alignment horizontal="center" vertical="top"/>
    </xf>
    <xf numFmtId="0" fontId="5" fillId="7" borderId="1" xfId="0" applyFont="1" applyFill="1" applyBorder="1" applyAlignment="1">
      <alignment horizontal="center" vertical="center" wrapText="1"/>
    </xf>
    <xf numFmtId="0" fontId="5" fillId="10" borderId="1" xfId="0" applyFont="1" applyFill="1" applyBorder="1" applyAlignment="1">
      <alignment horizontal="center" vertical="center" wrapText="1"/>
    </xf>
    <xf numFmtId="0" fontId="5" fillId="8" borderId="1" xfId="0" applyFont="1" applyFill="1" applyBorder="1" applyAlignment="1">
      <alignment horizontal="center" vertical="center" wrapText="1"/>
    </xf>
    <xf numFmtId="0" fontId="9" fillId="8" borderId="5" xfId="0" applyFont="1" applyFill="1" applyBorder="1" applyAlignment="1">
      <alignment horizontal="left" vertical="top" wrapText="1"/>
    </xf>
    <xf numFmtId="0" fontId="5" fillId="6" borderId="6" xfId="0" applyFont="1" applyFill="1" applyBorder="1" applyAlignment="1">
      <alignment horizontal="center" vertical="center" wrapText="1"/>
    </xf>
    <xf numFmtId="0" fontId="0" fillId="0" borderId="6" xfId="0" applyBorder="1"/>
    <xf numFmtId="0" fontId="7" fillId="0" borderId="6" xfId="0" applyFont="1" applyBorder="1"/>
    <xf numFmtId="0" fontId="0" fillId="0" borderId="3" xfId="0" applyBorder="1"/>
    <xf numFmtId="0" fontId="7" fillId="0" borderId="3" xfId="0" applyFont="1" applyBorder="1"/>
    <xf numFmtId="0" fontId="2" fillId="2" borderId="1" xfId="0" applyFont="1" applyFill="1" applyBorder="1" applyAlignment="1">
      <alignment horizontal="center" vertical="center" wrapText="1"/>
    </xf>
    <xf numFmtId="0" fontId="0" fillId="7" borderId="9" xfId="0" applyFill="1" applyBorder="1" applyAlignment="1">
      <alignment horizontal="left" vertical="top" wrapText="1"/>
    </xf>
    <xf numFmtId="0" fontId="1" fillId="0" borderId="1" xfId="0" applyFont="1" applyBorder="1" applyAlignment="1">
      <alignment horizontal="left" vertical="top" wrapText="1"/>
    </xf>
    <xf numFmtId="0" fontId="3" fillId="8" borderId="1" xfId="0" applyFont="1" applyFill="1" applyBorder="1" applyAlignment="1">
      <alignment horizontal="left" vertical="top" wrapText="1"/>
    </xf>
    <xf numFmtId="0" fontId="9" fillId="8" borderId="1" xfId="0" applyFont="1" applyFill="1" applyBorder="1" applyAlignment="1">
      <alignment horizontal="left" vertical="top" wrapText="1"/>
    </xf>
    <xf numFmtId="0" fontId="0" fillId="7" borderId="1" xfId="0" applyFill="1" applyBorder="1" applyAlignment="1">
      <alignment horizontal="left" vertical="top" wrapText="1"/>
    </xf>
    <xf numFmtId="0" fontId="9" fillId="8" borderId="1" xfId="0" applyFont="1" applyFill="1" applyBorder="1" applyAlignment="1">
      <alignment horizontal="left" vertical="top"/>
    </xf>
    <xf numFmtId="0" fontId="8" fillId="0" borderId="1" xfId="0" applyFont="1" applyBorder="1" applyAlignment="1">
      <alignment horizontal="center" vertical="center"/>
    </xf>
    <xf numFmtId="0" fontId="0" fillId="0" borderId="3" xfId="0" applyBorder="1" applyAlignment="1">
      <alignment horizontal="left" vertical="top" wrapText="1"/>
    </xf>
    <xf numFmtId="0" fontId="0" fillId="7" borderId="1" xfId="0" quotePrefix="1" applyFill="1" applyBorder="1" applyAlignment="1">
      <alignment horizontal="left" vertical="top" wrapText="1"/>
    </xf>
    <xf numFmtId="0" fontId="0" fillId="9" borderId="1" xfId="0" applyFill="1" applyBorder="1" applyAlignment="1">
      <alignment horizontal="left" vertical="top" wrapText="1"/>
    </xf>
    <xf numFmtId="0" fontId="8" fillId="0" borderId="1" xfId="0" applyFont="1" applyBorder="1" applyAlignment="1">
      <alignment horizontal="center" vertical="center" wrapText="1"/>
    </xf>
    <xf numFmtId="0" fontId="8" fillId="0" borderId="6" xfId="0" applyFont="1" applyBorder="1" applyAlignment="1">
      <alignment horizontal="center" vertical="center" wrapText="1"/>
    </xf>
    <xf numFmtId="0" fontId="9" fillId="7" borderId="1" xfId="0" applyFont="1" applyFill="1" applyBorder="1" applyAlignment="1">
      <alignment horizontal="left" vertical="top" wrapText="1"/>
    </xf>
    <xf numFmtId="0" fontId="9" fillId="9" borderId="1" xfId="0" applyFont="1" applyFill="1" applyBorder="1" applyAlignment="1">
      <alignment horizontal="left" vertical="top" wrapText="1"/>
    </xf>
    <xf numFmtId="0" fontId="9" fillId="9" borderId="5" xfId="0" applyFont="1" applyFill="1" applyBorder="1" applyAlignment="1">
      <alignment horizontal="left" vertical="top" wrapText="1"/>
    </xf>
    <xf numFmtId="0" fontId="0" fillId="0" borderId="4" xfId="0" applyBorder="1"/>
    <xf numFmtId="0" fontId="7" fillId="5" borderId="6" xfId="0" applyFont="1" applyFill="1" applyBorder="1"/>
    <xf numFmtId="0" fontId="0" fillId="5" borderId="6" xfId="0" applyFill="1" applyBorder="1"/>
    <xf numFmtId="0" fontId="11" fillId="0" borderId="5" xfId="0" applyFont="1" applyBorder="1" applyAlignment="1">
      <alignment horizontal="left" vertical="top"/>
    </xf>
    <xf numFmtId="0" fontId="11" fillId="5" borderId="0" xfId="0" applyFont="1" applyFill="1" applyAlignment="1">
      <alignment horizontal="left"/>
    </xf>
    <xf numFmtId="0" fontId="0" fillId="5" borderId="0" xfId="0" applyFill="1"/>
    <xf numFmtId="0" fontId="3" fillId="5" borderId="0" xfId="0" applyFont="1" applyFill="1" applyAlignment="1">
      <alignment horizontal="center" vertical="center"/>
    </xf>
    <xf numFmtId="0" fontId="17" fillId="5" borderId="0" xfId="0" applyFont="1" applyFill="1" applyAlignment="1">
      <alignment horizontal="center" vertical="center" textRotation="90"/>
    </xf>
    <xf numFmtId="0" fontId="11" fillId="5" borderId="0" xfId="0" applyFont="1" applyFill="1" applyAlignment="1">
      <alignment horizontal="left" vertical="top" wrapText="1"/>
    </xf>
    <xf numFmtId="0" fontId="11" fillId="5" borderId="0" xfId="0" applyFont="1" applyFill="1" applyAlignment="1">
      <alignment vertical="top" wrapText="1"/>
    </xf>
    <xf numFmtId="0" fontId="11" fillId="0" borderId="5" xfId="0" applyFont="1" applyBorder="1" applyAlignment="1">
      <alignment horizontal="left" vertical="top" wrapText="1"/>
    </xf>
    <xf numFmtId="0" fontId="6" fillId="3" borderId="1" xfId="0" applyFont="1" applyFill="1" applyBorder="1" applyAlignment="1">
      <alignment horizontal="center" vertical="center"/>
    </xf>
    <xf numFmtId="0" fontId="16" fillId="6" borderId="5" xfId="0" applyFont="1" applyFill="1" applyBorder="1" applyAlignment="1">
      <alignment wrapText="1"/>
    </xf>
    <xf numFmtId="0" fontId="16" fillId="6" borderId="6" xfId="0" applyFont="1" applyFill="1" applyBorder="1"/>
    <xf numFmtId="0" fontId="11" fillId="0" borderId="5" xfId="0" applyFont="1" applyBorder="1" applyAlignment="1">
      <alignment vertical="top"/>
    </xf>
    <xf numFmtId="0" fontId="6" fillId="3" borderId="5" xfId="0" applyFont="1" applyFill="1" applyBorder="1" applyAlignment="1">
      <alignment horizontal="left" vertical="center" wrapText="1"/>
    </xf>
    <xf numFmtId="0" fontId="15" fillId="0" borderId="5" xfId="0" applyFont="1" applyBorder="1" applyAlignment="1">
      <alignment horizontal="center" vertical="center" wrapText="1"/>
    </xf>
    <xf numFmtId="0" fontId="11" fillId="5" borderId="1" xfId="0" applyFont="1" applyFill="1" applyBorder="1" applyAlignment="1">
      <alignment horizontal="left" vertical="top" wrapText="1"/>
    </xf>
    <xf numFmtId="0" fontId="11" fillId="10" borderId="6" xfId="0" applyFont="1" applyFill="1" applyBorder="1" applyAlignment="1">
      <alignment horizontal="center" vertical="top" wrapText="1"/>
    </xf>
    <xf numFmtId="0" fontId="11" fillId="10" borderId="8" xfId="0" applyFont="1" applyFill="1" applyBorder="1" applyAlignment="1">
      <alignment horizontal="center" vertical="top" wrapText="1"/>
    </xf>
    <xf numFmtId="0" fontId="11" fillId="10" borderId="7" xfId="0" applyFont="1" applyFill="1" applyBorder="1" applyAlignment="1">
      <alignment horizontal="center" vertical="top" wrapText="1"/>
    </xf>
    <xf numFmtId="0" fontId="22" fillId="0" borderId="0" xfId="0" applyFont="1"/>
    <xf numFmtId="0" fontId="15" fillId="0" borderId="10" xfId="0" applyFont="1" applyBorder="1" applyAlignment="1">
      <alignment horizontal="center" vertical="center" wrapText="1"/>
    </xf>
    <xf numFmtId="0" fontId="21" fillId="0" borderId="0" xfId="0" applyFont="1" applyAlignment="1">
      <alignment horizontal="left" vertical="top" wrapText="1"/>
    </xf>
    <xf numFmtId="0" fontId="21" fillId="0" borderId="10" xfId="0" applyFont="1" applyBorder="1" applyAlignment="1">
      <alignment horizontal="left" vertical="top" wrapText="1"/>
    </xf>
    <xf numFmtId="0" fontId="1" fillId="0" borderId="1" xfId="0" applyFont="1" applyBorder="1" applyAlignment="1">
      <alignment horizontal="center" vertical="center" wrapText="1"/>
    </xf>
    <xf numFmtId="0" fontId="0" fillId="0" borderId="0" xfId="0" applyAlignment="1">
      <alignment horizontal="center"/>
    </xf>
    <xf numFmtId="0" fontId="31" fillId="5" borderId="10" xfId="0" applyFont="1" applyFill="1" applyBorder="1" applyAlignment="1">
      <alignment horizontal="center" vertical="center" wrapText="1"/>
    </xf>
    <xf numFmtId="0" fontId="9" fillId="5" borderId="0" xfId="0" applyFont="1" applyFill="1" applyAlignment="1">
      <alignment horizontal="center"/>
    </xf>
    <xf numFmtId="0" fontId="1" fillId="0" borderId="0" xfId="0" applyFont="1" applyAlignment="1">
      <alignment horizontal="center"/>
    </xf>
    <xf numFmtId="0" fontId="33" fillId="0" borderId="0" xfId="0" applyFont="1" applyAlignment="1">
      <alignment horizontal="center"/>
    </xf>
    <xf numFmtId="0" fontId="1" fillId="0" borderId="0" xfId="0" applyFont="1"/>
    <xf numFmtId="0" fontId="33" fillId="0" borderId="0" xfId="0" applyFont="1"/>
    <xf numFmtId="0" fontId="34" fillId="0" borderId="0" xfId="0" applyFont="1"/>
    <xf numFmtId="0" fontId="31" fillId="5" borderId="5" xfId="0" applyFont="1" applyFill="1" applyBorder="1" applyAlignment="1">
      <alignment horizontal="center" vertical="center" wrapText="1"/>
    </xf>
    <xf numFmtId="164" fontId="0" fillId="0" borderId="0" xfId="2" applyNumberFormat="1" applyFont="1"/>
    <xf numFmtId="0" fontId="35" fillId="0" borderId="0" xfId="0" applyFont="1"/>
    <xf numFmtId="0" fontId="33" fillId="3" borderId="11" xfId="0" applyFont="1" applyFill="1" applyBorder="1" applyAlignment="1">
      <alignment horizontal="center"/>
    </xf>
    <xf numFmtId="0" fontId="27" fillId="5" borderId="0" xfId="0" applyFont="1" applyFill="1"/>
    <xf numFmtId="0" fontId="27" fillId="0" borderId="0" xfId="0" applyFont="1"/>
    <xf numFmtId="0" fontId="1" fillId="6" borderId="11" xfId="0" applyFont="1" applyFill="1" applyBorder="1" applyAlignment="1">
      <alignment horizontal="center"/>
    </xf>
    <xf numFmtId="0" fontId="33" fillId="6" borderId="11" xfId="0" applyFont="1" applyFill="1" applyBorder="1" applyAlignment="1">
      <alignment horizontal="center"/>
    </xf>
    <xf numFmtId="0" fontId="6" fillId="11" borderId="5" xfId="0" applyFont="1" applyFill="1" applyBorder="1" applyAlignment="1">
      <alignment horizontal="center" vertical="center"/>
    </xf>
    <xf numFmtId="0" fontId="5" fillId="11" borderId="5" xfId="0" applyFont="1" applyFill="1" applyBorder="1" applyAlignment="1">
      <alignment horizontal="center" vertical="center"/>
    </xf>
    <xf numFmtId="0" fontId="6" fillId="11" borderId="1" xfId="0" applyFont="1" applyFill="1" applyBorder="1" applyAlignment="1">
      <alignment horizontal="center" vertical="center"/>
    </xf>
    <xf numFmtId="0" fontId="1" fillId="0" borderId="23" xfId="0" applyFont="1" applyBorder="1" applyAlignment="1">
      <alignment horizontal="center" vertical="center" wrapText="1"/>
    </xf>
    <xf numFmtId="0" fontId="0" fillId="5" borderId="5" xfId="0" applyFill="1" applyBorder="1" applyAlignment="1">
      <alignment horizontal="left" vertical="top" wrapText="1"/>
    </xf>
    <xf numFmtId="0" fontId="40" fillId="5" borderId="1" xfId="0" applyFont="1" applyFill="1" applyBorder="1" applyAlignment="1">
      <alignment horizontal="left" vertical="top" wrapText="1"/>
    </xf>
    <xf numFmtId="0" fontId="6" fillId="5" borderId="13" xfId="0" applyFont="1" applyFill="1" applyBorder="1" applyAlignment="1">
      <alignment horizontal="center" vertical="center"/>
    </xf>
    <xf numFmtId="0" fontId="37" fillId="5" borderId="0" xfId="0" applyFont="1" applyFill="1" applyAlignment="1">
      <alignment horizontal="center" vertical="center" wrapText="1"/>
    </xf>
    <xf numFmtId="0" fontId="1" fillId="5" borderId="0" xfId="0" applyFont="1" applyFill="1"/>
    <xf numFmtId="164" fontId="0" fillId="5" borderId="0" xfId="2" applyNumberFormat="1" applyFont="1" applyFill="1"/>
    <xf numFmtId="0" fontId="33" fillId="5" borderId="0" xfId="0" applyFont="1" applyFill="1"/>
    <xf numFmtId="0" fontId="17" fillId="5" borderId="12" xfId="0" applyFont="1" applyFill="1" applyBorder="1" applyAlignment="1">
      <alignment vertical="center" textRotation="90"/>
    </xf>
    <xf numFmtId="0" fontId="17" fillId="5" borderId="0" xfId="0" applyFont="1" applyFill="1" applyAlignment="1">
      <alignment vertical="center" textRotation="90"/>
    </xf>
    <xf numFmtId="0" fontId="17" fillId="5" borderId="23" xfId="0" applyFont="1" applyFill="1" applyBorder="1" applyAlignment="1">
      <alignment vertical="center" textRotation="90"/>
    </xf>
    <xf numFmtId="0" fontId="20" fillId="5" borderId="0" xfId="0" applyFont="1" applyFill="1" applyAlignment="1">
      <alignment vertical="center" textRotation="90" wrapText="1"/>
    </xf>
    <xf numFmtId="0" fontId="41" fillId="6" borderId="11" xfId="0" applyFont="1" applyFill="1" applyBorder="1" applyAlignment="1">
      <alignment horizontal="center"/>
    </xf>
    <xf numFmtId="0" fontId="33" fillId="5" borderId="0" xfId="0" applyFont="1" applyFill="1" applyAlignment="1">
      <alignment horizontal="center"/>
    </xf>
    <xf numFmtId="0" fontId="1" fillId="5" borderId="0" xfId="0" applyFont="1" applyFill="1" applyAlignment="1">
      <alignment horizontal="center"/>
    </xf>
    <xf numFmtId="0" fontId="6" fillId="5" borderId="10" xfId="0" applyFont="1" applyFill="1" applyBorder="1" applyAlignment="1">
      <alignment horizontal="left" vertical="center" wrapText="1"/>
    </xf>
    <xf numFmtId="0" fontId="6" fillId="5" borderId="26" xfId="0" applyFont="1" applyFill="1" applyBorder="1" applyAlignment="1">
      <alignment vertical="center" wrapText="1"/>
    </xf>
    <xf numFmtId="0" fontId="6" fillId="5" borderId="23" xfId="0" applyFont="1" applyFill="1" applyBorder="1" applyAlignment="1">
      <alignment horizontal="center" vertical="center"/>
    </xf>
    <xf numFmtId="0" fontId="31" fillId="12" borderId="1" xfId="0" applyFont="1" applyFill="1" applyBorder="1" applyAlignment="1" applyProtection="1">
      <alignment horizontal="center" vertical="center" wrapText="1"/>
      <protection locked="0"/>
    </xf>
    <xf numFmtId="0" fontId="31" fillId="12" borderId="10" xfId="0" applyFont="1" applyFill="1" applyBorder="1" applyAlignment="1" applyProtection="1">
      <alignment horizontal="center" vertical="center" wrapText="1"/>
      <protection locked="0"/>
    </xf>
    <xf numFmtId="0" fontId="31" fillId="12" borderId="5" xfId="0" applyFont="1" applyFill="1" applyBorder="1" applyAlignment="1" applyProtection="1">
      <alignment horizontal="center" vertical="center" wrapText="1"/>
      <protection locked="0"/>
    </xf>
    <xf numFmtId="0" fontId="36" fillId="12" borderId="1" xfId="0" applyFont="1" applyFill="1" applyBorder="1" applyAlignment="1" applyProtection="1">
      <alignment horizontal="left" vertical="center" wrapText="1"/>
      <protection locked="0"/>
    </xf>
    <xf numFmtId="0" fontId="36" fillId="12" borderId="1" xfId="0" applyFont="1" applyFill="1" applyBorder="1" applyAlignment="1" applyProtection="1">
      <alignment horizontal="left" vertical="center"/>
      <protection locked="0"/>
    </xf>
    <xf numFmtId="0" fontId="0" fillId="12" borderId="5" xfId="0" applyFill="1" applyBorder="1" applyAlignment="1" applyProtection="1">
      <alignment horizontal="left" vertical="top" wrapText="1"/>
      <protection locked="0"/>
    </xf>
    <xf numFmtId="0" fontId="0" fillId="12" borderId="6" xfId="0" applyFill="1" applyBorder="1" applyAlignment="1" applyProtection="1">
      <alignment horizontal="left" vertical="center" wrapText="1"/>
      <protection locked="0"/>
    </xf>
    <xf numFmtId="0" fontId="0" fillId="12" borderId="24" xfId="0" applyFill="1" applyBorder="1" applyAlignment="1" applyProtection="1">
      <alignment horizontal="center"/>
      <protection locked="0"/>
    </xf>
    <xf numFmtId="0" fontId="0" fillId="12" borderId="11" xfId="0" applyFill="1" applyBorder="1" applyAlignment="1" applyProtection="1">
      <alignment horizontal="center"/>
      <protection locked="0"/>
    </xf>
    <xf numFmtId="0" fontId="25" fillId="0" borderId="1" xfId="1" applyBorder="1" applyAlignment="1">
      <alignment horizontal="center" vertical="center" wrapText="1"/>
    </xf>
    <xf numFmtId="0" fontId="9" fillId="5" borderId="1" xfId="0" applyFont="1" applyFill="1" applyBorder="1" applyAlignment="1">
      <alignment horizontal="left" vertical="top" wrapText="1"/>
    </xf>
    <xf numFmtId="0" fontId="9" fillId="0" borderId="1" xfId="0" applyFont="1" applyBorder="1" applyAlignment="1">
      <alignment wrapText="1"/>
    </xf>
    <xf numFmtId="0" fontId="5" fillId="8" borderId="11" xfId="0" applyFont="1" applyFill="1" applyBorder="1" applyAlignment="1">
      <alignment horizontal="center" vertical="center" wrapText="1"/>
    </xf>
    <xf numFmtId="0" fontId="5" fillId="7" borderId="11" xfId="0" applyFont="1" applyFill="1" applyBorder="1" applyAlignment="1">
      <alignment horizontal="center" vertical="center" wrapText="1"/>
    </xf>
    <xf numFmtId="0" fontId="5" fillId="11" borderId="11" xfId="0" applyFont="1" applyFill="1" applyBorder="1" applyAlignment="1">
      <alignment horizontal="center" vertical="center" wrapText="1"/>
    </xf>
    <xf numFmtId="0" fontId="0" fillId="0" borderId="0" xfId="0" applyAlignment="1">
      <alignment horizontal="center"/>
    </xf>
    <xf numFmtId="0" fontId="0" fillId="5" borderId="1" xfId="0" applyFill="1" applyBorder="1" applyAlignment="1">
      <alignment horizontal="left" vertical="top" wrapText="1"/>
    </xf>
    <xf numFmtId="0" fontId="0" fillId="12" borderId="1" xfId="0" applyFill="1" applyBorder="1" applyAlignment="1" applyProtection="1">
      <alignment horizontal="left" vertical="top" wrapText="1"/>
      <protection locked="0"/>
    </xf>
    <xf numFmtId="0" fontId="0" fillId="12" borderId="1" xfId="0" applyFill="1" applyBorder="1" applyAlignment="1" applyProtection="1">
      <alignment horizontal="left" vertical="center" wrapText="1"/>
      <protection locked="0"/>
    </xf>
    <xf numFmtId="0" fontId="11" fillId="12" borderId="1" xfId="0" applyFont="1" applyFill="1" applyBorder="1" applyAlignment="1" applyProtection="1">
      <alignment horizontal="left" vertical="top" wrapText="1"/>
      <protection locked="0"/>
    </xf>
    <xf numFmtId="0" fontId="0" fillId="0" borderId="0" xfId="0" applyProtection="1">
      <protection locked="0"/>
    </xf>
    <xf numFmtId="0" fontId="0" fillId="0" borderId="0" xfId="0" applyProtection="1"/>
    <xf numFmtId="0" fontId="31" fillId="5" borderId="10" xfId="0" applyFont="1" applyFill="1" applyBorder="1" applyAlignment="1" applyProtection="1">
      <alignment horizontal="center" vertical="center" wrapText="1"/>
      <protection locked="0"/>
    </xf>
    <xf numFmtId="0" fontId="40" fillId="5" borderId="10" xfId="0" applyFont="1" applyFill="1" applyBorder="1" applyAlignment="1" applyProtection="1">
      <alignment horizontal="center" vertical="center" wrapText="1"/>
      <protection locked="0"/>
    </xf>
    <xf numFmtId="0" fontId="31" fillId="5" borderId="5" xfId="0" applyFont="1" applyFill="1" applyBorder="1" applyAlignment="1" applyProtection="1">
      <alignment horizontal="center" vertical="center" wrapText="1"/>
      <protection locked="0"/>
    </xf>
    <xf numFmtId="0" fontId="0" fillId="5" borderId="5" xfId="0" applyFill="1" applyBorder="1" applyAlignment="1" applyProtection="1">
      <alignment horizontal="left" vertical="top" wrapText="1"/>
    </xf>
    <xf numFmtId="0" fontId="39" fillId="5" borderId="5" xfId="1" applyFont="1" applyFill="1" applyBorder="1" applyAlignment="1" applyProtection="1">
      <alignment horizontal="left" vertical="top" wrapText="1"/>
    </xf>
    <xf numFmtId="0" fontId="0" fillId="0" borderId="1" xfId="0" applyBorder="1" applyAlignment="1" applyProtection="1">
      <alignment horizontal="left" vertical="top" wrapText="1"/>
    </xf>
    <xf numFmtId="0" fontId="25" fillId="5" borderId="5" xfId="1" applyFill="1" applyBorder="1" applyAlignment="1" applyProtection="1">
      <alignment horizontal="left" vertical="top" wrapText="1"/>
    </xf>
    <xf numFmtId="0" fontId="39" fillId="0" borderId="1" xfId="1" applyFont="1" applyFill="1" applyBorder="1" applyAlignment="1" applyProtection="1">
      <alignment vertical="top" wrapText="1"/>
    </xf>
    <xf numFmtId="0" fontId="0" fillId="0" borderId="0" xfId="0" applyAlignment="1" applyProtection="1">
      <alignment wrapText="1"/>
    </xf>
    <xf numFmtId="0" fontId="40" fillId="5" borderId="1" xfId="0" applyFont="1" applyFill="1" applyBorder="1" applyAlignment="1" applyProtection="1">
      <alignment horizontal="left" vertical="top" wrapText="1"/>
    </xf>
    <xf numFmtId="0" fontId="11" fillId="5" borderId="10" xfId="0" applyFont="1" applyFill="1" applyBorder="1" applyAlignment="1" applyProtection="1">
      <alignment horizontal="left" vertical="top" wrapText="1"/>
      <protection locked="0"/>
    </xf>
    <xf numFmtId="0" fontId="11" fillId="5" borderId="1" xfId="0" applyFont="1" applyFill="1" applyBorder="1" applyAlignment="1" applyProtection="1">
      <alignment horizontal="left" vertical="top" wrapText="1"/>
      <protection locked="0"/>
    </xf>
    <xf numFmtId="0" fontId="11" fillId="5" borderId="5" xfId="0" applyFont="1" applyFill="1" applyBorder="1" applyAlignment="1" applyProtection="1">
      <alignment horizontal="left" vertical="top" wrapText="1"/>
      <protection locked="0"/>
    </xf>
    <xf numFmtId="0" fontId="6" fillId="3" borderId="6" xfId="0" applyFont="1" applyFill="1" applyBorder="1" applyAlignment="1">
      <alignment horizontal="left" vertical="top"/>
    </xf>
    <xf numFmtId="0" fontId="6" fillId="3" borderId="8" xfId="0" applyFont="1" applyFill="1" applyBorder="1" applyAlignment="1">
      <alignment horizontal="left" vertical="top"/>
    </xf>
    <xf numFmtId="0" fontId="6" fillId="3" borderId="7" xfId="0" applyFont="1" applyFill="1" applyBorder="1" applyAlignment="1">
      <alignment horizontal="left" vertical="top"/>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4" fillId="0" borderId="0" xfId="0" applyFont="1" applyAlignment="1">
      <alignment horizontal="center"/>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5" xfId="0" applyFont="1" applyBorder="1" applyAlignment="1">
      <alignment horizontal="center" vertical="center" wrapText="1"/>
    </xf>
    <xf numFmtId="0" fontId="10" fillId="0" borderId="0" xfId="0" applyFont="1" applyAlignment="1">
      <alignment horizontal="left" vertical="top" wrapText="1"/>
    </xf>
    <xf numFmtId="0" fontId="10" fillId="0" borderId="0" xfId="0" applyFont="1" applyAlignment="1">
      <alignment horizontal="left" vertical="top"/>
    </xf>
    <xf numFmtId="0" fontId="32" fillId="12" borderId="6" xfId="0" applyFont="1" applyFill="1" applyBorder="1" applyAlignment="1" applyProtection="1">
      <alignment horizontal="left" vertical="center" wrapText="1"/>
      <protection locked="0"/>
    </xf>
    <xf numFmtId="0" fontId="32" fillId="12" borderId="8" xfId="0" applyFont="1" applyFill="1" applyBorder="1" applyAlignment="1" applyProtection="1">
      <alignment horizontal="left" vertical="center" wrapText="1"/>
      <protection locked="0"/>
    </xf>
    <xf numFmtId="0" fontId="32" fillId="12" borderId="7" xfId="0" applyFont="1" applyFill="1" applyBorder="1" applyAlignment="1" applyProtection="1">
      <alignment horizontal="left" vertical="center" wrapText="1"/>
      <protection locked="0"/>
    </xf>
    <xf numFmtId="0" fontId="5" fillId="8" borderId="11" xfId="0" applyFont="1" applyFill="1" applyBorder="1" applyAlignment="1">
      <alignment horizontal="center" vertical="center" wrapText="1"/>
    </xf>
    <xf numFmtId="0" fontId="1" fillId="12" borderId="6" xfId="0" applyFont="1" applyFill="1" applyBorder="1" applyAlignment="1" applyProtection="1">
      <alignment horizontal="center" vertical="center"/>
      <protection locked="0"/>
    </xf>
    <xf numFmtId="0" fontId="1" fillId="12" borderId="8" xfId="0" applyFont="1" applyFill="1" applyBorder="1" applyAlignment="1" applyProtection="1">
      <alignment horizontal="center" vertical="center"/>
      <protection locked="0"/>
    </xf>
    <xf numFmtId="0" fontId="1" fillId="12" borderId="7" xfId="0" applyFont="1" applyFill="1" applyBorder="1" applyAlignment="1" applyProtection="1">
      <alignment horizontal="center" vertical="center"/>
      <protection locked="0"/>
    </xf>
    <xf numFmtId="0" fontId="1" fillId="12" borderId="1" xfId="0" applyFont="1" applyFill="1" applyBorder="1" applyAlignment="1" applyProtection="1">
      <alignment horizontal="left" vertical="center" wrapText="1"/>
      <protection locked="0"/>
    </xf>
    <xf numFmtId="0" fontId="0" fillId="12" borderId="6" xfId="0" applyFill="1" applyBorder="1" applyAlignment="1" applyProtection="1">
      <alignment horizontal="left" vertical="top" wrapText="1"/>
      <protection locked="0"/>
    </xf>
    <xf numFmtId="0" fontId="0" fillId="12" borderId="8" xfId="0" applyFill="1" applyBorder="1" applyAlignment="1" applyProtection="1">
      <alignment horizontal="left" vertical="top" wrapText="1"/>
      <protection locked="0"/>
    </xf>
    <xf numFmtId="0" fontId="0" fillId="12" borderId="7" xfId="0" applyFill="1" applyBorder="1" applyAlignment="1" applyProtection="1">
      <alignment horizontal="left" vertical="top" wrapText="1"/>
      <protection locked="0"/>
    </xf>
    <xf numFmtId="0" fontId="6" fillId="5" borderId="1" xfId="0" applyFont="1" applyFill="1" applyBorder="1" applyAlignment="1">
      <alignment horizontal="center" vertical="center" wrapText="1"/>
    </xf>
    <xf numFmtId="0" fontId="6" fillId="5" borderId="6" xfId="0" applyFont="1" applyFill="1" applyBorder="1" applyAlignment="1">
      <alignment horizontal="center" vertical="center" wrapText="1"/>
    </xf>
    <xf numFmtId="0" fontId="5" fillId="7" borderId="11" xfId="0" applyFont="1" applyFill="1" applyBorder="1" applyAlignment="1">
      <alignment horizontal="center" vertical="center" wrapText="1"/>
    </xf>
    <xf numFmtId="0" fontId="5" fillId="11" borderId="11" xfId="0" applyFont="1" applyFill="1" applyBorder="1" applyAlignment="1">
      <alignment horizontal="center" vertical="center" wrapText="1"/>
    </xf>
    <xf numFmtId="0" fontId="14" fillId="5" borderId="6" xfId="0" applyFont="1" applyFill="1" applyBorder="1" applyAlignment="1">
      <alignment horizontal="left" vertical="top" wrapText="1"/>
    </xf>
    <xf numFmtId="0" fontId="14" fillId="5" borderId="8" xfId="0" applyFont="1" applyFill="1" applyBorder="1" applyAlignment="1">
      <alignment horizontal="left" vertical="top" wrapText="1"/>
    </xf>
    <xf numFmtId="0" fontId="14" fillId="5" borderId="9" xfId="0" applyFont="1" applyFill="1" applyBorder="1" applyAlignment="1">
      <alignment horizontal="left" vertical="top" wrapText="1"/>
    </xf>
    <xf numFmtId="0" fontId="14" fillId="5" borderId="7" xfId="0" applyFont="1" applyFill="1" applyBorder="1" applyAlignment="1">
      <alignment horizontal="left" vertical="top" wrapText="1"/>
    </xf>
    <xf numFmtId="0" fontId="0" fillId="0" borderId="0" xfId="0" applyAlignment="1">
      <alignment horizontal="center"/>
    </xf>
    <xf numFmtId="0" fontId="11" fillId="10" borderId="6" xfId="0" applyFont="1" applyFill="1" applyBorder="1" applyAlignment="1">
      <alignment horizontal="center" vertical="top" wrapText="1"/>
    </xf>
    <xf numFmtId="0" fontId="11" fillId="10" borderId="8" xfId="0" applyFont="1" applyFill="1" applyBorder="1" applyAlignment="1">
      <alignment horizontal="center" vertical="top" wrapText="1"/>
    </xf>
    <xf numFmtId="0" fontId="11" fillId="10" borderId="7" xfId="0" applyFont="1" applyFill="1" applyBorder="1" applyAlignment="1">
      <alignment horizontal="center" vertical="top" wrapText="1"/>
    </xf>
    <xf numFmtId="0" fontId="38" fillId="0" borderId="1" xfId="0" applyFont="1" applyBorder="1" applyAlignment="1" applyProtection="1">
      <alignment horizontal="center" vertical="top" wrapText="1"/>
    </xf>
    <xf numFmtId="0" fontId="40" fillId="5" borderId="6" xfId="0" applyFont="1" applyFill="1" applyBorder="1" applyAlignment="1" applyProtection="1">
      <alignment horizontal="left" vertical="top" wrapText="1"/>
    </xf>
    <xf numFmtId="0" fontId="40" fillId="5" borderId="8" xfId="0" applyFont="1" applyFill="1" applyBorder="1" applyAlignment="1" applyProtection="1">
      <alignment horizontal="left" vertical="top" wrapText="1"/>
    </xf>
    <xf numFmtId="0" fontId="40" fillId="5" borderId="7" xfId="0" applyFont="1" applyFill="1" applyBorder="1" applyAlignment="1" applyProtection="1">
      <alignment horizontal="left" vertical="top" wrapText="1"/>
    </xf>
    <xf numFmtId="0" fontId="4" fillId="0" borderId="0" xfId="0" applyFont="1" applyAlignment="1">
      <alignment horizontal="center" vertical="center"/>
    </xf>
    <xf numFmtId="0" fontId="4" fillId="0" borderId="4" xfId="0" applyFont="1" applyBorder="1" applyAlignment="1">
      <alignment horizontal="center" vertical="center"/>
    </xf>
    <xf numFmtId="0" fontId="12" fillId="12" borderId="1" xfId="0" applyFont="1" applyFill="1" applyBorder="1" applyAlignment="1" applyProtection="1">
      <alignment horizontal="center" vertical="top"/>
      <protection locked="0"/>
    </xf>
    <xf numFmtId="0" fontId="14" fillId="0" borderId="1" xfId="0" applyFont="1" applyBorder="1" applyAlignment="1" applyProtection="1">
      <alignment horizontal="left" vertical="top" wrapText="1"/>
    </xf>
    <xf numFmtId="0" fontId="14" fillId="5" borderId="1" xfId="0" applyFont="1" applyFill="1" applyBorder="1" applyAlignment="1">
      <alignment horizontal="left" vertical="top" wrapText="1"/>
    </xf>
    <xf numFmtId="0" fontId="20" fillId="5" borderId="4" xfId="0" applyFont="1" applyFill="1" applyBorder="1" applyAlignment="1">
      <alignment horizontal="center" vertical="center" textRotation="90"/>
    </xf>
    <xf numFmtId="0" fontId="20" fillId="5" borderId="13" xfId="0" applyFont="1" applyFill="1" applyBorder="1" applyAlignment="1">
      <alignment horizontal="center" vertical="center" textRotation="90"/>
    </xf>
    <xf numFmtId="0" fontId="5" fillId="11" borderId="6" xfId="0" applyFont="1" applyFill="1" applyBorder="1" applyAlignment="1">
      <alignment horizontal="center" vertical="center" wrapText="1"/>
    </xf>
    <xf numFmtId="0" fontId="5" fillId="11" borderId="8" xfId="0" applyFont="1" applyFill="1" applyBorder="1" applyAlignment="1">
      <alignment horizontal="center" vertical="center" wrapText="1"/>
    </xf>
    <xf numFmtId="0" fontId="5" fillId="11" borderId="7" xfId="0" applyFont="1" applyFill="1" applyBorder="1" applyAlignment="1">
      <alignment horizontal="center" vertical="center" wrapText="1"/>
    </xf>
    <xf numFmtId="0" fontId="13" fillId="4" borderId="6" xfId="0" applyFont="1" applyFill="1" applyBorder="1" applyAlignment="1">
      <alignment horizontal="center" vertical="center"/>
    </xf>
    <xf numFmtId="0" fontId="13" fillId="4" borderId="8" xfId="0" applyFont="1" applyFill="1" applyBorder="1" applyAlignment="1">
      <alignment horizontal="center" vertical="center"/>
    </xf>
    <xf numFmtId="0" fontId="13" fillId="4" borderId="7" xfId="0" applyFont="1" applyFill="1" applyBorder="1" applyAlignment="1">
      <alignment horizontal="center" vertical="center"/>
    </xf>
    <xf numFmtId="0" fontId="0" fillId="0" borderId="1" xfId="0" applyBorder="1" applyAlignment="1" applyProtection="1">
      <alignment vertical="top" wrapText="1"/>
    </xf>
    <xf numFmtId="0" fontId="0" fillId="5" borderId="1" xfId="0" applyFill="1" applyBorder="1" applyAlignment="1">
      <alignment horizontal="center" vertical="top" wrapText="1"/>
    </xf>
    <xf numFmtId="0" fontId="0" fillId="5" borderId="1" xfId="0" applyFill="1" applyBorder="1" applyAlignment="1">
      <alignment horizontal="left" vertical="top" wrapText="1"/>
    </xf>
    <xf numFmtId="0" fontId="6" fillId="11" borderId="1" xfId="0" applyFont="1" applyFill="1" applyBorder="1" applyAlignment="1">
      <alignment horizontal="center" vertical="center" wrapText="1"/>
    </xf>
    <xf numFmtId="0" fontId="6" fillId="10" borderId="6" xfId="0" applyFont="1" applyFill="1" applyBorder="1" applyAlignment="1">
      <alignment horizontal="center" vertical="top" wrapText="1"/>
    </xf>
    <xf numFmtId="0" fontId="6" fillId="10" borderId="8" xfId="0" applyFont="1" applyFill="1" applyBorder="1" applyAlignment="1">
      <alignment horizontal="center" vertical="top" wrapText="1"/>
    </xf>
    <xf numFmtId="0" fontId="6" fillId="10" borderId="7" xfId="0" applyFont="1" applyFill="1" applyBorder="1" applyAlignment="1">
      <alignment horizontal="center" vertical="top" wrapText="1"/>
    </xf>
    <xf numFmtId="0" fontId="0" fillId="5" borderId="6" xfId="0" applyFill="1" applyBorder="1" applyAlignment="1" applyProtection="1">
      <alignment horizontal="left" vertical="top" wrapText="1"/>
    </xf>
    <xf numFmtId="0" fontId="0" fillId="5" borderId="8" xfId="0" applyFill="1" applyBorder="1" applyAlignment="1" applyProtection="1">
      <alignment horizontal="left" vertical="top" wrapText="1"/>
    </xf>
    <xf numFmtId="0" fontId="0" fillId="5" borderId="7" xfId="0" applyFill="1" applyBorder="1" applyAlignment="1" applyProtection="1">
      <alignment horizontal="left" vertical="top" wrapText="1"/>
    </xf>
    <xf numFmtId="0" fontId="28" fillId="5" borderId="2" xfId="0" applyFont="1" applyFill="1" applyBorder="1" applyAlignment="1">
      <alignment horizontal="center" vertical="center" textRotation="90"/>
    </xf>
    <xf numFmtId="0" fontId="28" fillId="5" borderId="3" xfId="0" applyFont="1" applyFill="1" applyBorder="1" applyAlignment="1">
      <alignment horizontal="center" vertical="center" textRotation="90"/>
    </xf>
    <xf numFmtId="0" fontId="28" fillId="5" borderId="5" xfId="0" applyFont="1" applyFill="1" applyBorder="1" applyAlignment="1">
      <alignment horizontal="center" vertical="center" textRotation="90"/>
    </xf>
    <xf numFmtId="0" fontId="0" fillId="12" borderId="1" xfId="0" applyFill="1" applyBorder="1" applyAlignment="1" applyProtection="1">
      <alignment horizontal="left" vertical="top" wrapText="1"/>
      <protection locked="0"/>
    </xf>
    <xf numFmtId="0" fontId="26" fillId="3" borderId="1" xfId="1" applyFont="1" applyFill="1" applyBorder="1" applyAlignment="1">
      <alignment horizontal="center" vertical="center" wrapText="1"/>
    </xf>
    <xf numFmtId="0" fontId="13" fillId="4" borderId="1" xfId="0" applyFont="1" applyFill="1" applyBorder="1" applyAlignment="1">
      <alignment horizontal="center" vertical="center"/>
    </xf>
    <xf numFmtId="0" fontId="28" fillId="0" borderId="1" xfId="0" applyFont="1" applyBorder="1" applyAlignment="1">
      <alignment horizontal="center" vertical="center" textRotation="90" wrapText="1"/>
    </xf>
    <xf numFmtId="0" fontId="0" fillId="12" borderId="7" xfId="0" applyFill="1" applyBorder="1" applyAlignment="1" applyProtection="1">
      <alignment horizontal="left" vertical="center" wrapText="1"/>
      <protection locked="0"/>
    </xf>
    <xf numFmtId="0" fontId="0" fillId="12" borderId="1" xfId="0" applyFill="1" applyBorder="1" applyAlignment="1" applyProtection="1">
      <alignment horizontal="left" vertical="center" wrapText="1"/>
      <protection locked="0"/>
    </xf>
    <xf numFmtId="0" fontId="6" fillId="6" borderId="13" xfId="0" applyFont="1" applyFill="1" applyBorder="1" applyAlignment="1">
      <alignment horizontal="center" vertical="center"/>
    </xf>
    <xf numFmtId="0" fontId="6" fillId="6" borderId="5" xfId="0" applyFont="1" applyFill="1" applyBorder="1" applyAlignment="1">
      <alignment horizontal="center" vertical="center"/>
    </xf>
    <xf numFmtId="0" fontId="0" fillId="12" borderId="25" xfId="0" applyFill="1" applyBorder="1" applyAlignment="1" applyProtection="1">
      <alignment horizontal="left" vertical="center" wrapText="1"/>
      <protection locked="0"/>
    </xf>
    <xf numFmtId="0" fontId="0" fillId="5" borderId="0" xfId="0" applyFill="1" applyAlignment="1">
      <alignment horizontal="center"/>
    </xf>
    <xf numFmtId="0" fontId="0" fillId="5" borderId="6" xfId="0" applyFill="1" applyBorder="1" applyAlignment="1">
      <alignment horizontal="left" vertical="top" wrapText="1"/>
    </xf>
    <xf numFmtId="0" fontId="0" fillId="5" borderId="8" xfId="0" applyFill="1" applyBorder="1" applyAlignment="1">
      <alignment horizontal="left" vertical="top" wrapText="1"/>
    </xf>
    <xf numFmtId="0" fontId="0" fillId="5" borderId="7" xfId="0" applyFill="1" applyBorder="1" applyAlignment="1">
      <alignment horizontal="left" vertical="top" wrapText="1"/>
    </xf>
    <xf numFmtId="0" fontId="5" fillId="11" borderId="1" xfId="0" applyFont="1" applyFill="1" applyBorder="1" applyAlignment="1">
      <alignment horizontal="center" vertical="center" wrapText="1"/>
    </xf>
    <xf numFmtId="0" fontId="1" fillId="12" borderId="6" xfId="0" applyFont="1" applyFill="1" applyBorder="1" applyAlignment="1" applyProtection="1">
      <alignment horizontal="left" vertical="center" wrapText="1"/>
      <protection locked="0"/>
    </xf>
    <xf numFmtId="0" fontId="1" fillId="12" borderId="8" xfId="0" applyFont="1" applyFill="1" applyBorder="1" applyAlignment="1" applyProtection="1">
      <alignment horizontal="left" vertical="center" wrapText="1"/>
      <protection locked="0"/>
    </xf>
    <xf numFmtId="0" fontId="1" fillId="12" borderId="7" xfId="0" applyFont="1" applyFill="1" applyBorder="1" applyAlignment="1" applyProtection="1">
      <alignment horizontal="left" vertical="center" wrapText="1"/>
      <protection locked="0"/>
    </xf>
    <xf numFmtId="0" fontId="19" fillId="6"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11" fillId="12" borderId="1" xfId="0" applyFont="1" applyFill="1" applyBorder="1" applyAlignment="1" applyProtection="1">
      <alignment horizontal="left" vertical="top" wrapText="1"/>
      <protection locked="0"/>
    </xf>
    <xf numFmtId="0" fontId="6" fillId="11" borderId="5" xfId="0" applyFont="1" applyFill="1" applyBorder="1" applyAlignment="1">
      <alignment horizontal="center" vertical="center" wrapText="1"/>
    </xf>
    <xf numFmtId="0" fontId="40" fillId="5" borderId="6" xfId="0" applyFont="1" applyFill="1" applyBorder="1" applyAlignment="1">
      <alignment horizontal="left" vertical="top" wrapText="1"/>
    </xf>
    <xf numFmtId="0" fontId="40" fillId="5" borderId="8" xfId="0" applyFont="1" applyFill="1" applyBorder="1" applyAlignment="1">
      <alignment horizontal="left" vertical="top" wrapText="1"/>
    </xf>
    <xf numFmtId="0" fontId="40" fillId="5" borderId="7" xfId="0" applyFont="1" applyFill="1" applyBorder="1" applyAlignment="1">
      <alignment horizontal="left" vertical="top" wrapText="1"/>
    </xf>
    <xf numFmtId="0" fontId="6" fillId="5" borderId="9" xfId="0" applyFont="1" applyFill="1" applyBorder="1" applyAlignment="1">
      <alignment horizontal="center" vertical="center"/>
    </xf>
    <xf numFmtId="0" fontId="6" fillId="5" borderId="14" xfId="0" applyFont="1" applyFill="1" applyBorder="1" applyAlignment="1">
      <alignment horizontal="center" vertical="center"/>
    </xf>
    <xf numFmtId="0" fontId="37" fillId="6" borderId="15" xfId="0" applyFont="1" applyFill="1" applyBorder="1" applyAlignment="1">
      <alignment horizontal="center" vertical="center" wrapText="1"/>
    </xf>
    <xf numFmtId="0" fontId="37" fillId="6" borderId="16" xfId="0" applyFont="1" applyFill="1" applyBorder="1" applyAlignment="1">
      <alignment horizontal="center" vertical="center" wrapText="1"/>
    </xf>
    <xf numFmtId="0" fontId="37" fillId="6" borderId="17" xfId="0" applyFont="1" applyFill="1" applyBorder="1" applyAlignment="1">
      <alignment horizontal="center" vertical="center" wrapText="1"/>
    </xf>
    <xf numFmtId="0" fontId="37" fillId="6" borderId="18" xfId="0" applyFont="1" applyFill="1" applyBorder="1" applyAlignment="1">
      <alignment horizontal="center" vertical="center" wrapText="1"/>
    </xf>
    <xf numFmtId="0" fontId="37" fillId="6" borderId="0" xfId="0" applyFont="1" applyFill="1" applyAlignment="1">
      <alignment horizontal="center" vertical="center" wrapText="1"/>
    </xf>
    <xf numFmtId="0" fontId="37" fillId="6" borderId="19" xfId="0" applyFont="1" applyFill="1" applyBorder="1" applyAlignment="1">
      <alignment horizontal="center" vertical="center" wrapText="1"/>
    </xf>
    <xf numFmtId="0" fontId="37" fillId="6" borderId="20" xfId="0" applyFont="1" applyFill="1" applyBorder="1" applyAlignment="1">
      <alignment horizontal="center" vertical="center" wrapText="1"/>
    </xf>
    <xf numFmtId="0" fontId="37" fillId="6" borderId="21" xfId="0" applyFont="1" applyFill="1" applyBorder="1" applyAlignment="1">
      <alignment horizontal="center" vertical="center" wrapText="1"/>
    </xf>
    <xf numFmtId="0" fontId="37" fillId="6" borderId="22" xfId="0" applyFont="1" applyFill="1" applyBorder="1" applyAlignment="1">
      <alignment horizontal="center" vertical="center" wrapText="1"/>
    </xf>
  </cellXfs>
  <cellStyles count="3">
    <cellStyle name="Hyperlink" xfId="1" builtinId="8"/>
    <cellStyle name="Normal" xfId="0" builtinId="0"/>
    <cellStyle name="Percent" xfId="2" builtinId="5"/>
  </cellStyles>
  <dxfs count="38">
    <dxf>
      <font>
        <b/>
        <i/>
        <color rgb="FFFF0000"/>
      </font>
    </dxf>
    <dxf>
      <font>
        <b/>
        <i/>
        <color rgb="FF00B050"/>
      </font>
    </dxf>
    <dxf>
      <font>
        <b/>
        <i/>
        <color rgb="FFFF0000"/>
      </font>
    </dxf>
    <dxf>
      <font>
        <b/>
        <i/>
        <color rgb="FF00B050"/>
      </font>
    </dxf>
    <dxf>
      <font>
        <b/>
        <i/>
        <color rgb="FFFF0000"/>
      </font>
    </dxf>
    <dxf>
      <font>
        <b/>
        <i/>
        <color rgb="FF00B050"/>
      </font>
    </dxf>
    <dxf>
      <font>
        <b/>
        <i/>
        <color rgb="FFFF0000"/>
      </font>
    </dxf>
    <dxf>
      <font>
        <b/>
        <i/>
        <color rgb="FF00B050"/>
      </font>
    </dxf>
    <dxf>
      <font>
        <b/>
        <i/>
        <color rgb="FFFF0000"/>
      </font>
    </dxf>
    <dxf>
      <font>
        <b/>
        <i/>
        <color rgb="FF00B050"/>
      </font>
      <fill>
        <patternFill>
          <bgColor theme="0"/>
        </patternFill>
      </fill>
    </dxf>
    <dxf>
      <fill>
        <patternFill>
          <bgColor theme="1"/>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theme="1"/>
        </patternFill>
      </fill>
    </dxf>
    <dxf>
      <fill>
        <patternFill>
          <bgColor theme="1"/>
        </patternFill>
      </fill>
    </dxf>
    <dxf>
      <fill>
        <patternFill>
          <bgColor theme="1"/>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s>
  <tableStyles count="0" defaultTableStyle="TableStyleMedium2" defaultPivotStyle="PivotStyleLight16"/>
  <colors>
    <mruColors>
      <color rgb="FFE4E4E4"/>
      <color rgb="FFFF3300"/>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BE" b="1" i="1" u="sng"/>
              <a:t>Répartition des combinaisons</a:t>
            </a:r>
            <a:r>
              <a:rPr lang="nl-BE" b="1" i="1" u="sng" baseline="0"/>
              <a:t> selon leurs risque</a:t>
            </a:r>
            <a:endParaRPr lang="nl-BE" b="1" i="1" u="s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354-4B4F-BA61-F3AEB0E0CC9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354-4B4F-BA61-F3AEB0E0CC9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354-4B4F-BA61-F3AEB0E0CC9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354-4B4F-BA61-F3AEB0E0CC9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'tableau de bord'!$AV$35:$AV$38</c:f>
              <c:strCache>
                <c:ptCount val="4"/>
                <c:pt idx="0">
                  <c:v>risque faible</c:v>
                </c:pt>
                <c:pt idx="1">
                  <c:v>risque standard</c:v>
                </c:pt>
                <c:pt idx="2">
                  <c:v>risque élevé</c:v>
                </c:pt>
                <c:pt idx="3">
                  <c:v>risque non évalué</c:v>
                </c:pt>
              </c:strCache>
            </c:strRef>
          </c:cat>
          <c:val>
            <c:numRef>
              <c:f>'tableau de bord'!$AW$35:$AW$38</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8-B354-4B4F-BA61-F3AEB0E0CC91}"/>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BE" b="1" i="1" u="sng"/>
              <a:t>Répartition</a:t>
            </a:r>
            <a:r>
              <a:rPr lang="nl-BE" b="1" i="1" u="sng" baseline="0"/>
              <a:t> des facteurs de risque "produits / opérations"</a:t>
            </a:r>
            <a:endParaRPr lang="nl-BE" b="1" i="1" u="s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bar"/>
        <c:grouping val="clustered"/>
        <c:varyColors val="0"/>
        <c:ser>
          <c:idx val="0"/>
          <c:order val="0"/>
          <c:tx>
            <c:strRef>
              <c:f>'tableau de bord'!$AV$79</c:f>
              <c:strCache>
                <c:ptCount val="1"/>
                <c:pt idx="0">
                  <c:v>pertinent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'tableau de bord'!$AU$80:$AU$81</c:f>
              <c:strCache>
                <c:ptCount val="2"/>
                <c:pt idx="0">
                  <c:v>facteurs qui augmentent le risque</c:v>
                </c:pt>
                <c:pt idx="1">
                  <c:v>facteurs qui diminuent le risque</c:v>
                </c:pt>
              </c:strCache>
            </c:strRef>
          </c:cat>
          <c:val>
            <c:numRef>
              <c:f>'tableau de bord'!$AV$80:$AV$81</c:f>
              <c:numCache>
                <c:formatCode>General</c:formatCode>
                <c:ptCount val="2"/>
                <c:pt idx="0">
                  <c:v>0</c:v>
                </c:pt>
                <c:pt idx="1">
                  <c:v>0</c:v>
                </c:pt>
              </c:numCache>
            </c:numRef>
          </c:val>
          <c:extLst>
            <c:ext xmlns:c16="http://schemas.microsoft.com/office/drawing/2014/chart" uri="{C3380CC4-5D6E-409C-BE32-E72D297353CC}">
              <c16:uniqueId val="{00000000-E582-4C9D-95D7-BE710748D4BA}"/>
            </c:ext>
          </c:extLst>
        </c:ser>
        <c:ser>
          <c:idx val="1"/>
          <c:order val="1"/>
          <c:tx>
            <c:strRef>
              <c:f>'tableau de bord'!$AW$79</c:f>
              <c:strCache>
                <c:ptCount val="1"/>
                <c:pt idx="0">
                  <c:v>non pertinent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'tableau de bord'!$AU$80:$AU$81</c:f>
              <c:strCache>
                <c:ptCount val="2"/>
                <c:pt idx="0">
                  <c:v>facteurs qui augmentent le risque</c:v>
                </c:pt>
                <c:pt idx="1">
                  <c:v>facteurs qui diminuent le risque</c:v>
                </c:pt>
              </c:strCache>
            </c:strRef>
          </c:cat>
          <c:val>
            <c:numRef>
              <c:f>'tableau de bord'!$AW$80:$AW$81</c:f>
              <c:numCache>
                <c:formatCode>General</c:formatCode>
                <c:ptCount val="2"/>
                <c:pt idx="0">
                  <c:v>0</c:v>
                </c:pt>
                <c:pt idx="1">
                  <c:v>0</c:v>
                </c:pt>
              </c:numCache>
            </c:numRef>
          </c:val>
          <c:extLst>
            <c:ext xmlns:c16="http://schemas.microsoft.com/office/drawing/2014/chart" uri="{C3380CC4-5D6E-409C-BE32-E72D297353CC}">
              <c16:uniqueId val="{00000001-E582-4C9D-95D7-BE710748D4BA}"/>
            </c:ext>
          </c:extLst>
        </c:ser>
        <c:dLbls>
          <c:showLegendKey val="0"/>
          <c:showVal val="0"/>
          <c:showCatName val="0"/>
          <c:showSerName val="0"/>
          <c:showPercent val="0"/>
          <c:showBubbleSize val="0"/>
        </c:dLbls>
        <c:gapWidth val="150"/>
        <c:axId val="133955712"/>
        <c:axId val="15834264"/>
      </c:barChart>
      <c:catAx>
        <c:axId val="133955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5834264"/>
        <c:crosses val="autoZero"/>
        <c:auto val="1"/>
        <c:lblAlgn val="ctr"/>
        <c:lblOffset val="100"/>
        <c:noMultiLvlLbl val="0"/>
      </c:catAx>
      <c:valAx>
        <c:axId val="158342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39557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BE" b="1" i="1" u="sng"/>
              <a:t>Répartition des combinaisons selon leurs risques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E68-4D11-8E22-3CF4EA23AA0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E68-4D11-8E22-3CF4EA23AA0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E68-4D11-8E22-3CF4EA23AA0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E68-4D11-8E22-3CF4EA23AA0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E68-4D11-8E22-3CF4EA23AA0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'tableau de bord'!$AU$108:$AU$112</c:f>
              <c:strCache>
                <c:ptCount val="5"/>
                <c:pt idx="0">
                  <c:v>risque faible</c:v>
                </c:pt>
                <c:pt idx="1">
                  <c:v>risque standard</c:v>
                </c:pt>
                <c:pt idx="2">
                  <c:v>risque élevé</c:v>
                </c:pt>
                <c:pt idx="3">
                  <c:v>risque non pertinente</c:v>
                </c:pt>
                <c:pt idx="4">
                  <c:v>risque non évalué</c:v>
                </c:pt>
              </c:strCache>
            </c:strRef>
          </c:cat>
          <c:val>
            <c:numRef>
              <c:f>'tableau de bord'!$AV$108:$AV$112</c:f>
              <c:numCache>
                <c:formatCode>General</c:formatCode>
                <c:ptCount val="5"/>
                <c:pt idx="0">
                  <c:v>0</c:v>
                </c:pt>
                <c:pt idx="1">
                  <c:v>0</c:v>
                </c:pt>
                <c:pt idx="2">
                  <c:v>0</c:v>
                </c:pt>
                <c:pt idx="3">
                  <c:v>0</c:v>
                </c:pt>
                <c:pt idx="4">
                  <c:v>10</c:v>
                </c:pt>
              </c:numCache>
            </c:numRef>
          </c:val>
          <c:extLst>
            <c:ext xmlns:c16="http://schemas.microsoft.com/office/drawing/2014/chart" uri="{C3380CC4-5D6E-409C-BE32-E72D297353CC}">
              <c16:uniqueId val="{0000000A-5E68-4D11-8E22-3CF4EA23AA0E}"/>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BE" b="1" i="1" u="sng"/>
              <a:t>Répartition des facteurs de risque "zones géographiques"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bar"/>
        <c:grouping val="percentStacked"/>
        <c:varyColors val="0"/>
        <c:ser>
          <c:idx val="0"/>
          <c:order val="0"/>
          <c:tx>
            <c:strRef>
              <c:f>'tableau de bord'!$AV$145</c:f>
              <c:strCache>
                <c:ptCount val="1"/>
                <c:pt idx="0">
                  <c:v>pertinent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'tableau de bord'!$AU$146:$AU$147</c:f>
              <c:strCache>
                <c:ptCount val="2"/>
                <c:pt idx="0">
                  <c:v>facteurs qui augmentent le risque</c:v>
                </c:pt>
                <c:pt idx="1">
                  <c:v>facteurs qui diminuent le risque</c:v>
                </c:pt>
              </c:strCache>
            </c:strRef>
          </c:cat>
          <c:val>
            <c:numRef>
              <c:f>'tableau de bord'!$AV$146:$AV$147</c:f>
              <c:numCache>
                <c:formatCode>General</c:formatCode>
                <c:ptCount val="2"/>
                <c:pt idx="0">
                  <c:v>0</c:v>
                </c:pt>
                <c:pt idx="1">
                  <c:v>0</c:v>
                </c:pt>
              </c:numCache>
            </c:numRef>
          </c:val>
          <c:extLst>
            <c:ext xmlns:c16="http://schemas.microsoft.com/office/drawing/2014/chart" uri="{C3380CC4-5D6E-409C-BE32-E72D297353CC}">
              <c16:uniqueId val="{00000000-B40A-4654-ABDC-284BD0548543}"/>
            </c:ext>
          </c:extLst>
        </c:ser>
        <c:ser>
          <c:idx val="1"/>
          <c:order val="1"/>
          <c:tx>
            <c:strRef>
              <c:f>'tableau de bord'!$AW$145</c:f>
              <c:strCache>
                <c:ptCount val="1"/>
                <c:pt idx="0">
                  <c:v>non pertinent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'tableau de bord'!$AU$146:$AU$147</c:f>
              <c:strCache>
                <c:ptCount val="2"/>
                <c:pt idx="0">
                  <c:v>facteurs qui augmentent le risque</c:v>
                </c:pt>
                <c:pt idx="1">
                  <c:v>facteurs qui diminuent le risque</c:v>
                </c:pt>
              </c:strCache>
            </c:strRef>
          </c:cat>
          <c:val>
            <c:numRef>
              <c:f>'tableau de bord'!$AW$146:$AW$147</c:f>
              <c:numCache>
                <c:formatCode>General</c:formatCode>
                <c:ptCount val="2"/>
                <c:pt idx="0">
                  <c:v>0</c:v>
                </c:pt>
                <c:pt idx="1">
                  <c:v>0</c:v>
                </c:pt>
              </c:numCache>
            </c:numRef>
          </c:val>
          <c:extLst>
            <c:ext xmlns:c16="http://schemas.microsoft.com/office/drawing/2014/chart" uri="{C3380CC4-5D6E-409C-BE32-E72D297353CC}">
              <c16:uniqueId val="{00000001-B40A-4654-ABDC-284BD0548543}"/>
            </c:ext>
          </c:extLst>
        </c:ser>
        <c:dLbls>
          <c:showLegendKey val="0"/>
          <c:showVal val="0"/>
          <c:showCatName val="0"/>
          <c:showSerName val="0"/>
          <c:showPercent val="0"/>
          <c:showBubbleSize val="0"/>
        </c:dLbls>
        <c:gapWidth val="150"/>
        <c:overlap val="100"/>
        <c:axId val="133699624"/>
        <c:axId val="331595320"/>
        <c:extLst>
          <c:ext xmlns:c15="http://schemas.microsoft.com/office/drawing/2012/chart" uri="{02D57815-91ED-43cb-92C2-25804820EDAC}">
            <c15:filteredBarSeries>
              <c15:ser>
                <c:idx val="2"/>
                <c:order val="2"/>
                <c:tx>
                  <c:strRef>
                    <c:extLst>
                      <c:ext uri="{02D57815-91ED-43cb-92C2-25804820EDAC}">
                        <c15:formulaRef>
                          <c15:sqref>'tableau de bord'!$AX$145</c15:sqref>
                        </c15:formulaRef>
                      </c:ext>
                    </c:extLst>
                    <c:strCache>
                      <c:ptCount val="1"/>
                    </c:strCache>
                  </c:strRef>
                </c:tx>
                <c:spPr>
                  <a:solidFill>
                    <a:schemeClr val="accent3"/>
                  </a:solidFill>
                  <a:ln>
                    <a:noFill/>
                  </a:ln>
                  <a:effectLst/>
                </c:spPr>
                <c:invertIfNegative val="0"/>
                <c:cat>
                  <c:strRef>
                    <c:extLst>
                      <c:ext uri="{02D57815-91ED-43cb-92C2-25804820EDAC}">
                        <c15:formulaRef>
                          <c15:sqref>'tableau de bord'!$AU$146:$AU$147</c15:sqref>
                        </c15:formulaRef>
                      </c:ext>
                    </c:extLst>
                    <c:strCache>
                      <c:ptCount val="2"/>
                      <c:pt idx="0">
                        <c:v>facteurs qui augmentent le risque</c:v>
                      </c:pt>
                      <c:pt idx="1">
                        <c:v>facteurs qui diminuent le risque</c:v>
                      </c:pt>
                    </c:strCache>
                  </c:strRef>
                </c:cat>
                <c:val>
                  <c:numRef>
                    <c:extLst>
                      <c:ext uri="{02D57815-91ED-43cb-92C2-25804820EDAC}">
                        <c15:formulaRef>
                          <c15:sqref>'tableau de bord'!$AX$146:$AX$147</c15:sqref>
                        </c15:formulaRef>
                      </c:ext>
                    </c:extLst>
                    <c:numCache>
                      <c:formatCode>General</c:formatCode>
                      <c:ptCount val="2"/>
                    </c:numCache>
                  </c:numRef>
                </c:val>
                <c:extLst>
                  <c:ext xmlns:c16="http://schemas.microsoft.com/office/drawing/2014/chart" uri="{C3380CC4-5D6E-409C-BE32-E72D297353CC}">
                    <c16:uniqueId val="{00000002-B40A-4654-ABDC-284BD0548543}"/>
                  </c:ext>
                </c:extLst>
              </c15:ser>
            </c15:filteredBarSeries>
          </c:ext>
        </c:extLst>
      </c:barChart>
      <c:catAx>
        <c:axId val="133699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31595320"/>
        <c:crosses val="autoZero"/>
        <c:auto val="1"/>
        <c:lblAlgn val="ctr"/>
        <c:lblOffset val="100"/>
        <c:noMultiLvlLbl val="0"/>
      </c:catAx>
      <c:valAx>
        <c:axId val="33159532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3699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BE" b="1" i="1" u="sng"/>
              <a:t>Répartition des combinaisons selon leurs</a:t>
            </a:r>
            <a:r>
              <a:rPr lang="nl-BE" b="1" i="1" u="sng" baseline="0"/>
              <a:t> risques</a:t>
            </a:r>
            <a:endParaRPr lang="nl-BE" b="1" i="1" u="s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ADD-440A-A80F-6C7D4CC759E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ADD-440A-A80F-6C7D4CC759E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ADD-440A-A80F-6C7D4CC759E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'tableau de bord'!$AU$171:$AU$173</c:f>
              <c:strCache>
                <c:ptCount val="3"/>
                <c:pt idx="0">
                  <c:v>risque faible</c:v>
                </c:pt>
                <c:pt idx="1">
                  <c:v>risque standard</c:v>
                </c:pt>
                <c:pt idx="2">
                  <c:v>risque élevé</c:v>
                </c:pt>
              </c:strCache>
            </c:strRef>
          </c:cat>
          <c:val>
            <c:numRef>
              <c:f>'tableau de bord'!$AV$171:$AV$173</c:f>
              <c:numCache>
                <c:formatCode>General</c:formatCode>
                <c:ptCount val="3"/>
                <c:pt idx="0">
                  <c:v>0</c:v>
                </c:pt>
                <c:pt idx="1">
                  <c:v>0</c:v>
                </c:pt>
                <c:pt idx="2">
                  <c:v>0</c:v>
                </c:pt>
              </c:numCache>
            </c:numRef>
          </c:val>
          <c:extLst>
            <c:ext xmlns:c16="http://schemas.microsoft.com/office/drawing/2014/chart" uri="{C3380CC4-5D6E-409C-BE32-E72D297353CC}">
              <c16:uniqueId val="{00000006-8ADD-440A-A80F-6C7D4CC759E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BE" b="1" i="1" u="sng"/>
              <a:t>Répartition des facteurs de risques "canaux de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bar"/>
        <c:grouping val="stacked"/>
        <c:varyColors val="0"/>
        <c:ser>
          <c:idx val="0"/>
          <c:order val="0"/>
          <c:tx>
            <c:strRef>
              <c:f>'tableau de bord'!$AV$211</c:f>
              <c:strCache>
                <c:ptCount val="1"/>
                <c:pt idx="0">
                  <c:v>pertinent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'tableau de bord'!$AU$212:$AU$213</c:f>
              <c:strCache>
                <c:ptCount val="2"/>
                <c:pt idx="0">
                  <c:v>facteurs qui augmentent le risque</c:v>
                </c:pt>
                <c:pt idx="1">
                  <c:v>facteurs qui diminuent le risque</c:v>
                </c:pt>
              </c:strCache>
            </c:strRef>
          </c:cat>
          <c:val>
            <c:numRef>
              <c:f>'tableau de bord'!$AV$212:$AV$213</c:f>
              <c:numCache>
                <c:formatCode>General</c:formatCode>
                <c:ptCount val="2"/>
                <c:pt idx="0">
                  <c:v>0</c:v>
                </c:pt>
                <c:pt idx="1">
                  <c:v>0</c:v>
                </c:pt>
              </c:numCache>
            </c:numRef>
          </c:val>
          <c:extLst>
            <c:ext xmlns:c16="http://schemas.microsoft.com/office/drawing/2014/chart" uri="{C3380CC4-5D6E-409C-BE32-E72D297353CC}">
              <c16:uniqueId val="{00000000-775C-4796-AC63-F33F27D160D8}"/>
            </c:ext>
          </c:extLst>
        </c:ser>
        <c:ser>
          <c:idx val="1"/>
          <c:order val="1"/>
          <c:tx>
            <c:strRef>
              <c:f>'tableau de bord'!$AW$211</c:f>
              <c:strCache>
                <c:ptCount val="1"/>
                <c:pt idx="0">
                  <c:v>non pertinent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'tableau de bord'!$AU$212:$AU$213</c:f>
              <c:strCache>
                <c:ptCount val="2"/>
                <c:pt idx="0">
                  <c:v>facteurs qui augmentent le risque</c:v>
                </c:pt>
                <c:pt idx="1">
                  <c:v>facteurs qui diminuent le risque</c:v>
                </c:pt>
              </c:strCache>
            </c:strRef>
          </c:cat>
          <c:val>
            <c:numRef>
              <c:f>'tableau de bord'!$AW$212:$AW$213</c:f>
              <c:numCache>
                <c:formatCode>General</c:formatCode>
                <c:ptCount val="2"/>
                <c:pt idx="0">
                  <c:v>0</c:v>
                </c:pt>
                <c:pt idx="1">
                  <c:v>0</c:v>
                </c:pt>
              </c:numCache>
            </c:numRef>
          </c:val>
          <c:extLst>
            <c:ext xmlns:c16="http://schemas.microsoft.com/office/drawing/2014/chart" uri="{C3380CC4-5D6E-409C-BE32-E72D297353CC}">
              <c16:uniqueId val="{00000001-775C-4796-AC63-F33F27D160D8}"/>
            </c:ext>
          </c:extLst>
        </c:ser>
        <c:dLbls>
          <c:showLegendKey val="0"/>
          <c:showVal val="0"/>
          <c:showCatName val="0"/>
          <c:showSerName val="0"/>
          <c:showPercent val="0"/>
          <c:showBubbleSize val="0"/>
        </c:dLbls>
        <c:gapWidth val="150"/>
        <c:overlap val="100"/>
        <c:axId val="164973656"/>
        <c:axId val="134545112"/>
      </c:barChart>
      <c:catAx>
        <c:axId val="164973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4545112"/>
        <c:crosses val="autoZero"/>
        <c:auto val="1"/>
        <c:lblAlgn val="ctr"/>
        <c:lblOffset val="100"/>
        <c:noMultiLvlLbl val="0"/>
      </c:catAx>
      <c:valAx>
        <c:axId val="1345451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649736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BE" b="1" i="1" u="sng"/>
              <a:t>Répartition</a:t>
            </a:r>
            <a:r>
              <a:rPr lang="nl-BE" b="1" i="1" u="sng" baseline="0"/>
              <a:t> des combinaisons selon leur risque</a:t>
            </a:r>
            <a:endParaRPr lang="nl-BE" b="1" i="1" u="s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8A5-49C5-AC58-9C1B7E31221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8A5-49C5-AC58-9C1B7E31221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8A5-49C5-AC58-9C1B7E31221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8A5-49C5-AC58-9C1B7E31221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'tableau de bord'!$AU$236:$AU$239</c:f>
              <c:strCache>
                <c:ptCount val="4"/>
                <c:pt idx="0">
                  <c:v>risque faible</c:v>
                </c:pt>
                <c:pt idx="1">
                  <c:v>risque standard</c:v>
                </c:pt>
                <c:pt idx="2">
                  <c:v>risque élevé</c:v>
                </c:pt>
                <c:pt idx="3">
                  <c:v>risque non évalué</c:v>
                </c:pt>
              </c:strCache>
            </c:strRef>
          </c:cat>
          <c:val>
            <c:numRef>
              <c:f>'tableau de bord'!$AV$236:$AV$239</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8-C8A5-49C5-AC58-9C1B7E312217}"/>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BE" b="1" i="1" u="sng"/>
              <a:t>Répartition des situations selon leur risque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7FF-41B7-98D8-330ED4678C7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7FF-41B7-98D8-330ED4678C7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7FF-41B7-98D8-330ED4678C7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'tableau de bord'!$AU$269:$AU$271</c:f>
              <c:strCache>
                <c:ptCount val="3"/>
                <c:pt idx="0">
                  <c:v>faible</c:v>
                </c:pt>
                <c:pt idx="1">
                  <c:v>standard</c:v>
                </c:pt>
                <c:pt idx="2">
                  <c:v>élevé</c:v>
                </c:pt>
              </c:strCache>
            </c:strRef>
          </c:cat>
          <c:val>
            <c:numRef>
              <c:f>'tableau de bord'!$AV$269:$AV$271</c:f>
              <c:numCache>
                <c:formatCode>General</c:formatCode>
                <c:ptCount val="3"/>
                <c:pt idx="0">
                  <c:v>0</c:v>
                </c:pt>
                <c:pt idx="1">
                  <c:v>0</c:v>
                </c:pt>
                <c:pt idx="2">
                  <c:v>0</c:v>
                </c:pt>
              </c:numCache>
            </c:numRef>
          </c:val>
          <c:extLst>
            <c:ext xmlns:c16="http://schemas.microsoft.com/office/drawing/2014/chart" uri="{C3380CC4-5D6E-409C-BE32-E72D297353CC}">
              <c16:uniqueId val="{00000006-37FF-41B7-98D8-330ED4678C71}"/>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BE" b="1" i="1" u="sng"/>
              <a:t>Répartition des facteurs de risque "clients"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bar"/>
        <c:grouping val="clustered"/>
        <c:varyColors val="0"/>
        <c:ser>
          <c:idx val="0"/>
          <c:order val="0"/>
          <c:tx>
            <c:strRef>
              <c:f>'tableau de bord'!$AV$17</c:f>
              <c:strCache>
                <c:ptCount val="1"/>
                <c:pt idx="0">
                  <c:v>pertinent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'tableau de bord'!$AU$18:$AU$19</c:f>
              <c:strCache>
                <c:ptCount val="2"/>
                <c:pt idx="0">
                  <c:v>facteurs qui augmentent le risque</c:v>
                </c:pt>
                <c:pt idx="1">
                  <c:v>facteurs qui diminuent le risque</c:v>
                </c:pt>
              </c:strCache>
            </c:strRef>
          </c:cat>
          <c:val>
            <c:numRef>
              <c:f>'tableau de bord'!$AV$18:$AV$19</c:f>
              <c:numCache>
                <c:formatCode>General</c:formatCode>
                <c:ptCount val="2"/>
                <c:pt idx="0">
                  <c:v>0</c:v>
                </c:pt>
                <c:pt idx="1">
                  <c:v>0</c:v>
                </c:pt>
              </c:numCache>
            </c:numRef>
          </c:val>
          <c:extLst>
            <c:ext xmlns:c16="http://schemas.microsoft.com/office/drawing/2014/chart" uri="{C3380CC4-5D6E-409C-BE32-E72D297353CC}">
              <c16:uniqueId val="{00000000-67F6-40A3-975E-E11C0C7B5670}"/>
            </c:ext>
          </c:extLst>
        </c:ser>
        <c:ser>
          <c:idx val="1"/>
          <c:order val="1"/>
          <c:tx>
            <c:strRef>
              <c:f>'tableau de bord'!$AW$17</c:f>
              <c:strCache>
                <c:ptCount val="1"/>
                <c:pt idx="0">
                  <c:v>non pertinent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'tableau de bord'!$AU$18:$AU$19</c:f>
              <c:strCache>
                <c:ptCount val="2"/>
                <c:pt idx="0">
                  <c:v>facteurs qui augmentent le risque</c:v>
                </c:pt>
                <c:pt idx="1">
                  <c:v>facteurs qui diminuent le risque</c:v>
                </c:pt>
              </c:strCache>
            </c:strRef>
          </c:cat>
          <c:val>
            <c:numRef>
              <c:f>'tableau de bord'!$AW$18:$AW$19</c:f>
              <c:numCache>
                <c:formatCode>General</c:formatCode>
                <c:ptCount val="2"/>
                <c:pt idx="0">
                  <c:v>0</c:v>
                </c:pt>
                <c:pt idx="1">
                  <c:v>0</c:v>
                </c:pt>
              </c:numCache>
            </c:numRef>
          </c:val>
          <c:extLst>
            <c:ext xmlns:c16="http://schemas.microsoft.com/office/drawing/2014/chart" uri="{C3380CC4-5D6E-409C-BE32-E72D297353CC}">
              <c16:uniqueId val="{00000001-67F6-40A3-975E-E11C0C7B5670}"/>
            </c:ext>
          </c:extLst>
        </c:ser>
        <c:dLbls>
          <c:showLegendKey val="0"/>
          <c:showVal val="0"/>
          <c:showCatName val="0"/>
          <c:showSerName val="0"/>
          <c:showPercent val="0"/>
          <c:showBubbleSize val="0"/>
        </c:dLbls>
        <c:gapWidth val="182"/>
        <c:axId val="331819368"/>
        <c:axId val="331819760"/>
      </c:barChart>
      <c:catAx>
        <c:axId val="331819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31819760"/>
        <c:crosses val="autoZero"/>
        <c:auto val="1"/>
        <c:lblAlgn val="ctr"/>
        <c:lblOffset val="100"/>
        <c:noMultiLvlLbl val="0"/>
      </c:catAx>
      <c:valAx>
        <c:axId val="3318197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31819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215</xdr:row>
      <xdr:rowOff>0</xdr:rowOff>
    </xdr:from>
    <xdr:to>
      <xdr:col>3</xdr:col>
      <xdr:colOff>11906</xdr:colOff>
      <xdr:row>216</xdr:row>
      <xdr:rowOff>654844</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98469" y="74914125"/>
          <a:ext cx="940593" cy="1143000"/>
        </a:xfrm>
        <a:prstGeom prst="rect">
          <a:avLst/>
        </a:prstGeom>
      </xdr:spPr>
    </xdr:pic>
    <xdr:clientData/>
  </xdr:twoCellAnchor>
  <xdr:twoCellAnchor editAs="oneCell">
    <xdr:from>
      <xdr:col>3</xdr:col>
      <xdr:colOff>0</xdr:colOff>
      <xdr:row>214</xdr:row>
      <xdr:rowOff>2833686</xdr:rowOff>
    </xdr:from>
    <xdr:to>
      <xdr:col>4</xdr:col>
      <xdr:colOff>0</xdr:colOff>
      <xdr:row>217</xdr:row>
      <xdr:rowOff>11904</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727156" y="74914124"/>
          <a:ext cx="1035844" cy="1190625"/>
        </a:xfrm>
        <a:prstGeom prst="rect">
          <a:avLst/>
        </a:prstGeom>
      </xdr:spPr>
    </xdr:pic>
    <xdr:clientData/>
  </xdr:twoCellAnchor>
  <xdr:twoCellAnchor editAs="oneCell">
    <xdr:from>
      <xdr:col>4</xdr:col>
      <xdr:colOff>142875</xdr:colOff>
      <xdr:row>215</xdr:row>
      <xdr:rowOff>202405</xdr:rowOff>
    </xdr:from>
    <xdr:to>
      <xdr:col>4</xdr:col>
      <xdr:colOff>773906</xdr:colOff>
      <xdr:row>216</xdr:row>
      <xdr:rowOff>493012</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905875" y="75116530"/>
          <a:ext cx="631031" cy="778763"/>
        </a:xfrm>
        <a:prstGeom prst="rect">
          <a:avLst/>
        </a:prstGeom>
      </xdr:spPr>
    </xdr:pic>
    <xdr:clientData/>
  </xdr:twoCellAnchor>
  <xdr:twoCellAnchor editAs="oneCell">
    <xdr:from>
      <xdr:col>5</xdr:col>
      <xdr:colOff>0</xdr:colOff>
      <xdr:row>214</xdr:row>
      <xdr:rowOff>2833686</xdr:rowOff>
    </xdr:from>
    <xdr:to>
      <xdr:col>6</xdr:col>
      <xdr:colOff>47624</xdr:colOff>
      <xdr:row>216</xdr:row>
      <xdr:rowOff>690561</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810750" y="74914124"/>
          <a:ext cx="1071562" cy="117871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47624</xdr:colOff>
      <xdr:row>40</xdr:row>
      <xdr:rowOff>57149</xdr:rowOff>
    </xdr:from>
    <xdr:to>
      <xdr:col>14</xdr:col>
      <xdr:colOff>266699</xdr:colOff>
      <xdr:row>59</xdr:row>
      <xdr:rowOff>57150</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28574</xdr:colOff>
      <xdr:row>78</xdr:row>
      <xdr:rowOff>171449</xdr:rowOff>
    </xdr:from>
    <xdr:to>
      <xdr:col>13</xdr:col>
      <xdr:colOff>28575</xdr:colOff>
      <xdr:row>97</xdr:row>
      <xdr:rowOff>9525</xdr:rowOff>
    </xdr:to>
    <xdr:graphicFrame macro="">
      <xdr:nvGraphicFramePr>
        <xdr:cNvPr id="5" name="Chart 4">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257175</xdr:colOff>
      <xdr:row>106</xdr:row>
      <xdr:rowOff>180974</xdr:rowOff>
    </xdr:from>
    <xdr:to>
      <xdr:col>14</xdr:col>
      <xdr:colOff>342900</xdr:colOff>
      <xdr:row>127</xdr:row>
      <xdr:rowOff>76200</xdr:rowOff>
    </xdr:to>
    <xdr:graphicFrame macro="">
      <xdr:nvGraphicFramePr>
        <xdr:cNvPr id="6" name="Chart 5">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276224</xdr:colOff>
      <xdr:row>144</xdr:row>
      <xdr:rowOff>142875</xdr:rowOff>
    </xdr:from>
    <xdr:to>
      <xdr:col>13</xdr:col>
      <xdr:colOff>9524</xdr:colOff>
      <xdr:row>162</xdr:row>
      <xdr:rowOff>171450</xdr:rowOff>
    </xdr:to>
    <xdr:graphicFrame macro="">
      <xdr:nvGraphicFramePr>
        <xdr:cNvPr id="7" name="Chart 6">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19049</xdr:colOff>
      <xdr:row>173</xdr:row>
      <xdr:rowOff>133350</xdr:rowOff>
    </xdr:from>
    <xdr:to>
      <xdr:col>12</xdr:col>
      <xdr:colOff>542924</xdr:colOff>
      <xdr:row>192</xdr:row>
      <xdr:rowOff>152400</xdr:rowOff>
    </xdr:to>
    <xdr:graphicFrame macro="">
      <xdr:nvGraphicFramePr>
        <xdr:cNvPr id="8" name="Chart 7">
          <a:extLst>
            <a:ext uri="{FF2B5EF4-FFF2-40B4-BE49-F238E27FC236}">
              <a16:creationId xmlns:a16="http://schemas.microsoft.com/office/drawing/2014/main" id="{00000000-0008-0000-03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33336</xdr:colOff>
      <xdr:row>210</xdr:row>
      <xdr:rowOff>142874</xdr:rowOff>
    </xdr:from>
    <xdr:to>
      <xdr:col>13</xdr:col>
      <xdr:colOff>180975</xdr:colOff>
      <xdr:row>228</xdr:row>
      <xdr:rowOff>152400</xdr:rowOff>
    </xdr:to>
    <xdr:graphicFrame macro="">
      <xdr:nvGraphicFramePr>
        <xdr:cNvPr id="10" name="Chart 9">
          <a:extLst>
            <a:ext uri="{FF2B5EF4-FFF2-40B4-BE49-F238E27FC236}">
              <a16:creationId xmlns:a16="http://schemas.microsoft.com/office/drawing/2014/main" id="{00000000-0008-0000-03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19049</xdr:colOff>
      <xdr:row>238</xdr:row>
      <xdr:rowOff>0</xdr:rowOff>
    </xdr:from>
    <xdr:to>
      <xdr:col>12</xdr:col>
      <xdr:colOff>409574</xdr:colOff>
      <xdr:row>256</xdr:row>
      <xdr:rowOff>133350</xdr:rowOff>
    </xdr:to>
    <xdr:graphicFrame macro="">
      <xdr:nvGraphicFramePr>
        <xdr:cNvPr id="11" name="Chart 10">
          <a:extLst>
            <a:ext uri="{FF2B5EF4-FFF2-40B4-BE49-F238E27FC236}">
              <a16:creationId xmlns:a16="http://schemas.microsoft.com/office/drawing/2014/main" id="{00000000-0008-0000-03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57149</xdr:colOff>
      <xdr:row>272</xdr:row>
      <xdr:rowOff>133349</xdr:rowOff>
    </xdr:from>
    <xdr:to>
      <xdr:col>12</xdr:col>
      <xdr:colOff>409574</xdr:colOff>
      <xdr:row>291</xdr:row>
      <xdr:rowOff>180974</xdr:rowOff>
    </xdr:to>
    <xdr:graphicFrame macro="">
      <xdr:nvGraphicFramePr>
        <xdr:cNvPr id="12" name="Chart 11">
          <a:extLst>
            <a:ext uri="{FF2B5EF4-FFF2-40B4-BE49-F238E27FC236}">
              <a16:creationId xmlns:a16="http://schemas.microsoft.com/office/drawing/2014/main" id="{00000000-0008-0000-03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19049</xdr:colOff>
      <xdr:row>16</xdr:row>
      <xdr:rowOff>104775</xdr:rowOff>
    </xdr:from>
    <xdr:to>
      <xdr:col>11</xdr:col>
      <xdr:colOff>276224</xdr:colOff>
      <xdr:row>29</xdr:row>
      <xdr:rowOff>161925</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40"/>
  <sheetViews>
    <sheetView topLeftCell="A16" zoomScale="80" zoomScaleNormal="80" workbookViewId="0">
      <selection activeCell="F35" sqref="F35"/>
    </sheetView>
  </sheetViews>
  <sheetFormatPr defaultRowHeight="15" x14ac:dyDescent="0.25"/>
  <cols>
    <col min="2" max="2" width="71.42578125" style="14" customWidth="1"/>
    <col min="3" max="3" width="63" customWidth="1"/>
    <col min="4" max="4" width="6.28515625" customWidth="1"/>
    <col min="5" max="5" width="7" customWidth="1"/>
    <col min="6" max="6" width="59.28515625" style="12" customWidth="1"/>
    <col min="7" max="7" width="6.28515625" customWidth="1"/>
    <col min="8" max="8" width="7" customWidth="1"/>
    <col min="9" max="9" width="47.28515625" customWidth="1"/>
    <col min="10" max="10" width="130.28515625" customWidth="1"/>
  </cols>
  <sheetData>
    <row r="1" spans="1:10" ht="87.75" customHeight="1" x14ac:dyDescent="0.7">
      <c r="A1" s="148" t="s">
        <v>2</v>
      </c>
      <c r="B1" s="148"/>
      <c r="C1" s="148"/>
      <c r="D1" s="148"/>
      <c r="E1" s="148"/>
      <c r="F1" s="148"/>
      <c r="G1" s="9"/>
      <c r="H1" s="9"/>
    </row>
    <row r="2" spans="1:10" ht="87.75" customHeight="1" x14ac:dyDescent="0.25">
      <c r="A2" s="152" t="s">
        <v>14</v>
      </c>
      <c r="B2" s="153"/>
      <c r="C2" s="153"/>
      <c r="D2" s="153"/>
      <c r="E2" s="153"/>
      <c r="F2" s="153"/>
      <c r="G2" s="153"/>
      <c r="H2" s="153"/>
      <c r="I2" s="153"/>
    </row>
    <row r="3" spans="1:10" ht="41.25" customHeight="1" x14ac:dyDescent="0.25">
      <c r="B3" s="3" t="s">
        <v>17</v>
      </c>
      <c r="C3" s="20" t="s">
        <v>15</v>
      </c>
      <c r="D3" s="21" t="s">
        <v>18</v>
      </c>
      <c r="E3" s="21" t="s">
        <v>19</v>
      </c>
      <c r="F3" s="22" t="s">
        <v>16</v>
      </c>
      <c r="G3" s="21" t="s">
        <v>18</v>
      </c>
      <c r="H3" s="21" t="s">
        <v>19</v>
      </c>
      <c r="I3" s="24" t="s">
        <v>6</v>
      </c>
      <c r="J3" s="29" t="s">
        <v>20</v>
      </c>
    </row>
    <row r="4" spans="1:10" ht="15" customHeight="1" x14ac:dyDescent="0.25">
      <c r="B4" s="13"/>
      <c r="C4" s="4"/>
      <c r="D4" s="4"/>
      <c r="E4" s="4"/>
      <c r="F4" s="11"/>
      <c r="G4" s="4"/>
      <c r="H4" s="4"/>
      <c r="J4" s="27"/>
    </row>
    <row r="5" spans="1:10" ht="276.75" customHeight="1" x14ac:dyDescent="0.25">
      <c r="B5" s="143" t="s">
        <v>8</v>
      </c>
      <c r="C5" s="144"/>
      <c r="D5" s="144"/>
      <c r="E5" s="144"/>
      <c r="F5" s="144"/>
      <c r="G5" s="144"/>
      <c r="H5" s="144"/>
      <c r="I5" s="145"/>
      <c r="J5" s="2" t="s">
        <v>23</v>
      </c>
    </row>
    <row r="6" spans="1:10" ht="45" x14ac:dyDescent="0.25">
      <c r="B6" s="149" t="s">
        <v>33</v>
      </c>
      <c r="C6" s="10" t="s">
        <v>25</v>
      </c>
      <c r="D6" s="17"/>
      <c r="E6" s="17"/>
      <c r="F6" s="19"/>
      <c r="G6" s="17"/>
      <c r="H6" s="17"/>
      <c r="I6" s="25"/>
      <c r="J6" s="27"/>
    </row>
    <row r="7" spans="1:10" ht="195" x14ac:dyDescent="0.25">
      <c r="B7" s="150"/>
      <c r="C7" s="30" t="s">
        <v>26</v>
      </c>
      <c r="D7" s="17"/>
      <c r="E7" s="17"/>
      <c r="F7" s="23" t="s">
        <v>27</v>
      </c>
      <c r="G7" s="17"/>
      <c r="H7" s="17"/>
      <c r="I7" s="25"/>
      <c r="J7" s="1" t="s">
        <v>21</v>
      </c>
    </row>
    <row r="8" spans="1:10" ht="180" x14ac:dyDescent="0.25">
      <c r="B8" s="150"/>
      <c r="C8" s="15"/>
      <c r="D8" s="18"/>
      <c r="E8" s="18"/>
      <c r="F8" s="23" t="s">
        <v>28</v>
      </c>
      <c r="G8" s="18"/>
      <c r="H8" s="18"/>
      <c r="I8" s="25"/>
      <c r="J8" s="31" t="s">
        <v>22</v>
      </c>
    </row>
    <row r="9" spans="1:10" ht="62.25" customHeight="1" x14ac:dyDescent="0.25">
      <c r="B9" s="150"/>
      <c r="C9" s="34" t="s">
        <v>29</v>
      </c>
      <c r="D9" s="18"/>
      <c r="E9" s="18"/>
      <c r="F9" s="33" t="s">
        <v>30</v>
      </c>
      <c r="G9" s="18"/>
      <c r="H9" s="18"/>
      <c r="I9" s="25"/>
      <c r="J9" s="27"/>
    </row>
    <row r="10" spans="1:10" ht="65.25" customHeight="1" x14ac:dyDescent="0.25">
      <c r="B10" s="150"/>
      <c r="C10" s="7"/>
      <c r="D10" s="18"/>
      <c r="E10" s="18"/>
      <c r="F10" s="33" t="s">
        <v>31</v>
      </c>
      <c r="G10" s="18"/>
      <c r="H10" s="18"/>
      <c r="I10" s="25"/>
      <c r="J10" s="27"/>
    </row>
    <row r="11" spans="1:10" ht="60" x14ac:dyDescent="0.25">
      <c r="B11" s="151"/>
      <c r="C11" s="7"/>
      <c r="D11" s="18"/>
      <c r="E11" s="18"/>
      <c r="F11" s="33" t="s">
        <v>32</v>
      </c>
      <c r="G11" s="18"/>
      <c r="H11" s="18"/>
      <c r="I11" s="25"/>
      <c r="J11" s="1" t="s">
        <v>24</v>
      </c>
    </row>
    <row r="12" spans="1:10" ht="129" customHeight="1" x14ac:dyDescent="0.25">
      <c r="B12" s="36" t="s">
        <v>34</v>
      </c>
      <c r="C12" s="16" t="s">
        <v>35</v>
      </c>
      <c r="D12" s="18"/>
      <c r="E12" s="18"/>
      <c r="F12" s="33" t="s">
        <v>36</v>
      </c>
      <c r="G12" s="18"/>
      <c r="H12" s="18"/>
      <c r="I12" s="25"/>
      <c r="J12" s="27"/>
    </row>
    <row r="13" spans="1:10" ht="375.75" customHeight="1" x14ac:dyDescent="0.25">
      <c r="B13" s="36" t="s">
        <v>37</v>
      </c>
      <c r="C13" s="7"/>
      <c r="D13" s="18"/>
      <c r="E13" s="18"/>
      <c r="F13" s="35" t="s">
        <v>39</v>
      </c>
      <c r="G13" s="18"/>
      <c r="H13" s="18"/>
      <c r="I13" s="25"/>
      <c r="J13" s="2" t="s">
        <v>38</v>
      </c>
    </row>
    <row r="14" spans="1:10" ht="144" customHeight="1" x14ac:dyDescent="0.25">
      <c r="B14" s="36" t="s">
        <v>40</v>
      </c>
      <c r="C14" s="7"/>
      <c r="D14" s="18"/>
      <c r="E14" s="18"/>
      <c r="F14" s="33" t="s">
        <v>41</v>
      </c>
      <c r="G14" s="18"/>
      <c r="H14" s="18"/>
      <c r="I14" s="25"/>
      <c r="J14" s="2" t="s">
        <v>42</v>
      </c>
    </row>
    <row r="15" spans="1:10" ht="36.75" customHeight="1" x14ac:dyDescent="0.25">
      <c r="B15" s="36" t="s">
        <v>4</v>
      </c>
      <c r="C15" s="34" t="s">
        <v>44</v>
      </c>
      <c r="D15" s="18"/>
      <c r="E15" s="18"/>
      <c r="F15" s="33" t="s">
        <v>43</v>
      </c>
      <c r="G15" s="18"/>
      <c r="H15" s="18"/>
      <c r="I15" s="6"/>
      <c r="J15" s="37"/>
    </row>
    <row r="16" spans="1:10" x14ac:dyDescent="0.25">
      <c r="J16" s="45"/>
    </row>
    <row r="17" spans="2:10" ht="41.25" customHeight="1" x14ac:dyDescent="0.25">
      <c r="B17" s="143" t="s">
        <v>5</v>
      </c>
      <c r="C17" s="144"/>
      <c r="D17" s="144"/>
      <c r="E17" s="144"/>
      <c r="F17" s="144"/>
      <c r="G17" s="144"/>
      <c r="H17" s="144"/>
      <c r="I17" s="145"/>
      <c r="J17" s="27"/>
    </row>
    <row r="18" spans="2:10" ht="54" customHeight="1" x14ac:dyDescent="0.25">
      <c r="B18" s="146" t="s">
        <v>45</v>
      </c>
      <c r="C18" s="34"/>
      <c r="D18" s="8"/>
      <c r="E18" s="8"/>
      <c r="F18" s="33" t="s">
        <v>48</v>
      </c>
      <c r="G18" s="8"/>
      <c r="H18" s="8"/>
      <c r="I18" s="25"/>
      <c r="J18" s="27"/>
    </row>
    <row r="19" spans="2:10" ht="60" customHeight="1" x14ac:dyDescent="0.25">
      <c r="B19" s="147"/>
      <c r="C19" s="34" t="s">
        <v>49</v>
      </c>
      <c r="D19" s="8"/>
      <c r="E19" s="8"/>
      <c r="F19" s="33"/>
      <c r="G19" s="8"/>
      <c r="H19" s="8"/>
      <c r="I19" s="25"/>
      <c r="J19" s="27"/>
    </row>
    <row r="20" spans="2:10" ht="62.25" customHeight="1" x14ac:dyDescent="0.25">
      <c r="B20" s="147"/>
      <c r="C20" s="34" t="s">
        <v>50</v>
      </c>
      <c r="D20" s="8"/>
      <c r="E20" s="8"/>
      <c r="F20" s="33"/>
      <c r="G20" s="8"/>
      <c r="H20" s="8"/>
      <c r="I20" s="25"/>
      <c r="J20" s="27"/>
    </row>
    <row r="21" spans="2:10" ht="36" customHeight="1" x14ac:dyDescent="0.25">
      <c r="B21" s="147"/>
      <c r="C21" s="34" t="s">
        <v>47</v>
      </c>
      <c r="D21" s="8"/>
      <c r="E21" s="8"/>
      <c r="F21" s="32"/>
      <c r="G21" s="8"/>
      <c r="H21" s="8"/>
      <c r="I21" s="25"/>
      <c r="J21" s="27"/>
    </row>
    <row r="22" spans="2:10" ht="15" customHeight="1" x14ac:dyDescent="0.25">
      <c r="B22" s="147"/>
      <c r="C22" s="38" t="s">
        <v>46</v>
      </c>
      <c r="D22" s="39"/>
      <c r="E22" s="39"/>
      <c r="F22" s="32"/>
      <c r="G22" s="8"/>
      <c r="H22" s="8"/>
      <c r="I22" s="25"/>
      <c r="J22" s="27"/>
    </row>
    <row r="23" spans="2:10" ht="51" customHeight="1" x14ac:dyDescent="0.25">
      <c r="B23" s="147"/>
      <c r="C23" s="34" t="s">
        <v>51</v>
      </c>
      <c r="D23" s="39"/>
      <c r="E23" s="39"/>
      <c r="F23" s="32"/>
      <c r="G23" s="8"/>
      <c r="H23" s="8"/>
      <c r="I23" s="25"/>
      <c r="J23" s="27"/>
    </row>
    <row r="24" spans="2:10" s="5" customFormat="1" ht="15.75" x14ac:dyDescent="0.25">
      <c r="B24" s="40" t="s">
        <v>10</v>
      </c>
      <c r="C24" s="42" t="s">
        <v>53</v>
      </c>
      <c r="D24" s="43"/>
      <c r="E24" s="43"/>
      <c r="F24" s="33" t="s">
        <v>52</v>
      </c>
      <c r="G24" s="8"/>
      <c r="H24" s="8"/>
      <c r="I24" s="46"/>
      <c r="J24" s="28"/>
    </row>
    <row r="25" spans="2:10" s="5" customFormat="1" ht="30" x14ac:dyDescent="0.25">
      <c r="B25" s="40" t="s">
        <v>54</v>
      </c>
      <c r="C25" s="42" t="s">
        <v>55</v>
      </c>
      <c r="D25" s="43"/>
      <c r="E25" s="43"/>
      <c r="F25" s="33" t="s">
        <v>0</v>
      </c>
      <c r="G25" s="8"/>
      <c r="H25" s="8"/>
      <c r="I25" s="46"/>
      <c r="J25" s="28"/>
    </row>
    <row r="26" spans="2:10" s="5" customFormat="1" ht="90" x14ac:dyDescent="0.25">
      <c r="B26" s="41" t="s">
        <v>56</v>
      </c>
      <c r="C26" s="42" t="s">
        <v>58</v>
      </c>
      <c r="D26" s="43"/>
      <c r="E26" s="43"/>
      <c r="F26" s="33" t="s">
        <v>57</v>
      </c>
      <c r="G26" s="8"/>
      <c r="H26" s="8"/>
      <c r="I26" s="26"/>
      <c r="J26" s="28"/>
    </row>
    <row r="27" spans="2:10" s="5" customFormat="1" ht="45" x14ac:dyDescent="0.25">
      <c r="B27" s="40" t="s">
        <v>59</v>
      </c>
      <c r="C27" s="42" t="s">
        <v>61</v>
      </c>
      <c r="D27" s="43"/>
      <c r="E27" s="43"/>
      <c r="F27" s="33" t="s">
        <v>60</v>
      </c>
      <c r="G27" s="8"/>
      <c r="H27" s="8"/>
      <c r="I27" s="26"/>
      <c r="J27" s="28"/>
    </row>
    <row r="28" spans="2:10" s="5" customFormat="1" ht="30" x14ac:dyDescent="0.25">
      <c r="B28" s="40" t="s">
        <v>11</v>
      </c>
      <c r="C28" s="42"/>
      <c r="D28" s="43"/>
      <c r="E28" s="43"/>
      <c r="F28" s="33" t="s">
        <v>62</v>
      </c>
      <c r="G28" s="8"/>
      <c r="H28" s="8"/>
      <c r="I28" s="26"/>
      <c r="J28" s="28"/>
    </row>
    <row r="29" spans="2:10" s="5" customFormat="1" ht="15.75" x14ac:dyDescent="0.25">
      <c r="B29" s="40" t="s">
        <v>12</v>
      </c>
      <c r="C29" s="42" t="s">
        <v>63</v>
      </c>
      <c r="D29" s="43"/>
      <c r="E29" s="43"/>
      <c r="F29" s="33"/>
      <c r="G29" s="8"/>
      <c r="H29" s="8"/>
      <c r="I29" s="26"/>
      <c r="J29" s="28"/>
    </row>
    <row r="30" spans="2:10" ht="15.75" x14ac:dyDescent="0.25">
      <c r="B30" s="40" t="s">
        <v>64</v>
      </c>
      <c r="C30" s="42" t="s">
        <v>65</v>
      </c>
      <c r="D30" s="43"/>
      <c r="E30" s="43"/>
      <c r="F30" s="33" t="s">
        <v>1</v>
      </c>
      <c r="G30" s="8"/>
      <c r="H30" s="8"/>
      <c r="I30" s="25"/>
      <c r="J30" s="27"/>
    </row>
    <row r="31" spans="2:10" ht="30" x14ac:dyDescent="0.25">
      <c r="B31" s="40" t="s">
        <v>67</v>
      </c>
      <c r="C31" s="42" t="s">
        <v>66</v>
      </c>
      <c r="D31" s="43"/>
      <c r="E31" s="43"/>
      <c r="F31" s="33"/>
      <c r="G31" s="8"/>
      <c r="H31" s="8"/>
      <c r="I31" s="25"/>
      <c r="J31" s="27"/>
    </row>
    <row r="32" spans="2:10" ht="45" x14ac:dyDescent="0.25">
      <c r="B32" s="40" t="s">
        <v>68</v>
      </c>
      <c r="C32" s="42"/>
      <c r="D32" s="43"/>
      <c r="E32" s="43"/>
      <c r="F32" s="33" t="s">
        <v>13</v>
      </c>
      <c r="G32" s="8"/>
      <c r="H32" s="8"/>
      <c r="I32" s="6"/>
      <c r="J32" s="27"/>
    </row>
    <row r="33" spans="2:10" x14ac:dyDescent="0.25">
      <c r="J33" s="45"/>
    </row>
    <row r="34" spans="2:10" ht="41.25" customHeight="1" x14ac:dyDescent="0.25">
      <c r="B34" s="143" t="s">
        <v>7</v>
      </c>
      <c r="C34" s="144"/>
      <c r="D34" s="144"/>
      <c r="E34" s="144"/>
      <c r="F34" s="144"/>
      <c r="G34" s="144"/>
      <c r="H34" s="144"/>
      <c r="I34" s="145"/>
      <c r="J34" s="27"/>
    </row>
    <row r="35" spans="2:10" ht="62.25" customHeight="1" x14ac:dyDescent="0.25">
      <c r="B35" s="40" t="s">
        <v>69</v>
      </c>
      <c r="C35" s="42" t="s">
        <v>71</v>
      </c>
      <c r="D35" s="44"/>
      <c r="E35" s="44"/>
      <c r="F35" s="23" t="s">
        <v>70</v>
      </c>
      <c r="G35" s="44"/>
      <c r="H35" s="44"/>
      <c r="I35" s="6"/>
      <c r="J35" s="27"/>
    </row>
    <row r="36" spans="2:10" x14ac:dyDescent="0.25">
      <c r="J36" s="45"/>
    </row>
    <row r="37" spans="2:10" ht="41.25" customHeight="1" x14ac:dyDescent="0.25">
      <c r="B37" s="143" t="s">
        <v>3</v>
      </c>
      <c r="C37" s="144"/>
      <c r="D37" s="144"/>
      <c r="E37" s="144"/>
      <c r="F37" s="144"/>
      <c r="G37" s="144"/>
      <c r="H37" s="144"/>
      <c r="I37" s="145"/>
      <c r="J37" s="27"/>
    </row>
    <row r="38" spans="2:10" ht="70.5" customHeight="1" x14ac:dyDescent="0.25">
      <c r="B38" s="40" t="s">
        <v>72</v>
      </c>
      <c r="C38" s="42"/>
      <c r="D38" s="43"/>
      <c r="E38" s="43"/>
      <c r="F38" s="33" t="s">
        <v>73</v>
      </c>
      <c r="G38" s="43"/>
      <c r="H38" s="43"/>
      <c r="I38" s="47"/>
      <c r="J38" s="27"/>
    </row>
    <row r="39" spans="2:10" ht="75" x14ac:dyDescent="0.25">
      <c r="B39" s="40" t="s">
        <v>74</v>
      </c>
      <c r="C39" s="42" t="s">
        <v>75</v>
      </c>
      <c r="D39" s="43"/>
      <c r="E39" s="43"/>
      <c r="F39" s="33" t="s">
        <v>76</v>
      </c>
      <c r="G39" s="43"/>
      <c r="H39" s="43"/>
      <c r="I39" s="25"/>
      <c r="J39" s="27"/>
    </row>
    <row r="40" spans="2:10" ht="30" x14ac:dyDescent="0.25">
      <c r="B40" s="40" t="s">
        <v>77</v>
      </c>
      <c r="C40" s="42"/>
      <c r="D40" s="43"/>
      <c r="E40" s="43"/>
      <c r="F40" s="33" t="s">
        <v>9</v>
      </c>
      <c r="G40" s="43"/>
      <c r="H40" s="43"/>
      <c r="I40" s="25"/>
      <c r="J40" s="27"/>
    </row>
  </sheetData>
  <sheetProtection algorithmName="SHA-512" hashValue="DD3M3eHxAPFxtR51S/NKvZKd4kyvZem349J33qBqi4vU+Gc6D7tokdtfmqnmwm9tLNtianxHuSGE0CHXZjeH2A==" saltValue="qtVSekLWLVyxhguqm9C2aw==" spinCount="100000" sheet="1" objects="1" scenarios="1"/>
  <mergeCells count="8">
    <mergeCell ref="B17:I17"/>
    <mergeCell ref="B18:B23"/>
    <mergeCell ref="B34:I34"/>
    <mergeCell ref="B37:I37"/>
    <mergeCell ref="A1:F1"/>
    <mergeCell ref="B5:I5"/>
    <mergeCell ref="B6:B11"/>
    <mergeCell ref="A2:I2"/>
  </mergeCells>
  <conditionalFormatting sqref="B3:D3 F3">
    <cfRule type="colorScale" priority="41">
      <colorScale>
        <cfvo type="min"/>
        <cfvo type="percentile" val="50"/>
        <cfvo type="max"/>
        <color rgb="FFF8696B"/>
        <color rgb="FFFFEB84"/>
        <color rgb="FF63BE7B"/>
      </colorScale>
    </cfRule>
  </conditionalFormatting>
  <conditionalFormatting sqref="E3">
    <cfRule type="colorScale" priority="12">
      <colorScale>
        <cfvo type="min"/>
        <cfvo type="percentile" val="50"/>
        <cfvo type="max"/>
        <color rgb="FFF8696B"/>
        <color rgb="FFFFEB84"/>
        <color rgb="FF63BE7B"/>
      </colorScale>
    </cfRule>
  </conditionalFormatting>
  <conditionalFormatting sqref="G3">
    <cfRule type="colorScale" priority="7">
      <colorScale>
        <cfvo type="min"/>
        <cfvo type="percentile" val="50"/>
        <cfvo type="max"/>
        <color rgb="FFF8696B"/>
        <color rgb="FFFFEB84"/>
        <color rgb="FF63BE7B"/>
      </colorScale>
    </cfRule>
  </conditionalFormatting>
  <conditionalFormatting sqref="H3">
    <cfRule type="colorScale" priority="2">
      <colorScale>
        <cfvo type="min"/>
        <cfvo type="percentile" val="50"/>
        <cfvo type="max"/>
        <color rgb="FFF8696B"/>
        <color rgb="FFFFEB84"/>
        <color rgb="FF63BE7B"/>
      </colorScale>
    </cfRule>
  </conditionalFormatting>
  <conditionalFormatting sqref="I3">
    <cfRule type="colorScale" priority="37">
      <colorScale>
        <cfvo type="min"/>
        <cfvo type="percentile" val="50"/>
        <cfvo type="max"/>
        <color rgb="FFF8696B"/>
        <color rgb="FFFFEB84"/>
        <color rgb="FF63BE7B"/>
      </colorScale>
    </cfRule>
  </conditionalFormatting>
  <pageMargins left="0.70866141732283472" right="0.70866141732283472" top="0.74803149606299213" bottom="0.74803149606299213" header="0.31496062992125984" footer="0.31496062992125984"/>
  <pageSetup paperSize="8" scale="7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K239"/>
  <sheetViews>
    <sheetView showGridLines="0" tabSelected="1" topLeftCell="A89" zoomScale="62" zoomScaleNormal="62" workbookViewId="0">
      <selection activeCell="K93" sqref="K93"/>
    </sheetView>
  </sheetViews>
  <sheetFormatPr defaultRowHeight="15" x14ac:dyDescent="0.25"/>
  <cols>
    <col min="1" max="1" width="8.7109375" customWidth="1"/>
    <col min="2" max="2" width="93" customWidth="1"/>
    <col min="3" max="3" width="13.7109375" customWidth="1"/>
    <col min="4" max="4" width="15.5703125" customWidth="1"/>
    <col min="5" max="5" width="15.7109375" customWidth="1"/>
    <col min="6" max="6" width="15.42578125" customWidth="1"/>
    <col min="7" max="7" width="17.42578125" customWidth="1"/>
    <col min="8" max="8" width="16" customWidth="1"/>
    <col min="9" max="9" width="14.28515625" customWidth="1"/>
    <col min="10" max="10" width="14.7109375" customWidth="1"/>
    <col min="11" max="11" width="47.42578125" customWidth="1"/>
    <col min="12" max="12" width="17.5703125" customWidth="1"/>
    <col min="13" max="13" width="18.28515625" customWidth="1"/>
    <col min="14" max="14" width="15.7109375" customWidth="1"/>
    <col min="18" max="18" width="12.28515625" bestFit="1" customWidth="1"/>
  </cols>
  <sheetData>
    <row r="1" spans="1:54" ht="87.75" customHeight="1" x14ac:dyDescent="0.25">
      <c r="A1" s="181" t="s">
        <v>2</v>
      </c>
      <c r="B1" s="181"/>
      <c r="C1" s="181"/>
      <c r="D1" s="181"/>
      <c r="E1" s="181"/>
      <c r="F1" s="181"/>
      <c r="G1" s="181"/>
      <c r="H1" s="181"/>
      <c r="I1" s="182"/>
    </row>
    <row r="2" spans="1:54" s="128" customFormat="1" ht="18.75" x14ac:dyDescent="0.25">
      <c r="A2" s="183" t="s">
        <v>78</v>
      </c>
      <c r="B2" s="183"/>
      <c r="C2" s="183"/>
      <c r="D2" s="183"/>
      <c r="E2" s="183"/>
      <c r="F2" s="183"/>
      <c r="G2" s="183"/>
      <c r="H2" s="183"/>
      <c r="I2" s="183"/>
    </row>
    <row r="3" spans="1:54" s="129" customFormat="1" ht="102" customHeight="1" x14ac:dyDescent="0.25">
      <c r="A3" s="184" t="s">
        <v>248</v>
      </c>
      <c r="B3" s="184"/>
      <c r="C3" s="184"/>
      <c r="D3" s="184"/>
      <c r="E3" s="184"/>
      <c r="F3" s="184"/>
      <c r="G3" s="184"/>
      <c r="H3" s="184"/>
      <c r="I3" s="184"/>
    </row>
    <row r="4" spans="1:54" s="129" customFormat="1" ht="226.5" customHeight="1" x14ac:dyDescent="0.25">
      <c r="A4" s="184" t="s">
        <v>247</v>
      </c>
      <c r="B4" s="184"/>
      <c r="C4" s="184"/>
      <c r="D4" s="184"/>
      <c r="E4" s="184"/>
      <c r="F4" s="184"/>
      <c r="G4" s="184"/>
      <c r="H4" s="184"/>
      <c r="I4" s="184"/>
    </row>
    <row r="5" spans="1:54" ht="26.25" customHeight="1" x14ac:dyDescent="0.25">
      <c r="A5" s="69"/>
      <c r="B5" s="68"/>
      <c r="C5" s="68"/>
      <c r="D5" s="68"/>
      <c r="E5" s="68"/>
      <c r="F5" s="68"/>
      <c r="G5" s="68"/>
      <c r="H5" s="68"/>
      <c r="I5" s="68"/>
    </row>
    <row r="6" spans="1:54" ht="58.5" customHeight="1" x14ac:dyDescent="0.25">
      <c r="A6" s="205" t="s">
        <v>98</v>
      </c>
      <c r="B6" s="208" t="s">
        <v>123</v>
      </c>
      <c r="C6" s="208"/>
      <c r="D6" s="208"/>
      <c r="E6" s="208"/>
      <c r="F6" s="208"/>
      <c r="G6" s="208"/>
      <c r="H6" s="208"/>
      <c r="I6" s="208"/>
    </row>
    <row r="7" spans="1:54" ht="41.25" customHeight="1" x14ac:dyDescent="0.25">
      <c r="A7" s="205"/>
      <c r="B7" s="209" t="s">
        <v>97</v>
      </c>
      <c r="C7" s="209"/>
      <c r="D7" s="209"/>
      <c r="E7" s="209"/>
      <c r="F7" s="209"/>
      <c r="G7" s="209"/>
      <c r="H7" s="209"/>
      <c r="I7" s="209"/>
      <c r="AU7" s="123" t="s">
        <v>175</v>
      </c>
      <c r="AV7" s="123" t="s">
        <v>176</v>
      </c>
    </row>
    <row r="8" spans="1:54" ht="30" customHeight="1" x14ac:dyDescent="0.25">
      <c r="A8" s="205"/>
      <c r="B8" s="87" t="s">
        <v>79</v>
      </c>
      <c r="C8" s="87" t="s">
        <v>106</v>
      </c>
      <c r="D8" s="197" t="s">
        <v>15</v>
      </c>
      <c r="E8" s="197"/>
      <c r="F8" s="197"/>
      <c r="G8" s="197"/>
      <c r="H8" s="197"/>
      <c r="I8" s="87" t="s">
        <v>106</v>
      </c>
      <c r="AU8" s="73">
        <f>+AU9+AU10+AU11+AU12</f>
        <v>0</v>
      </c>
      <c r="AV8" s="123">
        <f>+AV9+AV10+AV11+AV12</f>
        <v>0</v>
      </c>
    </row>
    <row r="9" spans="1:54" ht="77.25" customHeight="1" x14ac:dyDescent="0.25">
      <c r="A9" s="205"/>
      <c r="B9" s="133"/>
      <c r="C9" s="130"/>
      <c r="D9" s="201" t="s">
        <v>140</v>
      </c>
      <c r="E9" s="202"/>
      <c r="F9" s="202"/>
      <c r="G9" s="202"/>
      <c r="H9" s="203"/>
      <c r="I9" s="108"/>
      <c r="AU9" s="71">
        <f>COUNTIF(C10:C19,"Pertinent")</f>
        <v>0</v>
      </c>
      <c r="AV9" s="71">
        <f>COUNTIF(C9:C19,"Non Pertinent")</f>
        <v>0</v>
      </c>
      <c r="AX9">
        <f>IF(I9="",1,0)</f>
        <v>1</v>
      </c>
      <c r="AZ9" t="str">
        <f>IF(AX9=0,"oui","non")</f>
        <v>non</v>
      </c>
      <c r="BA9" t="s">
        <v>185</v>
      </c>
      <c r="BB9">
        <v>15</v>
      </c>
    </row>
    <row r="10" spans="1:54" ht="48" customHeight="1" x14ac:dyDescent="0.25">
      <c r="A10" s="205"/>
      <c r="B10" s="134" t="s">
        <v>144</v>
      </c>
      <c r="C10" s="109"/>
      <c r="D10" s="201" t="s">
        <v>141</v>
      </c>
      <c r="E10" s="202"/>
      <c r="F10" s="202"/>
      <c r="G10" s="202"/>
      <c r="H10" s="203"/>
      <c r="I10" s="110"/>
      <c r="AU10" s="71">
        <f>COUNTIF(I9:I19,"Non Pertinent")</f>
        <v>0</v>
      </c>
      <c r="AV10" s="71">
        <f>COUNTIF(I9:I19,"Pertinent")</f>
        <v>0</v>
      </c>
      <c r="AW10">
        <f t="shared" ref="AW10:AW19" si="0">IF(C10="",1,0)</f>
        <v>1</v>
      </c>
      <c r="AX10">
        <f>IF(I10="",1,0)</f>
        <v>1</v>
      </c>
      <c r="AY10" t="str">
        <f>IF(AW10=0,"oui","non")</f>
        <v>non</v>
      </c>
      <c r="AZ10" t="str">
        <f t="shared" ref="AZ10:AZ16" si="1">IF(AX10=0,"oui","non")</f>
        <v>non</v>
      </c>
      <c r="BA10" t="s">
        <v>186</v>
      </c>
      <c r="BB10">
        <f>COUNTIF(AY9:AZ19,"oui")</f>
        <v>0</v>
      </c>
    </row>
    <row r="11" spans="1:54" ht="91.5" customHeight="1" x14ac:dyDescent="0.25">
      <c r="A11" s="205"/>
      <c r="B11" s="135" t="s">
        <v>145</v>
      </c>
      <c r="C11" s="109"/>
      <c r="D11" s="201" t="s">
        <v>148</v>
      </c>
      <c r="E11" s="202"/>
      <c r="F11" s="202"/>
      <c r="G11" s="202"/>
      <c r="H11" s="203"/>
      <c r="I11" s="110"/>
      <c r="AU11" s="71">
        <f>COUNTIF(C21:C30,"Pertinent")</f>
        <v>0</v>
      </c>
      <c r="AV11" s="71">
        <f>COUNTIF(C21:C30,"Non Pertinent")</f>
        <v>0</v>
      </c>
      <c r="AW11">
        <f t="shared" si="0"/>
        <v>1</v>
      </c>
      <c r="AX11">
        <f>IF(I11="",1,0)</f>
        <v>1</v>
      </c>
      <c r="AY11" t="str">
        <f t="shared" ref="AY11:AY19" si="2">IF(AW11=0,"oui","non")</f>
        <v>non</v>
      </c>
      <c r="AZ11" t="str">
        <f t="shared" si="1"/>
        <v>non</v>
      </c>
      <c r="BA11" t="s">
        <v>187</v>
      </c>
      <c r="BB11">
        <f>COUNTIF(AY9:AZ19,"non")</f>
        <v>15</v>
      </c>
    </row>
    <row r="12" spans="1:54" ht="48" customHeight="1" x14ac:dyDescent="0.25">
      <c r="A12" s="205"/>
      <c r="B12" s="136" t="s">
        <v>146</v>
      </c>
      <c r="C12" s="109"/>
      <c r="D12" s="201"/>
      <c r="E12" s="202"/>
      <c r="F12" s="202"/>
      <c r="G12" s="202"/>
      <c r="H12" s="203"/>
      <c r="I12" s="132"/>
      <c r="AU12" s="71">
        <f>COUNTIF(I21:I30,"Non Pertinent")</f>
        <v>0</v>
      </c>
      <c r="AV12" s="71">
        <f>COUNTIF(I21:I30,"Pertinent")</f>
        <v>0</v>
      </c>
      <c r="AW12">
        <f t="shared" si="0"/>
        <v>1</v>
      </c>
      <c r="AY12" t="str">
        <f t="shared" si="2"/>
        <v>non</v>
      </c>
    </row>
    <row r="13" spans="1:54" ht="56.25" customHeight="1" x14ac:dyDescent="0.25">
      <c r="A13" s="205"/>
      <c r="B13" s="133" t="s">
        <v>143</v>
      </c>
      <c r="C13" s="109"/>
      <c r="D13" s="201" t="s">
        <v>142</v>
      </c>
      <c r="E13" s="202"/>
      <c r="F13" s="202"/>
      <c r="G13" s="202"/>
      <c r="H13" s="203"/>
      <c r="I13" s="110"/>
      <c r="AW13">
        <f t="shared" si="0"/>
        <v>1</v>
      </c>
      <c r="AX13">
        <f>IF(I13="",1,0)</f>
        <v>1</v>
      </c>
      <c r="AY13" t="str">
        <f t="shared" si="2"/>
        <v>non</v>
      </c>
      <c r="AZ13" t="str">
        <f t="shared" si="1"/>
        <v>non</v>
      </c>
    </row>
    <row r="14" spans="1:54" ht="53.25" customHeight="1" x14ac:dyDescent="0.25">
      <c r="A14" s="205"/>
      <c r="B14" s="133" t="s">
        <v>147</v>
      </c>
      <c r="C14" s="109"/>
      <c r="D14" s="201"/>
      <c r="E14" s="202"/>
      <c r="F14" s="202"/>
      <c r="G14" s="202"/>
      <c r="H14" s="203"/>
      <c r="I14" s="132"/>
      <c r="AW14">
        <f t="shared" si="0"/>
        <v>1</v>
      </c>
      <c r="AY14" t="str">
        <f t="shared" si="2"/>
        <v>non</v>
      </c>
    </row>
    <row r="15" spans="1:54" ht="40.5" customHeight="1" x14ac:dyDescent="0.25">
      <c r="A15" s="205"/>
      <c r="B15" s="136" t="s">
        <v>149</v>
      </c>
      <c r="C15" s="109"/>
      <c r="D15" s="201"/>
      <c r="E15" s="202"/>
      <c r="F15" s="202"/>
      <c r="G15" s="202"/>
      <c r="H15" s="203"/>
      <c r="I15" s="132"/>
      <c r="AW15">
        <f t="shared" si="0"/>
        <v>1</v>
      </c>
      <c r="AY15" t="str">
        <f t="shared" si="2"/>
        <v>non</v>
      </c>
    </row>
    <row r="16" spans="1:54" ht="128.25" customHeight="1" x14ac:dyDescent="0.25">
      <c r="A16" s="205"/>
      <c r="B16" s="135" t="s">
        <v>150</v>
      </c>
      <c r="C16" s="109"/>
      <c r="D16" s="194" t="s">
        <v>151</v>
      </c>
      <c r="E16" s="194"/>
      <c r="F16" s="194"/>
      <c r="G16" s="194"/>
      <c r="H16" s="194"/>
      <c r="I16" s="110"/>
      <c r="AW16">
        <f t="shared" si="0"/>
        <v>1</v>
      </c>
      <c r="AX16">
        <f>IF(I16="",1,0)</f>
        <v>1</v>
      </c>
      <c r="AY16" t="str">
        <f t="shared" si="2"/>
        <v>non</v>
      </c>
      <c r="AZ16" t="str">
        <f t="shared" si="1"/>
        <v>non</v>
      </c>
    </row>
    <row r="17" spans="1:61" ht="36.75" customHeight="1" x14ac:dyDescent="0.25">
      <c r="A17" s="205"/>
      <c r="B17" s="137" t="s">
        <v>152</v>
      </c>
      <c r="C17" s="109"/>
      <c r="D17" s="177"/>
      <c r="E17" s="177"/>
      <c r="F17" s="177"/>
      <c r="G17" s="177"/>
      <c r="H17" s="177"/>
      <c r="I17" s="132"/>
      <c r="AW17">
        <f t="shared" si="0"/>
        <v>1</v>
      </c>
      <c r="AY17" t="str">
        <f t="shared" si="2"/>
        <v>non</v>
      </c>
    </row>
    <row r="18" spans="1:61" ht="50.25" customHeight="1" x14ac:dyDescent="0.25">
      <c r="A18" s="205"/>
      <c r="B18" s="138" t="s">
        <v>153</v>
      </c>
      <c r="C18" s="109"/>
      <c r="D18" s="177"/>
      <c r="E18" s="177"/>
      <c r="F18" s="177"/>
      <c r="G18" s="177"/>
      <c r="H18" s="177"/>
      <c r="I18" s="132"/>
      <c r="AW18">
        <f t="shared" si="0"/>
        <v>1</v>
      </c>
      <c r="AY18" t="str">
        <f t="shared" si="2"/>
        <v>non</v>
      </c>
    </row>
    <row r="19" spans="1:61" ht="40.5" customHeight="1" x14ac:dyDescent="0.25">
      <c r="A19" s="205"/>
      <c r="B19" s="135" t="s">
        <v>154</v>
      </c>
      <c r="C19" s="109"/>
      <c r="D19" s="177"/>
      <c r="E19" s="177"/>
      <c r="F19" s="177"/>
      <c r="G19" s="177"/>
      <c r="H19" s="177"/>
      <c r="I19" s="132"/>
      <c r="AW19">
        <f t="shared" si="0"/>
        <v>1</v>
      </c>
      <c r="AY19" t="str">
        <f t="shared" si="2"/>
        <v>non</v>
      </c>
    </row>
    <row r="20" spans="1:61" ht="19.5" customHeight="1" x14ac:dyDescent="0.25">
      <c r="A20" s="205"/>
      <c r="B20" s="139" t="s">
        <v>221</v>
      </c>
      <c r="C20" s="131"/>
      <c r="D20" s="178" t="s">
        <v>221</v>
      </c>
      <c r="E20" s="179"/>
      <c r="F20" s="179"/>
      <c r="G20" s="179"/>
      <c r="H20" s="180"/>
      <c r="I20" s="132"/>
      <c r="BA20" t="s">
        <v>224</v>
      </c>
      <c r="BD20" t="s">
        <v>225</v>
      </c>
      <c r="BG20" t="s">
        <v>226</v>
      </c>
      <c r="BI20" t="s">
        <v>227</v>
      </c>
    </row>
    <row r="21" spans="1:61" ht="19.5" customHeight="1" x14ac:dyDescent="0.25">
      <c r="A21" s="205"/>
      <c r="B21" s="125"/>
      <c r="C21" s="109"/>
      <c r="D21" s="162"/>
      <c r="E21" s="163"/>
      <c r="F21" s="163"/>
      <c r="G21" s="163"/>
      <c r="H21" s="164"/>
      <c r="I21" s="110"/>
      <c r="AY21">
        <f t="shared" ref="AY21:AY52" si="3">IF(B21="",0,1)</f>
        <v>0</v>
      </c>
      <c r="BA21">
        <f>SUM(AY21:AY30)</f>
        <v>0</v>
      </c>
      <c r="BB21">
        <f t="shared" ref="BB21:BB30" si="4">IF(D21="",0,1)</f>
        <v>0</v>
      </c>
      <c r="BC21">
        <f>SUM(BB21:BB30)</f>
        <v>0</v>
      </c>
      <c r="BD21">
        <f>+BC21+BA21</f>
        <v>0</v>
      </c>
      <c r="BF21">
        <f t="shared" ref="BF21:BF30" si="5">IF(AY21=1,IF(C21="",1,0),0)</f>
        <v>0</v>
      </c>
      <c r="BG21">
        <f>SUM(BF21:BF30)</f>
        <v>0</v>
      </c>
      <c r="BH21">
        <f t="shared" ref="BH21:BH30" si="6">IF(BB21=1,IF(I21="",1,0),0)</f>
        <v>0</v>
      </c>
      <c r="BI21">
        <f>SUM(BH21:BH30)</f>
        <v>0</v>
      </c>
    </row>
    <row r="22" spans="1:61" ht="19.5" customHeight="1" x14ac:dyDescent="0.25">
      <c r="A22" s="205"/>
      <c r="B22" s="125"/>
      <c r="C22" s="109"/>
      <c r="D22" s="162"/>
      <c r="E22" s="163"/>
      <c r="F22" s="163"/>
      <c r="G22" s="163"/>
      <c r="H22" s="164"/>
      <c r="I22" s="110"/>
      <c r="AY22">
        <f t="shared" si="3"/>
        <v>0</v>
      </c>
      <c r="BB22">
        <f t="shared" si="4"/>
        <v>0</v>
      </c>
      <c r="BF22">
        <f t="shared" si="5"/>
        <v>0</v>
      </c>
      <c r="BH22">
        <f t="shared" si="6"/>
        <v>0</v>
      </c>
    </row>
    <row r="23" spans="1:61" ht="19.5" customHeight="1" x14ac:dyDescent="0.25">
      <c r="A23" s="205"/>
      <c r="B23" s="125"/>
      <c r="C23" s="109"/>
      <c r="D23" s="162"/>
      <c r="E23" s="163"/>
      <c r="F23" s="163"/>
      <c r="G23" s="163"/>
      <c r="H23" s="164"/>
      <c r="I23" s="110"/>
      <c r="AY23">
        <f t="shared" si="3"/>
        <v>0</v>
      </c>
      <c r="BB23">
        <f t="shared" si="4"/>
        <v>0</v>
      </c>
      <c r="BF23">
        <f t="shared" si="5"/>
        <v>0</v>
      </c>
      <c r="BH23">
        <f t="shared" si="6"/>
        <v>0</v>
      </c>
    </row>
    <row r="24" spans="1:61" ht="19.5" customHeight="1" x14ac:dyDescent="0.25">
      <c r="A24" s="205"/>
      <c r="B24" s="125"/>
      <c r="C24" s="109"/>
      <c r="D24" s="162"/>
      <c r="E24" s="163"/>
      <c r="F24" s="163"/>
      <c r="G24" s="163"/>
      <c r="H24" s="164"/>
      <c r="I24" s="110"/>
      <c r="AY24">
        <f t="shared" si="3"/>
        <v>0</v>
      </c>
      <c r="BB24">
        <f t="shared" si="4"/>
        <v>0</v>
      </c>
      <c r="BF24">
        <f t="shared" si="5"/>
        <v>0</v>
      </c>
      <c r="BH24">
        <f t="shared" si="6"/>
        <v>0</v>
      </c>
    </row>
    <row r="25" spans="1:61" ht="19.5" customHeight="1" x14ac:dyDescent="0.25">
      <c r="A25" s="205"/>
      <c r="B25" s="125"/>
      <c r="C25" s="109"/>
      <c r="D25" s="162"/>
      <c r="E25" s="163"/>
      <c r="F25" s="163"/>
      <c r="G25" s="163"/>
      <c r="H25" s="164"/>
      <c r="I25" s="110"/>
      <c r="AY25">
        <f t="shared" si="3"/>
        <v>0</v>
      </c>
      <c r="BB25">
        <f t="shared" si="4"/>
        <v>0</v>
      </c>
      <c r="BF25">
        <f t="shared" si="5"/>
        <v>0</v>
      </c>
      <c r="BH25">
        <f t="shared" si="6"/>
        <v>0</v>
      </c>
    </row>
    <row r="26" spans="1:61" ht="19.5" customHeight="1" x14ac:dyDescent="0.25">
      <c r="A26" s="205"/>
      <c r="B26" s="125"/>
      <c r="C26" s="109"/>
      <c r="D26" s="162"/>
      <c r="E26" s="163"/>
      <c r="F26" s="163"/>
      <c r="G26" s="163"/>
      <c r="H26" s="164"/>
      <c r="I26" s="110"/>
      <c r="AY26">
        <f t="shared" si="3"/>
        <v>0</v>
      </c>
      <c r="BB26">
        <f t="shared" si="4"/>
        <v>0</v>
      </c>
      <c r="BF26">
        <f t="shared" si="5"/>
        <v>0</v>
      </c>
      <c r="BH26">
        <f t="shared" si="6"/>
        <v>0</v>
      </c>
    </row>
    <row r="27" spans="1:61" ht="19.5" customHeight="1" x14ac:dyDescent="0.25">
      <c r="A27" s="205"/>
      <c r="B27" s="125"/>
      <c r="C27" s="109"/>
      <c r="D27" s="162"/>
      <c r="E27" s="163"/>
      <c r="F27" s="163"/>
      <c r="G27" s="163"/>
      <c r="H27" s="164"/>
      <c r="I27" s="110"/>
      <c r="AY27">
        <f t="shared" si="3"/>
        <v>0</v>
      </c>
      <c r="BB27">
        <f t="shared" si="4"/>
        <v>0</v>
      </c>
      <c r="BF27">
        <f t="shared" si="5"/>
        <v>0</v>
      </c>
      <c r="BH27">
        <f t="shared" si="6"/>
        <v>0</v>
      </c>
    </row>
    <row r="28" spans="1:61" ht="19.5" customHeight="1" x14ac:dyDescent="0.25">
      <c r="A28" s="205"/>
      <c r="B28" s="125"/>
      <c r="C28" s="109"/>
      <c r="D28" s="162"/>
      <c r="E28" s="163"/>
      <c r="F28" s="163"/>
      <c r="G28" s="163"/>
      <c r="H28" s="164"/>
      <c r="I28" s="110"/>
      <c r="AY28">
        <f t="shared" si="3"/>
        <v>0</v>
      </c>
      <c r="BB28">
        <f t="shared" si="4"/>
        <v>0</v>
      </c>
      <c r="BF28">
        <f t="shared" si="5"/>
        <v>0</v>
      </c>
      <c r="BH28">
        <f t="shared" si="6"/>
        <v>0</v>
      </c>
    </row>
    <row r="29" spans="1:61" ht="19.5" customHeight="1" x14ac:dyDescent="0.25">
      <c r="A29" s="205"/>
      <c r="B29" s="125"/>
      <c r="C29" s="109"/>
      <c r="D29" s="162"/>
      <c r="E29" s="163"/>
      <c r="F29" s="163"/>
      <c r="G29" s="163"/>
      <c r="H29" s="164"/>
      <c r="I29" s="110"/>
      <c r="AY29">
        <f t="shared" si="3"/>
        <v>0</v>
      </c>
      <c r="BB29">
        <f t="shared" si="4"/>
        <v>0</v>
      </c>
      <c r="BF29">
        <f t="shared" si="5"/>
        <v>0</v>
      </c>
      <c r="BH29">
        <f t="shared" si="6"/>
        <v>0</v>
      </c>
    </row>
    <row r="30" spans="1:61" ht="19.5" customHeight="1" x14ac:dyDescent="0.25">
      <c r="A30" s="206"/>
      <c r="B30" s="125"/>
      <c r="C30" s="109"/>
      <c r="D30" s="162"/>
      <c r="E30" s="163"/>
      <c r="F30" s="163"/>
      <c r="G30" s="163"/>
      <c r="H30" s="164"/>
      <c r="I30" s="110"/>
      <c r="AY30">
        <f t="shared" si="3"/>
        <v>0</v>
      </c>
      <c r="BB30">
        <f t="shared" si="4"/>
        <v>0</v>
      </c>
      <c r="BF30">
        <f t="shared" si="5"/>
        <v>0</v>
      </c>
      <c r="BH30">
        <f t="shared" si="6"/>
        <v>0</v>
      </c>
    </row>
    <row r="31" spans="1:61" hidden="1" x14ac:dyDescent="0.25">
      <c r="A31" s="52"/>
      <c r="B31" s="53"/>
      <c r="C31" s="53"/>
      <c r="D31" s="54"/>
      <c r="E31" s="54"/>
      <c r="F31" s="54"/>
      <c r="G31" s="54"/>
      <c r="H31" s="54"/>
      <c r="AY31">
        <f t="shared" si="3"/>
        <v>0</v>
      </c>
    </row>
    <row r="32" spans="1:61" ht="21" hidden="1" customHeight="1" x14ac:dyDescent="0.25">
      <c r="A32" s="186" t="s">
        <v>99</v>
      </c>
      <c r="B32" s="185" t="s">
        <v>109</v>
      </c>
      <c r="C32" s="185"/>
      <c r="D32" s="185"/>
      <c r="E32" s="185"/>
      <c r="F32" s="185"/>
      <c r="G32" s="185"/>
      <c r="H32" s="185"/>
      <c r="I32" s="185"/>
      <c r="AY32">
        <f t="shared" si="3"/>
        <v>1</v>
      </c>
    </row>
    <row r="33" spans="1:51" ht="18.75" hidden="1" x14ac:dyDescent="0.25">
      <c r="A33" s="186"/>
      <c r="B33" s="56" t="s">
        <v>99</v>
      </c>
      <c r="C33" s="198" t="s">
        <v>100</v>
      </c>
      <c r="D33" s="199"/>
      <c r="E33" s="199"/>
      <c r="F33" s="199"/>
      <c r="G33" s="199"/>
      <c r="H33" s="199"/>
      <c r="I33" s="200"/>
      <c r="AY33">
        <f t="shared" si="3"/>
        <v>1</v>
      </c>
    </row>
    <row r="34" spans="1:51" ht="15" hidden="1" customHeight="1" x14ac:dyDescent="0.25">
      <c r="A34" s="186"/>
      <c r="B34" s="57" t="s">
        <v>87</v>
      </c>
      <c r="C34" s="174"/>
      <c r="D34" s="175"/>
      <c r="E34" s="175"/>
      <c r="F34" s="175"/>
      <c r="G34" s="175"/>
      <c r="H34" s="175"/>
      <c r="I34" s="176"/>
      <c r="AY34">
        <f t="shared" si="3"/>
        <v>1</v>
      </c>
    </row>
    <row r="35" spans="1:51" hidden="1" x14ac:dyDescent="0.25">
      <c r="A35" s="186"/>
      <c r="B35" s="55" t="s">
        <v>86</v>
      </c>
      <c r="C35" s="174"/>
      <c r="D35" s="175"/>
      <c r="E35" s="175"/>
      <c r="F35" s="175"/>
      <c r="G35" s="175"/>
      <c r="H35" s="175"/>
      <c r="I35" s="176"/>
      <c r="AY35">
        <f t="shared" si="3"/>
        <v>1</v>
      </c>
    </row>
    <row r="36" spans="1:51" hidden="1" x14ac:dyDescent="0.25">
      <c r="A36" s="186"/>
      <c r="B36" s="55" t="s">
        <v>88</v>
      </c>
      <c r="C36" s="174"/>
      <c r="D36" s="175"/>
      <c r="E36" s="175"/>
      <c r="F36" s="175"/>
      <c r="G36" s="175"/>
      <c r="H36" s="175"/>
      <c r="I36" s="176"/>
      <c r="AY36">
        <f t="shared" si="3"/>
        <v>1</v>
      </c>
    </row>
    <row r="37" spans="1:51" hidden="1" x14ac:dyDescent="0.25">
      <c r="A37" s="186"/>
      <c r="B37" s="55" t="s">
        <v>89</v>
      </c>
      <c r="C37" s="174"/>
      <c r="D37" s="175"/>
      <c r="E37" s="175"/>
      <c r="F37" s="175"/>
      <c r="G37" s="175"/>
      <c r="H37" s="175"/>
      <c r="I37" s="176"/>
      <c r="AY37">
        <f t="shared" si="3"/>
        <v>1</v>
      </c>
    </row>
    <row r="38" spans="1:51" hidden="1" x14ac:dyDescent="0.25">
      <c r="A38" s="186"/>
      <c r="B38" s="55" t="s">
        <v>101</v>
      </c>
      <c r="C38" s="174"/>
      <c r="D38" s="175"/>
      <c r="E38" s="175"/>
      <c r="F38" s="175"/>
      <c r="G38" s="175"/>
      <c r="H38" s="175"/>
      <c r="I38" s="176"/>
      <c r="AY38">
        <f t="shared" si="3"/>
        <v>1</v>
      </c>
    </row>
    <row r="39" spans="1:51" ht="45" hidden="1" x14ac:dyDescent="0.25">
      <c r="A39" s="186"/>
      <c r="B39" s="55" t="s">
        <v>102</v>
      </c>
      <c r="C39" s="174"/>
      <c r="D39" s="175"/>
      <c r="E39" s="175"/>
      <c r="F39" s="175"/>
      <c r="G39" s="175"/>
      <c r="H39" s="175"/>
      <c r="I39" s="176"/>
      <c r="AY39">
        <f t="shared" si="3"/>
        <v>1</v>
      </c>
    </row>
    <row r="40" spans="1:51" ht="60" hidden="1" x14ac:dyDescent="0.25">
      <c r="A40" s="186"/>
      <c r="B40" s="55" t="s">
        <v>103</v>
      </c>
      <c r="C40" s="174"/>
      <c r="D40" s="175"/>
      <c r="E40" s="175"/>
      <c r="F40" s="175"/>
      <c r="G40" s="175"/>
      <c r="H40" s="175"/>
      <c r="I40" s="176"/>
      <c r="AY40">
        <f t="shared" si="3"/>
        <v>1</v>
      </c>
    </row>
    <row r="41" spans="1:51" ht="30" hidden="1" x14ac:dyDescent="0.25">
      <c r="A41" s="186"/>
      <c r="B41" s="55" t="s">
        <v>104</v>
      </c>
      <c r="C41" s="63"/>
      <c r="D41" s="64"/>
      <c r="E41" s="64"/>
      <c r="F41" s="64"/>
      <c r="G41" s="64"/>
      <c r="H41" s="64"/>
      <c r="I41" s="65"/>
      <c r="AY41">
        <f t="shared" si="3"/>
        <v>1</v>
      </c>
    </row>
    <row r="42" spans="1:51" hidden="1" x14ac:dyDescent="0.25">
      <c r="A42" s="186"/>
      <c r="B42" s="55" t="s">
        <v>96</v>
      </c>
      <c r="C42" s="174"/>
      <c r="D42" s="175"/>
      <c r="E42" s="175"/>
      <c r="F42" s="175"/>
      <c r="G42" s="175"/>
      <c r="H42" s="175"/>
      <c r="I42" s="176"/>
      <c r="AY42">
        <f t="shared" si="3"/>
        <v>1</v>
      </c>
    </row>
    <row r="43" spans="1:51" hidden="1" x14ac:dyDescent="0.25">
      <c r="A43" s="186"/>
      <c r="B43" s="58" t="s">
        <v>90</v>
      </c>
      <c r="C43" s="174"/>
      <c r="D43" s="175"/>
      <c r="E43" s="175"/>
      <c r="F43" s="175"/>
      <c r="G43" s="175"/>
      <c r="H43" s="175"/>
      <c r="I43" s="176"/>
      <c r="AY43">
        <f t="shared" si="3"/>
        <v>1</v>
      </c>
    </row>
    <row r="44" spans="1:51" hidden="1" x14ac:dyDescent="0.25">
      <c r="A44" s="186"/>
      <c r="B44" s="55" t="s">
        <v>91</v>
      </c>
      <c r="C44" s="63"/>
      <c r="D44" s="64"/>
      <c r="E44" s="64"/>
      <c r="F44" s="64"/>
      <c r="G44" s="64"/>
      <c r="H44" s="64"/>
      <c r="I44" s="65"/>
      <c r="AY44">
        <f t="shared" si="3"/>
        <v>1</v>
      </c>
    </row>
    <row r="45" spans="1:51" hidden="1" x14ac:dyDescent="0.25">
      <c r="A45" s="186"/>
      <c r="B45" s="55" t="s">
        <v>92</v>
      </c>
      <c r="C45" s="63"/>
      <c r="D45" s="64"/>
      <c r="E45" s="64"/>
      <c r="F45" s="64"/>
      <c r="G45" s="64"/>
      <c r="H45" s="64"/>
      <c r="I45" s="65"/>
      <c r="AY45">
        <f t="shared" si="3"/>
        <v>1</v>
      </c>
    </row>
    <row r="46" spans="1:51" hidden="1" x14ac:dyDescent="0.25">
      <c r="A46" s="186"/>
      <c r="B46" s="55" t="s">
        <v>93</v>
      </c>
      <c r="C46" s="63"/>
      <c r="D46" s="64"/>
      <c r="E46" s="64"/>
      <c r="F46" s="64"/>
      <c r="G46" s="64"/>
      <c r="H46" s="64"/>
      <c r="I46" s="65"/>
      <c r="AY46">
        <f t="shared" si="3"/>
        <v>1</v>
      </c>
    </row>
    <row r="47" spans="1:51" hidden="1" x14ac:dyDescent="0.25">
      <c r="A47" s="186"/>
      <c r="B47" s="55" t="s">
        <v>124</v>
      </c>
      <c r="C47" s="63"/>
      <c r="D47" s="64"/>
      <c r="E47" s="64"/>
      <c r="F47" s="64"/>
      <c r="G47" s="64"/>
      <c r="H47" s="64"/>
      <c r="I47" s="65"/>
      <c r="AY47">
        <f t="shared" si="3"/>
        <v>1</v>
      </c>
    </row>
    <row r="48" spans="1:51" ht="45" hidden="1" x14ac:dyDescent="0.25">
      <c r="A48" s="186"/>
      <c r="B48" s="55" t="s">
        <v>125</v>
      </c>
      <c r="C48" s="63"/>
      <c r="D48" s="64"/>
      <c r="E48" s="64"/>
      <c r="F48" s="64"/>
      <c r="G48" s="64"/>
      <c r="H48" s="64"/>
      <c r="I48" s="65"/>
      <c r="AY48">
        <f t="shared" si="3"/>
        <v>1</v>
      </c>
    </row>
    <row r="49" spans="1:55" ht="60" hidden="1" x14ac:dyDescent="0.25">
      <c r="A49" s="186"/>
      <c r="B49" s="55" t="s">
        <v>126</v>
      </c>
      <c r="C49" s="63"/>
      <c r="D49" s="64"/>
      <c r="E49" s="64"/>
      <c r="F49" s="64"/>
      <c r="G49" s="64"/>
      <c r="H49" s="64"/>
      <c r="I49" s="65"/>
      <c r="AY49">
        <f t="shared" si="3"/>
        <v>1</v>
      </c>
    </row>
    <row r="50" spans="1:55" ht="30" hidden="1" x14ac:dyDescent="0.25">
      <c r="A50" s="186"/>
      <c r="B50" s="55" t="s">
        <v>127</v>
      </c>
      <c r="C50" s="174"/>
      <c r="D50" s="175"/>
      <c r="E50" s="175"/>
      <c r="F50" s="175"/>
      <c r="G50" s="175"/>
      <c r="H50" s="175"/>
      <c r="I50" s="176"/>
      <c r="AY50">
        <f t="shared" si="3"/>
        <v>1</v>
      </c>
    </row>
    <row r="51" spans="1:55" hidden="1" x14ac:dyDescent="0.25">
      <c r="A51" s="186"/>
      <c r="B51" s="59" t="s">
        <v>94</v>
      </c>
      <c r="C51" s="63"/>
      <c r="D51" s="64"/>
      <c r="E51" s="64"/>
      <c r="F51" s="64"/>
      <c r="G51" s="64"/>
      <c r="H51" s="64"/>
      <c r="I51" s="65"/>
      <c r="AY51">
        <f t="shared" si="3"/>
        <v>1</v>
      </c>
    </row>
    <row r="52" spans="1:55" hidden="1" x14ac:dyDescent="0.25">
      <c r="A52" s="187"/>
      <c r="B52" s="48" t="s">
        <v>95</v>
      </c>
      <c r="C52" s="174"/>
      <c r="D52" s="175"/>
      <c r="E52" s="175"/>
      <c r="F52" s="175"/>
      <c r="G52" s="175"/>
      <c r="H52" s="175"/>
      <c r="I52" s="176"/>
      <c r="AY52">
        <f t="shared" si="3"/>
        <v>1</v>
      </c>
    </row>
    <row r="53" spans="1:55" x14ac:dyDescent="0.25">
      <c r="B53" s="49"/>
      <c r="C53" s="50"/>
      <c r="D53" s="51"/>
      <c r="E53" s="51"/>
      <c r="F53" s="51"/>
      <c r="G53" s="50"/>
    </row>
    <row r="54" spans="1:55" ht="41.25" customHeight="1" x14ac:dyDescent="0.25">
      <c r="A54" s="210" t="s">
        <v>172</v>
      </c>
      <c r="B54" s="191" t="s">
        <v>138</v>
      </c>
      <c r="C54" s="192"/>
      <c r="D54" s="192"/>
      <c r="E54" s="192"/>
      <c r="F54" s="192"/>
      <c r="G54" s="192"/>
      <c r="H54" s="192"/>
      <c r="I54" s="193"/>
    </row>
    <row r="55" spans="1:55" ht="39.75" customHeight="1" x14ac:dyDescent="0.25">
      <c r="A55" s="210"/>
      <c r="B55" s="88" t="s">
        <v>171</v>
      </c>
      <c r="C55" s="188" t="s">
        <v>128</v>
      </c>
      <c r="D55" s="189"/>
      <c r="E55" s="190"/>
      <c r="F55" s="188" t="s">
        <v>110</v>
      </c>
      <c r="G55" s="189"/>
      <c r="H55" s="189"/>
      <c r="I55" s="190"/>
      <c r="AU55" t="s">
        <v>196</v>
      </c>
      <c r="AV55" t="s">
        <v>193</v>
      </c>
      <c r="AW55" t="s">
        <v>194</v>
      </c>
      <c r="AX55" t="s">
        <v>195</v>
      </c>
      <c r="AY55" t="s">
        <v>198</v>
      </c>
      <c r="AZ55" t="s">
        <v>197</v>
      </c>
      <c r="BB55" t="s">
        <v>205</v>
      </c>
      <c r="BC55">
        <f>COUNTIF(AZ56:AZ75,"oui")</f>
        <v>0</v>
      </c>
    </row>
    <row r="56" spans="1:55" ht="21" x14ac:dyDescent="0.25">
      <c r="A56" s="210"/>
      <c r="B56" s="111"/>
      <c r="C56" s="158"/>
      <c r="D56" s="159"/>
      <c r="E56" s="160"/>
      <c r="F56" s="154"/>
      <c r="G56" s="155"/>
      <c r="H56" s="155"/>
      <c r="I56" s="156"/>
      <c r="AU56">
        <f t="shared" ref="AU56:AU75" si="7">IF(B56="",0,1)</f>
        <v>0</v>
      </c>
      <c r="AV56">
        <f t="shared" ref="AV56:AV75" si="8">IF(AU56=1,IF(C56="faible",1,0),0)</f>
        <v>0</v>
      </c>
      <c r="AW56">
        <f t="shared" ref="AW56:AW75" si="9">IF(AU56=1,IF(C56="standard",1,0),0)</f>
        <v>0</v>
      </c>
      <c r="AX56">
        <f t="shared" ref="AX56:AX75" si="10">IF(AU56=1,IF(C56="élevé",1,0),0)</f>
        <v>0</v>
      </c>
      <c r="AY56">
        <f t="shared" ref="AY56:AY75" si="11">IF(AU56=1,IF(C56="",1,0),0)</f>
        <v>0</v>
      </c>
      <c r="AZ56" s="71">
        <f t="shared" ref="AZ56:AZ75" si="12">IF(AU56=1,IF(F56="","NON","OUI"),0)</f>
        <v>0</v>
      </c>
      <c r="BB56" t="s">
        <v>206</v>
      </c>
      <c r="BC56">
        <f>COUNTIF(AZ56:AZ75,"non")</f>
        <v>0</v>
      </c>
    </row>
    <row r="57" spans="1:55" ht="21" x14ac:dyDescent="0.25">
      <c r="A57" s="210"/>
      <c r="B57" s="111"/>
      <c r="C57" s="158"/>
      <c r="D57" s="159"/>
      <c r="E57" s="160"/>
      <c r="F57" s="154"/>
      <c r="G57" s="155"/>
      <c r="H57" s="155"/>
      <c r="I57" s="156"/>
      <c r="AU57">
        <f t="shared" si="7"/>
        <v>0</v>
      </c>
      <c r="AV57">
        <f t="shared" si="8"/>
        <v>0</v>
      </c>
      <c r="AW57">
        <f t="shared" si="9"/>
        <v>0</v>
      </c>
      <c r="AX57">
        <f t="shared" si="10"/>
        <v>0</v>
      </c>
      <c r="AY57">
        <f t="shared" si="11"/>
        <v>0</v>
      </c>
      <c r="AZ57" s="71">
        <f t="shared" si="12"/>
        <v>0</v>
      </c>
    </row>
    <row r="58" spans="1:55" ht="21" x14ac:dyDescent="0.25">
      <c r="A58" s="210"/>
      <c r="B58" s="111"/>
      <c r="C58" s="158"/>
      <c r="D58" s="159"/>
      <c r="E58" s="160"/>
      <c r="F58" s="154"/>
      <c r="G58" s="155"/>
      <c r="H58" s="155"/>
      <c r="I58" s="156"/>
      <c r="AU58">
        <f t="shared" si="7"/>
        <v>0</v>
      </c>
      <c r="AV58">
        <f t="shared" si="8"/>
        <v>0</v>
      </c>
      <c r="AW58">
        <f t="shared" si="9"/>
        <v>0</v>
      </c>
      <c r="AX58">
        <f t="shared" si="10"/>
        <v>0</v>
      </c>
      <c r="AY58">
        <f t="shared" si="11"/>
        <v>0</v>
      </c>
      <c r="AZ58" s="71">
        <f t="shared" si="12"/>
        <v>0</v>
      </c>
    </row>
    <row r="59" spans="1:55" ht="21" x14ac:dyDescent="0.25">
      <c r="A59" s="210"/>
      <c r="B59" s="111"/>
      <c r="C59" s="158"/>
      <c r="D59" s="159"/>
      <c r="E59" s="160"/>
      <c r="F59" s="154"/>
      <c r="G59" s="155"/>
      <c r="H59" s="155"/>
      <c r="I59" s="156"/>
      <c r="AU59">
        <f t="shared" si="7"/>
        <v>0</v>
      </c>
      <c r="AV59">
        <f t="shared" si="8"/>
        <v>0</v>
      </c>
      <c r="AW59">
        <f t="shared" si="9"/>
        <v>0</v>
      </c>
      <c r="AX59">
        <f t="shared" si="10"/>
        <v>0</v>
      </c>
      <c r="AY59">
        <f t="shared" si="11"/>
        <v>0</v>
      </c>
      <c r="AZ59" s="71">
        <f t="shared" si="12"/>
        <v>0</v>
      </c>
    </row>
    <row r="60" spans="1:55" ht="21" x14ac:dyDescent="0.25">
      <c r="A60" s="210"/>
      <c r="B60" s="111"/>
      <c r="C60" s="158"/>
      <c r="D60" s="159"/>
      <c r="E60" s="160"/>
      <c r="F60" s="154"/>
      <c r="G60" s="155"/>
      <c r="H60" s="155"/>
      <c r="I60" s="156"/>
      <c r="AU60">
        <f t="shared" si="7"/>
        <v>0</v>
      </c>
      <c r="AV60">
        <f t="shared" si="8"/>
        <v>0</v>
      </c>
      <c r="AW60">
        <f t="shared" si="9"/>
        <v>0</v>
      </c>
      <c r="AX60">
        <f t="shared" si="10"/>
        <v>0</v>
      </c>
      <c r="AY60">
        <f t="shared" si="11"/>
        <v>0</v>
      </c>
      <c r="AZ60" s="71">
        <f t="shared" si="12"/>
        <v>0</v>
      </c>
    </row>
    <row r="61" spans="1:55" ht="21" x14ac:dyDescent="0.25">
      <c r="A61" s="210"/>
      <c r="B61" s="111"/>
      <c r="C61" s="158"/>
      <c r="D61" s="159"/>
      <c r="E61" s="160"/>
      <c r="F61" s="154"/>
      <c r="G61" s="155"/>
      <c r="H61" s="155"/>
      <c r="I61" s="156"/>
      <c r="AU61">
        <f t="shared" si="7"/>
        <v>0</v>
      </c>
      <c r="AV61">
        <f t="shared" si="8"/>
        <v>0</v>
      </c>
      <c r="AW61">
        <f t="shared" si="9"/>
        <v>0</v>
      </c>
      <c r="AX61">
        <f t="shared" si="10"/>
        <v>0</v>
      </c>
      <c r="AY61">
        <f t="shared" si="11"/>
        <v>0</v>
      </c>
      <c r="AZ61" s="71">
        <f t="shared" si="12"/>
        <v>0</v>
      </c>
    </row>
    <row r="62" spans="1:55" ht="21" x14ac:dyDescent="0.25">
      <c r="A62" s="210"/>
      <c r="B62" s="111"/>
      <c r="C62" s="158"/>
      <c r="D62" s="159"/>
      <c r="E62" s="160"/>
      <c r="F62" s="154"/>
      <c r="G62" s="155"/>
      <c r="H62" s="155"/>
      <c r="I62" s="156"/>
      <c r="AU62">
        <f t="shared" si="7"/>
        <v>0</v>
      </c>
      <c r="AV62">
        <f t="shared" si="8"/>
        <v>0</v>
      </c>
      <c r="AW62">
        <f t="shared" si="9"/>
        <v>0</v>
      </c>
      <c r="AX62">
        <f t="shared" si="10"/>
        <v>0</v>
      </c>
      <c r="AY62">
        <f t="shared" si="11"/>
        <v>0</v>
      </c>
      <c r="AZ62" s="71">
        <f t="shared" si="12"/>
        <v>0</v>
      </c>
    </row>
    <row r="63" spans="1:55" ht="21" x14ac:dyDescent="0.25">
      <c r="A63" s="210"/>
      <c r="B63" s="111"/>
      <c r="C63" s="158"/>
      <c r="D63" s="159"/>
      <c r="E63" s="160"/>
      <c r="F63" s="154"/>
      <c r="G63" s="155"/>
      <c r="H63" s="155"/>
      <c r="I63" s="156"/>
      <c r="AU63">
        <f t="shared" si="7"/>
        <v>0</v>
      </c>
      <c r="AV63">
        <f t="shared" si="8"/>
        <v>0</v>
      </c>
      <c r="AW63">
        <f t="shared" si="9"/>
        <v>0</v>
      </c>
      <c r="AX63">
        <f t="shared" si="10"/>
        <v>0</v>
      </c>
      <c r="AY63">
        <f t="shared" si="11"/>
        <v>0</v>
      </c>
      <c r="AZ63" s="71">
        <f t="shared" si="12"/>
        <v>0</v>
      </c>
    </row>
    <row r="64" spans="1:55" ht="21" x14ac:dyDescent="0.25">
      <c r="A64" s="210"/>
      <c r="B64" s="111"/>
      <c r="C64" s="158"/>
      <c r="D64" s="159"/>
      <c r="E64" s="160"/>
      <c r="F64" s="154"/>
      <c r="G64" s="155"/>
      <c r="H64" s="155"/>
      <c r="I64" s="156"/>
      <c r="AU64">
        <f t="shared" si="7"/>
        <v>0</v>
      </c>
      <c r="AV64">
        <f t="shared" si="8"/>
        <v>0</v>
      </c>
      <c r="AW64">
        <f t="shared" si="9"/>
        <v>0</v>
      </c>
      <c r="AX64">
        <f t="shared" si="10"/>
        <v>0</v>
      </c>
      <c r="AY64">
        <f t="shared" si="11"/>
        <v>0</v>
      </c>
      <c r="AZ64" s="71">
        <f t="shared" si="12"/>
        <v>0</v>
      </c>
    </row>
    <row r="65" spans="1:55" ht="21" x14ac:dyDescent="0.25">
      <c r="A65" s="210"/>
      <c r="B65" s="111"/>
      <c r="C65" s="158"/>
      <c r="D65" s="159"/>
      <c r="E65" s="160"/>
      <c r="F65" s="154"/>
      <c r="G65" s="155"/>
      <c r="H65" s="155"/>
      <c r="I65" s="156"/>
      <c r="AU65">
        <f t="shared" si="7"/>
        <v>0</v>
      </c>
      <c r="AV65">
        <f t="shared" si="8"/>
        <v>0</v>
      </c>
      <c r="AW65">
        <f t="shared" si="9"/>
        <v>0</v>
      </c>
      <c r="AX65">
        <f t="shared" si="10"/>
        <v>0</v>
      </c>
      <c r="AY65">
        <f t="shared" si="11"/>
        <v>0</v>
      </c>
      <c r="AZ65" s="71">
        <f t="shared" si="12"/>
        <v>0</v>
      </c>
    </row>
    <row r="66" spans="1:55" ht="21" x14ac:dyDescent="0.25">
      <c r="A66" s="210"/>
      <c r="B66" s="111"/>
      <c r="C66" s="158"/>
      <c r="D66" s="159"/>
      <c r="E66" s="160"/>
      <c r="F66" s="154"/>
      <c r="G66" s="155"/>
      <c r="H66" s="155"/>
      <c r="I66" s="156"/>
      <c r="AU66">
        <f t="shared" si="7"/>
        <v>0</v>
      </c>
      <c r="AV66">
        <f t="shared" si="8"/>
        <v>0</v>
      </c>
      <c r="AW66">
        <f t="shared" si="9"/>
        <v>0</v>
      </c>
      <c r="AX66">
        <f t="shared" si="10"/>
        <v>0</v>
      </c>
      <c r="AY66">
        <f t="shared" si="11"/>
        <v>0</v>
      </c>
      <c r="AZ66" s="71">
        <f t="shared" si="12"/>
        <v>0</v>
      </c>
    </row>
    <row r="67" spans="1:55" ht="21" x14ac:dyDescent="0.25">
      <c r="A67" s="210"/>
      <c r="B67" s="111"/>
      <c r="C67" s="158"/>
      <c r="D67" s="159"/>
      <c r="E67" s="160"/>
      <c r="F67" s="154"/>
      <c r="G67" s="155"/>
      <c r="H67" s="155"/>
      <c r="I67" s="156"/>
      <c r="AU67">
        <f t="shared" si="7"/>
        <v>0</v>
      </c>
      <c r="AV67">
        <f t="shared" si="8"/>
        <v>0</v>
      </c>
      <c r="AW67">
        <f t="shared" si="9"/>
        <v>0</v>
      </c>
      <c r="AX67">
        <f t="shared" si="10"/>
        <v>0</v>
      </c>
      <c r="AY67">
        <f t="shared" si="11"/>
        <v>0</v>
      </c>
      <c r="AZ67" s="71">
        <f t="shared" si="12"/>
        <v>0</v>
      </c>
    </row>
    <row r="68" spans="1:55" ht="21" x14ac:dyDescent="0.25">
      <c r="A68" s="210"/>
      <c r="B68" s="111"/>
      <c r="C68" s="158"/>
      <c r="D68" s="159"/>
      <c r="E68" s="160"/>
      <c r="F68" s="154"/>
      <c r="G68" s="155"/>
      <c r="H68" s="155"/>
      <c r="I68" s="156"/>
      <c r="AU68">
        <f t="shared" si="7"/>
        <v>0</v>
      </c>
      <c r="AV68">
        <f t="shared" si="8"/>
        <v>0</v>
      </c>
      <c r="AW68">
        <f t="shared" si="9"/>
        <v>0</v>
      </c>
      <c r="AX68">
        <f t="shared" si="10"/>
        <v>0</v>
      </c>
      <c r="AY68">
        <f t="shared" si="11"/>
        <v>0</v>
      </c>
      <c r="AZ68" s="71">
        <f t="shared" si="12"/>
        <v>0</v>
      </c>
    </row>
    <row r="69" spans="1:55" ht="21" x14ac:dyDescent="0.25">
      <c r="A69" s="210"/>
      <c r="B69" s="111"/>
      <c r="C69" s="158"/>
      <c r="D69" s="159"/>
      <c r="E69" s="160"/>
      <c r="F69" s="154"/>
      <c r="G69" s="155"/>
      <c r="H69" s="155"/>
      <c r="I69" s="156"/>
      <c r="AU69">
        <f t="shared" si="7"/>
        <v>0</v>
      </c>
      <c r="AV69">
        <f t="shared" si="8"/>
        <v>0</v>
      </c>
      <c r="AW69">
        <f t="shared" si="9"/>
        <v>0</v>
      </c>
      <c r="AX69">
        <f t="shared" si="10"/>
        <v>0</v>
      </c>
      <c r="AY69">
        <f t="shared" si="11"/>
        <v>0</v>
      </c>
      <c r="AZ69" s="71">
        <f t="shared" si="12"/>
        <v>0</v>
      </c>
    </row>
    <row r="70" spans="1:55" ht="21" x14ac:dyDescent="0.25">
      <c r="A70" s="210"/>
      <c r="B70" s="111"/>
      <c r="C70" s="158"/>
      <c r="D70" s="159"/>
      <c r="E70" s="160"/>
      <c r="F70" s="154"/>
      <c r="G70" s="155"/>
      <c r="H70" s="155"/>
      <c r="I70" s="156"/>
      <c r="AU70">
        <f t="shared" si="7"/>
        <v>0</v>
      </c>
      <c r="AV70">
        <f t="shared" si="8"/>
        <v>0</v>
      </c>
      <c r="AW70">
        <f t="shared" si="9"/>
        <v>0</v>
      </c>
      <c r="AX70">
        <f t="shared" si="10"/>
        <v>0</v>
      </c>
      <c r="AY70">
        <f t="shared" si="11"/>
        <v>0</v>
      </c>
      <c r="AZ70" s="71">
        <f t="shared" si="12"/>
        <v>0</v>
      </c>
    </row>
    <row r="71" spans="1:55" ht="21" x14ac:dyDescent="0.25">
      <c r="A71" s="210"/>
      <c r="B71" s="111"/>
      <c r="C71" s="158"/>
      <c r="D71" s="159"/>
      <c r="E71" s="160"/>
      <c r="F71" s="154"/>
      <c r="G71" s="155"/>
      <c r="H71" s="155"/>
      <c r="I71" s="156"/>
      <c r="AU71">
        <f t="shared" si="7"/>
        <v>0</v>
      </c>
      <c r="AV71">
        <f t="shared" si="8"/>
        <v>0</v>
      </c>
      <c r="AW71">
        <f t="shared" si="9"/>
        <v>0</v>
      </c>
      <c r="AX71">
        <f t="shared" si="10"/>
        <v>0</v>
      </c>
      <c r="AY71">
        <f t="shared" si="11"/>
        <v>0</v>
      </c>
      <c r="AZ71" s="71">
        <f t="shared" si="12"/>
        <v>0</v>
      </c>
    </row>
    <row r="72" spans="1:55" ht="21" x14ac:dyDescent="0.25">
      <c r="A72" s="210"/>
      <c r="B72" s="111"/>
      <c r="C72" s="158"/>
      <c r="D72" s="159"/>
      <c r="E72" s="160"/>
      <c r="F72" s="154"/>
      <c r="G72" s="155"/>
      <c r="H72" s="155"/>
      <c r="I72" s="156"/>
      <c r="AU72">
        <f t="shared" si="7"/>
        <v>0</v>
      </c>
      <c r="AV72">
        <f t="shared" si="8"/>
        <v>0</v>
      </c>
      <c r="AW72">
        <f t="shared" si="9"/>
        <v>0</v>
      </c>
      <c r="AX72">
        <f t="shared" si="10"/>
        <v>0</v>
      </c>
      <c r="AY72">
        <f t="shared" si="11"/>
        <v>0</v>
      </c>
      <c r="AZ72" s="71">
        <f t="shared" si="12"/>
        <v>0</v>
      </c>
    </row>
    <row r="73" spans="1:55" ht="21" x14ac:dyDescent="0.25">
      <c r="A73" s="210"/>
      <c r="B73" s="111"/>
      <c r="C73" s="158"/>
      <c r="D73" s="159"/>
      <c r="E73" s="160"/>
      <c r="F73" s="154"/>
      <c r="G73" s="155"/>
      <c r="H73" s="155"/>
      <c r="I73" s="156"/>
      <c r="AU73">
        <f t="shared" si="7"/>
        <v>0</v>
      </c>
      <c r="AV73">
        <f t="shared" si="8"/>
        <v>0</v>
      </c>
      <c r="AW73">
        <f t="shared" si="9"/>
        <v>0</v>
      </c>
      <c r="AX73">
        <f t="shared" si="10"/>
        <v>0</v>
      </c>
      <c r="AY73">
        <f t="shared" si="11"/>
        <v>0</v>
      </c>
      <c r="AZ73" s="71">
        <f t="shared" si="12"/>
        <v>0</v>
      </c>
    </row>
    <row r="74" spans="1:55" ht="21.75" customHeight="1" x14ac:dyDescent="0.25">
      <c r="A74" s="210"/>
      <c r="B74" s="111"/>
      <c r="C74" s="158"/>
      <c r="D74" s="159"/>
      <c r="E74" s="160"/>
      <c r="F74" s="154"/>
      <c r="G74" s="155"/>
      <c r="H74" s="155"/>
      <c r="I74" s="156"/>
      <c r="AU74">
        <f t="shared" si="7"/>
        <v>0</v>
      </c>
      <c r="AV74">
        <f t="shared" si="8"/>
        <v>0</v>
      </c>
      <c r="AW74">
        <f t="shared" si="9"/>
        <v>0</v>
      </c>
      <c r="AX74">
        <f t="shared" si="10"/>
        <v>0</v>
      </c>
      <c r="AY74">
        <f t="shared" si="11"/>
        <v>0</v>
      </c>
      <c r="AZ74" s="71">
        <f t="shared" si="12"/>
        <v>0</v>
      </c>
    </row>
    <row r="75" spans="1:55" ht="21.75" customHeight="1" x14ac:dyDescent="0.25">
      <c r="A75" s="210"/>
      <c r="B75" s="111"/>
      <c r="C75" s="158"/>
      <c r="D75" s="159"/>
      <c r="E75" s="160"/>
      <c r="F75" s="154"/>
      <c r="G75" s="155"/>
      <c r="H75" s="155"/>
      <c r="I75" s="156"/>
      <c r="AU75">
        <f t="shared" si="7"/>
        <v>0</v>
      </c>
      <c r="AV75">
        <f t="shared" si="8"/>
        <v>0</v>
      </c>
      <c r="AW75">
        <f t="shared" si="9"/>
        <v>0</v>
      </c>
      <c r="AX75">
        <f t="shared" si="10"/>
        <v>0</v>
      </c>
      <c r="AY75">
        <f t="shared" si="11"/>
        <v>0</v>
      </c>
      <c r="AZ75" s="71">
        <f t="shared" si="12"/>
        <v>0</v>
      </c>
    </row>
    <row r="76" spans="1:55" x14ac:dyDescent="0.25">
      <c r="B76" s="49"/>
      <c r="C76" s="50"/>
      <c r="D76" s="51"/>
      <c r="E76" s="51"/>
      <c r="F76" s="51"/>
      <c r="G76" s="50"/>
      <c r="AU76">
        <f>SUM(AU56:AU75)</f>
        <v>0</v>
      </c>
      <c r="AV76">
        <f t="shared" ref="AV76:AY76" si="13">SUM(AV56:AV75)</f>
        <v>0</v>
      </c>
      <c r="AW76">
        <f t="shared" si="13"/>
        <v>0</v>
      </c>
      <c r="AX76">
        <f t="shared" si="13"/>
        <v>0</v>
      </c>
      <c r="AY76">
        <f t="shared" si="13"/>
        <v>0</v>
      </c>
      <c r="AZ76" s="123"/>
    </row>
    <row r="77" spans="1:55" ht="58.5" customHeight="1" x14ac:dyDescent="0.25">
      <c r="B77" s="224" t="s">
        <v>155</v>
      </c>
      <c r="C77" s="225"/>
      <c r="D77" s="225"/>
      <c r="E77" s="225"/>
      <c r="F77" s="225"/>
      <c r="G77" s="225"/>
      <c r="H77" s="225"/>
      <c r="I77" s="225"/>
    </row>
    <row r="78" spans="1:55" ht="41.25" customHeight="1" x14ac:dyDescent="0.25">
      <c r="A78" s="204" t="s">
        <v>98</v>
      </c>
      <c r="B78" s="209" t="s">
        <v>97</v>
      </c>
      <c r="C78" s="209"/>
      <c r="D78" s="209"/>
      <c r="E78" s="209"/>
      <c r="F78" s="209"/>
      <c r="G78" s="209"/>
      <c r="H78" s="209"/>
      <c r="I78" s="209"/>
      <c r="AV78" s="123" t="s">
        <v>175</v>
      </c>
      <c r="AW78" s="123" t="s">
        <v>176</v>
      </c>
    </row>
    <row r="79" spans="1:55" ht="30" customHeight="1" x14ac:dyDescent="0.25">
      <c r="A79" s="205"/>
      <c r="B79" s="89" t="s">
        <v>79</v>
      </c>
      <c r="C79" s="89" t="s">
        <v>106</v>
      </c>
      <c r="D79" s="197" t="s">
        <v>15</v>
      </c>
      <c r="E79" s="197"/>
      <c r="F79" s="197"/>
      <c r="G79" s="197"/>
      <c r="H79" s="197"/>
      <c r="I79" s="89" t="s">
        <v>106</v>
      </c>
      <c r="AV79" s="73">
        <f>+AV80+AV81+AV82+AV83</f>
        <v>0</v>
      </c>
      <c r="AW79" s="123">
        <f>+AW80+AW81+AW82+AW83</f>
        <v>0</v>
      </c>
    </row>
    <row r="80" spans="1:55" ht="22.5" customHeight="1" x14ac:dyDescent="0.25">
      <c r="A80" s="205"/>
      <c r="B80" s="124"/>
      <c r="C80" s="62"/>
      <c r="D80" s="196" t="s">
        <v>111</v>
      </c>
      <c r="E80" s="196"/>
      <c r="F80" s="196"/>
      <c r="G80" s="196"/>
      <c r="H80" s="196"/>
      <c r="I80" s="110"/>
      <c r="AV80" s="71">
        <f>COUNTIF(C86:C93,"Pertinent")</f>
        <v>0</v>
      </c>
      <c r="AW80" s="71">
        <f>COUNTIF(C86:C93,"Non Pertinent")</f>
        <v>0</v>
      </c>
      <c r="AY80">
        <f t="shared" ref="AY80:AY90" si="14">IF(I80="",1,0)</f>
        <v>1</v>
      </c>
      <c r="BA80" t="str">
        <f>IF(AY80=0,"oui","non")</f>
        <v>non</v>
      </c>
      <c r="BB80" t="s">
        <v>185</v>
      </c>
      <c r="BC80">
        <v>19</v>
      </c>
    </row>
    <row r="81" spans="1:61" ht="50.25" customHeight="1" x14ac:dyDescent="0.25">
      <c r="A81" s="205"/>
      <c r="B81" s="124"/>
      <c r="C81" s="62"/>
      <c r="D81" s="196" t="s">
        <v>112</v>
      </c>
      <c r="E81" s="196"/>
      <c r="F81" s="196"/>
      <c r="G81" s="196"/>
      <c r="H81" s="196"/>
      <c r="I81" s="110"/>
      <c r="AV81" s="71">
        <f>COUNTIF(I80:I90,"Non Pertinent")</f>
        <v>0</v>
      </c>
      <c r="AW81" s="71">
        <f>COUNTIF(I80:I90,"Pertinent")</f>
        <v>0</v>
      </c>
      <c r="AY81">
        <f t="shared" si="14"/>
        <v>1</v>
      </c>
      <c r="BA81" t="str">
        <f t="shared" ref="BA81:BA83" si="15">IF(AY81=0,"oui","non")</f>
        <v>non</v>
      </c>
      <c r="BB81" t="s">
        <v>186</v>
      </c>
      <c r="BC81">
        <f>COUNTIF(AZ80:BA93,"oui")</f>
        <v>0</v>
      </c>
    </row>
    <row r="82" spans="1:61" ht="87" customHeight="1" x14ac:dyDescent="0.25">
      <c r="A82" s="205"/>
      <c r="B82" s="124"/>
      <c r="C82" s="62"/>
      <c r="D82" s="196" t="s">
        <v>113</v>
      </c>
      <c r="E82" s="196"/>
      <c r="F82" s="196"/>
      <c r="G82" s="196"/>
      <c r="H82" s="196"/>
      <c r="I82" s="110"/>
      <c r="AV82" s="71">
        <f>COUNTIF(C95:C104,"Pertinent")</f>
        <v>0</v>
      </c>
      <c r="AW82" s="71">
        <f>COUNTIF(C95:C104,"Non Pertinent")</f>
        <v>0</v>
      </c>
      <c r="AY82">
        <f t="shared" si="14"/>
        <v>1</v>
      </c>
      <c r="BA82" t="str">
        <f t="shared" si="15"/>
        <v>non</v>
      </c>
      <c r="BB82" t="s">
        <v>187</v>
      </c>
      <c r="BC82">
        <f>COUNTIF(AZ80:BA93,"non")</f>
        <v>19</v>
      </c>
    </row>
    <row r="83" spans="1:61" ht="63.75" customHeight="1" x14ac:dyDescent="0.25">
      <c r="A83" s="205"/>
      <c r="B83" s="124"/>
      <c r="C83" s="62"/>
      <c r="D83" s="196" t="s">
        <v>156</v>
      </c>
      <c r="E83" s="196"/>
      <c r="F83" s="196"/>
      <c r="G83" s="196"/>
      <c r="H83" s="196"/>
      <c r="I83" s="110"/>
      <c r="AV83" s="71">
        <f>COUNTIF(I95:I104,"Non Pertinent")</f>
        <v>0</v>
      </c>
      <c r="AW83" s="71">
        <f>COUNTIF(I95:I104,"Pertinent")</f>
        <v>0</v>
      </c>
      <c r="AY83">
        <f t="shared" si="14"/>
        <v>1</v>
      </c>
      <c r="BA83" t="str">
        <f t="shared" si="15"/>
        <v>non</v>
      </c>
    </row>
    <row r="84" spans="1:61" ht="48.75" customHeight="1" x14ac:dyDescent="0.25">
      <c r="A84" s="205"/>
      <c r="B84" s="124"/>
      <c r="C84" s="62"/>
      <c r="D84" s="196" t="s">
        <v>115</v>
      </c>
      <c r="E84" s="196"/>
      <c r="F84" s="196"/>
      <c r="G84" s="196"/>
      <c r="H84" s="196"/>
      <c r="I84" s="110"/>
      <c r="AY84">
        <f t="shared" si="14"/>
        <v>1</v>
      </c>
      <c r="BA84" t="str">
        <f t="shared" ref="BA84:BA88" si="16">IF(AY84=0,"oui","non")</f>
        <v>non</v>
      </c>
    </row>
    <row r="85" spans="1:61" ht="33.75" customHeight="1" x14ac:dyDescent="0.25">
      <c r="A85" s="205"/>
      <c r="B85" s="124"/>
      <c r="C85" s="62"/>
      <c r="D85" s="196" t="s">
        <v>119</v>
      </c>
      <c r="E85" s="196"/>
      <c r="F85" s="196"/>
      <c r="G85" s="196"/>
      <c r="H85" s="196"/>
      <c r="I85" s="110"/>
      <c r="AY85">
        <f t="shared" si="14"/>
        <v>1</v>
      </c>
      <c r="BA85" t="str">
        <f t="shared" si="16"/>
        <v>non</v>
      </c>
    </row>
    <row r="86" spans="1:61" ht="20.25" customHeight="1" x14ac:dyDescent="0.25">
      <c r="A86" s="205"/>
      <c r="B86" s="124" t="s">
        <v>118</v>
      </c>
      <c r="C86" s="109"/>
      <c r="D86" s="196" t="s">
        <v>114</v>
      </c>
      <c r="E86" s="196"/>
      <c r="F86" s="196"/>
      <c r="G86" s="196"/>
      <c r="H86" s="196"/>
      <c r="I86" s="110"/>
      <c r="AX86">
        <f t="shared" ref="AX86:AX93" si="17">IF(C86="",1,0)</f>
        <v>1</v>
      </c>
      <c r="AY86">
        <f t="shared" si="14"/>
        <v>1</v>
      </c>
      <c r="AZ86" t="str">
        <f t="shared" ref="AZ86:AZ88" si="18">IF(AX86=0,"oui","non")</f>
        <v>non</v>
      </c>
      <c r="BA86" t="str">
        <f t="shared" si="16"/>
        <v>non</v>
      </c>
    </row>
    <row r="87" spans="1:61" ht="20.25" customHeight="1" x14ac:dyDescent="0.25">
      <c r="A87" s="205"/>
      <c r="B87" s="124" t="s">
        <v>52</v>
      </c>
      <c r="C87" s="109"/>
      <c r="D87" s="196" t="s">
        <v>53</v>
      </c>
      <c r="E87" s="196"/>
      <c r="F87" s="196"/>
      <c r="G87" s="196"/>
      <c r="H87" s="196"/>
      <c r="I87" s="110"/>
      <c r="AX87">
        <f t="shared" si="17"/>
        <v>1</v>
      </c>
      <c r="AY87">
        <f t="shared" si="14"/>
        <v>1</v>
      </c>
      <c r="AZ87" t="str">
        <f t="shared" si="18"/>
        <v>non</v>
      </c>
      <c r="BA87" t="str">
        <f t="shared" si="16"/>
        <v>non</v>
      </c>
    </row>
    <row r="88" spans="1:61" ht="30" customHeight="1" x14ac:dyDescent="0.25">
      <c r="A88" s="205"/>
      <c r="B88" s="124" t="s">
        <v>157</v>
      </c>
      <c r="C88" s="109"/>
      <c r="D88" s="196" t="s">
        <v>80</v>
      </c>
      <c r="E88" s="196"/>
      <c r="F88" s="196"/>
      <c r="G88" s="196"/>
      <c r="H88" s="196"/>
      <c r="I88" s="110"/>
      <c r="AX88">
        <f t="shared" si="17"/>
        <v>1</v>
      </c>
      <c r="AY88">
        <f t="shared" si="14"/>
        <v>1</v>
      </c>
      <c r="AZ88" t="str">
        <f t="shared" si="18"/>
        <v>non</v>
      </c>
      <c r="BA88" t="str">
        <f t="shared" si="16"/>
        <v>non</v>
      </c>
    </row>
    <row r="89" spans="1:61" ht="67.5" customHeight="1" x14ac:dyDescent="0.25">
      <c r="A89" s="205"/>
      <c r="B89" s="124" t="s">
        <v>81</v>
      </c>
      <c r="C89" s="109"/>
      <c r="D89" s="196" t="s">
        <v>120</v>
      </c>
      <c r="E89" s="196"/>
      <c r="F89" s="196"/>
      <c r="G89" s="196"/>
      <c r="H89" s="196"/>
      <c r="I89" s="110"/>
      <c r="AX89">
        <f t="shared" si="17"/>
        <v>1</v>
      </c>
      <c r="AY89">
        <f t="shared" si="14"/>
        <v>1</v>
      </c>
      <c r="AZ89" t="str">
        <f t="shared" ref="AZ89:AZ93" si="19">IF(AX89=0,"oui","non")</f>
        <v>non</v>
      </c>
      <c r="BA89" t="str">
        <f t="shared" ref="BA89:BA90" si="20">IF(AY89=0,"oui","non")</f>
        <v>non</v>
      </c>
    </row>
    <row r="90" spans="1:61" ht="30" customHeight="1" x14ac:dyDescent="0.25">
      <c r="A90" s="205"/>
      <c r="B90" s="124" t="s">
        <v>60</v>
      </c>
      <c r="C90" s="109"/>
      <c r="D90" s="196" t="s">
        <v>61</v>
      </c>
      <c r="E90" s="196"/>
      <c r="F90" s="196"/>
      <c r="G90" s="196"/>
      <c r="H90" s="196"/>
      <c r="I90" s="110"/>
      <c r="AX90">
        <f t="shared" si="17"/>
        <v>1</v>
      </c>
      <c r="AY90">
        <f t="shared" si="14"/>
        <v>1</v>
      </c>
      <c r="AZ90" t="str">
        <f t="shared" si="19"/>
        <v>non</v>
      </c>
      <c r="BA90" t="str">
        <f t="shared" si="20"/>
        <v>non</v>
      </c>
    </row>
    <row r="91" spans="1:61" ht="20.25" customHeight="1" x14ac:dyDescent="0.25">
      <c r="A91" s="205"/>
      <c r="B91" s="124" t="s">
        <v>116</v>
      </c>
      <c r="C91" s="109"/>
      <c r="D91" s="195"/>
      <c r="E91" s="195"/>
      <c r="F91" s="195"/>
      <c r="G91" s="195"/>
      <c r="H91" s="195"/>
      <c r="I91" s="62"/>
      <c r="AX91">
        <f t="shared" si="17"/>
        <v>1</v>
      </c>
      <c r="AZ91" t="str">
        <f t="shared" si="19"/>
        <v>non</v>
      </c>
    </row>
    <row r="92" spans="1:61" ht="20.25" customHeight="1" x14ac:dyDescent="0.25">
      <c r="A92" s="205"/>
      <c r="B92" s="124" t="s">
        <v>117</v>
      </c>
      <c r="C92" s="109"/>
      <c r="D92" s="195"/>
      <c r="E92" s="195"/>
      <c r="F92" s="195"/>
      <c r="G92" s="195"/>
      <c r="H92" s="195"/>
      <c r="I92" s="62"/>
      <c r="AX92">
        <f t="shared" si="17"/>
        <v>1</v>
      </c>
      <c r="AZ92" t="str">
        <f t="shared" si="19"/>
        <v>non</v>
      </c>
    </row>
    <row r="93" spans="1:61" ht="21.75" customHeight="1" x14ac:dyDescent="0.25">
      <c r="A93" s="205"/>
      <c r="B93" s="124" t="s">
        <v>161</v>
      </c>
      <c r="C93" s="109"/>
      <c r="D93" s="196"/>
      <c r="E93" s="196"/>
      <c r="F93" s="196"/>
      <c r="G93" s="196"/>
      <c r="H93" s="196"/>
      <c r="I93" s="62"/>
      <c r="AX93">
        <f t="shared" si="17"/>
        <v>1</v>
      </c>
      <c r="AZ93" t="str">
        <f t="shared" si="19"/>
        <v>non</v>
      </c>
    </row>
    <row r="94" spans="1:61" ht="21.75" customHeight="1" x14ac:dyDescent="0.25">
      <c r="A94" s="205"/>
      <c r="B94" s="92" t="s">
        <v>221</v>
      </c>
      <c r="C94" s="72"/>
      <c r="D94" s="228" t="s">
        <v>221</v>
      </c>
      <c r="E94" s="229"/>
      <c r="F94" s="229"/>
      <c r="G94" s="229"/>
      <c r="H94" s="230"/>
      <c r="I94" s="62"/>
      <c r="BA94" t="s">
        <v>224</v>
      </c>
      <c r="BC94" t="s">
        <v>225</v>
      </c>
      <c r="BG94" t="s">
        <v>226</v>
      </c>
      <c r="BI94" t="s">
        <v>227</v>
      </c>
    </row>
    <row r="95" spans="1:61" ht="21.75" customHeight="1" x14ac:dyDescent="0.25">
      <c r="A95" s="205"/>
      <c r="B95" s="125"/>
      <c r="C95" s="109"/>
      <c r="D95" s="162"/>
      <c r="E95" s="163"/>
      <c r="F95" s="163"/>
      <c r="G95" s="163"/>
      <c r="H95" s="164"/>
      <c r="I95" s="110"/>
      <c r="AY95">
        <f t="shared" ref="AY95:AY104" si="21">IF(B95="",0,1)</f>
        <v>0</v>
      </c>
      <c r="BA95">
        <f>SUM(AY95:AY104)</f>
        <v>0</v>
      </c>
      <c r="BB95">
        <f t="shared" ref="BB95:BB104" si="22">IF(D95="",0,1)</f>
        <v>0</v>
      </c>
      <c r="BC95">
        <f>SUM(BB95:BB104)</f>
        <v>0</v>
      </c>
      <c r="BD95">
        <f>+BC95+BA95</f>
        <v>0</v>
      </c>
      <c r="BF95">
        <f t="shared" ref="BF95:BF104" si="23">IF(AY95=1,IF(C95="",1,0),0)</f>
        <v>0</v>
      </c>
      <c r="BG95">
        <f>SUM(BF95:BF104)</f>
        <v>0</v>
      </c>
      <c r="BH95">
        <f t="shared" ref="BH95:BH104" si="24">IF(BB95=1,IF(I95="",1,0),0)</f>
        <v>0</v>
      </c>
      <c r="BI95">
        <f>SUM(BH95:BH104)</f>
        <v>0</v>
      </c>
    </row>
    <row r="96" spans="1:61" ht="21.75" customHeight="1" x14ac:dyDescent="0.25">
      <c r="A96" s="205"/>
      <c r="B96" s="125"/>
      <c r="C96" s="109"/>
      <c r="D96" s="162"/>
      <c r="E96" s="163"/>
      <c r="F96" s="163"/>
      <c r="G96" s="163"/>
      <c r="H96" s="164"/>
      <c r="I96" s="110"/>
      <c r="AY96">
        <f t="shared" si="21"/>
        <v>0</v>
      </c>
      <c r="BB96">
        <f t="shared" si="22"/>
        <v>0</v>
      </c>
      <c r="BF96">
        <f t="shared" si="23"/>
        <v>0</v>
      </c>
      <c r="BH96">
        <f t="shared" si="24"/>
        <v>0</v>
      </c>
    </row>
    <row r="97" spans="1:141" ht="21.75" customHeight="1" x14ac:dyDescent="0.25">
      <c r="A97" s="205"/>
      <c r="B97" s="125"/>
      <c r="C97" s="109"/>
      <c r="D97" s="162"/>
      <c r="E97" s="163"/>
      <c r="F97" s="163"/>
      <c r="G97" s="163"/>
      <c r="H97" s="164"/>
      <c r="I97" s="110"/>
      <c r="AY97">
        <f t="shared" si="21"/>
        <v>0</v>
      </c>
      <c r="BB97">
        <f t="shared" si="22"/>
        <v>0</v>
      </c>
      <c r="BF97">
        <f t="shared" si="23"/>
        <v>0</v>
      </c>
      <c r="BH97">
        <f t="shared" si="24"/>
        <v>0</v>
      </c>
    </row>
    <row r="98" spans="1:141" ht="21.75" customHeight="1" x14ac:dyDescent="0.25">
      <c r="A98" s="205"/>
      <c r="B98" s="125"/>
      <c r="C98" s="109"/>
      <c r="D98" s="162"/>
      <c r="E98" s="163"/>
      <c r="F98" s="163"/>
      <c r="G98" s="163"/>
      <c r="H98" s="164"/>
      <c r="I98" s="110"/>
      <c r="AY98">
        <f t="shared" si="21"/>
        <v>0</v>
      </c>
      <c r="BB98">
        <f t="shared" si="22"/>
        <v>0</v>
      </c>
      <c r="BF98">
        <f t="shared" si="23"/>
        <v>0</v>
      </c>
      <c r="BH98">
        <f t="shared" si="24"/>
        <v>0</v>
      </c>
    </row>
    <row r="99" spans="1:141" ht="21.75" customHeight="1" x14ac:dyDescent="0.25">
      <c r="A99" s="205"/>
      <c r="B99" s="125"/>
      <c r="C99" s="109"/>
      <c r="D99" s="162"/>
      <c r="E99" s="163"/>
      <c r="F99" s="163"/>
      <c r="G99" s="163"/>
      <c r="H99" s="164"/>
      <c r="I99" s="110"/>
      <c r="AY99">
        <f t="shared" si="21"/>
        <v>0</v>
      </c>
      <c r="BB99">
        <f t="shared" si="22"/>
        <v>0</v>
      </c>
      <c r="BF99">
        <f t="shared" si="23"/>
        <v>0</v>
      </c>
      <c r="BH99">
        <f t="shared" si="24"/>
        <v>0</v>
      </c>
    </row>
    <row r="100" spans="1:141" ht="21.75" customHeight="1" x14ac:dyDescent="0.25">
      <c r="A100" s="205"/>
      <c r="B100" s="125"/>
      <c r="C100" s="109"/>
      <c r="D100" s="162"/>
      <c r="E100" s="163"/>
      <c r="F100" s="163"/>
      <c r="G100" s="163"/>
      <c r="H100" s="164"/>
      <c r="I100" s="110"/>
      <c r="AY100">
        <f t="shared" si="21"/>
        <v>0</v>
      </c>
      <c r="BB100">
        <f t="shared" si="22"/>
        <v>0</v>
      </c>
      <c r="BF100">
        <f t="shared" si="23"/>
        <v>0</v>
      </c>
      <c r="BH100">
        <f t="shared" si="24"/>
        <v>0</v>
      </c>
    </row>
    <row r="101" spans="1:141" ht="21.75" customHeight="1" x14ac:dyDescent="0.25">
      <c r="A101" s="205"/>
      <c r="B101" s="125"/>
      <c r="C101" s="109"/>
      <c r="D101" s="162"/>
      <c r="E101" s="163"/>
      <c r="F101" s="163"/>
      <c r="G101" s="163"/>
      <c r="H101" s="164"/>
      <c r="I101" s="110"/>
      <c r="AY101">
        <f t="shared" si="21"/>
        <v>0</v>
      </c>
      <c r="BB101">
        <f t="shared" si="22"/>
        <v>0</v>
      </c>
      <c r="BF101">
        <f t="shared" si="23"/>
        <v>0</v>
      </c>
      <c r="BH101">
        <f t="shared" si="24"/>
        <v>0</v>
      </c>
    </row>
    <row r="102" spans="1:141" ht="21.75" customHeight="1" x14ac:dyDescent="0.25">
      <c r="A102" s="205"/>
      <c r="B102" s="125"/>
      <c r="C102" s="109"/>
      <c r="D102" s="162"/>
      <c r="E102" s="163"/>
      <c r="F102" s="163"/>
      <c r="G102" s="163"/>
      <c r="H102" s="164"/>
      <c r="I102" s="110"/>
      <c r="AY102">
        <f t="shared" si="21"/>
        <v>0</v>
      </c>
      <c r="BB102">
        <f t="shared" si="22"/>
        <v>0</v>
      </c>
      <c r="BF102">
        <f t="shared" si="23"/>
        <v>0</v>
      </c>
      <c r="BH102">
        <f t="shared" si="24"/>
        <v>0</v>
      </c>
    </row>
    <row r="103" spans="1:141" ht="21.75" customHeight="1" x14ac:dyDescent="0.25">
      <c r="A103" s="205"/>
      <c r="B103" s="125"/>
      <c r="C103" s="109"/>
      <c r="D103" s="162"/>
      <c r="E103" s="163"/>
      <c r="F103" s="163"/>
      <c r="G103" s="163"/>
      <c r="H103" s="164"/>
      <c r="I103" s="110"/>
      <c r="AY103">
        <f t="shared" si="21"/>
        <v>0</v>
      </c>
      <c r="BB103">
        <f t="shared" si="22"/>
        <v>0</v>
      </c>
      <c r="BF103">
        <f t="shared" si="23"/>
        <v>0</v>
      </c>
      <c r="BH103">
        <f t="shared" si="24"/>
        <v>0</v>
      </c>
    </row>
    <row r="104" spans="1:141" ht="18" customHeight="1" x14ac:dyDescent="0.25">
      <c r="A104" s="206"/>
      <c r="B104" s="125"/>
      <c r="C104" s="127"/>
      <c r="D104" s="207"/>
      <c r="E104" s="207"/>
      <c r="F104" s="207"/>
      <c r="G104" s="207"/>
      <c r="H104" s="207"/>
      <c r="I104" s="110"/>
      <c r="AY104">
        <f t="shared" si="21"/>
        <v>0</v>
      </c>
      <c r="BB104">
        <f t="shared" si="22"/>
        <v>0</v>
      </c>
      <c r="BF104">
        <f t="shared" si="23"/>
        <v>0</v>
      </c>
      <c r="BH104">
        <f t="shared" si="24"/>
        <v>0</v>
      </c>
    </row>
    <row r="105" spans="1:141" s="100" customFormat="1" x14ac:dyDescent="0.25">
      <c r="A105" s="98"/>
      <c r="B105" s="99"/>
      <c r="C105" s="99"/>
      <c r="D105" s="99"/>
      <c r="E105" s="99"/>
      <c r="F105" s="99"/>
      <c r="G105" s="99"/>
      <c r="H105" s="99"/>
      <c r="I105" s="99"/>
      <c r="J105" s="99"/>
      <c r="K105" s="99"/>
      <c r="L105" s="99"/>
      <c r="M105" s="99"/>
      <c r="N105" s="99"/>
      <c r="O105" s="99"/>
      <c r="P105" s="99"/>
      <c r="Q105" s="99"/>
      <c r="R105" s="99"/>
      <c r="S105" s="99"/>
      <c r="T105" s="99"/>
      <c r="U105" s="99"/>
      <c r="V105" s="99"/>
      <c r="W105" s="99"/>
      <c r="X105" s="99"/>
      <c r="Y105" s="99"/>
      <c r="Z105" s="99"/>
      <c r="AA105" s="99"/>
      <c r="AB105" s="99"/>
      <c r="AC105" s="99"/>
      <c r="AD105" s="99"/>
      <c r="AE105" s="99"/>
      <c r="AF105" s="99"/>
      <c r="AG105" s="99"/>
      <c r="AH105" s="99"/>
      <c r="AI105" s="99"/>
      <c r="AJ105" s="99"/>
      <c r="AK105" s="99"/>
      <c r="AL105" s="99"/>
      <c r="AM105" s="99"/>
      <c r="AN105" s="99"/>
      <c r="AO105" s="99"/>
      <c r="AP105" s="99"/>
      <c r="AQ105" s="99"/>
      <c r="AR105" s="99"/>
      <c r="AS105" s="99"/>
      <c r="AT105" s="99"/>
      <c r="AU105" s="99"/>
      <c r="AV105" s="99"/>
      <c r="AW105" s="99"/>
      <c r="AX105" s="99"/>
      <c r="AY105" s="99"/>
      <c r="AZ105" s="99"/>
      <c r="BA105" s="99"/>
      <c r="BB105" s="99"/>
      <c r="BC105" s="99"/>
      <c r="BD105" s="99"/>
      <c r="BE105" s="99"/>
      <c r="BF105" s="99"/>
      <c r="BG105" s="99"/>
      <c r="BH105" s="99"/>
      <c r="BI105" s="99"/>
      <c r="BJ105" s="99"/>
      <c r="BK105" s="99"/>
      <c r="BL105" s="99"/>
      <c r="BM105" s="99"/>
      <c r="BN105" s="99"/>
      <c r="BO105" s="99"/>
      <c r="BP105" s="99"/>
      <c r="BQ105" s="99"/>
      <c r="BR105" s="99"/>
      <c r="BS105" s="99"/>
      <c r="BT105" s="99"/>
      <c r="BU105" s="99"/>
      <c r="BV105" s="99"/>
      <c r="BW105" s="99"/>
      <c r="BX105" s="99"/>
      <c r="BY105" s="99"/>
      <c r="BZ105" s="99"/>
      <c r="CA105" s="99"/>
      <c r="CB105" s="99"/>
      <c r="CC105" s="99"/>
      <c r="CD105" s="99"/>
      <c r="CE105" s="99"/>
      <c r="CF105" s="99"/>
      <c r="CG105" s="99"/>
      <c r="CH105" s="99"/>
      <c r="CI105" s="99"/>
      <c r="CJ105" s="99"/>
      <c r="CK105" s="99"/>
      <c r="CL105" s="99"/>
      <c r="CM105" s="99"/>
      <c r="CN105" s="99"/>
      <c r="CO105" s="99"/>
      <c r="CP105" s="99"/>
      <c r="CQ105" s="99"/>
      <c r="CR105" s="99"/>
      <c r="CS105" s="99"/>
      <c r="CT105" s="99"/>
      <c r="CU105" s="99"/>
      <c r="CV105" s="99"/>
      <c r="CW105" s="99"/>
      <c r="CX105" s="99"/>
      <c r="CY105" s="99"/>
      <c r="CZ105" s="99"/>
      <c r="DA105" s="99"/>
      <c r="DB105" s="99"/>
      <c r="DC105" s="99"/>
      <c r="DD105" s="99"/>
      <c r="DE105" s="99"/>
      <c r="DF105" s="99"/>
      <c r="DG105" s="99"/>
      <c r="DH105" s="99"/>
      <c r="DI105" s="99"/>
      <c r="DJ105" s="99"/>
      <c r="DK105" s="99"/>
      <c r="DL105" s="99"/>
      <c r="DM105" s="99"/>
      <c r="DN105" s="99"/>
      <c r="DO105" s="99"/>
      <c r="DP105" s="99"/>
      <c r="DQ105" s="99"/>
      <c r="DR105" s="99"/>
      <c r="DS105" s="99"/>
      <c r="DT105" s="99"/>
      <c r="DU105" s="99"/>
      <c r="DV105" s="99"/>
      <c r="DW105" s="99"/>
      <c r="DX105" s="99"/>
      <c r="DY105" s="99"/>
      <c r="DZ105" s="99"/>
      <c r="EA105" s="99"/>
      <c r="EB105" s="99"/>
      <c r="EC105" s="99"/>
      <c r="ED105" s="99"/>
      <c r="EE105" s="99"/>
      <c r="EF105" s="99"/>
      <c r="EG105" s="99"/>
      <c r="EH105" s="99"/>
      <c r="EI105" s="99"/>
      <c r="EJ105" s="99"/>
      <c r="EK105" s="99"/>
    </row>
    <row r="106" spans="1:141" ht="41.25" customHeight="1" x14ac:dyDescent="0.25">
      <c r="A106" s="210" t="s">
        <v>139</v>
      </c>
      <c r="B106" s="209" t="s">
        <v>138</v>
      </c>
      <c r="C106" s="209"/>
      <c r="D106" s="209"/>
      <c r="E106" s="209"/>
      <c r="F106" s="209"/>
      <c r="G106" s="209"/>
      <c r="H106" s="209"/>
      <c r="I106" s="209"/>
    </row>
    <row r="107" spans="1:141" ht="53.25" customHeight="1" x14ac:dyDescent="0.25">
      <c r="A107" s="210"/>
      <c r="B107" s="169" t="s">
        <v>232</v>
      </c>
      <c r="C107" s="170"/>
      <c r="D107" s="170"/>
      <c r="E107" s="170"/>
      <c r="F107" s="170"/>
      <c r="G107" s="170"/>
      <c r="H107" s="170"/>
      <c r="I107" s="172"/>
    </row>
    <row r="108" spans="1:141" ht="39.75" customHeight="1" x14ac:dyDescent="0.25">
      <c r="A108" s="210"/>
      <c r="B108" s="87" t="s">
        <v>171</v>
      </c>
      <c r="C108" s="188" t="s">
        <v>128</v>
      </c>
      <c r="D108" s="189"/>
      <c r="E108" s="190"/>
      <c r="F108" s="220" t="s">
        <v>110</v>
      </c>
      <c r="G108" s="220"/>
      <c r="H108" s="220"/>
      <c r="I108" s="220"/>
      <c r="AU108" t="s">
        <v>196</v>
      </c>
      <c r="AV108" t="s">
        <v>193</v>
      </c>
      <c r="AW108" t="s">
        <v>194</v>
      </c>
      <c r="AX108" t="s">
        <v>195</v>
      </c>
      <c r="AY108" t="s">
        <v>198</v>
      </c>
      <c r="AZ108" t="s">
        <v>207</v>
      </c>
      <c r="BA108" t="s">
        <v>197</v>
      </c>
      <c r="BC108" t="s">
        <v>205</v>
      </c>
      <c r="BD108">
        <f>COUNTIF(BA109:BA128,"oui")</f>
        <v>0</v>
      </c>
    </row>
    <row r="109" spans="1:141" ht="23.25" customHeight="1" x14ac:dyDescent="0.25">
      <c r="A109" s="210"/>
      <c r="B109" s="118" t="s">
        <v>233</v>
      </c>
      <c r="C109" s="158"/>
      <c r="D109" s="159"/>
      <c r="E109" s="160"/>
      <c r="F109" s="221"/>
      <c r="G109" s="222"/>
      <c r="H109" s="222"/>
      <c r="I109" s="223"/>
      <c r="AU109">
        <f t="shared" ref="AU109:AU128" si="25">IF(B109="",0,1)</f>
        <v>1</v>
      </c>
      <c r="AV109">
        <f t="shared" ref="AV109:AV128" si="26">IF(AU109=1,IF(C109="faible",1,0),0)</f>
        <v>0</v>
      </c>
      <c r="AW109">
        <f t="shared" ref="AW109:AW128" si="27">IF(AU109=1,IF(C109="standard",1,0),0)</f>
        <v>0</v>
      </c>
      <c r="AX109">
        <f t="shared" ref="AX109:AX128" si="28">IF(AU109=1,IF(C109="élevé",1,0),0)</f>
        <v>0</v>
      </c>
      <c r="AY109">
        <f t="shared" ref="AY109:AY128" si="29">IF(AU109=1,IF(C109="",1,0),0)</f>
        <v>1</v>
      </c>
      <c r="AZ109">
        <f t="shared" ref="AZ109:AZ128" si="30">IF(AU109=1,IF(C109="Non pertinente",1,0),0)</f>
        <v>0</v>
      </c>
      <c r="BA109" s="71" t="str">
        <f t="shared" ref="BA109:BA128" si="31">IF(AU109=1,IF(F109="","NON","OUI"),0)</f>
        <v>NON</v>
      </c>
      <c r="BC109" t="s">
        <v>206</v>
      </c>
      <c r="BD109">
        <f>COUNTIF(BA109:BA128,"non")</f>
        <v>10</v>
      </c>
    </row>
    <row r="110" spans="1:141" ht="23.25" customHeight="1" x14ac:dyDescent="0.25">
      <c r="A110" s="210"/>
      <c r="B110" s="118" t="s">
        <v>234</v>
      </c>
      <c r="C110" s="158"/>
      <c r="D110" s="159"/>
      <c r="E110" s="160"/>
      <c r="F110" s="221"/>
      <c r="G110" s="222"/>
      <c r="H110" s="222"/>
      <c r="I110" s="223"/>
      <c r="AU110">
        <f t="shared" si="25"/>
        <v>1</v>
      </c>
      <c r="AV110">
        <f t="shared" si="26"/>
        <v>0</v>
      </c>
      <c r="AW110">
        <f t="shared" si="27"/>
        <v>0</v>
      </c>
      <c r="AX110">
        <f t="shared" si="28"/>
        <v>0</v>
      </c>
      <c r="AY110">
        <f t="shared" si="29"/>
        <v>1</v>
      </c>
      <c r="AZ110">
        <f t="shared" si="30"/>
        <v>0</v>
      </c>
      <c r="BA110" s="71" t="str">
        <f t="shared" si="31"/>
        <v>NON</v>
      </c>
    </row>
    <row r="111" spans="1:141" ht="23.25" customHeight="1" x14ac:dyDescent="0.25">
      <c r="A111" s="210"/>
      <c r="B111" s="118" t="s">
        <v>235</v>
      </c>
      <c r="C111" s="158"/>
      <c r="D111" s="159"/>
      <c r="E111" s="160"/>
      <c r="F111" s="221"/>
      <c r="G111" s="222"/>
      <c r="H111" s="222"/>
      <c r="I111" s="223"/>
      <c r="AU111">
        <f t="shared" si="25"/>
        <v>1</v>
      </c>
      <c r="AV111">
        <f t="shared" si="26"/>
        <v>0</v>
      </c>
      <c r="AW111">
        <f t="shared" si="27"/>
        <v>0</v>
      </c>
      <c r="AX111">
        <f t="shared" si="28"/>
        <v>0</v>
      </c>
      <c r="AY111">
        <f t="shared" si="29"/>
        <v>1</v>
      </c>
      <c r="AZ111">
        <f t="shared" si="30"/>
        <v>0</v>
      </c>
      <c r="BA111" s="71" t="str">
        <f t="shared" si="31"/>
        <v>NON</v>
      </c>
    </row>
    <row r="112" spans="1:141" ht="23.25" customHeight="1" x14ac:dyDescent="0.25">
      <c r="A112" s="210"/>
      <c r="B112" s="118" t="s">
        <v>236</v>
      </c>
      <c r="C112" s="158"/>
      <c r="D112" s="159"/>
      <c r="E112" s="160"/>
      <c r="F112" s="221"/>
      <c r="G112" s="222"/>
      <c r="H112" s="222"/>
      <c r="I112" s="223"/>
      <c r="AU112">
        <f t="shared" si="25"/>
        <v>1</v>
      </c>
      <c r="AV112">
        <f t="shared" si="26"/>
        <v>0</v>
      </c>
      <c r="AW112">
        <f t="shared" si="27"/>
        <v>0</v>
      </c>
      <c r="AX112">
        <f t="shared" si="28"/>
        <v>0</v>
      </c>
      <c r="AY112">
        <f t="shared" si="29"/>
        <v>1</v>
      </c>
      <c r="AZ112">
        <f t="shared" si="30"/>
        <v>0</v>
      </c>
      <c r="BA112" s="71" t="str">
        <f t="shared" si="31"/>
        <v>NON</v>
      </c>
    </row>
    <row r="113" spans="1:53" ht="23.25" customHeight="1" x14ac:dyDescent="0.25">
      <c r="A113" s="210"/>
      <c r="B113" s="118" t="s">
        <v>237</v>
      </c>
      <c r="C113" s="158"/>
      <c r="D113" s="159"/>
      <c r="E113" s="160"/>
      <c r="F113" s="221"/>
      <c r="G113" s="222"/>
      <c r="H113" s="222"/>
      <c r="I113" s="223"/>
      <c r="AU113">
        <f t="shared" si="25"/>
        <v>1</v>
      </c>
      <c r="AV113">
        <f t="shared" si="26"/>
        <v>0</v>
      </c>
      <c r="AW113">
        <f t="shared" si="27"/>
        <v>0</v>
      </c>
      <c r="AX113">
        <f t="shared" si="28"/>
        <v>0</v>
      </c>
      <c r="AY113">
        <f t="shared" si="29"/>
        <v>1</v>
      </c>
      <c r="AZ113">
        <f t="shared" si="30"/>
        <v>0</v>
      </c>
      <c r="BA113" s="71" t="str">
        <f t="shared" si="31"/>
        <v>NON</v>
      </c>
    </row>
    <row r="114" spans="1:53" ht="23.25" customHeight="1" x14ac:dyDescent="0.25">
      <c r="A114" s="210"/>
      <c r="B114" s="119" t="s">
        <v>238</v>
      </c>
      <c r="C114" s="158"/>
      <c r="D114" s="159"/>
      <c r="E114" s="160"/>
      <c r="F114" s="221"/>
      <c r="G114" s="222"/>
      <c r="H114" s="222"/>
      <c r="I114" s="223"/>
      <c r="AU114">
        <f t="shared" si="25"/>
        <v>1</v>
      </c>
      <c r="AV114">
        <f t="shared" si="26"/>
        <v>0</v>
      </c>
      <c r="AW114">
        <f t="shared" si="27"/>
        <v>0</v>
      </c>
      <c r="AX114">
        <f t="shared" si="28"/>
        <v>0</v>
      </c>
      <c r="AY114">
        <f t="shared" si="29"/>
        <v>1</v>
      </c>
      <c r="AZ114">
        <f t="shared" si="30"/>
        <v>0</v>
      </c>
      <c r="BA114" s="71" t="str">
        <f t="shared" si="31"/>
        <v>NON</v>
      </c>
    </row>
    <row r="115" spans="1:53" ht="23.25" customHeight="1" x14ac:dyDescent="0.25">
      <c r="A115" s="210"/>
      <c r="B115" s="119" t="s">
        <v>239</v>
      </c>
      <c r="C115" s="158"/>
      <c r="D115" s="159"/>
      <c r="E115" s="160"/>
      <c r="F115" s="221"/>
      <c r="G115" s="222"/>
      <c r="H115" s="222"/>
      <c r="I115" s="223"/>
      <c r="AU115">
        <f t="shared" si="25"/>
        <v>1</v>
      </c>
      <c r="AV115">
        <f t="shared" si="26"/>
        <v>0</v>
      </c>
      <c r="AW115">
        <f t="shared" si="27"/>
        <v>0</v>
      </c>
      <c r="AX115">
        <f t="shared" si="28"/>
        <v>0</v>
      </c>
      <c r="AY115">
        <f t="shared" si="29"/>
        <v>1</v>
      </c>
      <c r="AZ115">
        <f t="shared" si="30"/>
        <v>0</v>
      </c>
      <c r="BA115" s="71" t="str">
        <f t="shared" si="31"/>
        <v>NON</v>
      </c>
    </row>
    <row r="116" spans="1:53" ht="23.25" customHeight="1" x14ac:dyDescent="0.25">
      <c r="A116" s="210"/>
      <c r="B116" s="119" t="s">
        <v>240</v>
      </c>
      <c r="C116" s="158"/>
      <c r="D116" s="159"/>
      <c r="E116" s="160"/>
      <c r="F116" s="221"/>
      <c r="G116" s="222"/>
      <c r="H116" s="222"/>
      <c r="I116" s="223"/>
      <c r="AU116">
        <f t="shared" si="25"/>
        <v>1</v>
      </c>
      <c r="AV116">
        <f t="shared" si="26"/>
        <v>0</v>
      </c>
      <c r="AW116">
        <f t="shared" si="27"/>
        <v>0</v>
      </c>
      <c r="AX116">
        <f t="shared" si="28"/>
        <v>0</v>
      </c>
      <c r="AY116">
        <f t="shared" si="29"/>
        <v>1</v>
      </c>
      <c r="AZ116">
        <f t="shared" si="30"/>
        <v>0</v>
      </c>
      <c r="BA116" s="71" t="str">
        <f t="shared" si="31"/>
        <v>NON</v>
      </c>
    </row>
    <row r="117" spans="1:53" ht="23.25" customHeight="1" x14ac:dyDescent="0.25">
      <c r="A117" s="210"/>
      <c r="B117" s="119" t="s">
        <v>241</v>
      </c>
      <c r="C117" s="158"/>
      <c r="D117" s="159"/>
      <c r="E117" s="160"/>
      <c r="F117" s="221"/>
      <c r="G117" s="222"/>
      <c r="H117" s="222"/>
      <c r="I117" s="223"/>
      <c r="AU117">
        <f t="shared" si="25"/>
        <v>1</v>
      </c>
      <c r="AV117">
        <f t="shared" si="26"/>
        <v>0</v>
      </c>
      <c r="AW117">
        <f t="shared" si="27"/>
        <v>0</v>
      </c>
      <c r="AX117">
        <f t="shared" si="28"/>
        <v>0</v>
      </c>
      <c r="AY117">
        <f t="shared" si="29"/>
        <v>1</v>
      </c>
      <c r="AZ117">
        <f t="shared" si="30"/>
        <v>0</v>
      </c>
      <c r="BA117" s="71" t="str">
        <f t="shared" si="31"/>
        <v>NON</v>
      </c>
    </row>
    <row r="118" spans="1:53" ht="23.25" customHeight="1" x14ac:dyDescent="0.25">
      <c r="A118" s="210"/>
      <c r="B118" s="119" t="s">
        <v>242</v>
      </c>
      <c r="C118" s="158"/>
      <c r="D118" s="159"/>
      <c r="E118" s="160"/>
      <c r="F118" s="221"/>
      <c r="G118" s="222"/>
      <c r="H118" s="222"/>
      <c r="I118" s="223"/>
      <c r="AU118">
        <f t="shared" si="25"/>
        <v>1</v>
      </c>
      <c r="AV118">
        <f t="shared" si="26"/>
        <v>0</v>
      </c>
      <c r="AW118">
        <f t="shared" si="27"/>
        <v>0</v>
      </c>
      <c r="AX118">
        <f t="shared" si="28"/>
        <v>0</v>
      </c>
      <c r="AY118">
        <f t="shared" si="29"/>
        <v>1</v>
      </c>
      <c r="AZ118">
        <f t="shared" si="30"/>
        <v>0</v>
      </c>
      <c r="BA118" s="71" t="str">
        <f t="shared" si="31"/>
        <v>NON</v>
      </c>
    </row>
    <row r="119" spans="1:53" ht="23.25" customHeight="1" x14ac:dyDescent="0.25">
      <c r="A119" s="210"/>
      <c r="B119" s="112"/>
      <c r="C119" s="158"/>
      <c r="D119" s="159"/>
      <c r="E119" s="160"/>
      <c r="F119" s="221"/>
      <c r="G119" s="222"/>
      <c r="H119" s="222"/>
      <c r="I119" s="223"/>
      <c r="AU119">
        <f t="shared" si="25"/>
        <v>0</v>
      </c>
      <c r="AV119">
        <f t="shared" si="26"/>
        <v>0</v>
      </c>
      <c r="AW119">
        <f t="shared" si="27"/>
        <v>0</v>
      </c>
      <c r="AX119">
        <f t="shared" si="28"/>
        <v>0</v>
      </c>
      <c r="AY119">
        <f t="shared" si="29"/>
        <v>0</v>
      </c>
      <c r="AZ119">
        <f t="shared" si="30"/>
        <v>0</v>
      </c>
      <c r="BA119" s="71">
        <f t="shared" si="31"/>
        <v>0</v>
      </c>
    </row>
    <row r="120" spans="1:53" ht="23.25" customHeight="1" x14ac:dyDescent="0.25">
      <c r="A120" s="210"/>
      <c r="B120" s="112"/>
      <c r="C120" s="158"/>
      <c r="D120" s="159"/>
      <c r="E120" s="160"/>
      <c r="F120" s="221"/>
      <c r="G120" s="222"/>
      <c r="H120" s="222"/>
      <c r="I120" s="223"/>
      <c r="AU120">
        <f t="shared" si="25"/>
        <v>0</v>
      </c>
      <c r="AV120">
        <f t="shared" si="26"/>
        <v>0</v>
      </c>
      <c r="AW120">
        <f t="shared" si="27"/>
        <v>0</v>
      </c>
      <c r="AX120">
        <f t="shared" si="28"/>
        <v>0</v>
      </c>
      <c r="AY120">
        <f t="shared" si="29"/>
        <v>0</v>
      </c>
      <c r="AZ120">
        <f t="shared" si="30"/>
        <v>0</v>
      </c>
      <c r="BA120" s="71">
        <f t="shared" si="31"/>
        <v>0</v>
      </c>
    </row>
    <row r="121" spans="1:53" ht="23.25" customHeight="1" x14ac:dyDescent="0.25">
      <c r="A121" s="210"/>
      <c r="B121" s="112"/>
      <c r="C121" s="158"/>
      <c r="D121" s="159"/>
      <c r="E121" s="160"/>
      <c r="F121" s="221"/>
      <c r="G121" s="222"/>
      <c r="H121" s="222"/>
      <c r="I121" s="223"/>
      <c r="AU121">
        <f t="shared" si="25"/>
        <v>0</v>
      </c>
      <c r="AV121">
        <f t="shared" si="26"/>
        <v>0</v>
      </c>
      <c r="AW121">
        <f t="shared" si="27"/>
        <v>0</v>
      </c>
      <c r="AX121">
        <f t="shared" si="28"/>
        <v>0</v>
      </c>
      <c r="AY121">
        <f t="shared" si="29"/>
        <v>0</v>
      </c>
      <c r="AZ121">
        <f t="shared" si="30"/>
        <v>0</v>
      </c>
      <c r="BA121" s="71">
        <f t="shared" si="31"/>
        <v>0</v>
      </c>
    </row>
    <row r="122" spans="1:53" ht="23.25" customHeight="1" x14ac:dyDescent="0.25">
      <c r="A122" s="210"/>
      <c r="B122" s="112"/>
      <c r="C122" s="158"/>
      <c r="D122" s="159"/>
      <c r="E122" s="160"/>
      <c r="F122" s="221"/>
      <c r="G122" s="222"/>
      <c r="H122" s="222"/>
      <c r="I122" s="223"/>
      <c r="AU122">
        <f t="shared" si="25"/>
        <v>0</v>
      </c>
      <c r="AV122">
        <f t="shared" si="26"/>
        <v>0</v>
      </c>
      <c r="AW122">
        <f t="shared" si="27"/>
        <v>0</v>
      </c>
      <c r="AX122">
        <f t="shared" si="28"/>
        <v>0</v>
      </c>
      <c r="AY122">
        <f t="shared" si="29"/>
        <v>0</v>
      </c>
      <c r="AZ122">
        <f t="shared" si="30"/>
        <v>0</v>
      </c>
      <c r="BA122" s="71">
        <f t="shared" si="31"/>
        <v>0</v>
      </c>
    </row>
    <row r="123" spans="1:53" ht="23.25" customHeight="1" x14ac:dyDescent="0.25">
      <c r="A123" s="210"/>
      <c r="B123" s="112"/>
      <c r="C123" s="158"/>
      <c r="D123" s="159"/>
      <c r="E123" s="160"/>
      <c r="F123" s="221"/>
      <c r="G123" s="222"/>
      <c r="H123" s="222"/>
      <c r="I123" s="223"/>
      <c r="AU123">
        <f t="shared" si="25"/>
        <v>0</v>
      </c>
      <c r="AV123">
        <f t="shared" si="26"/>
        <v>0</v>
      </c>
      <c r="AW123">
        <f t="shared" si="27"/>
        <v>0</v>
      </c>
      <c r="AX123">
        <f t="shared" si="28"/>
        <v>0</v>
      </c>
      <c r="AY123">
        <f t="shared" si="29"/>
        <v>0</v>
      </c>
      <c r="AZ123">
        <f t="shared" si="30"/>
        <v>0</v>
      </c>
      <c r="BA123" s="71">
        <f t="shared" si="31"/>
        <v>0</v>
      </c>
    </row>
    <row r="124" spans="1:53" ht="23.25" customHeight="1" x14ac:dyDescent="0.25">
      <c r="A124" s="210"/>
      <c r="B124" s="112"/>
      <c r="C124" s="158"/>
      <c r="D124" s="159"/>
      <c r="E124" s="160"/>
      <c r="F124" s="221"/>
      <c r="G124" s="222"/>
      <c r="H124" s="222"/>
      <c r="I124" s="223"/>
      <c r="AU124">
        <f t="shared" si="25"/>
        <v>0</v>
      </c>
      <c r="AV124">
        <f t="shared" si="26"/>
        <v>0</v>
      </c>
      <c r="AW124">
        <f t="shared" si="27"/>
        <v>0</v>
      </c>
      <c r="AX124">
        <f t="shared" si="28"/>
        <v>0</v>
      </c>
      <c r="AY124">
        <f t="shared" si="29"/>
        <v>0</v>
      </c>
      <c r="AZ124">
        <f t="shared" si="30"/>
        <v>0</v>
      </c>
      <c r="BA124" s="71">
        <f t="shared" si="31"/>
        <v>0</v>
      </c>
    </row>
    <row r="125" spans="1:53" ht="23.25" customHeight="1" x14ac:dyDescent="0.25">
      <c r="A125" s="210"/>
      <c r="B125" s="112"/>
      <c r="C125" s="158"/>
      <c r="D125" s="159"/>
      <c r="E125" s="160"/>
      <c r="F125" s="221"/>
      <c r="G125" s="222"/>
      <c r="H125" s="222"/>
      <c r="I125" s="223"/>
      <c r="AU125">
        <f t="shared" si="25"/>
        <v>0</v>
      </c>
      <c r="AV125">
        <f t="shared" si="26"/>
        <v>0</v>
      </c>
      <c r="AW125">
        <f t="shared" si="27"/>
        <v>0</v>
      </c>
      <c r="AX125">
        <f t="shared" si="28"/>
        <v>0</v>
      </c>
      <c r="AY125">
        <f t="shared" si="29"/>
        <v>0</v>
      </c>
      <c r="AZ125">
        <f t="shared" si="30"/>
        <v>0</v>
      </c>
      <c r="BA125" s="71">
        <f t="shared" si="31"/>
        <v>0</v>
      </c>
    </row>
    <row r="126" spans="1:53" ht="23.25" customHeight="1" x14ac:dyDescent="0.25">
      <c r="A126" s="210"/>
      <c r="B126" s="112"/>
      <c r="C126" s="158"/>
      <c r="D126" s="159"/>
      <c r="E126" s="160"/>
      <c r="F126" s="221"/>
      <c r="G126" s="222"/>
      <c r="H126" s="222"/>
      <c r="I126" s="223"/>
      <c r="AU126">
        <f t="shared" si="25"/>
        <v>0</v>
      </c>
      <c r="AV126">
        <f t="shared" si="26"/>
        <v>0</v>
      </c>
      <c r="AW126">
        <f t="shared" si="27"/>
        <v>0</v>
      </c>
      <c r="AX126">
        <f t="shared" si="28"/>
        <v>0</v>
      </c>
      <c r="AY126">
        <f t="shared" si="29"/>
        <v>0</v>
      </c>
      <c r="AZ126">
        <f t="shared" si="30"/>
        <v>0</v>
      </c>
      <c r="BA126" s="71">
        <f t="shared" si="31"/>
        <v>0</v>
      </c>
    </row>
    <row r="127" spans="1:53" ht="23.25" customHeight="1" x14ac:dyDescent="0.25">
      <c r="A127" s="210"/>
      <c r="B127" s="112"/>
      <c r="C127" s="158"/>
      <c r="D127" s="159"/>
      <c r="E127" s="160"/>
      <c r="F127" s="221"/>
      <c r="G127" s="222"/>
      <c r="H127" s="222"/>
      <c r="I127" s="223"/>
      <c r="AU127">
        <f t="shared" si="25"/>
        <v>0</v>
      </c>
      <c r="AV127">
        <f t="shared" si="26"/>
        <v>0</v>
      </c>
      <c r="AW127">
        <f t="shared" si="27"/>
        <v>0</v>
      </c>
      <c r="AX127">
        <f t="shared" si="28"/>
        <v>0</v>
      </c>
      <c r="AY127">
        <f t="shared" si="29"/>
        <v>0</v>
      </c>
      <c r="AZ127">
        <f t="shared" si="30"/>
        <v>0</v>
      </c>
      <c r="BA127" s="71">
        <f t="shared" si="31"/>
        <v>0</v>
      </c>
    </row>
    <row r="128" spans="1:53" ht="23.25" customHeight="1" x14ac:dyDescent="0.25">
      <c r="A128" s="210"/>
      <c r="B128" s="112"/>
      <c r="C128" s="158"/>
      <c r="D128" s="159"/>
      <c r="E128" s="160"/>
      <c r="F128" s="221"/>
      <c r="G128" s="222"/>
      <c r="H128" s="222"/>
      <c r="I128" s="223"/>
      <c r="AU128">
        <f t="shared" si="25"/>
        <v>0</v>
      </c>
      <c r="AV128">
        <f t="shared" si="26"/>
        <v>0</v>
      </c>
      <c r="AW128">
        <f t="shared" si="27"/>
        <v>0</v>
      </c>
      <c r="AX128">
        <f t="shared" si="28"/>
        <v>0</v>
      </c>
      <c r="AY128">
        <f t="shared" si="29"/>
        <v>0</v>
      </c>
      <c r="AZ128">
        <f t="shared" si="30"/>
        <v>0</v>
      </c>
      <c r="BA128" s="71">
        <f t="shared" si="31"/>
        <v>0</v>
      </c>
    </row>
    <row r="129" spans="1:61" ht="19.5" customHeight="1" x14ac:dyDescent="0.25">
      <c r="AU129">
        <f>SUM(AU109:AU128)</f>
        <v>10</v>
      </c>
      <c r="AV129">
        <f t="shared" ref="AV129" si="32">SUM(AV109:AV128)</f>
        <v>0</v>
      </c>
      <c r="AW129">
        <f t="shared" ref="AW129" si="33">SUM(AW109:AW128)</f>
        <v>0</v>
      </c>
      <c r="AX129">
        <f t="shared" ref="AX129" si="34">SUM(AX109:AX128)</f>
        <v>0</v>
      </c>
      <c r="AY129">
        <f t="shared" ref="AY129:AZ129" si="35">SUM(AY109:AY128)</f>
        <v>10</v>
      </c>
      <c r="AZ129">
        <f t="shared" si="35"/>
        <v>0</v>
      </c>
      <c r="BA129" s="123"/>
    </row>
    <row r="130" spans="1:61" ht="58.5" customHeight="1" x14ac:dyDescent="0.25">
      <c r="B130" s="224" t="s">
        <v>105</v>
      </c>
      <c r="C130" s="225"/>
      <c r="D130" s="225"/>
      <c r="E130" s="225"/>
      <c r="F130" s="225"/>
      <c r="G130" s="225"/>
      <c r="H130" s="225"/>
      <c r="I130" s="225"/>
    </row>
    <row r="131" spans="1:61" ht="41.25" customHeight="1" x14ac:dyDescent="0.25">
      <c r="A131" s="210" t="s">
        <v>98</v>
      </c>
      <c r="B131" s="209" t="s">
        <v>97</v>
      </c>
      <c r="C131" s="209"/>
      <c r="D131" s="209"/>
      <c r="E131" s="209"/>
      <c r="F131" s="209"/>
      <c r="G131" s="209"/>
      <c r="H131" s="209"/>
      <c r="I131" s="209"/>
      <c r="AU131" s="123" t="s">
        <v>175</v>
      </c>
      <c r="AV131" s="123" t="s">
        <v>176</v>
      </c>
      <c r="BA131" t="s">
        <v>185</v>
      </c>
      <c r="BB131">
        <v>2</v>
      </c>
    </row>
    <row r="132" spans="1:61" ht="30" customHeight="1" x14ac:dyDescent="0.25">
      <c r="A132" s="210"/>
      <c r="B132" s="87" t="s">
        <v>79</v>
      </c>
      <c r="C132" s="87" t="s">
        <v>106</v>
      </c>
      <c r="D132" s="227" t="s">
        <v>15</v>
      </c>
      <c r="E132" s="227"/>
      <c r="F132" s="227"/>
      <c r="G132" s="227"/>
      <c r="H132" s="227"/>
      <c r="I132" s="87" t="s">
        <v>106</v>
      </c>
      <c r="AU132" s="73">
        <f>+AU133+AU134+AU136+AU137</f>
        <v>0</v>
      </c>
      <c r="AV132" s="123">
        <f>+AV133+AV134+AV136+AV137</f>
        <v>0</v>
      </c>
      <c r="BA132" t="s">
        <v>186</v>
      </c>
      <c r="BB132">
        <f>COUNTIF(AY133:AZ133,"oui")</f>
        <v>0</v>
      </c>
    </row>
    <row r="133" spans="1:61" ht="70.5" customHeight="1" x14ac:dyDescent="0.25">
      <c r="A133" s="210"/>
      <c r="B133" s="91" t="s">
        <v>162</v>
      </c>
      <c r="C133" s="109"/>
      <c r="D133" s="217" t="s">
        <v>163</v>
      </c>
      <c r="E133" s="218"/>
      <c r="F133" s="218"/>
      <c r="G133" s="218"/>
      <c r="H133" s="219"/>
      <c r="I133" s="110"/>
      <c r="AU133" s="71">
        <f>IF(C133="pertinent",1,0)</f>
        <v>0</v>
      </c>
      <c r="AV133" s="71">
        <f>IF(C133="non pertinent",1,0)</f>
        <v>0</v>
      </c>
      <c r="AW133">
        <f>IF(C133="",1,0)</f>
        <v>1</v>
      </c>
      <c r="AX133">
        <f>IF(I133="",1,0)</f>
        <v>1</v>
      </c>
      <c r="AY133" t="str">
        <f t="shared" ref="AY133" si="36">IF(AW133=0,"oui","non")</f>
        <v>non</v>
      </c>
      <c r="AZ133" t="str">
        <f t="shared" ref="AZ133" si="37">IF(AX133=0,"oui","non")</f>
        <v>non</v>
      </c>
      <c r="BA133" t="s">
        <v>187</v>
      </c>
      <c r="BB133">
        <f>COUNTIF(AY133:AZ133,"non")</f>
        <v>2</v>
      </c>
    </row>
    <row r="134" spans="1:61" ht="21" customHeight="1" x14ac:dyDescent="0.25">
      <c r="A134" s="210"/>
      <c r="B134" s="92" t="s">
        <v>221</v>
      </c>
      <c r="C134" s="72"/>
      <c r="D134" s="228" t="s">
        <v>221</v>
      </c>
      <c r="E134" s="229"/>
      <c r="F134" s="229"/>
      <c r="G134" s="229"/>
      <c r="H134" s="230"/>
      <c r="I134" s="79"/>
      <c r="AU134" s="71">
        <f>IF(I133="non pertinent",1,0)</f>
        <v>0</v>
      </c>
      <c r="AV134" s="71">
        <f>IF(I133="pertinent",1,0)</f>
        <v>0</v>
      </c>
      <c r="BA134" t="s">
        <v>224</v>
      </c>
      <c r="BC134" t="s">
        <v>225</v>
      </c>
      <c r="BG134" t="s">
        <v>226</v>
      </c>
      <c r="BI134" t="s">
        <v>227</v>
      </c>
    </row>
    <row r="135" spans="1:61" ht="21" customHeight="1" x14ac:dyDescent="0.25">
      <c r="A135" s="210"/>
      <c r="B135" s="113"/>
      <c r="C135" s="109"/>
      <c r="D135" s="162"/>
      <c r="E135" s="163"/>
      <c r="F135" s="163"/>
      <c r="G135" s="163"/>
      <c r="H135" s="164"/>
      <c r="I135" s="110"/>
      <c r="AU135" s="71"/>
      <c r="AV135" s="71"/>
      <c r="AY135">
        <f t="shared" ref="AY135:AY144" si="38">IF(B135="",0,1)</f>
        <v>0</v>
      </c>
      <c r="BA135">
        <f>SUM(AY135:AY144)</f>
        <v>0</v>
      </c>
      <c r="BB135">
        <f t="shared" ref="BB135:BB144" si="39">IF(D135="",0,1)</f>
        <v>0</v>
      </c>
      <c r="BC135">
        <f>SUM(BB135:BB144)</f>
        <v>0</v>
      </c>
      <c r="BD135">
        <f>+BC135+BA135</f>
        <v>0</v>
      </c>
      <c r="BF135">
        <f t="shared" ref="BF135:BF144" si="40">IF(AY135=1,IF(C135="",1,0),0)</f>
        <v>0</v>
      </c>
      <c r="BG135">
        <f>SUM(BF135:BF144)</f>
        <v>0</v>
      </c>
      <c r="BH135">
        <f t="shared" ref="BH135:BH144" si="41">IF(BB135=1,IF(I135="",1,0),0)</f>
        <v>0</v>
      </c>
      <c r="BI135">
        <f>SUM(BH135:BH144)</f>
        <v>0</v>
      </c>
    </row>
    <row r="136" spans="1:61" ht="21" customHeight="1" x14ac:dyDescent="0.25">
      <c r="A136" s="210"/>
      <c r="B136" s="113"/>
      <c r="C136" s="109"/>
      <c r="D136" s="162"/>
      <c r="E136" s="163"/>
      <c r="F136" s="163"/>
      <c r="G136" s="163"/>
      <c r="H136" s="164"/>
      <c r="I136" s="110"/>
      <c r="AU136" s="71">
        <f>COUNTIF(C135:C144,"pertinent")</f>
        <v>0</v>
      </c>
      <c r="AV136" s="71">
        <f>COUNTIF(C135:C144,"non pertinent")</f>
        <v>0</v>
      </c>
      <c r="AY136">
        <f t="shared" si="38"/>
        <v>0</v>
      </c>
      <c r="BB136">
        <f t="shared" si="39"/>
        <v>0</v>
      </c>
      <c r="BF136">
        <f t="shared" si="40"/>
        <v>0</v>
      </c>
      <c r="BH136">
        <f t="shared" si="41"/>
        <v>0</v>
      </c>
    </row>
    <row r="137" spans="1:61" ht="21" customHeight="1" x14ac:dyDescent="0.25">
      <c r="A137" s="210"/>
      <c r="B137" s="113"/>
      <c r="C137" s="109"/>
      <c r="D137" s="162"/>
      <c r="E137" s="163"/>
      <c r="F137" s="163"/>
      <c r="G137" s="163"/>
      <c r="H137" s="164"/>
      <c r="I137" s="110"/>
      <c r="AU137" s="71">
        <f>COUNTIF(I135:I144,"non pertinent")</f>
        <v>0</v>
      </c>
      <c r="AV137" s="71">
        <f>COUNTIF(I135:I144,"pertinent")</f>
        <v>0</v>
      </c>
      <c r="AY137">
        <f t="shared" si="38"/>
        <v>0</v>
      </c>
      <c r="BB137">
        <f t="shared" si="39"/>
        <v>0</v>
      </c>
      <c r="BF137">
        <f t="shared" si="40"/>
        <v>0</v>
      </c>
      <c r="BH137">
        <f t="shared" si="41"/>
        <v>0</v>
      </c>
    </row>
    <row r="138" spans="1:61" ht="21" customHeight="1" x14ac:dyDescent="0.25">
      <c r="A138" s="210"/>
      <c r="B138" s="113"/>
      <c r="C138" s="109"/>
      <c r="D138" s="162"/>
      <c r="E138" s="163"/>
      <c r="F138" s="163"/>
      <c r="G138" s="163"/>
      <c r="H138" s="164"/>
      <c r="I138" s="110"/>
      <c r="AU138" s="71"/>
      <c r="AV138" s="71"/>
      <c r="AY138">
        <f t="shared" si="38"/>
        <v>0</v>
      </c>
      <c r="BB138">
        <f t="shared" si="39"/>
        <v>0</v>
      </c>
      <c r="BF138">
        <f t="shared" si="40"/>
        <v>0</v>
      </c>
      <c r="BH138">
        <f t="shared" si="41"/>
        <v>0</v>
      </c>
    </row>
    <row r="139" spans="1:61" ht="21" customHeight="1" x14ac:dyDescent="0.25">
      <c r="A139" s="210"/>
      <c r="B139" s="113"/>
      <c r="C139" s="109"/>
      <c r="D139" s="162"/>
      <c r="E139" s="163"/>
      <c r="F139" s="163"/>
      <c r="G139" s="163"/>
      <c r="H139" s="164"/>
      <c r="I139" s="110"/>
      <c r="AU139" s="71"/>
      <c r="AV139" s="71"/>
      <c r="AY139">
        <f t="shared" si="38"/>
        <v>0</v>
      </c>
      <c r="BB139">
        <f t="shared" si="39"/>
        <v>0</v>
      </c>
      <c r="BF139">
        <f t="shared" si="40"/>
        <v>0</v>
      </c>
      <c r="BH139">
        <f t="shared" si="41"/>
        <v>0</v>
      </c>
    </row>
    <row r="140" spans="1:61" ht="21" customHeight="1" x14ac:dyDescent="0.25">
      <c r="A140" s="210"/>
      <c r="B140" s="113"/>
      <c r="C140" s="109"/>
      <c r="D140" s="162"/>
      <c r="E140" s="163"/>
      <c r="F140" s="163"/>
      <c r="G140" s="163"/>
      <c r="H140" s="164"/>
      <c r="I140" s="110"/>
      <c r="AU140" s="71"/>
      <c r="AV140" s="71"/>
      <c r="AY140">
        <f t="shared" si="38"/>
        <v>0</v>
      </c>
      <c r="BB140">
        <f t="shared" si="39"/>
        <v>0</v>
      </c>
      <c r="BF140">
        <f t="shared" si="40"/>
        <v>0</v>
      </c>
      <c r="BH140">
        <f t="shared" si="41"/>
        <v>0</v>
      </c>
    </row>
    <row r="141" spans="1:61" ht="21" customHeight="1" x14ac:dyDescent="0.25">
      <c r="A141" s="210"/>
      <c r="B141" s="113"/>
      <c r="C141" s="109"/>
      <c r="D141" s="162"/>
      <c r="E141" s="163"/>
      <c r="F141" s="163"/>
      <c r="G141" s="163"/>
      <c r="H141" s="164"/>
      <c r="I141" s="110"/>
      <c r="AU141" s="71"/>
      <c r="AV141" s="71"/>
      <c r="AY141">
        <f t="shared" si="38"/>
        <v>0</v>
      </c>
      <c r="BB141">
        <f t="shared" si="39"/>
        <v>0</v>
      </c>
      <c r="BF141">
        <f t="shared" si="40"/>
        <v>0</v>
      </c>
      <c r="BH141">
        <f t="shared" si="41"/>
        <v>0</v>
      </c>
    </row>
    <row r="142" spans="1:61" ht="21" customHeight="1" x14ac:dyDescent="0.25">
      <c r="A142" s="210"/>
      <c r="B142" s="113"/>
      <c r="C142" s="109"/>
      <c r="D142" s="162"/>
      <c r="E142" s="163"/>
      <c r="F142" s="163"/>
      <c r="G142" s="163"/>
      <c r="H142" s="164"/>
      <c r="I142" s="110"/>
      <c r="AU142" s="71"/>
      <c r="AV142" s="71"/>
      <c r="AY142">
        <f t="shared" si="38"/>
        <v>0</v>
      </c>
      <c r="BB142">
        <f t="shared" si="39"/>
        <v>0</v>
      </c>
      <c r="BF142">
        <f t="shared" si="40"/>
        <v>0</v>
      </c>
      <c r="BH142">
        <f t="shared" si="41"/>
        <v>0</v>
      </c>
    </row>
    <row r="143" spans="1:61" ht="21" customHeight="1" x14ac:dyDescent="0.25">
      <c r="A143" s="210"/>
      <c r="B143" s="113"/>
      <c r="C143" s="109"/>
      <c r="D143" s="162"/>
      <c r="E143" s="163"/>
      <c r="F143" s="163"/>
      <c r="G143" s="163"/>
      <c r="H143" s="164"/>
      <c r="I143" s="110"/>
      <c r="AU143" s="71"/>
      <c r="AV143" s="71"/>
      <c r="AY143">
        <f t="shared" si="38"/>
        <v>0</v>
      </c>
      <c r="BB143">
        <f t="shared" si="39"/>
        <v>0</v>
      </c>
      <c r="BF143">
        <f t="shared" si="40"/>
        <v>0</v>
      </c>
      <c r="BH143">
        <f t="shared" si="41"/>
        <v>0</v>
      </c>
    </row>
    <row r="144" spans="1:61" x14ac:dyDescent="0.25">
      <c r="A144" s="210"/>
      <c r="B144" s="127"/>
      <c r="C144" s="109"/>
      <c r="D144" s="226"/>
      <c r="E144" s="226"/>
      <c r="F144" s="226"/>
      <c r="G144" s="226"/>
      <c r="H144" s="226"/>
      <c r="I144" s="110"/>
      <c r="AY144">
        <f t="shared" si="38"/>
        <v>0</v>
      </c>
      <c r="BB144">
        <f t="shared" si="39"/>
        <v>0</v>
      </c>
      <c r="BF144">
        <f t="shared" si="40"/>
        <v>0</v>
      </c>
      <c r="BH144">
        <f t="shared" si="41"/>
        <v>0</v>
      </c>
    </row>
    <row r="145" spans="1:55" s="101" customFormat="1" x14ac:dyDescent="0.25"/>
    <row r="146" spans="1:55" ht="41.25" customHeight="1" x14ac:dyDescent="0.25">
      <c r="A146" s="210" t="s">
        <v>139</v>
      </c>
      <c r="B146" s="209" t="s">
        <v>138</v>
      </c>
      <c r="C146" s="209"/>
      <c r="D146" s="209"/>
      <c r="E146" s="209"/>
      <c r="F146" s="209"/>
      <c r="G146" s="209"/>
      <c r="H146" s="209"/>
      <c r="I146" s="209"/>
    </row>
    <row r="147" spans="1:55" ht="39.75" customHeight="1" x14ac:dyDescent="0.25">
      <c r="A147" s="210"/>
      <c r="B147" s="87" t="s">
        <v>171</v>
      </c>
      <c r="C147" s="188" t="s">
        <v>128</v>
      </c>
      <c r="D147" s="189"/>
      <c r="E147" s="190"/>
      <c r="F147" s="220" t="s">
        <v>110</v>
      </c>
      <c r="G147" s="220"/>
      <c r="H147" s="220"/>
      <c r="I147" s="220"/>
      <c r="AU147" t="s">
        <v>196</v>
      </c>
      <c r="AV147" t="s">
        <v>193</v>
      </c>
      <c r="AW147" t="s">
        <v>194</v>
      </c>
      <c r="AX147" t="s">
        <v>195</v>
      </c>
      <c r="AY147" t="s">
        <v>198</v>
      </c>
      <c r="AZ147" t="s">
        <v>197</v>
      </c>
      <c r="BB147" t="s">
        <v>205</v>
      </c>
      <c r="BC147">
        <f>COUNTIF(AZ148:AZ167,"oui")</f>
        <v>0</v>
      </c>
    </row>
    <row r="148" spans="1:55" ht="21" x14ac:dyDescent="0.25">
      <c r="A148" s="210"/>
      <c r="B148" s="111"/>
      <c r="C148" s="158"/>
      <c r="D148" s="159"/>
      <c r="E148" s="160"/>
      <c r="F148" s="161"/>
      <c r="G148" s="161"/>
      <c r="H148" s="161"/>
      <c r="I148" s="161"/>
      <c r="AU148">
        <f t="shared" ref="AU148:AU167" si="42">IF(B148="",0,1)</f>
        <v>0</v>
      </c>
      <c r="AV148">
        <f t="shared" ref="AV148:AV167" si="43">IF(AU148=1,IF(C148="faible",1,0),0)</f>
        <v>0</v>
      </c>
      <c r="AW148">
        <f t="shared" ref="AW148:AW167" si="44">IF(AU148=1,IF(C148="standard",1,0),0)</f>
        <v>0</v>
      </c>
      <c r="AX148">
        <f t="shared" ref="AX148:AX167" si="45">IF(AU148=1,IF(C148="élevé",1,0),0)</f>
        <v>0</v>
      </c>
      <c r="AY148">
        <f t="shared" ref="AY148:AY167" si="46">IF(AU148=1,IF(C148="",1,0),0)</f>
        <v>0</v>
      </c>
      <c r="AZ148" s="71">
        <f t="shared" ref="AZ148:AZ167" si="47">IF(AU148=1,IF(F148="","NON","OUI"),0)</f>
        <v>0</v>
      </c>
      <c r="BB148" t="s">
        <v>206</v>
      </c>
      <c r="BC148">
        <f>COUNTIF(AZ148:AZ167,"non")</f>
        <v>0</v>
      </c>
    </row>
    <row r="149" spans="1:55" ht="21" x14ac:dyDescent="0.25">
      <c r="A149" s="210"/>
      <c r="B149" s="111"/>
      <c r="C149" s="158"/>
      <c r="D149" s="159"/>
      <c r="E149" s="160"/>
      <c r="F149" s="161"/>
      <c r="G149" s="161"/>
      <c r="H149" s="161"/>
      <c r="I149" s="161"/>
      <c r="AU149">
        <f t="shared" si="42"/>
        <v>0</v>
      </c>
      <c r="AV149">
        <f t="shared" si="43"/>
        <v>0</v>
      </c>
      <c r="AW149">
        <f t="shared" si="44"/>
        <v>0</v>
      </c>
      <c r="AX149">
        <f t="shared" si="45"/>
        <v>0</v>
      </c>
      <c r="AY149">
        <f t="shared" si="46"/>
        <v>0</v>
      </c>
      <c r="AZ149" s="71">
        <f t="shared" si="47"/>
        <v>0</v>
      </c>
    </row>
    <row r="150" spans="1:55" ht="21" x14ac:dyDescent="0.25">
      <c r="A150" s="210"/>
      <c r="B150" s="111"/>
      <c r="C150" s="158"/>
      <c r="D150" s="159"/>
      <c r="E150" s="160"/>
      <c r="F150" s="161"/>
      <c r="G150" s="161"/>
      <c r="H150" s="161"/>
      <c r="I150" s="161"/>
      <c r="AU150">
        <f t="shared" si="42"/>
        <v>0</v>
      </c>
      <c r="AV150">
        <f t="shared" si="43"/>
        <v>0</v>
      </c>
      <c r="AW150">
        <f t="shared" si="44"/>
        <v>0</v>
      </c>
      <c r="AX150">
        <f t="shared" si="45"/>
        <v>0</v>
      </c>
      <c r="AY150">
        <f t="shared" si="46"/>
        <v>0</v>
      </c>
      <c r="AZ150" s="71">
        <f t="shared" si="47"/>
        <v>0</v>
      </c>
    </row>
    <row r="151" spans="1:55" ht="21" x14ac:dyDescent="0.25">
      <c r="A151" s="210"/>
      <c r="B151" s="111"/>
      <c r="C151" s="158"/>
      <c r="D151" s="159"/>
      <c r="E151" s="160"/>
      <c r="F151" s="161"/>
      <c r="G151" s="161"/>
      <c r="H151" s="161"/>
      <c r="I151" s="161"/>
      <c r="AU151">
        <f t="shared" si="42"/>
        <v>0</v>
      </c>
      <c r="AV151">
        <f t="shared" si="43"/>
        <v>0</v>
      </c>
      <c r="AW151">
        <f t="shared" si="44"/>
        <v>0</v>
      </c>
      <c r="AX151">
        <f t="shared" si="45"/>
        <v>0</v>
      </c>
      <c r="AY151">
        <f t="shared" si="46"/>
        <v>0</v>
      </c>
      <c r="AZ151" s="71">
        <f t="shared" si="47"/>
        <v>0</v>
      </c>
    </row>
    <row r="152" spans="1:55" ht="21" x14ac:dyDescent="0.25">
      <c r="A152" s="210"/>
      <c r="B152" s="111"/>
      <c r="C152" s="158"/>
      <c r="D152" s="159"/>
      <c r="E152" s="160"/>
      <c r="F152" s="161"/>
      <c r="G152" s="161"/>
      <c r="H152" s="161"/>
      <c r="I152" s="161"/>
      <c r="AU152">
        <f t="shared" si="42"/>
        <v>0</v>
      </c>
      <c r="AV152">
        <f t="shared" si="43"/>
        <v>0</v>
      </c>
      <c r="AW152">
        <f t="shared" si="44"/>
        <v>0</v>
      </c>
      <c r="AX152">
        <f t="shared" si="45"/>
        <v>0</v>
      </c>
      <c r="AY152">
        <f t="shared" si="46"/>
        <v>0</v>
      </c>
      <c r="AZ152" s="71">
        <f t="shared" si="47"/>
        <v>0</v>
      </c>
    </row>
    <row r="153" spans="1:55" ht="21" x14ac:dyDescent="0.25">
      <c r="A153" s="210"/>
      <c r="B153" s="111"/>
      <c r="C153" s="158"/>
      <c r="D153" s="159"/>
      <c r="E153" s="160"/>
      <c r="F153" s="161"/>
      <c r="G153" s="161"/>
      <c r="H153" s="161"/>
      <c r="I153" s="161"/>
      <c r="AU153">
        <f t="shared" si="42"/>
        <v>0</v>
      </c>
      <c r="AV153">
        <f t="shared" si="43"/>
        <v>0</v>
      </c>
      <c r="AW153">
        <f t="shared" si="44"/>
        <v>0</v>
      </c>
      <c r="AX153">
        <f t="shared" si="45"/>
        <v>0</v>
      </c>
      <c r="AY153">
        <f t="shared" si="46"/>
        <v>0</v>
      </c>
      <c r="AZ153" s="71">
        <f t="shared" si="47"/>
        <v>0</v>
      </c>
    </row>
    <row r="154" spans="1:55" ht="21" x14ac:dyDescent="0.25">
      <c r="A154" s="210"/>
      <c r="B154" s="111"/>
      <c r="C154" s="158"/>
      <c r="D154" s="159"/>
      <c r="E154" s="160"/>
      <c r="F154" s="161"/>
      <c r="G154" s="161"/>
      <c r="H154" s="161"/>
      <c r="I154" s="161"/>
      <c r="AU154">
        <f t="shared" si="42"/>
        <v>0</v>
      </c>
      <c r="AV154">
        <f t="shared" si="43"/>
        <v>0</v>
      </c>
      <c r="AW154">
        <f t="shared" si="44"/>
        <v>0</v>
      </c>
      <c r="AX154">
        <f t="shared" si="45"/>
        <v>0</v>
      </c>
      <c r="AY154">
        <f t="shared" si="46"/>
        <v>0</v>
      </c>
      <c r="AZ154" s="71">
        <f t="shared" si="47"/>
        <v>0</v>
      </c>
    </row>
    <row r="155" spans="1:55" ht="21" x14ac:dyDescent="0.25">
      <c r="A155" s="210"/>
      <c r="B155" s="111"/>
      <c r="C155" s="158"/>
      <c r="D155" s="159"/>
      <c r="E155" s="160"/>
      <c r="F155" s="161"/>
      <c r="G155" s="161"/>
      <c r="H155" s="161"/>
      <c r="I155" s="161"/>
      <c r="AU155">
        <f t="shared" si="42"/>
        <v>0</v>
      </c>
      <c r="AV155">
        <f t="shared" si="43"/>
        <v>0</v>
      </c>
      <c r="AW155">
        <f t="shared" si="44"/>
        <v>0</v>
      </c>
      <c r="AX155">
        <f t="shared" si="45"/>
        <v>0</v>
      </c>
      <c r="AY155">
        <f t="shared" si="46"/>
        <v>0</v>
      </c>
      <c r="AZ155" s="71">
        <f t="shared" si="47"/>
        <v>0</v>
      </c>
    </row>
    <row r="156" spans="1:55" ht="21" x14ac:dyDescent="0.25">
      <c r="A156" s="210"/>
      <c r="B156" s="111"/>
      <c r="C156" s="158"/>
      <c r="D156" s="159"/>
      <c r="E156" s="160"/>
      <c r="F156" s="161"/>
      <c r="G156" s="161"/>
      <c r="H156" s="161"/>
      <c r="I156" s="161"/>
      <c r="AU156">
        <f t="shared" si="42"/>
        <v>0</v>
      </c>
      <c r="AV156">
        <f t="shared" si="43"/>
        <v>0</v>
      </c>
      <c r="AW156">
        <f t="shared" si="44"/>
        <v>0</v>
      </c>
      <c r="AX156">
        <f t="shared" si="45"/>
        <v>0</v>
      </c>
      <c r="AY156">
        <f t="shared" si="46"/>
        <v>0</v>
      </c>
      <c r="AZ156" s="71">
        <f t="shared" si="47"/>
        <v>0</v>
      </c>
    </row>
    <row r="157" spans="1:55" ht="21" x14ac:dyDescent="0.25">
      <c r="A157" s="210"/>
      <c r="B157" s="111"/>
      <c r="C157" s="158"/>
      <c r="D157" s="159"/>
      <c r="E157" s="160"/>
      <c r="F157" s="161"/>
      <c r="G157" s="161"/>
      <c r="H157" s="161"/>
      <c r="I157" s="161"/>
      <c r="AU157">
        <f t="shared" si="42"/>
        <v>0</v>
      </c>
      <c r="AV157">
        <f t="shared" si="43"/>
        <v>0</v>
      </c>
      <c r="AW157">
        <f t="shared" si="44"/>
        <v>0</v>
      </c>
      <c r="AX157">
        <f t="shared" si="45"/>
        <v>0</v>
      </c>
      <c r="AY157">
        <f t="shared" si="46"/>
        <v>0</v>
      </c>
      <c r="AZ157" s="71">
        <f t="shared" si="47"/>
        <v>0</v>
      </c>
    </row>
    <row r="158" spans="1:55" ht="21" x14ac:dyDescent="0.25">
      <c r="A158" s="210"/>
      <c r="B158" s="111"/>
      <c r="C158" s="158"/>
      <c r="D158" s="159"/>
      <c r="E158" s="160"/>
      <c r="F158" s="161"/>
      <c r="G158" s="161"/>
      <c r="H158" s="161"/>
      <c r="I158" s="161"/>
      <c r="AU158">
        <f t="shared" si="42"/>
        <v>0</v>
      </c>
      <c r="AV158">
        <f t="shared" si="43"/>
        <v>0</v>
      </c>
      <c r="AW158">
        <f t="shared" si="44"/>
        <v>0</v>
      </c>
      <c r="AX158">
        <f t="shared" si="45"/>
        <v>0</v>
      </c>
      <c r="AY158">
        <f t="shared" si="46"/>
        <v>0</v>
      </c>
      <c r="AZ158" s="71">
        <f t="shared" si="47"/>
        <v>0</v>
      </c>
    </row>
    <row r="159" spans="1:55" ht="21" x14ac:dyDescent="0.25">
      <c r="A159" s="210"/>
      <c r="B159" s="111"/>
      <c r="C159" s="158"/>
      <c r="D159" s="159"/>
      <c r="E159" s="160"/>
      <c r="F159" s="161"/>
      <c r="G159" s="161"/>
      <c r="H159" s="161"/>
      <c r="I159" s="161"/>
      <c r="AU159">
        <f t="shared" si="42"/>
        <v>0</v>
      </c>
      <c r="AV159">
        <f t="shared" si="43"/>
        <v>0</v>
      </c>
      <c r="AW159">
        <f t="shared" si="44"/>
        <v>0</v>
      </c>
      <c r="AX159">
        <f t="shared" si="45"/>
        <v>0</v>
      </c>
      <c r="AY159">
        <f t="shared" si="46"/>
        <v>0</v>
      </c>
      <c r="AZ159" s="71">
        <f t="shared" si="47"/>
        <v>0</v>
      </c>
    </row>
    <row r="160" spans="1:55" ht="21" x14ac:dyDescent="0.25">
      <c r="A160" s="210"/>
      <c r="B160" s="111"/>
      <c r="C160" s="158"/>
      <c r="D160" s="159"/>
      <c r="E160" s="160"/>
      <c r="F160" s="161"/>
      <c r="G160" s="161"/>
      <c r="H160" s="161"/>
      <c r="I160" s="161"/>
      <c r="AU160">
        <f t="shared" si="42"/>
        <v>0</v>
      </c>
      <c r="AV160">
        <f t="shared" si="43"/>
        <v>0</v>
      </c>
      <c r="AW160">
        <f t="shared" si="44"/>
        <v>0</v>
      </c>
      <c r="AX160">
        <f t="shared" si="45"/>
        <v>0</v>
      </c>
      <c r="AY160">
        <f t="shared" si="46"/>
        <v>0</v>
      </c>
      <c r="AZ160" s="71">
        <f t="shared" si="47"/>
        <v>0</v>
      </c>
    </row>
    <row r="161" spans="1:54" ht="21" x14ac:dyDescent="0.25">
      <c r="A161" s="210"/>
      <c r="B161" s="111"/>
      <c r="C161" s="158"/>
      <c r="D161" s="159"/>
      <c r="E161" s="160"/>
      <c r="F161" s="161"/>
      <c r="G161" s="161"/>
      <c r="H161" s="161"/>
      <c r="I161" s="161"/>
      <c r="AU161">
        <f t="shared" si="42"/>
        <v>0</v>
      </c>
      <c r="AV161">
        <f t="shared" si="43"/>
        <v>0</v>
      </c>
      <c r="AW161">
        <f t="shared" si="44"/>
        <v>0</v>
      </c>
      <c r="AX161">
        <f t="shared" si="45"/>
        <v>0</v>
      </c>
      <c r="AY161">
        <f t="shared" si="46"/>
        <v>0</v>
      </c>
      <c r="AZ161" s="71">
        <f t="shared" si="47"/>
        <v>0</v>
      </c>
    </row>
    <row r="162" spans="1:54" ht="21" x14ac:dyDescent="0.25">
      <c r="A162" s="210"/>
      <c r="B162" s="111"/>
      <c r="C162" s="158"/>
      <c r="D162" s="159"/>
      <c r="E162" s="160"/>
      <c r="F162" s="161"/>
      <c r="G162" s="161"/>
      <c r="H162" s="161"/>
      <c r="I162" s="161"/>
      <c r="AU162">
        <f t="shared" si="42"/>
        <v>0</v>
      </c>
      <c r="AV162">
        <f t="shared" si="43"/>
        <v>0</v>
      </c>
      <c r="AW162">
        <f t="shared" si="44"/>
        <v>0</v>
      </c>
      <c r="AX162">
        <f t="shared" si="45"/>
        <v>0</v>
      </c>
      <c r="AY162">
        <f t="shared" si="46"/>
        <v>0</v>
      </c>
      <c r="AZ162" s="71">
        <f t="shared" si="47"/>
        <v>0</v>
      </c>
    </row>
    <row r="163" spans="1:54" ht="21" x14ac:dyDescent="0.25">
      <c r="A163" s="210"/>
      <c r="B163" s="111"/>
      <c r="C163" s="158"/>
      <c r="D163" s="159"/>
      <c r="E163" s="160"/>
      <c r="F163" s="161"/>
      <c r="G163" s="161"/>
      <c r="H163" s="161"/>
      <c r="I163" s="161"/>
      <c r="AU163">
        <f t="shared" si="42"/>
        <v>0</v>
      </c>
      <c r="AV163">
        <f t="shared" si="43"/>
        <v>0</v>
      </c>
      <c r="AW163">
        <f t="shared" si="44"/>
        <v>0</v>
      </c>
      <c r="AX163">
        <f t="shared" si="45"/>
        <v>0</v>
      </c>
      <c r="AY163">
        <f t="shared" si="46"/>
        <v>0</v>
      </c>
      <c r="AZ163" s="71">
        <f t="shared" si="47"/>
        <v>0</v>
      </c>
    </row>
    <row r="164" spans="1:54" ht="21" x14ac:dyDescent="0.25">
      <c r="A164" s="210"/>
      <c r="B164" s="111"/>
      <c r="C164" s="158"/>
      <c r="D164" s="159"/>
      <c r="E164" s="160"/>
      <c r="F164" s="161"/>
      <c r="G164" s="161"/>
      <c r="H164" s="161"/>
      <c r="I164" s="161"/>
      <c r="AU164">
        <f t="shared" si="42"/>
        <v>0</v>
      </c>
      <c r="AV164">
        <f t="shared" si="43"/>
        <v>0</v>
      </c>
      <c r="AW164">
        <f t="shared" si="44"/>
        <v>0</v>
      </c>
      <c r="AX164">
        <f t="shared" si="45"/>
        <v>0</v>
      </c>
      <c r="AY164">
        <f t="shared" si="46"/>
        <v>0</v>
      </c>
      <c r="AZ164" s="71">
        <f t="shared" si="47"/>
        <v>0</v>
      </c>
    </row>
    <row r="165" spans="1:54" ht="21" x14ac:dyDescent="0.25">
      <c r="A165" s="210"/>
      <c r="B165" s="111"/>
      <c r="C165" s="158"/>
      <c r="D165" s="159"/>
      <c r="E165" s="160"/>
      <c r="F165" s="161"/>
      <c r="G165" s="161"/>
      <c r="H165" s="161"/>
      <c r="I165" s="161"/>
      <c r="AU165">
        <f t="shared" si="42"/>
        <v>0</v>
      </c>
      <c r="AV165">
        <f t="shared" si="43"/>
        <v>0</v>
      </c>
      <c r="AW165">
        <f t="shared" si="44"/>
        <v>0</v>
      </c>
      <c r="AX165">
        <f t="shared" si="45"/>
        <v>0</v>
      </c>
      <c r="AY165">
        <f t="shared" si="46"/>
        <v>0</v>
      </c>
      <c r="AZ165" s="71">
        <f t="shared" si="47"/>
        <v>0</v>
      </c>
    </row>
    <row r="166" spans="1:54" ht="21" x14ac:dyDescent="0.25">
      <c r="A166" s="210"/>
      <c r="B166" s="111"/>
      <c r="C166" s="158"/>
      <c r="D166" s="159"/>
      <c r="E166" s="160"/>
      <c r="F166" s="161"/>
      <c r="G166" s="161"/>
      <c r="H166" s="161"/>
      <c r="I166" s="161"/>
      <c r="AU166">
        <f t="shared" si="42"/>
        <v>0</v>
      </c>
      <c r="AV166">
        <f t="shared" si="43"/>
        <v>0</v>
      </c>
      <c r="AW166">
        <f t="shared" si="44"/>
        <v>0</v>
      </c>
      <c r="AX166">
        <f t="shared" si="45"/>
        <v>0</v>
      </c>
      <c r="AY166">
        <f t="shared" si="46"/>
        <v>0</v>
      </c>
      <c r="AZ166" s="71">
        <f t="shared" si="47"/>
        <v>0</v>
      </c>
    </row>
    <row r="167" spans="1:54" ht="24.75" customHeight="1" x14ac:dyDescent="0.25">
      <c r="A167" s="210"/>
      <c r="B167" s="111"/>
      <c r="C167" s="158"/>
      <c r="D167" s="159"/>
      <c r="E167" s="160"/>
      <c r="F167" s="161"/>
      <c r="G167" s="161"/>
      <c r="H167" s="161"/>
      <c r="I167" s="161"/>
      <c r="AU167">
        <f t="shared" si="42"/>
        <v>0</v>
      </c>
      <c r="AV167">
        <f t="shared" si="43"/>
        <v>0</v>
      </c>
      <c r="AW167">
        <f t="shared" si="44"/>
        <v>0</v>
      </c>
      <c r="AX167">
        <f t="shared" si="45"/>
        <v>0</v>
      </c>
      <c r="AY167">
        <f t="shared" si="46"/>
        <v>0</v>
      </c>
      <c r="AZ167" s="71">
        <f t="shared" si="47"/>
        <v>0</v>
      </c>
    </row>
    <row r="168" spans="1:54" ht="16.5" customHeight="1" x14ac:dyDescent="0.25">
      <c r="A168" s="216"/>
      <c r="B168" s="216"/>
      <c r="C168" s="216"/>
      <c r="D168" s="216"/>
      <c r="E168" s="216"/>
      <c r="F168" s="216"/>
      <c r="G168" s="216"/>
      <c r="H168" s="216"/>
      <c r="I168" s="216"/>
      <c r="J168" s="216"/>
      <c r="AU168">
        <f>SUM(AU148:AU167)</f>
        <v>0</v>
      </c>
      <c r="AV168">
        <f t="shared" ref="AV168" si="48">SUM(AV148:AV167)</f>
        <v>0</v>
      </c>
      <c r="AW168">
        <f t="shared" ref="AW168" si="49">SUM(AW148:AW167)</f>
        <v>0</v>
      </c>
      <c r="AX168">
        <f t="shared" ref="AX168" si="50">SUM(AX148:AX167)</f>
        <v>0</v>
      </c>
      <c r="AY168">
        <f t="shared" ref="AY168" si="51">SUM(AY148:AY167)</f>
        <v>0</v>
      </c>
      <c r="AZ168" s="71"/>
    </row>
    <row r="169" spans="1:54" x14ac:dyDescent="0.25">
      <c r="A169" s="173"/>
      <c r="B169" s="173"/>
      <c r="C169" s="173"/>
      <c r="D169" s="173"/>
      <c r="E169" s="173"/>
      <c r="F169" s="173"/>
      <c r="G169" s="173"/>
    </row>
    <row r="170" spans="1:54" ht="58.5" customHeight="1" x14ac:dyDescent="0.25">
      <c r="B170" s="224" t="s">
        <v>3</v>
      </c>
      <c r="C170" s="225"/>
      <c r="D170" s="225"/>
      <c r="E170" s="225"/>
      <c r="F170" s="225"/>
      <c r="G170" s="225"/>
      <c r="H170" s="225"/>
      <c r="I170" s="225"/>
    </row>
    <row r="171" spans="1:54" ht="41.25" customHeight="1" x14ac:dyDescent="0.25">
      <c r="A171" s="210" t="s">
        <v>98</v>
      </c>
      <c r="B171" s="209" t="s">
        <v>97</v>
      </c>
      <c r="C171" s="209"/>
      <c r="D171" s="209"/>
      <c r="E171" s="209"/>
      <c r="F171" s="209"/>
      <c r="G171" s="209"/>
      <c r="H171" s="209"/>
      <c r="I171" s="209"/>
      <c r="AU171" s="123" t="s">
        <v>175</v>
      </c>
      <c r="AV171" s="123" t="s">
        <v>176</v>
      </c>
    </row>
    <row r="172" spans="1:54" ht="30" customHeight="1" x14ac:dyDescent="0.25">
      <c r="A172" s="210"/>
      <c r="B172" s="87" t="s">
        <v>79</v>
      </c>
      <c r="C172" s="87" t="s">
        <v>106</v>
      </c>
      <c r="D172" s="227" t="s">
        <v>15</v>
      </c>
      <c r="E172" s="227"/>
      <c r="F172" s="227"/>
      <c r="G172" s="227"/>
      <c r="H172" s="227"/>
      <c r="I172" s="87" t="s">
        <v>106</v>
      </c>
      <c r="AU172" s="73">
        <f>+AU173+AU174+AU175+AU176</f>
        <v>0</v>
      </c>
      <c r="AV172" s="123">
        <f>+AV173+AV174+AV175+AV176</f>
        <v>0</v>
      </c>
    </row>
    <row r="173" spans="1:54" ht="76.5" customHeight="1" x14ac:dyDescent="0.25">
      <c r="A173" s="210"/>
      <c r="B173" s="91" t="s">
        <v>159</v>
      </c>
      <c r="C173" s="109"/>
      <c r="D173" s="217"/>
      <c r="E173" s="218"/>
      <c r="F173" s="218"/>
      <c r="G173" s="218"/>
      <c r="H173" s="219"/>
      <c r="I173" s="141"/>
      <c r="AU173" s="71">
        <f>COUNTIF(C173:C177,"Pertinent")</f>
        <v>0</v>
      </c>
      <c r="AV173" s="71">
        <f>COUNTIF(C173:C177,"Non Pertinent")</f>
        <v>0</v>
      </c>
      <c r="AW173">
        <f>IF(C173="",1,0)</f>
        <v>1</v>
      </c>
      <c r="AY173" t="str">
        <f t="shared" ref="AY173" si="52">IF(AW173=0,"oui","non")</f>
        <v>non</v>
      </c>
      <c r="BA173" t="s">
        <v>185</v>
      </c>
      <c r="BB173">
        <v>5</v>
      </c>
    </row>
    <row r="174" spans="1:54" ht="63" customHeight="1" x14ac:dyDescent="0.25">
      <c r="A174" s="210"/>
      <c r="B174" s="91"/>
      <c r="C174" s="140"/>
      <c r="D174" s="217" t="s">
        <v>160</v>
      </c>
      <c r="E174" s="218"/>
      <c r="F174" s="218"/>
      <c r="G174" s="218"/>
      <c r="H174" s="219"/>
      <c r="I174" s="110"/>
      <c r="AU174" s="71">
        <f>COUNTIF(I173:I177,"Non Pertinent")</f>
        <v>0</v>
      </c>
      <c r="AV174" s="71">
        <f>COUNTIF(I173:I177,"Pertinent")</f>
        <v>0</v>
      </c>
      <c r="AX174">
        <f>IF(I174="",1,0)</f>
        <v>1</v>
      </c>
      <c r="AZ174" t="str">
        <f t="shared" ref="AZ174" si="53">IF(AX174=0,"oui","non")</f>
        <v>non</v>
      </c>
      <c r="BA174" t="s">
        <v>186</v>
      </c>
      <c r="BB174">
        <f>COUNTIF(AY173:AZ177,"oui")</f>
        <v>0</v>
      </c>
    </row>
    <row r="175" spans="1:54" ht="19.5" customHeight="1" x14ac:dyDescent="0.25">
      <c r="A175" s="210"/>
      <c r="B175" s="91" t="s">
        <v>122</v>
      </c>
      <c r="C175" s="109"/>
      <c r="D175" s="217"/>
      <c r="E175" s="218"/>
      <c r="F175" s="218"/>
      <c r="G175" s="218"/>
      <c r="H175" s="219"/>
      <c r="I175" s="142"/>
      <c r="AU175" s="71">
        <f>COUNTIF(C179:C188,"Pertinent")</f>
        <v>0</v>
      </c>
      <c r="AV175" s="71">
        <f>COUNTIF(C179:C188,"Non Pertinent")</f>
        <v>0</v>
      </c>
      <c r="AW175">
        <f>IF(C175="",1,0)</f>
        <v>1</v>
      </c>
      <c r="AY175" t="str">
        <f t="shared" ref="AY175:AY177" si="54">IF(AW175=0,"oui","non")</f>
        <v>non</v>
      </c>
      <c r="BA175" t="s">
        <v>187</v>
      </c>
      <c r="BB175">
        <f>COUNTIF(AY173:AZ177,"non")</f>
        <v>5</v>
      </c>
    </row>
    <row r="176" spans="1:54" ht="37.5" customHeight="1" x14ac:dyDescent="0.25">
      <c r="A176" s="210"/>
      <c r="B176" s="91" t="s">
        <v>82</v>
      </c>
      <c r="C176" s="109"/>
      <c r="D176" s="217"/>
      <c r="E176" s="218"/>
      <c r="F176" s="218"/>
      <c r="G176" s="218"/>
      <c r="H176" s="219"/>
      <c r="I176" s="142"/>
      <c r="AU176" s="71">
        <f>COUNTIF(I179:I188,"Non Pertinent")</f>
        <v>0</v>
      </c>
      <c r="AV176" s="71">
        <f>COUNTIF(I179:I188,"Pertinent")</f>
        <v>0</v>
      </c>
      <c r="AW176">
        <f>IF(C176="",1,0)</f>
        <v>1</v>
      </c>
      <c r="AY176" t="str">
        <f t="shared" si="54"/>
        <v>non</v>
      </c>
    </row>
    <row r="177" spans="1:61" ht="45" x14ac:dyDescent="0.25">
      <c r="A177" s="210"/>
      <c r="B177" s="91" t="s">
        <v>158</v>
      </c>
      <c r="C177" s="109"/>
      <c r="D177" s="217"/>
      <c r="E177" s="218"/>
      <c r="F177" s="218"/>
      <c r="G177" s="218"/>
      <c r="H177" s="219"/>
      <c r="I177" s="142"/>
      <c r="AW177">
        <f>IF(C177="",1,0)</f>
        <v>1</v>
      </c>
      <c r="AY177" t="str">
        <f t="shared" si="54"/>
        <v>non</v>
      </c>
    </row>
    <row r="178" spans="1:61" ht="21" customHeight="1" x14ac:dyDescent="0.25">
      <c r="A178" s="210"/>
      <c r="B178" s="92" t="s">
        <v>221</v>
      </c>
      <c r="C178" s="130"/>
      <c r="D178" s="228" t="s">
        <v>221</v>
      </c>
      <c r="E178" s="229"/>
      <c r="F178" s="229"/>
      <c r="G178" s="229"/>
      <c r="H178" s="230"/>
      <c r="I178" s="142"/>
      <c r="BA178" t="s">
        <v>224</v>
      </c>
      <c r="BC178" t="s">
        <v>225</v>
      </c>
      <c r="BG178" t="s">
        <v>226</v>
      </c>
      <c r="BI178" t="s">
        <v>227</v>
      </c>
    </row>
    <row r="179" spans="1:61" ht="21" customHeight="1" x14ac:dyDescent="0.25">
      <c r="A179" s="210"/>
      <c r="B179" s="113"/>
      <c r="C179" s="109"/>
      <c r="D179" s="162"/>
      <c r="E179" s="163"/>
      <c r="F179" s="163"/>
      <c r="G179" s="163"/>
      <c r="H179" s="164"/>
      <c r="I179" s="110"/>
      <c r="AY179">
        <f t="shared" ref="AY179:AY188" si="55">IF(B179="",0,1)</f>
        <v>0</v>
      </c>
      <c r="BA179">
        <f>SUM(AY179:AY188)</f>
        <v>0</v>
      </c>
      <c r="BB179">
        <f t="shared" ref="BB179:BB188" si="56">IF(D179="",0,1)</f>
        <v>0</v>
      </c>
      <c r="BC179">
        <f>SUM(BB179:BB188)</f>
        <v>0</v>
      </c>
      <c r="BD179">
        <f>+BC179+BA179</f>
        <v>0</v>
      </c>
      <c r="BF179">
        <f t="shared" ref="BF179:BF188" si="57">IF(AY179=1,IF(C179="",1,0),0)</f>
        <v>0</v>
      </c>
      <c r="BG179">
        <f>SUM(BF179:BF188)</f>
        <v>0</v>
      </c>
      <c r="BH179">
        <f t="shared" ref="BH179:BH188" si="58">IF(BB179=1,IF(I179="",1,0),0)</f>
        <v>0</v>
      </c>
      <c r="BI179">
        <f>SUM(BH179:BH188)</f>
        <v>0</v>
      </c>
    </row>
    <row r="180" spans="1:61" ht="21" customHeight="1" x14ac:dyDescent="0.25">
      <c r="A180" s="210"/>
      <c r="B180" s="113"/>
      <c r="C180" s="109"/>
      <c r="D180" s="162"/>
      <c r="E180" s="163"/>
      <c r="F180" s="163"/>
      <c r="G180" s="163"/>
      <c r="H180" s="164"/>
      <c r="I180" s="110"/>
      <c r="AY180">
        <f t="shared" si="55"/>
        <v>0</v>
      </c>
      <c r="BB180">
        <f t="shared" si="56"/>
        <v>0</v>
      </c>
      <c r="BF180">
        <f t="shared" si="57"/>
        <v>0</v>
      </c>
      <c r="BH180">
        <f t="shared" si="58"/>
        <v>0</v>
      </c>
    </row>
    <row r="181" spans="1:61" ht="21" customHeight="1" x14ac:dyDescent="0.25">
      <c r="A181" s="210"/>
      <c r="B181" s="113"/>
      <c r="C181" s="109"/>
      <c r="D181" s="162"/>
      <c r="E181" s="163"/>
      <c r="F181" s="163"/>
      <c r="G181" s="163"/>
      <c r="H181" s="164"/>
      <c r="I181" s="110"/>
      <c r="AY181">
        <f t="shared" si="55"/>
        <v>0</v>
      </c>
      <c r="BB181">
        <f t="shared" si="56"/>
        <v>0</v>
      </c>
      <c r="BF181">
        <f t="shared" si="57"/>
        <v>0</v>
      </c>
      <c r="BH181">
        <f t="shared" si="58"/>
        <v>0</v>
      </c>
    </row>
    <row r="182" spans="1:61" ht="21" customHeight="1" x14ac:dyDescent="0.25">
      <c r="A182" s="210"/>
      <c r="B182" s="113"/>
      <c r="C182" s="109"/>
      <c r="D182" s="162"/>
      <c r="E182" s="163"/>
      <c r="F182" s="163"/>
      <c r="G182" s="163"/>
      <c r="H182" s="164"/>
      <c r="I182" s="110"/>
      <c r="AY182">
        <f t="shared" si="55"/>
        <v>0</v>
      </c>
      <c r="BB182">
        <f t="shared" si="56"/>
        <v>0</v>
      </c>
      <c r="BF182">
        <f t="shared" si="57"/>
        <v>0</v>
      </c>
      <c r="BH182">
        <f t="shared" si="58"/>
        <v>0</v>
      </c>
    </row>
    <row r="183" spans="1:61" ht="21" customHeight="1" x14ac:dyDescent="0.25">
      <c r="A183" s="210"/>
      <c r="B183" s="113"/>
      <c r="C183" s="109"/>
      <c r="D183" s="162"/>
      <c r="E183" s="163"/>
      <c r="F183" s="163"/>
      <c r="G183" s="163"/>
      <c r="H183" s="164"/>
      <c r="I183" s="110"/>
      <c r="AY183">
        <f t="shared" si="55"/>
        <v>0</v>
      </c>
      <c r="BB183">
        <f t="shared" si="56"/>
        <v>0</v>
      </c>
      <c r="BF183">
        <f t="shared" si="57"/>
        <v>0</v>
      </c>
      <c r="BH183">
        <f t="shared" si="58"/>
        <v>0</v>
      </c>
    </row>
    <row r="184" spans="1:61" ht="21" customHeight="1" x14ac:dyDescent="0.25">
      <c r="A184" s="210"/>
      <c r="B184" s="113"/>
      <c r="C184" s="109"/>
      <c r="D184" s="162"/>
      <c r="E184" s="163"/>
      <c r="F184" s="163"/>
      <c r="G184" s="163"/>
      <c r="H184" s="164"/>
      <c r="I184" s="110"/>
      <c r="AY184">
        <f t="shared" si="55"/>
        <v>0</v>
      </c>
      <c r="BB184">
        <f t="shared" si="56"/>
        <v>0</v>
      </c>
      <c r="BF184">
        <f t="shared" si="57"/>
        <v>0</v>
      </c>
      <c r="BH184">
        <f t="shared" si="58"/>
        <v>0</v>
      </c>
    </row>
    <row r="185" spans="1:61" ht="21" customHeight="1" x14ac:dyDescent="0.25">
      <c r="A185" s="210"/>
      <c r="B185" s="113"/>
      <c r="C185" s="109"/>
      <c r="D185" s="162"/>
      <c r="E185" s="163"/>
      <c r="F185" s="163"/>
      <c r="G185" s="163"/>
      <c r="H185" s="164"/>
      <c r="I185" s="110"/>
      <c r="AY185">
        <f t="shared" si="55"/>
        <v>0</v>
      </c>
      <c r="BB185">
        <f t="shared" si="56"/>
        <v>0</v>
      </c>
      <c r="BF185">
        <f t="shared" si="57"/>
        <v>0</v>
      </c>
      <c r="BH185">
        <f t="shared" si="58"/>
        <v>0</v>
      </c>
    </row>
    <row r="186" spans="1:61" ht="21" customHeight="1" x14ac:dyDescent="0.25">
      <c r="A186" s="210"/>
      <c r="B186" s="113"/>
      <c r="C186" s="109"/>
      <c r="D186" s="162"/>
      <c r="E186" s="163"/>
      <c r="F186" s="163"/>
      <c r="G186" s="163"/>
      <c r="H186" s="164"/>
      <c r="I186" s="110"/>
      <c r="AY186">
        <f t="shared" si="55"/>
        <v>0</v>
      </c>
      <c r="BB186">
        <f t="shared" si="56"/>
        <v>0</v>
      </c>
      <c r="BF186">
        <f t="shared" si="57"/>
        <v>0</v>
      </c>
      <c r="BH186">
        <f t="shared" si="58"/>
        <v>0</v>
      </c>
    </row>
    <row r="187" spans="1:61" ht="21" customHeight="1" x14ac:dyDescent="0.25">
      <c r="A187" s="210"/>
      <c r="B187" s="113"/>
      <c r="C187" s="109"/>
      <c r="D187" s="162"/>
      <c r="E187" s="163"/>
      <c r="F187" s="163"/>
      <c r="G187" s="163"/>
      <c r="H187" s="164"/>
      <c r="I187" s="110"/>
      <c r="AY187">
        <f t="shared" si="55"/>
        <v>0</v>
      </c>
      <c r="BB187">
        <f t="shared" si="56"/>
        <v>0</v>
      </c>
      <c r="BF187">
        <f t="shared" si="57"/>
        <v>0</v>
      </c>
      <c r="BH187">
        <f t="shared" si="58"/>
        <v>0</v>
      </c>
    </row>
    <row r="188" spans="1:61" ht="23.25" customHeight="1" x14ac:dyDescent="0.25">
      <c r="A188" s="210"/>
      <c r="B188" s="125"/>
      <c r="C188" s="109"/>
      <c r="D188" s="207"/>
      <c r="E188" s="207"/>
      <c r="F188" s="207"/>
      <c r="G188" s="207"/>
      <c r="H188" s="207"/>
      <c r="I188" s="110"/>
      <c r="AY188">
        <f t="shared" si="55"/>
        <v>0</v>
      </c>
      <c r="BB188">
        <f t="shared" si="56"/>
        <v>0</v>
      </c>
      <c r="BF188">
        <f t="shared" si="57"/>
        <v>0</v>
      </c>
      <c r="BH188">
        <f t="shared" si="58"/>
        <v>0</v>
      </c>
    </row>
    <row r="189" spans="1:61" ht="18" customHeight="1" x14ac:dyDescent="0.25">
      <c r="A189" s="173"/>
      <c r="B189" s="173"/>
      <c r="C189" s="173"/>
      <c r="D189" s="173"/>
      <c r="E189" s="173"/>
      <c r="F189" s="173"/>
      <c r="G189" s="173"/>
    </row>
    <row r="190" spans="1:61" ht="41.25" customHeight="1" x14ac:dyDescent="0.25">
      <c r="A190" s="210" t="s">
        <v>173</v>
      </c>
      <c r="B190" s="209" t="s">
        <v>138</v>
      </c>
      <c r="C190" s="209"/>
      <c r="D190" s="209"/>
      <c r="E190" s="209"/>
      <c r="F190" s="209"/>
      <c r="G190" s="209"/>
      <c r="H190" s="209"/>
      <c r="I190" s="209"/>
    </row>
    <row r="191" spans="1:61" ht="39.75" customHeight="1" x14ac:dyDescent="0.25">
      <c r="A191" s="210"/>
      <c r="B191" s="87" t="s">
        <v>171</v>
      </c>
      <c r="C191" s="188" t="s">
        <v>128</v>
      </c>
      <c r="D191" s="189"/>
      <c r="E191" s="190"/>
      <c r="F191" s="220" t="s">
        <v>110</v>
      </c>
      <c r="G191" s="220"/>
      <c r="H191" s="220"/>
      <c r="I191" s="220"/>
      <c r="AU191" t="s">
        <v>196</v>
      </c>
      <c r="AV191" t="s">
        <v>193</v>
      </c>
      <c r="AW191" t="s">
        <v>194</v>
      </c>
      <c r="AX191" t="s">
        <v>195</v>
      </c>
      <c r="AY191" t="s">
        <v>198</v>
      </c>
      <c r="AZ191" t="s">
        <v>197</v>
      </c>
      <c r="BB191" t="s">
        <v>205</v>
      </c>
      <c r="BC191">
        <f>COUNTIF(AZ192:AZ211,"oui")</f>
        <v>0</v>
      </c>
    </row>
    <row r="192" spans="1:61" ht="21" x14ac:dyDescent="0.25">
      <c r="A192" s="210"/>
      <c r="B192" s="111"/>
      <c r="C192" s="158"/>
      <c r="D192" s="159"/>
      <c r="E192" s="160"/>
      <c r="F192" s="154"/>
      <c r="G192" s="155"/>
      <c r="H192" s="155"/>
      <c r="I192" s="156"/>
      <c r="AU192">
        <f t="shared" ref="AU192:AU211" si="59">IF(B192="",0,1)</f>
        <v>0</v>
      </c>
      <c r="AV192">
        <f t="shared" ref="AV192:AV211" si="60">IF(AU192=1,IF(C192="faible",1,0),0)</f>
        <v>0</v>
      </c>
      <c r="AW192">
        <f t="shared" ref="AW192:AW211" si="61">IF(AU192=1,IF(C192="standard",1,0),0)</f>
        <v>0</v>
      </c>
      <c r="AX192">
        <f t="shared" ref="AX192:AX211" si="62">IF(AU192=1,IF(C192="élevé",1,0),0)</f>
        <v>0</v>
      </c>
      <c r="AY192">
        <f t="shared" ref="AY192:AY211" si="63">IF(AU192=1,IF(C192="",1,0),0)</f>
        <v>0</v>
      </c>
      <c r="AZ192" s="71">
        <f t="shared" ref="AZ192:AZ211" si="64">IF(AU192=1,IF(F192="","NON","OUI"),0)</f>
        <v>0</v>
      </c>
      <c r="BB192" t="s">
        <v>206</v>
      </c>
      <c r="BC192">
        <f>COUNTIF(AZ192:AZ211,"non")</f>
        <v>0</v>
      </c>
    </row>
    <row r="193" spans="1:52" ht="21" x14ac:dyDescent="0.25">
      <c r="A193" s="210"/>
      <c r="B193" s="111"/>
      <c r="C193" s="158"/>
      <c r="D193" s="159"/>
      <c r="E193" s="160"/>
      <c r="F193" s="154"/>
      <c r="G193" s="155"/>
      <c r="H193" s="155"/>
      <c r="I193" s="156"/>
      <c r="AU193">
        <f t="shared" si="59"/>
        <v>0</v>
      </c>
      <c r="AV193">
        <f t="shared" si="60"/>
        <v>0</v>
      </c>
      <c r="AW193">
        <f t="shared" si="61"/>
        <v>0</v>
      </c>
      <c r="AX193">
        <f t="shared" si="62"/>
        <v>0</v>
      </c>
      <c r="AY193">
        <f t="shared" si="63"/>
        <v>0</v>
      </c>
      <c r="AZ193" s="71">
        <f t="shared" si="64"/>
        <v>0</v>
      </c>
    </row>
    <row r="194" spans="1:52" ht="21" x14ac:dyDescent="0.25">
      <c r="A194" s="210"/>
      <c r="B194" s="111"/>
      <c r="C194" s="158"/>
      <c r="D194" s="159"/>
      <c r="E194" s="160"/>
      <c r="F194" s="154"/>
      <c r="G194" s="155"/>
      <c r="H194" s="155"/>
      <c r="I194" s="156"/>
      <c r="AU194">
        <f t="shared" si="59"/>
        <v>0</v>
      </c>
      <c r="AV194">
        <f t="shared" si="60"/>
        <v>0</v>
      </c>
      <c r="AW194">
        <f t="shared" si="61"/>
        <v>0</v>
      </c>
      <c r="AX194">
        <f t="shared" si="62"/>
        <v>0</v>
      </c>
      <c r="AY194">
        <f t="shared" si="63"/>
        <v>0</v>
      </c>
      <c r="AZ194" s="71">
        <f t="shared" si="64"/>
        <v>0</v>
      </c>
    </row>
    <row r="195" spans="1:52" ht="21" x14ac:dyDescent="0.25">
      <c r="A195" s="210"/>
      <c r="B195" s="111"/>
      <c r="C195" s="158"/>
      <c r="D195" s="159"/>
      <c r="E195" s="160"/>
      <c r="F195" s="154"/>
      <c r="G195" s="155"/>
      <c r="H195" s="155"/>
      <c r="I195" s="156"/>
      <c r="AU195">
        <f t="shared" si="59"/>
        <v>0</v>
      </c>
      <c r="AV195">
        <f t="shared" si="60"/>
        <v>0</v>
      </c>
      <c r="AW195">
        <f t="shared" si="61"/>
        <v>0</v>
      </c>
      <c r="AX195">
        <f t="shared" si="62"/>
        <v>0</v>
      </c>
      <c r="AY195">
        <f t="shared" si="63"/>
        <v>0</v>
      </c>
      <c r="AZ195" s="71">
        <f t="shared" si="64"/>
        <v>0</v>
      </c>
    </row>
    <row r="196" spans="1:52" ht="21" x14ac:dyDescent="0.25">
      <c r="A196" s="210"/>
      <c r="B196" s="111"/>
      <c r="C196" s="158"/>
      <c r="D196" s="159"/>
      <c r="E196" s="160"/>
      <c r="F196" s="154"/>
      <c r="G196" s="155"/>
      <c r="H196" s="155"/>
      <c r="I196" s="156"/>
      <c r="AU196">
        <f t="shared" si="59"/>
        <v>0</v>
      </c>
      <c r="AV196">
        <f t="shared" si="60"/>
        <v>0</v>
      </c>
      <c r="AW196">
        <f t="shared" si="61"/>
        <v>0</v>
      </c>
      <c r="AX196">
        <f t="shared" si="62"/>
        <v>0</v>
      </c>
      <c r="AY196">
        <f t="shared" si="63"/>
        <v>0</v>
      </c>
      <c r="AZ196" s="71">
        <f t="shared" si="64"/>
        <v>0</v>
      </c>
    </row>
    <row r="197" spans="1:52" ht="21" x14ac:dyDescent="0.25">
      <c r="A197" s="210"/>
      <c r="B197" s="111"/>
      <c r="C197" s="158"/>
      <c r="D197" s="159"/>
      <c r="E197" s="160"/>
      <c r="F197" s="154"/>
      <c r="G197" s="155"/>
      <c r="H197" s="155"/>
      <c r="I197" s="156"/>
      <c r="AU197">
        <f t="shared" si="59"/>
        <v>0</v>
      </c>
      <c r="AV197">
        <f t="shared" si="60"/>
        <v>0</v>
      </c>
      <c r="AW197">
        <f t="shared" si="61"/>
        <v>0</v>
      </c>
      <c r="AX197">
        <f t="shared" si="62"/>
        <v>0</v>
      </c>
      <c r="AY197">
        <f t="shared" si="63"/>
        <v>0</v>
      </c>
      <c r="AZ197" s="71">
        <f t="shared" si="64"/>
        <v>0</v>
      </c>
    </row>
    <row r="198" spans="1:52" ht="21" x14ac:dyDescent="0.25">
      <c r="A198" s="210"/>
      <c r="B198" s="111"/>
      <c r="C198" s="158"/>
      <c r="D198" s="159"/>
      <c r="E198" s="160"/>
      <c r="F198" s="154"/>
      <c r="G198" s="155"/>
      <c r="H198" s="155"/>
      <c r="I198" s="156"/>
      <c r="AU198">
        <f t="shared" si="59"/>
        <v>0</v>
      </c>
      <c r="AV198">
        <f t="shared" si="60"/>
        <v>0</v>
      </c>
      <c r="AW198">
        <f t="shared" si="61"/>
        <v>0</v>
      </c>
      <c r="AX198">
        <f t="shared" si="62"/>
        <v>0</v>
      </c>
      <c r="AY198">
        <f t="shared" si="63"/>
        <v>0</v>
      </c>
      <c r="AZ198" s="71">
        <f t="shared" si="64"/>
        <v>0</v>
      </c>
    </row>
    <row r="199" spans="1:52" ht="21" x14ac:dyDescent="0.25">
      <c r="A199" s="210"/>
      <c r="B199" s="111"/>
      <c r="C199" s="158"/>
      <c r="D199" s="159"/>
      <c r="E199" s="160"/>
      <c r="F199" s="154"/>
      <c r="G199" s="155"/>
      <c r="H199" s="155"/>
      <c r="I199" s="156"/>
      <c r="AU199">
        <f t="shared" si="59"/>
        <v>0</v>
      </c>
      <c r="AV199">
        <f t="shared" si="60"/>
        <v>0</v>
      </c>
      <c r="AW199">
        <f t="shared" si="61"/>
        <v>0</v>
      </c>
      <c r="AX199">
        <f t="shared" si="62"/>
        <v>0</v>
      </c>
      <c r="AY199">
        <f t="shared" si="63"/>
        <v>0</v>
      </c>
      <c r="AZ199" s="71">
        <f t="shared" si="64"/>
        <v>0</v>
      </c>
    </row>
    <row r="200" spans="1:52" ht="21" x14ac:dyDescent="0.25">
      <c r="A200" s="210"/>
      <c r="B200" s="111"/>
      <c r="C200" s="158"/>
      <c r="D200" s="159"/>
      <c r="E200" s="160"/>
      <c r="F200" s="154"/>
      <c r="G200" s="155"/>
      <c r="H200" s="155"/>
      <c r="I200" s="156"/>
      <c r="AU200">
        <f t="shared" si="59"/>
        <v>0</v>
      </c>
      <c r="AV200">
        <f t="shared" si="60"/>
        <v>0</v>
      </c>
      <c r="AW200">
        <f t="shared" si="61"/>
        <v>0</v>
      </c>
      <c r="AX200">
        <f t="shared" si="62"/>
        <v>0</v>
      </c>
      <c r="AY200">
        <f t="shared" si="63"/>
        <v>0</v>
      </c>
      <c r="AZ200" s="71">
        <f t="shared" si="64"/>
        <v>0</v>
      </c>
    </row>
    <row r="201" spans="1:52" ht="21" x14ac:dyDescent="0.25">
      <c r="A201" s="210"/>
      <c r="B201" s="111"/>
      <c r="C201" s="158"/>
      <c r="D201" s="159"/>
      <c r="E201" s="160"/>
      <c r="F201" s="154"/>
      <c r="G201" s="155"/>
      <c r="H201" s="155"/>
      <c r="I201" s="156"/>
      <c r="AU201">
        <f t="shared" si="59"/>
        <v>0</v>
      </c>
      <c r="AV201">
        <f t="shared" si="60"/>
        <v>0</v>
      </c>
      <c r="AW201">
        <f t="shared" si="61"/>
        <v>0</v>
      </c>
      <c r="AX201">
        <f t="shared" si="62"/>
        <v>0</v>
      </c>
      <c r="AY201">
        <f t="shared" si="63"/>
        <v>0</v>
      </c>
      <c r="AZ201" s="71">
        <f t="shared" si="64"/>
        <v>0</v>
      </c>
    </row>
    <row r="202" spans="1:52" ht="21" x14ac:dyDescent="0.25">
      <c r="A202" s="210"/>
      <c r="B202" s="111"/>
      <c r="C202" s="158"/>
      <c r="D202" s="159"/>
      <c r="E202" s="160"/>
      <c r="F202" s="154"/>
      <c r="G202" s="155"/>
      <c r="H202" s="155"/>
      <c r="I202" s="156"/>
      <c r="AU202">
        <f t="shared" si="59"/>
        <v>0</v>
      </c>
      <c r="AV202">
        <f t="shared" si="60"/>
        <v>0</v>
      </c>
      <c r="AW202">
        <f t="shared" si="61"/>
        <v>0</v>
      </c>
      <c r="AX202">
        <f t="shared" si="62"/>
        <v>0</v>
      </c>
      <c r="AY202">
        <f t="shared" si="63"/>
        <v>0</v>
      </c>
      <c r="AZ202" s="71">
        <f t="shared" si="64"/>
        <v>0</v>
      </c>
    </row>
    <row r="203" spans="1:52" ht="21" x14ac:dyDescent="0.25">
      <c r="A203" s="210"/>
      <c r="B203" s="111"/>
      <c r="C203" s="158"/>
      <c r="D203" s="159"/>
      <c r="E203" s="160"/>
      <c r="F203" s="154"/>
      <c r="G203" s="155"/>
      <c r="H203" s="155"/>
      <c r="I203" s="156"/>
      <c r="AU203">
        <f t="shared" si="59"/>
        <v>0</v>
      </c>
      <c r="AV203">
        <f t="shared" si="60"/>
        <v>0</v>
      </c>
      <c r="AW203">
        <f t="shared" si="61"/>
        <v>0</v>
      </c>
      <c r="AX203">
        <f t="shared" si="62"/>
        <v>0</v>
      </c>
      <c r="AY203">
        <f t="shared" si="63"/>
        <v>0</v>
      </c>
      <c r="AZ203" s="71">
        <f t="shared" si="64"/>
        <v>0</v>
      </c>
    </row>
    <row r="204" spans="1:52" ht="21" x14ac:dyDescent="0.25">
      <c r="A204" s="210"/>
      <c r="B204" s="111"/>
      <c r="C204" s="158"/>
      <c r="D204" s="159"/>
      <c r="E204" s="160"/>
      <c r="F204" s="154"/>
      <c r="G204" s="155"/>
      <c r="H204" s="155"/>
      <c r="I204" s="156"/>
      <c r="AU204">
        <f t="shared" si="59"/>
        <v>0</v>
      </c>
      <c r="AV204">
        <f t="shared" si="60"/>
        <v>0</v>
      </c>
      <c r="AW204">
        <f t="shared" si="61"/>
        <v>0</v>
      </c>
      <c r="AX204">
        <f t="shared" si="62"/>
        <v>0</v>
      </c>
      <c r="AY204">
        <f t="shared" si="63"/>
        <v>0</v>
      </c>
      <c r="AZ204" s="71">
        <f t="shared" si="64"/>
        <v>0</v>
      </c>
    </row>
    <row r="205" spans="1:52" ht="21" x14ac:dyDescent="0.25">
      <c r="A205" s="210"/>
      <c r="B205" s="111"/>
      <c r="C205" s="158"/>
      <c r="D205" s="159"/>
      <c r="E205" s="160"/>
      <c r="F205" s="154"/>
      <c r="G205" s="155"/>
      <c r="H205" s="155"/>
      <c r="I205" s="156"/>
      <c r="AU205">
        <f t="shared" si="59"/>
        <v>0</v>
      </c>
      <c r="AV205">
        <f t="shared" si="60"/>
        <v>0</v>
      </c>
      <c r="AW205">
        <f t="shared" si="61"/>
        <v>0</v>
      </c>
      <c r="AX205">
        <f t="shared" si="62"/>
        <v>0</v>
      </c>
      <c r="AY205">
        <f t="shared" si="63"/>
        <v>0</v>
      </c>
      <c r="AZ205" s="71">
        <f t="shared" si="64"/>
        <v>0</v>
      </c>
    </row>
    <row r="206" spans="1:52" ht="21" x14ac:dyDescent="0.25">
      <c r="A206" s="210"/>
      <c r="B206" s="111"/>
      <c r="C206" s="158"/>
      <c r="D206" s="159"/>
      <c r="E206" s="160"/>
      <c r="F206" s="154"/>
      <c r="G206" s="155"/>
      <c r="H206" s="155"/>
      <c r="I206" s="156"/>
      <c r="AU206">
        <f t="shared" si="59"/>
        <v>0</v>
      </c>
      <c r="AV206">
        <f t="shared" si="60"/>
        <v>0</v>
      </c>
      <c r="AW206">
        <f t="shared" si="61"/>
        <v>0</v>
      </c>
      <c r="AX206">
        <f t="shared" si="62"/>
        <v>0</v>
      </c>
      <c r="AY206">
        <f t="shared" si="63"/>
        <v>0</v>
      </c>
      <c r="AZ206" s="71">
        <f t="shared" si="64"/>
        <v>0</v>
      </c>
    </row>
    <row r="207" spans="1:52" ht="21" x14ac:dyDescent="0.25">
      <c r="A207" s="210"/>
      <c r="B207" s="111"/>
      <c r="C207" s="158"/>
      <c r="D207" s="159"/>
      <c r="E207" s="160"/>
      <c r="F207" s="154"/>
      <c r="G207" s="155"/>
      <c r="H207" s="155"/>
      <c r="I207" s="156"/>
      <c r="AU207">
        <f t="shared" si="59"/>
        <v>0</v>
      </c>
      <c r="AV207">
        <f t="shared" si="60"/>
        <v>0</v>
      </c>
      <c r="AW207">
        <f t="shared" si="61"/>
        <v>0</v>
      </c>
      <c r="AX207">
        <f t="shared" si="62"/>
        <v>0</v>
      </c>
      <c r="AY207">
        <f t="shared" si="63"/>
        <v>0</v>
      </c>
      <c r="AZ207" s="71">
        <f t="shared" si="64"/>
        <v>0</v>
      </c>
    </row>
    <row r="208" spans="1:52" ht="21" x14ac:dyDescent="0.25">
      <c r="A208" s="210"/>
      <c r="B208" s="111"/>
      <c r="C208" s="158"/>
      <c r="D208" s="159"/>
      <c r="E208" s="160"/>
      <c r="F208" s="154"/>
      <c r="G208" s="155"/>
      <c r="H208" s="155"/>
      <c r="I208" s="156"/>
      <c r="AU208">
        <f t="shared" si="59"/>
        <v>0</v>
      </c>
      <c r="AV208">
        <f t="shared" si="60"/>
        <v>0</v>
      </c>
      <c r="AW208">
        <f t="shared" si="61"/>
        <v>0</v>
      </c>
      <c r="AX208">
        <f t="shared" si="62"/>
        <v>0</v>
      </c>
      <c r="AY208">
        <f t="shared" si="63"/>
        <v>0</v>
      </c>
      <c r="AZ208" s="71">
        <f t="shared" si="64"/>
        <v>0</v>
      </c>
    </row>
    <row r="209" spans="1:59" ht="21" x14ac:dyDescent="0.25">
      <c r="A209" s="210"/>
      <c r="B209" s="111"/>
      <c r="C209" s="158"/>
      <c r="D209" s="159"/>
      <c r="E209" s="160"/>
      <c r="F209" s="154"/>
      <c r="G209" s="155"/>
      <c r="H209" s="155"/>
      <c r="I209" s="156"/>
      <c r="AU209">
        <f t="shared" si="59"/>
        <v>0</v>
      </c>
      <c r="AV209">
        <f t="shared" si="60"/>
        <v>0</v>
      </c>
      <c r="AW209">
        <f t="shared" si="61"/>
        <v>0</v>
      </c>
      <c r="AX209">
        <f t="shared" si="62"/>
        <v>0</v>
      </c>
      <c r="AY209">
        <f t="shared" si="63"/>
        <v>0</v>
      </c>
      <c r="AZ209" s="71">
        <f t="shared" si="64"/>
        <v>0</v>
      </c>
    </row>
    <row r="210" spans="1:59" ht="21" x14ac:dyDescent="0.25">
      <c r="A210" s="210"/>
      <c r="B210" s="111"/>
      <c r="C210" s="158"/>
      <c r="D210" s="159"/>
      <c r="E210" s="160"/>
      <c r="F210" s="154"/>
      <c r="G210" s="155"/>
      <c r="H210" s="155"/>
      <c r="I210" s="156"/>
      <c r="AU210">
        <f t="shared" si="59"/>
        <v>0</v>
      </c>
      <c r="AV210">
        <f t="shared" si="60"/>
        <v>0</v>
      </c>
      <c r="AW210">
        <f t="shared" si="61"/>
        <v>0</v>
      </c>
      <c r="AX210">
        <f t="shared" si="62"/>
        <v>0</v>
      </c>
      <c r="AY210">
        <f t="shared" si="63"/>
        <v>0</v>
      </c>
      <c r="AZ210" s="71">
        <f t="shared" si="64"/>
        <v>0</v>
      </c>
    </row>
    <row r="211" spans="1:59" ht="25.5" customHeight="1" x14ac:dyDescent="0.25">
      <c r="A211" s="210"/>
      <c r="B211" s="111"/>
      <c r="C211" s="158"/>
      <c r="D211" s="159"/>
      <c r="E211" s="160"/>
      <c r="F211" s="154"/>
      <c r="G211" s="155"/>
      <c r="H211" s="155"/>
      <c r="I211" s="156"/>
      <c r="AU211">
        <f t="shared" si="59"/>
        <v>0</v>
      </c>
      <c r="AV211">
        <f t="shared" si="60"/>
        <v>0</v>
      </c>
      <c r="AW211">
        <f t="shared" si="61"/>
        <v>0</v>
      </c>
      <c r="AX211">
        <f t="shared" si="62"/>
        <v>0</v>
      </c>
      <c r="AY211">
        <f t="shared" si="63"/>
        <v>0</v>
      </c>
      <c r="AZ211" s="71">
        <f t="shared" si="64"/>
        <v>0</v>
      </c>
    </row>
    <row r="212" spans="1:59" s="123" customFormat="1" ht="51.75" customHeight="1" x14ac:dyDescent="0.25">
      <c r="AU212">
        <f>SUM(AU192:AU211)</f>
        <v>0</v>
      </c>
      <c r="AV212">
        <f t="shared" ref="AV212" si="65">SUM(AV192:AV211)</f>
        <v>0</v>
      </c>
      <c r="AW212">
        <f t="shared" ref="AW212" si="66">SUM(AW192:AW211)</f>
        <v>0</v>
      </c>
      <c r="AX212">
        <f t="shared" ref="AX212" si="67">SUM(AX192:AX211)</f>
        <v>0</v>
      </c>
      <c r="AY212">
        <f t="shared" ref="AY212" si="68">SUM(AY192:AY211)</f>
        <v>0</v>
      </c>
      <c r="BA212"/>
      <c r="BB212"/>
      <c r="BC212"/>
    </row>
    <row r="213" spans="1:59" ht="18.75" customHeight="1" x14ac:dyDescent="0.25">
      <c r="B213" s="209" t="s">
        <v>166</v>
      </c>
      <c r="C213" s="209"/>
      <c r="D213" s="209"/>
      <c r="E213" s="209"/>
      <c r="F213" s="209"/>
      <c r="G213" s="209"/>
      <c r="H213" s="209"/>
      <c r="I213" s="209"/>
      <c r="J213" s="209"/>
      <c r="K213" s="209"/>
    </row>
    <row r="214" spans="1:59" ht="18.75" customHeight="1" x14ac:dyDescent="0.25">
      <c r="B214" s="209"/>
      <c r="C214" s="209"/>
      <c r="D214" s="209"/>
      <c r="E214" s="209"/>
      <c r="F214" s="209"/>
      <c r="G214" s="209"/>
      <c r="H214" s="209"/>
      <c r="I214" s="209"/>
      <c r="J214" s="209"/>
      <c r="K214" s="209"/>
    </row>
    <row r="215" spans="1:59" ht="223.5" customHeight="1" thickBot="1" x14ac:dyDescent="0.3">
      <c r="B215" s="169" t="s">
        <v>243</v>
      </c>
      <c r="C215" s="170"/>
      <c r="D215" s="170"/>
      <c r="E215" s="170"/>
      <c r="F215" s="170"/>
      <c r="G215" s="171"/>
      <c r="H215" s="171"/>
      <c r="I215" s="171"/>
      <c r="J215" s="170"/>
      <c r="K215" s="172"/>
    </row>
    <row r="216" spans="1:59" ht="38.25" customHeight="1" thickBot="1" x14ac:dyDescent="0.3">
      <c r="B216" s="106"/>
      <c r="C216" s="165"/>
      <c r="D216" s="165"/>
      <c r="E216" s="165"/>
      <c r="F216" s="166"/>
      <c r="G216" s="121" t="s">
        <v>132</v>
      </c>
      <c r="H216" s="122" t="s">
        <v>133</v>
      </c>
      <c r="I216" s="120" t="s">
        <v>134</v>
      </c>
      <c r="J216" s="231"/>
      <c r="K216" s="232"/>
    </row>
    <row r="217" spans="1:59" ht="54" customHeight="1" thickBot="1" x14ac:dyDescent="0.3">
      <c r="B217" s="105"/>
      <c r="C217" s="165"/>
      <c r="D217" s="165"/>
      <c r="E217" s="165"/>
      <c r="F217" s="166"/>
      <c r="G217" s="167" t="s">
        <v>129</v>
      </c>
      <c r="H217" s="168" t="s">
        <v>130</v>
      </c>
      <c r="I217" s="157" t="s">
        <v>131</v>
      </c>
      <c r="J217" s="107"/>
      <c r="K217" s="93"/>
    </row>
    <row r="218" spans="1:59" ht="35.25" thickBot="1" x14ac:dyDescent="0.3">
      <c r="B218" s="60" t="s">
        <v>83</v>
      </c>
      <c r="C218" s="61" t="s">
        <v>84</v>
      </c>
      <c r="D218" s="61" t="s">
        <v>244</v>
      </c>
      <c r="E218" s="61" t="s">
        <v>164</v>
      </c>
      <c r="F218" s="67" t="s">
        <v>85</v>
      </c>
      <c r="G218" s="167"/>
      <c r="H218" s="168"/>
      <c r="I218" s="157"/>
      <c r="J218" s="213" t="s">
        <v>165</v>
      </c>
      <c r="K218" s="214"/>
      <c r="AU218" s="123" t="s">
        <v>212</v>
      </c>
      <c r="AV218" t="s">
        <v>193</v>
      </c>
      <c r="AW218" t="s">
        <v>194</v>
      </c>
      <c r="AX218" t="s">
        <v>213</v>
      </c>
      <c r="AY218" t="s">
        <v>217</v>
      </c>
      <c r="BC218" t="s">
        <v>218</v>
      </c>
    </row>
    <row r="219" spans="1:59" ht="15.75" thickBot="1" x14ac:dyDescent="0.3">
      <c r="B219" s="126"/>
      <c r="C219" s="126"/>
      <c r="D219" s="126"/>
      <c r="E219" s="126"/>
      <c r="F219" s="114"/>
      <c r="G219" s="115"/>
      <c r="H219" s="115"/>
      <c r="I219" s="115"/>
      <c r="J219" s="211"/>
      <c r="K219" s="212"/>
      <c r="AU219" s="71">
        <f t="shared" ref="AU219:AU238" si="69">IF(B219="",0,1)</f>
        <v>0</v>
      </c>
      <c r="AV219">
        <f t="shared" ref="AV219:AV238" si="70">IF(AU219=1,IF(G219="oui",1,0),0)</f>
        <v>0</v>
      </c>
      <c r="AW219">
        <f t="shared" ref="AW219:AW238" si="71">IF(AU219=1,IF(H219="oui",1,0),0)</f>
        <v>0</v>
      </c>
      <c r="AX219">
        <f t="shared" ref="AX219:AX238" si="72">IF(AU219=1,IF(I219="oui",1,0),0)</f>
        <v>0</v>
      </c>
      <c r="AY219" s="71">
        <f t="shared" ref="AY219:AY238" si="73">IF(AU219=1,IF(J219="","NON","OUI"),0)</f>
        <v>0</v>
      </c>
      <c r="AZ219" t="s">
        <v>186</v>
      </c>
      <c r="BA219">
        <f>COUNTIF(AY219:AY238,"oui")</f>
        <v>0</v>
      </c>
      <c r="BC219">
        <f>SUM(AV219:AX219)</f>
        <v>0</v>
      </c>
      <c r="BE219" t="str">
        <f>IF(BC219&gt;1,"FOUT","JUIST")</f>
        <v>JUIST</v>
      </c>
      <c r="BF219" t="s">
        <v>219</v>
      </c>
      <c r="BG219">
        <f>COUNTIF(BE219:BE229,"fout")</f>
        <v>0</v>
      </c>
    </row>
    <row r="220" spans="1:59" ht="15.75" thickBot="1" x14ac:dyDescent="0.3">
      <c r="B220" s="126"/>
      <c r="C220" s="126"/>
      <c r="D220" s="126"/>
      <c r="E220" s="126"/>
      <c r="F220" s="114"/>
      <c r="G220" s="116"/>
      <c r="H220" s="116"/>
      <c r="I220" s="116"/>
      <c r="J220" s="211"/>
      <c r="K220" s="212"/>
      <c r="AU220" s="71">
        <f t="shared" si="69"/>
        <v>0</v>
      </c>
      <c r="AV220">
        <f t="shared" si="70"/>
        <v>0</v>
      </c>
      <c r="AW220">
        <f t="shared" si="71"/>
        <v>0</v>
      </c>
      <c r="AX220">
        <f t="shared" si="72"/>
        <v>0</v>
      </c>
      <c r="AY220" s="71">
        <f t="shared" si="73"/>
        <v>0</v>
      </c>
      <c r="AZ220" t="s">
        <v>187</v>
      </c>
      <c r="BA220">
        <f>COUNTIF(AY219:AY238,"non")</f>
        <v>0</v>
      </c>
      <c r="BC220">
        <f t="shared" ref="BC220:BC229" si="74">SUM(AV220:AX220)</f>
        <v>0</v>
      </c>
      <c r="BE220" t="str">
        <f t="shared" ref="BE220:BE229" si="75">IF(BC220&gt;1,"FOUT","JUIST")</f>
        <v>JUIST</v>
      </c>
    </row>
    <row r="221" spans="1:59" ht="15.75" thickBot="1" x14ac:dyDescent="0.3">
      <c r="B221" s="126"/>
      <c r="C221" s="126"/>
      <c r="D221" s="126"/>
      <c r="E221" s="126"/>
      <c r="F221" s="114"/>
      <c r="G221" s="116"/>
      <c r="H221" s="116"/>
      <c r="I221" s="116"/>
      <c r="J221" s="215"/>
      <c r="K221" s="211"/>
      <c r="AU221" s="71">
        <f t="shared" si="69"/>
        <v>0</v>
      </c>
      <c r="AV221">
        <f t="shared" si="70"/>
        <v>0</v>
      </c>
      <c r="AW221">
        <f t="shared" si="71"/>
        <v>0</v>
      </c>
      <c r="AX221">
        <f t="shared" si="72"/>
        <v>0</v>
      </c>
      <c r="AY221" s="71">
        <f t="shared" si="73"/>
        <v>0</v>
      </c>
      <c r="BC221">
        <f t="shared" si="74"/>
        <v>0</v>
      </c>
      <c r="BE221" t="str">
        <f t="shared" si="75"/>
        <v>JUIST</v>
      </c>
    </row>
    <row r="222" spans="1:59" ht="15.75" thickBot="1" x14ac:dyDescent="0.3">
      <c r="B222" s="126"/>
      <c r="C222" s="126"/>
      <c r="D222" s="126"/>
      <c r="E222" s="126"/>
      <c r="F222" s="114"/>
      <c r="G222" s="116"/>
      <c r="H222" s="116"/>
      <c r="I222" s="116"/>
      <c r="J222" s="215"/>
      <c r="K222" s="211"/>
      <c r="AU222" s="71">
        <f t="shared" si="69"/>
        <v>0</v>
      </c>
      <c r="AV222">
        <f t="shared" si="70"/>
        <v>0</v>
      </c>
      <c r="AW222">
        <f t="shared" si="71"/>
        <v>0</v>
      </c>
      <c r="AX222">
        <f t="shared" si="72"/>
        <v>0</v>
      </c>
      <c r="AY222" s="71">
        <f t="shared" si="73"/>
        <v>0</v>
      </c>
      <c r="BC222">
        <f t="shared" si="74"/>
        <v>0</v>
      </c>
      <c r="BE222" t="str">
        <f t="shared" si="75"/>
        <v>JUIST</v>
      </c>
    </row>
    <row r="223" spans="1:59" ht="15.75" thickBot="1" x14ac:dyDescent="0.3">
      <c r="B223" s="126"/>
      <c r="C223" s="126"/>
      <c r="D223" s="126"/>
      <c r="E223" s="126"/>
      <c r="F223" s="114"/>
      <c r="G223" s="116"/>
      <c r="H223" s="116"/>
      <c r="I223" s="116"/>
      <c r="J223" s="215"/>
      <c r="K223" s="211"/>
      <c r="AU223" s="71">
        <f t="shared" si="69"/>
        <v>0</v>
      </c>
      <c r="AV223">
        <f t="shared" si="70"/>
        <v>0</v>
      </c>
      <c r="AW223">
        <f t="shared" si="71"/>
        <v>0</v>
      </c>
      <c r="AX223">
        <f t="shared" si="72"/>
        <v>0</v>
      </c>
      <c r="AY223" s="71">
        <f t="shared" si="73"/>
        <v>0</v>
      </c>
      <c r="BC223">
        <f t="shared" si="74"/>
        <v>0</v>
      </c>
      <c r="BE223" t="str">
        <f t="shared" si="75"/>
        <v>JUIST</v>
      </c>
    </row>
    <row r="224" spans="1:59" ht="15.75" thickBot="1" x14ac:dyDescent="0.3">
      <c r="B224" s="126"/>
      <c r="C224" s="126"/>
      <c r="D224" s="126"/>
      <c r="E224" s="126"/>
      <c r="F224" s="114"/>
      <c r="G224" s="116"/>
      <c r="H224" s="116"/>
      <c r="I224" s="116"/>
      <c r="J224" s="215"/>
      <c r="K224" s="211"/>
      <c r="AU224" s="71">
        <f t="shared" si="69"/>
        <v>0</v>
      </c>
      <c r="AV224">
        <f t="shared" si="70"/>
        <v>0</v>
      </c>
      <c r="AW224">
        <f t="shared" si="71"/>
        <v>0</v>
      </c>
      <c r="AX224">
        <f t="shared" si="72"/>
        <v>0</v>
      </c>
      <c r="AY224" s="71">
        <f t="shared" si="73"/>
        <v>0</v>
      </c>
      <c r="BC224">
        <f t="shared" si="74"/>
        <v>0</v>
      </c>
      <c r="BE224" t="str">
        <f t="shared" si="75"/>
        <v>JUIST</v>
      </c>
    </row>
    <row r="225" spans="2:57" ht="15.75" thickBot="1" x14ac:dyDescent="0.3">
      <c r="B225" s="126"/>
      <c r="C225" s="126"/>
      <c r="D225" s="126"/>
      <c r="E225" s="126"/>
      <c r="F225" s="114"/>
      <c r="G225" s="116"/>
      <c r="H225" s="116"/>
      <c r="I225" s="116"/>
      <c r="J225" s="215"/>
      <c r="K225" s="211"/>
      <c r="AU225" s="71">
        <f t="shared" si="69"/>
        <v>0</v>
      </c>
      <c r="AV225">
        <f t="shared" si="70"/>
        <v>0</v>
      </c>
      <c r="AW225">
        <f t="shared" si="71"/>
        <v>0</v>
      </c>
      <c r="AX225">
        <f t="shared" si="72"/>
        <v>0</v>
      </c>
      <c r="AY225" s="71">
        <f t="shared" si="73"/>
        <v>0</v>
      </c>
      <c r="BC225">
        <f t="shared" si="74"/>
        <v>0</v>
      </c>
      <c r="BE225" t="str">
        <f t="shared" si="75"/>
        <v>JUIST</v>
      </c>
    </row>
    <row r="226" spans="2:57" ht="15.75" thickBot="1" x14ac:dyDescent="0.3">
      <c r="B226" s="126"/>
      <c r="C226" s="126"/>
      <c r="D226" s="126"/>
      <c r="E226" s="126"/>
      <c r="F226" s="114"/>
      <c r="G226" s="116"/>
      <c r="H226" s="116"/>
      <c r="I226" s="116"/>
      <c r="J226" s="215"/>
      <c r="K226" s="211"/>
      <c r="AU226" s="71">
        <f t="shared" si="69"/>
        <v>0</v>
      </c>
      <c r="AV226">
        <f t="shared" si="70"/>
        <v>0</v>
      </c>
      <c r="AW226">
        <f t="shared" si="71"/>
        <v>0</v>
      </c>
      <c r="AX226">
        <f t="shared" si="72"/>
        <v>0</v>
      </c>
      <c r="AY226" s="71">
        <f t="shared" si="73"/>
        <v>0</v>
      </c>
      <c r="BC226">
        <f t="shared" si="74"/>
        <v>0</v>
      </c>
      <c r="BE226" t="str">
        <f t="shared" si="75"/>
        <v>JUIST</v>
      </c>
    </row>
    <row r="227" spans="2:57" ht="15.75" thickBot="1" x14ac:dyDescent="0.3">
      <c r="B227" s="126"/>
      <c r="C227" s="126"/>
      <c r="D227" s="126"/>
      <c r="E227" s="126"/>
      <c r="F227" s="114"/>
      <c r="G227" s="116"/>
      <c r="H227" s="116"/>
      <c r="I227" s="116"/>
      <c r="J227" s="215"/>
      <c r="K227" s="211"/>
      <c r="AU227" s="71">
        <f t="shared" si="69"/>
        <v>0</v>
      </c>
      <c r="AV227">
        <f t="shared" si="70"/>
        <v>0</v>
      </c>
      <c r="AW227">
        <f t="shared" si="71"/>
        <v>0</v>
      </c>
      <c r="AX227">
        <f t="shared" si="72"/>
        <v>0</v>
      </c>
      <c r="AY227" s="71">
        <f t="shared" si="73"/>
        <v>0</v>
      </c>
      <c r="BC227">
        <f t="shared" si="74"/>
        <v>0</v>
      </c>
      <c r="BE227" t="str">
        <f t="shared" si="75"/>
        <v>JUIST</v>
      </c>
    </row>
    <row r="228" spans="2:57" ht="15.75" thickBot="1" x14ac:dyDescent="0.3">
      <c r="B228" s="126"/>
      <c r="C228" s="126"/>
      <c r="D228" s="126"/>
      <c r="E228" s="126"/>
      <c r="F228" s="114"/>
      <c r="G228" s="116"/>
      <c r="H228" s="116"/>
      <c r="I228" s="116"/>
      <c r="J228" s="215"/>
      <c r="K228" s="211"/>
      <c r="AU228" s="71">
        <f t="shared" si="69"/>
        <v>0</v>
      </c>
      <c r="AV228">
        <f t="shared" si="70"/>
        <v>0</v>
      </c>
      <c r="AW228">
        <f t="shared" si="71"/>
        <v>0</v>
      </c>
      <c r="AX228">
        <f t="shared" si="72"/>
        <v>0</v>
      </c>
      <c r="AY228" s="71">
        <f t="shared" si="73"/>
        <v>0</v>
      </c>
      <c r="BC228">
        <f t="shared" si="74"/>
        <v>0</v>
      </c>
      <c r="BE228" t="str">
        <f t="shared" si="75"/>
        <v>JUIST</v>
      </c>
    </row>
    <row r="229" spans="2:57" ht="15.75" thickBot="1" x14ac:dyDescent="0.3">
      <c r="B229" s="126"/>
      <c r="C229" s="126"/>
      <c r="D229" s="126"/>
      <c r="E229" s="126"/>
      <c r="F229" s="114"/>
      <c r="G229" s="116"/>
      <c r="H229" s="116"/>
      <c r="I229" s="116"/>
      <c r="J229" s="215"/>
      <c r="K229" s="211"/>
      <c r="AU229" s="71">
        <f t="shared" si="69"/>
        <v>0</v>
      </c>
      <c r="AV229">
        <f t="shared" si="70"/>
        <v>0</v>
      </c>
      <c r="AW229">
        <f t="shared" si="71"/>
        <v>0</v>
      </c>
      <c r="AX229">
        <f t="shared" si="72"/>
        <v>0</v>
      </c>
      <c r="AY229" s="71">
        <f t="shared" si="73"/>
        <v>0</v>
      </c>
      <c r="BC229">
        <f t="shared" si="74"/>
        <v>0</v>
      </c>
      <c r="BE229" t="str">
        <f t="shared" si="75"/>
        <v>JUIST</v>
      </c>
    </row>
    <row r="230" spans="2:57" ht="15.75" thickBot="1" x14ac:dyDescent="0.3">
      <c r="B230" s="126"/>
      <c r="C230" s="126"/>
      <c r="D230" s="126"/>
      <c r="E230" s="126"/>
      <c r="F230" s="114"/>
      <c r="G230" s="116"/>
      <c r="H230" s="116"/>
      <c r="I230" s="116"/>
      <c r="J230" s="211"/>
      <c r="K230" s="212"/>
      <c r="AU230" s="71">
        <f t="shared" si="69"/>
        <v>0</v>
      </c>
      <c r="AV230">
        <f t="shared" si="70"/>
        <v>0</v>
      </c>
      <c r="AW230">
        <f t="shared" si="71"/>
        <v>0</v>
      </c>
      <c r="AX230">
        <f t="shared" si="72"/>
        <v>0</v>
      </c>
      <c r="AY230" s="71">
        <f t="shared" si="73"/>
        <v>0</v>
      </c>
      <c r="BC230">
        <f t="shared" ref="BC230:BC238" si="76">SUM(AV230:AX230)</f>
        <v>0</v>
      </c>
      <c r="BE230" t="str">
        <f t="shared" ref="BE230:BE238" si="77">IF(BC230&gt;1,"FOUT","JUIST")</f>
        <v>JUIST</v>
      </c>
    </row>
    <row r="231" spans="2:57" ht="15.75" thickBot="1" x14ac:dyDescent="0.3">
      <c r="B231" s="126"/>
      <c r="C231" s="126"/>
      <c r="D231" s="126"/>
      <c r="E231" s="126"/>
      <c r="F231" s="114"/>
      <c r="G231" s="116"/>
      <c r="H231" s="116"/>
      <c r="I231" s="116"/>
      <c r="J231" s="211"/>
      <c r="K231" s="212"/>
      <c r="AU231" s="71">
        <f t="shared" si="69"/>
        <v>0</v>
      </c>
      <c r="AV231">
        <f t="shared" si="70"/>
        <v>0</v>
      </c>
      <c r="AW231">
        <f t="shared" si="71"/>
        <v>0</v>
      </c>
      <c r="AX231">
        <f t="shared" si="72"/>
        <v>0</v>
      </c>
      <c r="AY231" s="71">
        <f t="shared" si="73"/>
        <v>0</v>
      </c>
      <c r="BC231">
        <f t="shared" si="76"/>
        <v>0</v>
      </c>
      <c r="BE231" t="str">
        <f t="shared" si="77"/>
        <v>JUIST</v>
      </c>
    </row>
    <row r="232" spans="2:57" ht="15.75" thickBot="1" x14ac:dyDescent="0.3">
      <c r="B232" s="126"/>
      <c r="C232" s="126"/>
      <c r="D232" s="126"/>
      <c r="E232" s="126"/>
      <c r="F232" s="114"/>
      <c r="G232" s="116"/>
      <c r="H232" s="116"/>
      <c r="I232" s="116"/>
      <c r="J232" s="211"/>
      <c r="K232" s="212"/>
      <c r="AU232" s="71">
        <f t="shared" si="69"/>
        <v>0</v>
      </c>
      <c r="AV232">
        <f t="shared" si="70"/>
        <v>0</v>
      </c>
      <c r="AW232">
        <f t="shared" si="71"/>
        <v>0</v>
      </c>
      <c r="AX232">
        <f t="shared" si="72"/>
        <v>0</v>
      </c>
      <c r="AY232" s="71">
        <f t="shared" si="73"/>
        <v>0</v>
      </c>
      <c r="BC232">
        <f t="shared" si="76"/>
        <v>0</v>
      </c>
      <c r="BE232" t="str">
        <f t="shared" si="77"/>
        <v>JUIST</v>
      </c>
    </row>
    <row r="233" spans="2:57" ht="15.75" thickBot="1" x14ac:dyDescent="0.3">
      <c r="B233" s="126"/>
      <c r="C233" s="126"/>
      <c r="D233" s="126"/>
      <c r="E233" s="126"/>
      <c r="F233" s="114"/>
      <c r="G233" s="116"/>
      <c r="H233" s="116"/>
      <c r="I233" s="116"/>
      <c r="J233" s="211"/>
      <c r="K233" s="212"/>
      <c r="AU233" s="71">
        <f t="shared" si="69"/>
        <v>0</v>
      </c>
      <c r="AV233">
        <f t="shared" si="70"/>
        <v>0</v>
      </c>
      <c r="AW233">
        <f t="shared" si="71"/>
        <v>0</v>
      </c>
      <c r="AX233">
        <f t="shared" si="72"/>
        <v>0</v>
      </c>
      <c r="AY233" s="71">
        <f t="shared" si="73"/>
        <v>0</v>
      </c>
      <c r="BC233">
        <f t="shared" si="76"/>
        <v>0</v>
      </c>
      <c r="BE233" t="str">
        <f t="shared" si="77"/>
        <v>JUIST</v>
      </c>
    </row>
    <row r="234" spans="2:57" ht="15.75" thickBot="1" x14ac:dyDescent="0.3">
      <c r="B234" s="126"/>
      <c r="C234" s="126"/>
      <c r="D234" s="126"/>
      <c r="E234" s="126"/>
      <c r="F234" s="114"/>
      <c r="G234" s="116"/>
      <c r="H234" s="116"/>
      <c r="I234" s="116"/>
      <c r="J234" s="211"/>
      <c r="K234" s="212"/>
      <c r="AU234" s="71">
        <f t="shared" si="69"/>
        <v>0</v>
      </c>
      <c r="AV234">
        <f t="shared" si="70"/>
        <v>0</v>
      </c>
      <c r="AW234">
        <f t="shared" si="71"/>
        <v>0</v>
      </c>
      <c r="AX234">
        <f t="shared" si="72"/>
        <v>0</v>
      </c>
      <c r="AY234" s="71">
        <f t="shared" si="73"/>
        <v>0</v>
      </c>
      <c r="BC234">
        <f t="shared" si="76"/>
        <v>0</v>
      </c>
      <c r="BE234" t="str">
        <f t="shared" si="77"/>
        <v>JUIST</v>
      </c>
    </row>
    <row r="235" spans="2:57" ht="15.75" thickBot="1" x14ac:dyDescent="0.3">
      <c r="B235" s="126"/>
      <c r="C235" s="126"/>
      <c r="D235" s="126"/>
      <c r="E235" s="126"/>
      <c r="F235" s="114"/>
      <c r="G235" s="116"/>
      <c r="H235" s="116"/>
      <c r="I235" s="116"/>
      <c r="J235" s="211"/>
      <c r="K235" s="212"/>
      <c r="AU235" s="71">
        <f t="shared" si="69"/>
        <v>0</v>
      </c>
      <c r="AV235">
        <f t="shared" si="70"/>
        <v>0</v>
      </c>
      <c r="AW235">
        <f t="shared" si="71"/>
        <v>0</v>
      </c>
      <c r="AX235">
        <f t="shared" si="72"/>
        <v>0</v>
      </c>
      <c r="AY235" s="71">
        <f t="shared" si="73"/>
        <v>0</v>
      </c>
      <c r="BC235">
        <f t="shared" si="76"/>
        <v>0</v>
      </c>
      <c r="BE235" t="str">
        <f t="shared" si="77"/>
        <v>JUIST</v>
      </c>
    </row>
    <row r="236" spans="2:57" ht="15.75" thickBot="1" x14ac:dyDescent="0.3">
      <c r="B236" s="126"/>
      <c r="C236" s="126"/>
      <c r="D236" s="126"/>
      <c r="E236" s="126"/>
      <c r="F236" s="114"/>
      <c r="G236" s="116"/>
      <c r="H236" s="116"/>
      <c r="I236" s="116"/>
      <c r="J236" s="211"/>
      <c r="K236" s="212"/>
      <c r="AU236" s="71">
        <f t="shared" si="69"/>
        <v>0</v>
      </c>
      <c r="AV236">
        <f t="shared" si="70"/>
        <v>0</v>
      </c>
      <c r="AW236">
        <f t="shared" si="71"/>
        <v>0</v>
      </c>
      <c r="AX236">
        <f t="shared" si="72"/>
        <v>0</v>
      </c>
      <c r="AY236" s="71">
        <f t="shared" si="73"/>
        <v>0</v>
      </c>
      <c r="BC236">
        <f t="shared" si="76"/>
        <v>0</v>
      </c>
      <c r="BE236" t="str">
        <f t="shared" si="77"/>
        <v>JUIST</v>
      </c>
    </row>
    <row r="237" spans="2:57" ht="15.75" thickBot="1" x14ac:dyDescent="0.3">
      <c r="B237" s="126"/>
      <c r="C237" s="126"/>
      <c r="D237" s="126"/>
      <c r="E237" s="126"/>
      <c r="F237" s="114"/>
      <c r="G237" s="116"/>
      <c r="H237" s="116"/>
      <c r="I237" s="116"/>
      <c r="J237" s="211"/>
      <c r="K237" s="212"/>
      <c r="AU237" s="71">
        <f t="shared" si="69"/>
        <v>0</v>
      </c>
      <c r="AV237">
        <f t="shared" si="70"/>
        <v>0</v>
      </c>
      <c r="AW237">
        <f t="shared" si="71"/>
        <v>0</v>
      </c>
      <c r="AX237">
        <f t="shared" si="72"/>
        <v>0</v>
      </c>
      <c r="AY237" s="71">
        <f t="shared" si="73"/>
        <v>0</v>
      </c>
      <c r="BC237">
        <f t="shared" si="76"/>
        <v>0</v>
      </c>
      <c r="BE237" t="str">
        <f t="shared" si="77"/>
        <v>JUIST</v>
      </c>
    </row>
    <row r="238" spans="2:57" ht="15.75" thickBot="1" x14ac:dyDescent="0.3">
      <c r="B238" s="126"/>
      <c r="C238" s="126"/>
      <c r="D238" s="126"/>
      <c r="E238" s="126"/>
      <c r="F238" s="114"/>
      <c r="G238" s="116"/>
      <c r="H238" s="116"/>
      <c r="I238" s="116"/>
      <c r="J238" s="211"/>
      <c r="K238" s="212"/>
      <c r="AU238" s="71">
        <f t="shared" si="69"/>
        <v>0</v>
      </c>
      <c r="AV238">
        <f t="shared" si="70"/>
        <v>0</v>
      </c>
      <c r="AW238">
        <f t="shared" si="71"/>
        <v>0</v>
      </c>
      <c r="AX238">
        <f t="shared" si="72"/>
        <v>0</v>
      </c>
      <c r="AY238" s="71">
        <f t="shared" si="73"/>
        <v>0</v>
      </c>
      <c r="BC238">
        <f t="shared" si="76"/>
        <v>0</v>
      </c>
      <c r="BE238" t="str">
        <f t="shared" si="77"/>
        <v>JUIST</v>
      </c>
    </row>
    <row r="239" spans="2:57" x14ac:dyDescent="0.25">
      <c r="AU239" s="71">
        <f>SUM(AU219:AU238)</f>
        <v>0</v>
      </c>
      <c r="AV239" s="71">
        <f t="shared" ref="AV239:AX239" si="78">SUM(AV219:AV238)</f>
        <v>0</v>
      </c>
      <c r="AW239" s="71">
        <f t="shared" si="78"/>
        <v>0</v>
      </c>
      <c r="AX239" s="71">
        <f t="shared" si="78"/>
        <v>0</v>
      </c>
      <c r="AY239" s="71"/>
    </row>
  </sheetData>
  <sheetProtection algorithmName="SHA-512" hashValue="XveXJ4q1tLGsDCEs/e+1SlqRU9QD7Cmz91r6kYu/As9wMdyQVqzTQI40heQefFNwLWyBZtcmgGTXY8/5XFsTug==" saltValue="5nf2cVpSXuic9SGPX8k7ew==" spinCount="100000" sheet="1" formatCells="0" insertColumns="0" deleteColumns="0"/>
  <mergeCells count="320">
    <mergeCell ref="D98:H98"/>
    <mergeCell ref="D179:H179"/>
    <mergeCell ref="D180:H180"/>
    <mergeCell ref="D181:H181"/>
    <mergeCell ref="D182:H182"/>
    <mergeCell ref="D183:H183"/>
    <mergeCell ref="D184:H184"/>
    <mergeCell ref="D185:H185"/>
    <mergeCell ref="D186:H186"/>
    <mergeCell ref="C159:E159"/>
    <mergeCell ref="C160:E160"/>
    <mergeCell ref="C161:E161"/>
    <mergeCell ref="D178:H178"/>
    <mergeCell ref="F110:I110"/>
    <mergeCell ref="F111:I111"/>
    <mergeCell ref="F112:I112"/>
    <mergeCell ref="D134:H134"/>
    <mergeCell ref="A169:G169"/>
    <mergeCell ref="A146:A167"/>
    <mergeCell ref="B146:I146"/>
    <mergeCell ref="C147:E147"/>
    <mergeCell ref="F147:I147"/>
    <mergeCell ref="C148:E148"/>
    <mergeCell ref="F148:I148"/>
    <mergeCell ref="J216:K216"/>
    <mergeCell ref="D188:H188"/>
    <mergeCell ref="D174:H174"/>
    <mergeCell ref="D176:H176"/>
    <mergeCell ref="D143:H143"/>
    <mergeCell ref="D177:H177"/>
    <mergeCell ref="B213:K214"/>
    <mergeCell ref="D22:H22"/>
    <mergeCell ref="D23:H23"/>
    <mergeCell ref="D24:H24"/>
    <mergeCell ref="D25:H25"/>
    <mergeCell ref="D26:H26"/>
    <mergeCell ref="F199:I199"/>
    <mergeCell ref="F200:I200"/>
    <mergeCell ref="F201:I201"/>
    <mergeCell ref="F202:I202"/>
    <mergeCell ref="D99:H99"/>
    <mergeCell ref="D100:H100"/>
    <mergeCell ref="D101:H101"/>
    <mergeCell ref="D102:H102"/>
    <mergeCell ref="D103:H103"/>
    <mergeCell ref="F118:I118"/>
    <mergeCell ref="C110:E110"/>
    <mergeCell ref="C111:E111"/>
    <mergeCell ref="C193:E193"/>
    <mergeCell ref="C194:E194"/>
    <mergeCell ref="C195:E195"/>
    <mergeCell ref="F193:I193"/>
    <mergeCell ref="F194:I194"/>
    <mergeCell ref="F195:I195"/>
    <mergeCell ref="D187:H187"/>
    <mergeCell ref="F73:I73"/>
    <mergeCell ref="F74:I74"/>
    <mergeCell ref="F75:I75"/>
    <mergeCell ref="D94:H94"/>
    <mergeCell ref="D95:H95"/>
    <mergeCell ref="D96:H96"/>
    <mergeCell ref="D97:H97"/>
    <mergeCell ref="D92:H92"/>
    <mergeCell ref="D85:H85"/>
    <mergeCell ref="D86:H86"/>
    <mergeCell ref="C75:E75"/>
    <mergeCell ref="B77:I77"/>
    <mergeCell ref="D83:H83"/>
    <mergeCell ref="D84:H84"/>
    <mergeCell ref="D87:H87"/>
    <mergeCell ref="D88:H88"/>
    <mergeCell ref="D81:H81"/>
    <mergeCell ref="B78:I78"/>
    <mergeCell ref="A171:A188"/>
    <mergeCell ref="D172:H172"/>
    <mergeCell ref="D173:H173"/>
    <mergeCell ref="C211:E211"/>
    <mergeCell ref="F211:I211"/>
    <mergeCell ref="A190:A211"/>
    <mergeCell ref="B190:I190"/>
    <mergeCell ref="C191:E191"/>
    <mergeCell ref="F191:I191"/>
    <mergeCell ref="C192:E192"/>
    <mergeCell ref="F192:I192"/>
    <mergeCell ref="C207:E207"/>
    <mergeCell ref="F207:I207"/>
    <mergeCell ref="C208:E208"/>
    <mergeCell ref="F208:I208"/>
    <mergeCell ref="C209:E209"/>
    <mergeCell ref="F209:I209"/>
    <mergeCell ref="C210:E210"/>
    <mergeCell ref="B171:I171"/>
    <mergeCell ref="D175:H175"/>
    <mergeCell ref="C198:E198"/>
    <mergeCell ref="C199:E199"/>
    <mergeCell ref="C200:E200"/>
    <mergeCell ref="C201:E201"/>
    <mergeCell ref="D144:H144"/>
    <mergeCell ref="B170:I170"/>
    <mergeCell ref="F121:I121"/>
    <mergeCell ref="C122:E122"/>
    <mergeCell ref="F122:I122"/>
    <mergeCell ref="C123:E123"/>
    <mergeCell ref="F123:I123"/>
    <mergeCell ref="B107:I107"/>
    <mergeCell ref="C113:E113"/>
    <mergeCell ref="C114:E114"/>
    <mergeCell ref="C115:E115"/>
    <mergeCell ref="C116:E116"/>
    <mergeCell ref="D132:H132"/>
    <mergeCell ref="C128:E128"/>
    <mergeCell ref="F128:I128"/>
    <mergeCell ref="C109:E109"/>
    <mergeCell ref="F109:I109"/>
    <mergeCell ref="C119:E119"/>
    <mergeCell ref="F119:I119"/>
    <mergeCell ref="C120:E120"/>
    <mergeCell ref="F120:I120"/>
    <mergeCell ref="C121:E121"/>
    <mergeCell ref="F127:I127"/>
    <mergeCell ref="C163:E163"/>
    <mergeCell ref="F163:I163"/>
    <mergeCell ref="C164:E164"/>
    <mergeCell ref="C162:E162"/>
    <mergeCell ref="F149:I149"/>
    <mergeCell ref="F150:I150"/>
    <mergeCell ref="F157:I157"/>
    <mergeCell ref="F158:I158"/>
    <mergeCell ref="F159:I159"/>
    <mergeCell ref="F160:I160"/>
    <mergeCell ref="F161:I161"/>
    <mergeCell ref="F162:I162"/>
    <mergeCell ref="C158:E158"/>
    <mergeCell ref="A131:A144"/>
    <mergeCell ref="A168:J168"/>
    <mergeCell ref="D133:H133"/>
    <mergeCell ref="C108:E108"/>
    <mergeCell ref="F108:I108"/>
    <mergeCell ref="C124:E124"/>
    <mergeCell ref="F124:I124"/>
    <mergeCell ref="F113:I113"/>
    <mergeCell ref="F114:I114"/>
    <mergeCell ref="F115:I115"/>
    <mergeCell ref="F116:I116"/>
    <mergeCell ref="F117:I117"/>
    <mergeCell ref="C117:E117"/>
    <mergeCell ref="A106:A128"/>
    <mergeCell ref="B130:I130"/>
    <mergeCell ref="B131:I131"/>
    <mergeCell ref="B106:I106"/>
    <mergeCell ref="C125:E125"/>
    <mergeCell ref="F125:I125"/>
    <mergeCell ref="C126:E126"/>
    <mergeCell ref="F126:I126"/>
    <mergeCell ref="C127:E127"/>
    <mergeCell ref="C118:E118"/>
    <mergeCell ref="C112:E112"/>
    <mergeCell ref="J237:K237"/>
    <mergeCell ref="J238:K238"/>
    <mergeCell ref="J231:K231"/>
    <mergeCell ref="J236:K236"/>
    <mergeCell ref="J232:K232"/>
    <mergeCell ref="J234:K234"/>
    <mergeCell ref="J233:K233"/>
    <mergeCell ref="J235:K235"/>
    <mergeCell ref="J218:K218"/>
    <mergeCell ref="J219:K219"/>
    <mergeCell ref="J220:K220"/>
    <mergeCell ref="J230:K230"/>
    <mergeCell ref="J222:K222"/>
    <mergeCell ref="J223:K223"/>
    <mergeCell ref="J224:K224"/>
    <mergeCell ref="J225:K225"/>
    <mergeCell ref="J226:K226"/>
    <mergeCell ref="J227:K227"/>
    <mergeCell ref="J228:K228"/>
    <mergeCell ref="J229:K229"/>
    <mergeCell ref="J221:K221"/>
    <mergeCell ref="A78:A104"/>
    <mergeCell ref="A6:A30"/>
    <mergeCell ref="D93:H93"/>
    <mergeCell ref="D104:H104"/>
    <mergeCell ref="D89:H89"/>
    <mergeCell ref="D90:H90"/>
    <mergeCell ref="B6:I6"/>
    <mergeCell ref="B7:I7"/>
    <mergeCell ref="A54:A75"/>
    <mergeCell ref="C59:E59"/>
    <mergeCell ref="C60:E60"/>
    <mergeCell ref="C61:E61"/>
    <mergeCell ref="C62:E62"/>
    <mergeCell ref="C63:E63"/>
    <mergeCell ref="C64:E64"/>
    <mergeCell ref="C65:E65"/>
    <mergeCell ref="C66:E66"/>
    <mergeCell ref="C67:E67"/>
    <mergeCell ref="C68:E68"/>
    <mergeCell ref="C69:E69"/>
    <mergeCell ref="C70:E70"/>
    <mergeCell ref="F62:I62"/>
    <mergeCell ref="F63:I63"/>
    <mergeCell ref="F64:I64"/>
    <mergeCell ref="D8:H8"/>
    <mergeCell ref="D19:H19"/>
    <mergeCell ref="D30:H30"/>
    <mergeCell ref="D9:H9"/>
    <mergeCell ref="D10:H10"/>
    <mergeCell ref="D13:H13"/>
    <mergeCell ref="D12:H12"/>
    <mergeCell ref="D14:H14"/>
    <mergeCell ref="D15:H15"/>
    <mergeCell ref="D11:H11"/>
    <mergeCell ref="D21:H21"/>
    <mergeCell ref="D27:H27"/>
    <mergeCell ref="D28:H28"/>
    <mergeCell ref="D91:H91"/>
    <mergeCell ref="D82:H82"/>
    <mergeCell ref="D79:H79"/>
    <mergeCell ref="D80:H80"/>
    <mergeCell ref="C38:I38"/>
    <mergeCell ref="C36:I36"/>
    <mergeCell ref="C39:I39"/>
    <mergeCell ref="C33:I33"/>
    <mergeCell ref="C35:I35"/>
    <mergeCell ref="F55:I55"/>
    <mergeCell ref="F56:I56"/>
    <mergeCell ref="F57:I57"/>
    <mergeCell ref="F58:I58"/>
    <mergeCell ref="F59:I59"/>
    <mergeCell ref="F60:I60"/>
    <mergeCell ref="C57:E57"/>
    <mergeCell ref="C58:E58"/>
    <mergeCell ref="C50:I50"/>
    <mergeCell ref="C52:I52"/>
    <mergeCell ref="C34:I34"/>
    <mergeCell ref="C37:I37"/>
    <mergeCell ref="F65:I65"/>
    <mergeCell ref="F66:I66"/>
    <mergeCell ref="F67:I67"/>
    <mergeCell ref="A1:I1"/>
    <mergeCell ref="A2:I2"/>
    <mergeCell ref="A3:I3"/>
    <mergeCell ref="F151:I151"/>
    <mergeCell ref="F152:I152"/>
    <mergeCell ref="F153:I153"/>
    <mergeCell ref="F154:I154"/>
    <mergeCell ref="F155:I155"/>
    <mergeCell ref="F156:I156"/>
    <mergeCell ref="D135:H135"/>
    <mergeCell ref="D136:H136"/>
    <mergeCell ref="A4:I4"/>
    <mergeCell ref="B32:I32"/>
    <mergeCell ref="A32:A52"/>
    <mergeCell ref="C55:E55"/>
    <mergeCell ref="C56:E56"/>
    <mergeCell ref="C71:E71"/>
    <mergeCell ref="C72:E72"/>
    <mergeCell ref="C73:E73"/>
    <mergeCell ref="C74:E74"/>
    <mergeCell ref="F61:I61"/>
    <mergeCell ref="B54:I54"/>
    <mergeCell ref="D16:H16"/>
    <mergeCell ref="D17:H17"/>
    <mergeCell ref="C40:I40"/>
    <mergeCell ref="C42:I42"/>
    <mergeCell ref="C43:I43"/>
    <mergeCell ref="D18:H18"/>
    <mergeCell ref="D29:H29"/>
    <mergeCell ref="D20:H20"/>
    <mergeCell ref="F68:I68"/>
    <mergeCell ref="F69:I69"/>
    <mergeCell ref="F70:I70"/>
    <mergeCell ref="F71:I71"/>
    <mergeCell ref="F72:I72"/>
    <mergeCell ref="D137:H137"/>
    <mergeCell ref="D138:H138"/>
    <mergeCell ref="D139:H139"/>
    <mergeCell ref="D140:H140"/>
    <mergeCell ref="D141:H141"/>
    <mergeCell ref="D142:H142"/>
    <mergeCell ref="C216:C217"/>
    <mergeCell ref="D216:D217"/>
    <mergeCell ref="E216:E217"/>
    <mergeCell ref="F216:F217"/>
    <mergeCell ref="G217:G218"/>
    <mergeCell ref="H217:H218"/>
    <mergeCell ref="C167:E167"/>
    <mergeCell ref="F167:I167"/>
    <mergeCell ref="C196:E196"/>
    <mergeCell ref="C197:E197"/>
    <mergeCell ref="C165:E165"/>
    <mergeCell ref="F165:I165"/>
    <mergeCell ref="C166:E166"/>
    <mergeCell ref="F166:I166"/>
    <mergeCell ref="B215:K215"/>
    <mergeCell ref="A189:G189"/>
    <mergeCell ref="F210:I210"/>
    <mergeCell ref="I217:I218"/>
    <mergeCell ref="C149:E149"/>
    <mergeCell ref="C150:E150"/>
    <mergeCell ref="C151:E151"/>
    <mergeCell ref="C152:E152"/>
    <mergeCell ref="C153:E153"/>
    <mergeCell ref="C154:E154"/>
    <mergeCell ref="C155:E155"/>
    <mergeCell ref="C156:E156"/>
    <mergeCell ref="C202:E202"/>
    <mergeCell ref="C203:E203"/>
    <mergeCell ref="C204:E204"/>
    <mergeCell ref="C205:E205"/>
    <mergeCell ref="C206:E206"/>
    <mergeCell ref="F196:I196"/>
    <mergeCell ref="F197:I197"/>
    <mergeCell ref="F198:I198"/>
    <mergeCell ref="F164:I164"/>
    <mergeCell ref="F203:I203"/>
    <mergeCell ref="F204:I204"/>
    <mergeCell ref="F205:I205"/>
    <mergeCell ref="F206:I206"/>
    <mergeCell ref="C157:E157"/>
  </mergeCells>
  <conditionalFormatting sqref="B7">
    <cfRule type="colorScale" priority="63">
      <colorScale>
        <cfvo type="min"/>
        <cfvo type="percentile" val="50"/>
        <cfvo type="max"/>
        <color rgb="FFF8696B"/>
        <color rgb="FFFFEB84"/>
        <color rgb="FF63BE7B"/>
      </colorScale>
    </cfRule>
  </conditionalFormatting>
  <conditionalFormatting sqref="B54">
    <cfRule type="colorScale" priority="40">
      <colorScale>
        <cfvo type="min"/>
        <cfvo type="percentile" val="50"/>
        <cfvo type="max"/>
        <color rgb="FFF8696B"/>
        <color rgb="FFFFEB84"/>
        <color rgb="FF63BE7B"/>
      </colorScale>
    </cfRule>
  </conditionalFormatting>
  <conditionalFormatting sqref="B78">
    <cfRule type="colorScale" priority="53">
      <colorScale>
        <cfvo type="min"/>
        <cfvo type="percentile" val="50"/>
        <cfvo type="max"/>
        <color rgb="FFF8696B"/>
        <color rgb="FFFFEB84"/>
        <color rgb="FF63BE7B"/>
      </colorScale>
    </cfRule>
  </conditionalFormatting>
  <conditionalFormatting sqref="B106">
    <cfRule type="colorScale" priority="48">
      <colorScale>
        <cfvo type="min"/>
        <cfvo type="percentile" val="50"/>
        <cfvo type="max"/>
        <color rgb="FFF8696B"/>
        <color rgb="FFFFEB84"/>
        <color rgb="FF63BE7B"/>
      </colorScale>
    </cfRule>
  </conditionalFormatting>
  <conditionalFormatting sqref="B107">
    <cfRule type="colorScale" priority="1">
      <colorScale>
        <cfvo type="min"/>
        <cfvo type="percentile" val="50"/>
        <cfvo type="max"/>
        <color rgb="FFF8696B"/>
        <color rgb="FFFFEB84"/>
        <color rgb="FF63BE7B"/>
      </colorScale>
    </cfRule>
  </conditionalFormatting>
  <conditionalFormatting sqref="B131">
    <cfRule type="colorScale" priority="52">
      <colorScale>
        <cfvo type="min"/>
        <cfvo type="percentile" val="50"/>
        <cfvo type="max"/>
        <color rgb="FFF8696B"/>
        <color rgb="FFFFEB84"/>
        <color rgb="FF63BE7B"/>
      </colorScale>
    </cfRule>
  </conditionalFormatting>
  <conditionalFormatting sqref="B146">
    <cfRule type="colorScale" priority="45">
      <colorScale>
        <cfvo type="min"/>
        <cfvo type="percentile" val="50"/>
        <cfvo type="max"/>
        <color rgb="FFF8696B"/>
        <color rgb="FFFFEB84"/>
        <color rgb="FF63BE7B"/>
      </colorScale>
    </cfRule>
  </conditionalFormatting>
  <conditionalFormatting sqref="B171">
    <cfRule type="colorScale" priority="51">
      <colorScale>
        <cfvo type="min"/>
        <cfvo type="percentile" val="50"/>
        <cfvo type="max"/>
        <color rgb="FFF8696B"/>
        <color rgb="FFFFEB84"/>
        <color rgb="FF63BE7B"/>
      </colorScale>
    </cfRule>
  </conditionalFormatting>
  <conditionalFormatting sqref="B190">
    <cfRule type="colorScale" priority="42">
      <colorScale>
        <cfvo type="min"/>
        <cfvo type="percentile" val="50"/>
        <cfvo type="max"/>
        <color rgb="FFF8696B"/>
        <color rgb="FFFFEB84"/>
        <color rgb="FF63BE7B"/>
      </colorScale>
    </cfRule>
  </conditionalFormatting>
  <conditionalFormatting sqref="C10:C30">
    <cfRule type="cellIs" dxfId="37" priority="39" operator="equal">
      <formula>"Pertinent"</formula>
    </cfRule>
    <cfRule type="cellIs" dxfId="36" priority="38" operator="equal">
      <formula>"Non Pertinent"</formula>
    </cfRule>
  </conditionalFormatting>
  <conditionalFormatting sqref="C55">
    <cfRule type="colorScale" priority="84">
      <colorScale>
        <cfvo type="min"/>
        <cfvo type="percentile" val="50"/>
        <cfvo type="max"/>
        <color rgb="FFF8696B"/>
        <color rgb="FFFFEB84"/>
        <color rgb="FF63BE7B"/>
      </colorScale>
    </cfRule>
  </conditionalFormatting>
  <conditionalFormatting sqref="C86:C103">
    <cfRule type="cellIs" dxfId="35" priority="31" operator="equal">
      <formula>"Non Pertinent"</formula>
    </cfRule>
    <cfRule type="cellIs" dxfId="34" priority="32" operator="equal">
      <formula>"Pertinent"</formula>
    </cfRule>
  </conditionalFormatting>
  <conditionalFormatting sqref="C108">
    <cfRule type="colorScale" priority="50">
      <colorScale>
        <cfvo type="min"/>
        <cfvo type="percentile" val="50"/>
        <cfvo type="max"/>
        <color rgb="FFF8696B"/>
        <color rgb="FFFFEB84"/>
        <color rgb="FF63BE7B"/>
      </colorScale>
    </cfRule>
  </conditionalFormatting>
  <conditionalFormatting sqref="C133:C144">
    <cfRule type="cellIs" dxfId="33" priority="15" operator="equal">
      <formula>"Non Pertinent"</formula>
    </cfRule>
    <cfRule type="cellIs" dxfId="32" priority="16" operator="equal">
      <formula>"Pertinent"</formula>
    </cfRule>
  </conditionalFormatting>
  <conditionalFormatting sqref="C147">
    <cfRule type="colorScale" priority="47">
      <colorScale>
        <cfvo type="min"/>
        <cfvo type="percentile" val="50"/>
        <cfvo type="max"/>
        <color rgb="FFF8696B"/>
        <color rgb="FFFFEB84"/>
        <color rgb="FF63BE7B"/>
      </colorScale>
    </cfRule>
  </conditionalFormatting>
  <conditionalFormatting sqref="C173">
    <cfRule type="cellIs" dxfId="31" priority="23" operator="equal">
      <formula>"Non Pertinent"</formula>
    </cfRule>
    <cfRule type="cellIs" dxfId="30" priority="24" operator="equal">
      <formula>"Pertinent"</formula>
    </cfRule>
  </conditionalFormatting>
  <conditionalFormatting sqref="C175:C188">
    <cfRule type="cellIs" dxfId="29" priority="11" operator="equal">
      <formula>"Non Pertinent"</formula>
    </cfRule>
    <cfRule type="cellIs" dxfId="28" priority="12" operator="equal">
      <formula>"Pertinent"</formula>
    </cfRule>
  </conditionalFormatting>
  <conditionalFormatting sqref="C191">
    <cfRule type="colorScale" priority="44">
      <colorScale>
        <cfvo type="min"/>
        <cfvo type="percentile" val="50"/>
        <cfvo type="max"/>
        <color rgb="FFF8696B"/>
        <color rgb="FFFFEB84"/>
        <color rgb="FF63BE7B"/>
      </colorScale>
    </cfRule>
  </conditionalFormatting>
  <conditionalFormatting sqref="F55">
    <cfRule type="colorScale" priority="83">
      <colorScale>
        <cfvo type="min"/>
        <cfvo type="percentile" val="50"/>
        <cfvo type="max"/>
        <color rgb="FFF8696B"/>
        <color rgb="FFFFEB84"/>
        <color rgb="FF63BE7B"/>
      </colorScale>
    </cfRule>
  </conditionalFormatting>
  <conditionalFormatting sqref="F108">
    <cfRule type="colorScale" priority="49">
      <colorScale>
        <cfvo type="min"/>
        <cfvo type="percentile" val="50"/>
        <cfvo type="max"/>
        <color rgb="FFF8696B"/>
        <color rgb="FFFFEB84"/>
        <color rgb="FF63BE7B"/>
      </colorScale>
    </cfRule>
  </conditionalFormatting>
  <conditionalFormatting sqref="F147">
    <cfRule type="colorScale" priority="46">
      <colorScale>
        <cfvo type="min"/>
        <cfvo type="percentile" val="50"/>
        <cfvo type="max"/>
        <color rgb="FFF8696B"/>
        <color rgb="FFFFEB84"/>
        <color rgb="FF63BE7B"/>
      </colorScale>
    </cfRule>
  </conditionalFormatting>
  <conditionalFormatting sqref="F191">
    <cfRule type="colorScale" priority="43">
      <colorScale>
        <cfvo type="min"/>
        <cfvo type="percentile" val="50"/>
        <cfvo type="max"/>
        <color rgb="FFF8696B"/>
        <color rgb="FFFFEB84"/>
        <color rgb="FF63BE7B"/>
      </colorScale>
    </cfRule>
  </conditionalFormatting>
  <conditionalFormatting sqref="G219:G238">
    <cfRule type="expression" dxfId="27" priority="6">
      <formula>I219="oui"</formula>
    </cfRule>
  </conditionalFormatting>
  <conditionalFormatting sqref="G219:H238">
    <cfRule type="expression" dxfId="26" priority="4">
      <formula>H219="oui"</formula>
    </cfRule>
  </conditionalFormatting>
  <conditionalFormatting sqref="G216:I216">
    <cfRule type="colorScale" priority="41">
      <colorScale>
        <cfvo type="min"/>
        <cfvo type="percentile" val="50"/>
        <cfvo type="max"/>
        <color rgb="FFF8696B"/>
        <color rgb="FFFFEB84"/>
        <color rgb="FF63BE7B"/>
      </colorScale>
    </cfRule>
  </conditionalFormatting>
  <conditionalFormatting sqref="G217:I217">
    <cfRule type="colorScale" priority="74">
      <colorScale>
        <cfvo type="min"/>
        <cfvo type="percentile" val="50"/>
        <cfvo type="max"/>
        <color rgb="FFF8696B"/>
        <color rgb="FFFFEB84"/>
        <color rgb="FF63BE7B"/>
      </colorScale>
    </cfRule>
  </conditionalFormatting>
  <conditionalFormatting sqref="H219:I238">
    <cfRule type="expression" dxfId="25" priority="2">
      <formula>G219="oui"</formula>
    </cfRule>
  </conditionalFormatting>
  <conditionalFormatting sqref="I9:I11 I13 I16">
    <cfRule type="cellIs" dxfId="24" priority="36" operator="equal">
      <formula>"Non Pertinent"</formula>
    </cfRule>
    <cfRule type="cellIs" dxfId="23" priority="37" operator="equal">
      <formula>"Pertinent"</formula>
    </cfRule>
  </conditionalFormatting>
  <conditionalFormatting sqref="I21:I30">
    <cfRule type="cellIs" dxfId="22" priority="20" operator="equal">
      <formula>"Pertinent"</formula>
    </cfRule>
    <cfRule type="cellIs" dxfId="21" priority="19" operator="equal">
      <formula>"Non Pertinent"</formula>
    </cfRule>
  </conditionalFormatting>
  <conditionalFormatting sqref="I80:I90">
    <cfRule type="cellIs" dxfId="20" priority="29" operator="equal">
      <formula>"Non Pertinent"</formula>
    </cfRule>
    <cfRule type="cellIs" dxfId="19" priority="30" operator="equal">
      <formula>"Pertinent"</formula>
    </cfRule>
  </conditionalFormatting>
  <conditionalFormatting sqref="I95:I104">
    <cfRule type="cellIs" dxfId="18" priority="18" operator="equal">
      <formula>"Pertinent"</formula>
    </cfRule>
    <cfRule type="cellIs" dxfId="17" priority="17" operator="equal">
      <formula>"Non Pertinent"</formula>
    </cfRule>
  </conditionalFormatting>
  <conditionalFormatting sqref="I133:I144">
    <cfRule type="cellIs" dxfId="16" priority="14" operator="equal">
      <formula>"Pertinent"</formula>
    </cfRule>
    <cfRule type="cellIs" dxfId="15" priority="13" operator="equal">
      <formula>"Non Pertinent"</formula>
    </cfRule>
  </conditionalFormatting>
  <conditionalFormatting sqref="I174">
    <cfRule type="cellIs" dxfId="14" priority="22" operator="equal">
      <formula>"Pertinent"</formula>
    </cfRule>
    <cfRule type="cellIs" dxfId="13" priority="21" operator="equal">
      <formula>"Non Pertinent"</formula>
    </cfRule>
  </conditionalFormatting>
  <conditionalFormatting sqref="I179:I188">
    <cfRule type="cellIs" dxfId="12" priority="10" operator="equal">
      <formula>"Pertinent"</formula>
    </cfRule>
    <cfRule type="cellIs" dxfId="11" priority="9" operator="equal">
      <formula>"Non Pertinent"</formula>
    </cfRule>
  </conditionalFormatting>
  <conditionalFormatting sqref="I219:I238">
    <cfRule type="expression" dxfId="10" priority="3">
      <formula>G219="oui"</formula>
    </cfRule>
  </conditionalFormatting>
  <hyperlinks>
    <hyperlink ref="B6:I6" location="'Définition des termes'!A2" display="1. Caractéristiques de mes clients (clients = preneurs d'assurance, mandataires, bénéficiaires effectifs, bénéficiaires contractuels (en ce compris leurs éventuels bénéficiaires effectifs))"/>
    <hyperlink ref="B10" location="'Définition des termes'!A3" display="Le client est domicilié, réside ou est établi dans un pays tiers à haut risque"/>
    <hyperlink ref="B12" location="'Définition des termes'!A4" display="Le client réside, a des liens personnels effectifs ou exerce ses principales activités dans un pays faisant l’objet de sanctions, d’embargos ou d’autres mesures similaires imposés, par exemple, par l’Union européenne ou par les Nations unies"/>
    <hyperlink ref="B15" location="'Définition des termes'!A5" display="Le client présente un lien quelconque (par la relation d'affaires elle-même ou par l'opération) avec un pays tiers identifié comme étant un &quot;paradis fiscal&quot; "/>
    <hyperlink ref="B17" location="'Définition des termes'!A6" display="Le client, le mandataire du client ou son bénéficiaire effectif est une PPE, un membre de la famille d'une PPE ou une personne connue pour être étroitement associée à une PPE"/>
  </hyperlinks>
  <pageMargins left="0.70866141732283472" right="0.70866141732283472" top="0.74803149606299213" bottom="0.74803149606299213" header="0.31496062992125984" footer="0.31496062992125984"/>
  <pageSetup paperSize="8" scale="70" orientation="landscape"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Sheet1!$A$1:$A$2</xm:f>
          </x14:formula1>
          <xm:sqref>I80:I104 I21:I30 C80:C104 I173:I188 I9:I11 I13 I16 C133:C144 I133:I144 C173:C188 C10:C30</xm:sqref>
        </x14:dataValidation>
        <x14:dataValidation type="list" allowBlank="1" showInputMessage="1" showErrorMessage="1">
          <x14:formula1>
            <xm:f>Sheet1!$A$4:$A$6</xm:f>
          </x14:formula1>
          <xm:sqref>C148:E167 D71:E75 C56:C75 D56:E56 C192:E211</xm:sqref>
        </x14:dataValidation>
        <x14:dataValidation type="list" allowBlank="1" showInputMessage="1" showErrorMessage="1">
          <x14:formula1>
            <xm:f>Sheet1!$A$8:$A$11</xm:f>
          </x14:formula1>
          <xm:sqref>D119:E128 D109:E109 C109:C128</xm:sqref>
        </x14:dataValidation>
        <x14:dataValidation type="list" allowBlank="1" showInputMessage="1" showErrorMessage="1">
          <x14:formula1>
            <xm:f>Sheet1!$A$13</xm:f>
          </x14:formula1>
          <xm:sqref>G219:I238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14"/>
  <sheetViews>
    <sheetView workbookViewId="0">
      <selection activeCell="A15" sqref="A15"/>
    </sheetView>
  </sheetViews>
  <sheetFormatPr defaultRowHeight="15" x14ac:dyDescent="0.25"/>
  <sheetData>
    <row r="1" spans="1:1" x14ac:dyDescent="0.25">
      <c r="A1" t="s">
        <v>107</v>
      </c>
    </row>
    <row r="2" spans="1:1" x14ac:dyDescent="0.25">
      <c r="A2" t="s">
        <v>108</v>
      </c>
    </row>
    <row r="4" spans="1:1" x14ac:dyDescent="0.25">
      <c r="A4" t="s">
        <v>135</v>
      </c>
    </row>
    <row r="5" spans="1:1" x14ac:dyDescent="0.25">
      <c r="A5" t="s">
        <v>136</v>
      </c>
    </row>
    <row r="6" spans="1:1" x14ac:dyDescent="0.25">
      <c r="A6" s="66" t="s">
        <v>137</v>
      </c>
    </row>
    <row r="8" spans="1:1" x14ac:dyDescent="0.25">
      <c r="A8" t="s">
        <v>121</v>
      </c>
    </row>
    <row r="9" spans="1:1" x14ac:dyDescent="0.25">
      <c r="A9" t="s">
        <v>135</v>
      </c>
    </row>
    <row r="10" spans="1:1" x14ac:dyDescent="0.25">
      <c r="A10" t="s">
        <v>136</v>
      </c>
    </row>
    <row r="11" spans="1:1" x14ac:dyDescent="0.25">
      <c r="A11" s="66" t="s">
        <v>137</v>
      </c>
    </row>
    <row r="13" spans="1:1" x14ac:dyDescent="0.25">
      <c r="A13" t="s">
        <v>186</v>
      </c>
    </row>
    <row r="14" spans="1:1" x14ac:dyDescent="0.25">
      <c r="A14" t="s">
        <v>187</v>
      </c>
    </row>
  </sheetData>
  <sheetProtection algorithmName="SHA-512" hashValue="dK9S+N/y7o2xG2s9KtSgnEy1LoRZEH2X8/v89tkiANbo4U4w3osggOWQlNfV7nkPv56tAxs9uknQdw6d5e91Iw==" saltValue="s1vFOWGrol+ejPZLc52r4Q==" spinCount="100000"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B294"/>
  <sheetViews>
    <sheetView showGridLines="0" topLeftCell="A232" zoomScaleNormal="100" workbookViewId="0">
      <selection activeCell="J237" sqref="J237"/>
    </sheetView>
  </sheetViews>
  <sheetFormatPr defaultRowHeight="15" x14ac:dyDescent="0.25"/>
  <cols>
    <col min="1" max="1" width="4" style="75" customWidth="1"/>
    <col min="2" max="2" width="4.28515625" customWidth="1"/>
    <col min="14" max="14" width="9.28515625"/>
    <col min="16" max="16" width="9.28515625" style="50"/>
    <col min="17" max="17" width="9.28515625"/>
  </cols>
  <sheetData>
    <row r="1" spans="1:46" ht="21" x14ac:dyDescent="0.25">
      <c r="A1" s="233" t="s">
        <v>220</v>
      </c>
      <c r="B1" s="234"/>
      <c r="C1" s="234"/>
      <c r="D1" s="234"/>
      <c r="E1" s="234"/>
      <c r="F1" s="234"/>
      <c r="G1" s="234"/>
      <c r="H1" s="234"/>
      <c r="I1" s="234"/>
      <c r="J1" s="234"/>
      <c r="K1" s="234"/>
      <c r="L1" s="234"/>
      <c r="M1" s="234"/>
      <c r="N1" s="234"/>
      <c r="O1" s="235"/>
      <c r="P1" s="94"/>
      <c r="Q1" s="94"/>
      <c r="R1" s="94"/>
      <c r="S1" s="94"/>
      <c r="T1" s="94"/>
      <c r="U1" s="94"/>
      <c r="V1" s="94"/>
      <c r="W1" s="94"/>
      <c r="X1" s="94"/>
      <c r="Y1" s="94"/>
      <c r="Z1" s="94"/>
      <c r="AA1" s="94"/>
      <c r="AB1" s="94"/>
      <c r="AC1" s="94"/>
      <c r="AD1" s="94"/>
      <c r="AE1" s="94"/>
      <c r="AF1" s="94"/>
      <c r="AG1" s="94"/>
      <c r="AH1" s="94"/>
      <c r="AI1" s="94"/>
      <c r="AJ1" s="94"/>
      <c r="AK1" s="94"/>
      <c r="AL1" s="94"/>
      <c r="AM1" s="94"/>
      <c r="AN1" s="94"/>
      <c r="AO1" s="94"/>
      <c r="AP1" s="94"/>
      <c r="AQ1" s="94"/>
      <c r="AR1" s="94"/>
      <c r="AS1" s="94"/>
      <c r="AT1" s="94"/>
    </row>
    <row r="2" spans="1:46" ht="21" x14ac:dyDescent="0.25">
      <c r="A2" s="236"/>
      <c r="B2" s="237"/>
      <c r="C2" s="237"/>
      <c r="D2" s="237"/>
      <c r="E2" s="237"/>
      <c r="F2" s="237"/>
      <c r="G2" s="237"/>
      <c r="H2" s="237"/>
      <c r="I2" s="237"/>
      <c r="J2" s="237"/>
      <c r="K2" s="237"/>
      <c r="L2" s="237"/>
      <c r="M2" s="237"/>
      <c r="N2" s="237"/>
      <c r="O2" s="238"/>
      <c r="P2" s="94"/>
      <c r="Q2" s="94"/>
      <c r="R2" s="94"/>
      <c r="S2" s="94"/>
      <c r="T2" s="94"/>
      <c r="U2" s="94"/>
      <c r="V2" s="94"/>
      <c r="W2" s="94"/>
      <c r="X2" s="94"/>
      <c r="Y2" s="94"/>
      <c r="Z2" s="94"/>
      <c r="AA2" s="94"/>
      <c r="AB2" s="94"/>
      <c r="AC2" s="94"/>
      <c r="AD2" s="94"/>
      <c r="AE2" s="94"/>
      <c r="AF2" s="94"/>
      <c r="AG2" s="94"/>
      <c r="AH2" s="94"/>
      <c r="AI2" s="94"/>
      <c r="AJ2" s="94"/>
      <c r="AK2" s="94"/>
      <c r="AL2" s="94"/>
      <c r="AM2" s="94"/>
      <c r="AN2" s="94"/>
      <c r="AO2" s="94"/>
      <c r="AP2" s="94"/>
      <c r="AQ2" s="94"/>
      <c r="AR2" s="94"/>
      <c r="AS2" s="94"/>
      <c r="AT2" s="94"/>
    </row>
    <row r="3" spans="1:46" ht="21.75" thickBot="1" x14ac:dyDescent="0.3">
      <c r="A3" s="239"/>
      <c r="B3" s="240"/>
      <c r="C3" s="240"/>
      <c r="D3" s="240"/>
      <c r="E3" s="240"/>
      <c r="F3" s="240"/>
      <c r="G3" s="240"/>
      <c r="H3" s="240"/>
      <c r="I3" s="240"/>
      <c r="J3" s="240"/>
      <c r="K3" s="240"/>
      <c r="L3" s="240"/>
      <c r="M3" s="240"/>
      <c r="N3" s="240"/>
      <c r="O3" s="241"/>
      <c r="P3" s="94"/>
      <c r="Q3" s="94"/>
      <c r="R3" s="94"/>
      <c r="S3" s="94"/>
      <c r="T3" s="94"/>
      <c r="U3" s="94"/>
      <c r="V3" s="94"/>
      <c r="W3" s="94"/>
      <c r="X3" s="94"/>
      <c r="Y3" s="94"/>
      <c r="Z3" s="94"/>
      <c r="AA3" s="94"/>
      <c r="AB3" s="94"/>
      <c r="AC3" s="94"/>
      <c r="AD3" s="94"/>
      <c r="AE3" s="94"/>
      <c r="AF3" s="94"/>
      <c r="AG3" s="94"/>
      <c r="AH3" s="94"/>
      <c r="AI3" s="94"/>
      <c r="AJ3" s="94"/>
      <c r="AK3" s="94"/>
      <c r="AL3" s="94"/>
      <c r="AM3" s="94"/>
      <c r="AN3" s="94"/>
      <c r="AO3" s="94"/>
      <c r="AP3" s="94"/>
      <c r="AQ3" s="94"/>
      <c r="AR3" s="94"/>
      <c r="AS3" s="94"/>
      <c r="AT3" s="94"/>
    </row>
    <row r="4" spans="1:46" x14ac:dyDescent="0.25">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row>
    <row r="5" spans="1:46" x14ac:dyDescent="0.25">
      <c r="A5" s="75">
        <v>1</v>
      </c>
      <c r="B5" s="78" t="s">
        <v>174</v>
      </c>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row>
    <row r="6" spans="1:46" x14ac:dyDescent="0.25">
      <c r="Q6" s="50"/>
      <c r="R6" s="50"/>
      <c r="S6" s="50"/>
      <c r="T6" s="50"/>
      <c r="U6" s="50"/>
      <c r="V6" s="50"/>
      <c r="W6" s="50"/>
      <c r="X6" s="50"/>
      <c r="Y6" s="50"/>
      <c r="Z6" s="50"/>
      <c r="AA6" s="50"/>
      <c r="AB6" s="50"/>
      <c r="AC6" s="50"/>
      <c r="AD6" s="50"/>
      <c r="AE6" s="50"/>
      <c r="AF6" s="50"/>
      <c r="AG6" s="50"/>
      <c r="AH6" s="50"/>
      <c r="AI6" s="50"/>
      <c r="AJ6" s="50"/>
      <c r="AK6" s="50"/>
      <c r="AL6" s="50"/>
      <c r="AM6" s="50"/>
      <c r="AN6" s="50"/>
      <c r="AO6" s="50"/>
      <c r="AP6" s="50"/>
      <c r="AQ6" s="50"/>
      <c r="AR6" s="50"/>
      <c r="AS6" s="50"/>
    </row>
    <row r="7" spans="1:46" s="76" customFormat="1" x14ac:dyDescent="0.25">
      <c r="A7" s="74"/>
      <c r="B7" s="76" t="s">
        <v>177</v>
      </c>
      <c r="C7" s="81" t="s">
        <v>184</v>
      </c>
      <c r="P7" s="95"/>
      <c r="Q7" s="95"/>
      <c r="R7" s="95"/>
      <c r="S7" s="95"/>
      <c r="T7" s="95"/>
      <c r="U7" s="95"/>
      <c r="V7" s="95"/>
      <c r="W7" s="95"/>
      <c r="X7" s="95"/>
      <c r="Y7" s="95"/>
      <c r="Z7" s="95"/>
      <c r="AA7" s="95"/>
      <c r="AB7" s="95"/>
      <c r="AC7" s="95"/>
      <c r="AD7" s="95"/>
      <c r="AE7" s="95"/>
      <c r="AF7" s="95"/>
      <c r="AG7" s="95"/>
      <c r="AH7" s="95"/>
      <c r="AI7" s="95"/>
      <c r="AJ7" s="95"/>
      <c r="AK7" s="95"/>
      <c r="AL7" s="95"/>
      <c r="AM7" s="95"/>
      <c r="AN7" s="95"/>
      <c r="AO7" s="95"/>
      <c r="AP7" s="95"/>
      <c r="AQ7" s="95"/>
      <c r="AR7" s="95"/>
      <c r="AS7" s="95"/>
    </row>
    <row r="8" spans="1:46" ht="15.75" thickBot="1" x14ac:dyDescent="0.3">
      <c r="Q8" s="50"/>
      <c r="R8" s="50"/>
      <c r="S8" s="50"/>
      <c r="T8" s="50"/>
      <c r="U8" s="50"/>
      <c r="V8" s="50"/>
      <c r="W8" s="50"/>
      <c r="X8" s="50"/>
      <c r="Y8" s="50"/>
      <c r="Z8" s="50"/>
      <c r="AA8" s="50"/>
      <c r="AB8" s="50"/>
      <c r="AC8" s="50"/>
      <c r="AD8" s="50"/>
      <c r="AE8" s="50"/>
      <c r="AF8" s="50"/>
      <c r="AG8" s="50"/>
      <c r="AH8" s="50"/>
      <c r="AI8" s="50"/>
      <c r="AJ8" s="50"/>
      <c r="AK8" s="50"/>
      <c r="AL8" s="50"/>
      <c r="AM8" s="50"/>
      <c r="AN8" s="50"/>
      <c r="AO8" s="50"/>
      <c r="AP8" s="50"/>
      <c r="AQ8" s="50"/>
      <c r="AR8" s="50"/>
      <c r="AS8" s="50"/>
    </row>
    <row r="9" spans="1:46" ht="15.75" thickBot="1" x14ac:dyDescent="0.3">
      <c r="C9" t="s">
        <v>228</v>
      </c>
      <c r="J9" s="85">
        <f>+'évaluation globale des risques'!BB9+'évaluation globale des risques'!BD21</f>
        <v>15</v>
      </c>
      <c r="Q9" s="50"/>
      <c r="R9" s="50"/>
      <c r="S9" s="50"/>
      <c r="T9" s="50"/>
      <c r="U9" s="50"/>
      <c r="V9" s="50"/>
      <c r="W9" s="50"/>
      <c r="X9" s="50"/>
      <c r="Y9" s="50"/>
      <c r="Z9" s="50"/>
      <c r="AA9" s="50"/>
      <c r="AB9" s="50"/>
      <c r="AC9" s="50"/>
      <c r="AD9" s="50"/>
      <c r="AE9" s="50"/>
      <c r="AF9" s="50"/>
      <c r="AG9" s="50"/>
      <c r="AH9" s="50"/>
      <c r="AI9" s="50"/>
      <c r="AJ9" s="50"/>
      <c r="AK9" s="50"/>
      <c r="AL9" s="50"/>
      <c r="AM9" s="50"/>
      <c r="AN9" s="50"/>
      <c r="AO9" s="50"/>
      <c r="AP9" s="50"/>
      <c r="AQ9" s="50"/>
      <c r="AR9" s="50"/>
      <c r="AS9" s="50"/>
    </row>
    <row r="10" spans="1:46" x14ac:dyDescent="0.25">
      <c r="Q10" s="50"/>
      <c r="R10" s="50"/>
      <c r="S10" s="50"/>
      <c r="T10" s="50"/>
      <c r="U10" s="50"/>
      <c r="V10" s="50"/>
      <c r="W10" s="50"/>
      <c r="X10" s="50"/>
      <c r="Y10" s="50"/>
      <c r="Z10" s="50"/>
      <c r="AA10" s="50"/>
      <c r="AB10" s="50"/>
      <c r="AC10" s="50"/>
      <c r="AD10" s="50"/>
      <c r="AE10" s="50"/>
      <c r="AF10" s="50"/>
      <c r="AG10" s="50"/>
      <c r="AH10" s="50"/>
      <c r="AI10" s="50"/>
      <c r="AJ10" s="50"/>
      <c r="AK10" s="50"/>
      <c r="AL10" s="50"/>
      <c r="AM10" s="50"/>
      <c r="AN10" s="50"/>
      <c r="AO10" s="50"/>
      <c r="AP10" s="50"/>
      <c r="AQ10" s="50"/>
      <c r="AR10" s="50"/>
      <c r="AS10" s="50"/>
    </row>
    <row r="11" spans="1:46" x14ac:dyDescent="0.25">
      <c r="D11" t="s">
        <v>222</v>
      </c>
      <c r="K11">
        <f>+J9-K12</f>
        <v>0</v>
      </c>
      <c r="L11" s="80">
        <f>+K11/$J$9</f>
        <v>0</v>
      </c>
      <c r="Q11" s="50"/>
      <c r="R11" s="50"/>
      <c r="S11" s="50"/>
      <c r="T11" s="50"/>
      <c r="U11" s="50"/>
      <c r="V11" s="50"/>
      <c r="W11" s="50"/>
      <c r="X11" s="50"/>
      <c r="Y11" s="50"/>
      <c r="Z11" s="50"/>
      <c r="AA11" s="50"/>
      <c r="AB11" s="50"/>
      <c r="AC11" s="50"/>
      <c r="AD11" s="50"/>
      <c r="AE11" s="50"/>
      <c r="AF11" s="50"/>
      <c r="AG11" s="50"/>
      <c r="AH11" s="50"/>
      <c r="AI11" s="50"/>
      <c r="AJ11" s="50"/>
      <c r="AK11" s="50"/>
      <c r="AL11" s="50"/>
      <c r="AM11" s="50"/>
      <c r="AN11" s="50"/>
      <c r="AO11" s="50"/>
      <c r="AP11" s="50"/>
      <c r="AQ11" s="50"/>
      <c r="AR11" s="50"/>
      <c r="AS11" s="50"/>
    </row>
    <row r="12" spans="1:46" x14ac:dyDescent="0.25">
      <c r="D12" t="s">
        <v>223</v>
      </c>
      <c r="K12">
        <f>+'évaluation globale des risques'!BB11+'évaluation globale des risques'!BG21+'évaluation globale des risques'!BI21</f>
        <v>15</v>
      </c>
      <c r="L12" s="80">
        <f>+K12/$J$9</f>
        <v>1</v>
      </c>
      <c r="Q12" s="50"/>
      <c r="R12" s="50"/>
      <c r="S12" s="50"/>
      <c r="T12" s="50"/>
      <c r="U12" s="50"/>
      <c r="V12" s="50"/>
      <c r="W12" s="50"/>
      <c r="X12" s="50"/>
      <c r="Y12" s="50"/>
      <c r="Z12" s="50"/>
      <c r="AA12" s="50"/>
      <c r="AB12" s="50"/>
      <c r="AC12" s="50"/>
      <c r="AD12" s="50"/>
      <c r="AE12" s="50"/>
      <c r="AF12" s="50"/>
      <c r="AG12" s="50"/>
      <c r="AH12" s="50"/>
      <c r="AI12" s="50"/>
      <c r="AJ12" s="50"/>
      <c r="AK12" s="50"/>
      <c r="AL12" s="50"/>
      <c r="AM12" s="50"/>
      <c r="AN12" s="50"/>
      <c r="AO12" s="50"/>
      <c r="AP12" s="50"/>
      <c r="AQ12" s="50"/>
      <c r="AR12" s="50"/>
      <c r="AS12" s="50"/>
    </row>
    <row r="13" spans="1:46" ht="15.75" thickBot="1" x14ac:dyDescent="0.3">
      <c r="Q13" s="50"/>
      <c r="R13" s="50"/>
      <c r="S13" s="50"/>
      <c r="T13" s="50"/>
      <c r="U13" s="50"/>
      <c r="V13" s="50"/>
      <c r="W13" s="50"/>
      <c r="X13" s="50"/>
      <c r="Y13" s="50"/>
      <c r="Z13" s="50"/>
      <c r="AA13" s="50"/>
      <c r="AB13" s="50"/>
      <c r="AC13" s="50"/>
      <c r="AD13" s="50"/>
      <c r="AE13" s="50"/>
      <c r="AF13" s="50"/>
      <c r="AG13" s="50"/>
      <c r="AH13" s="50"/>
      <c r="AI13" s="50"/>
      <c r="AJ13" s="50"/>
      <c r="AK13" s="50"/>
      <c r="AL13" s="50"/>
      <c r="AM13" s="50"/>
      <c r="AN13" s="50"/>
      <c r="AO13" s="50"/>
      <c r="AP13" s="50"/>
      <c r="AQ13" s="50"/>
      <c r="AR13" s="50"/>
      <c r="AS13" s="50"/>
    </row>
    <row r="14" spans="1:46" ht="15.75" thickBot="1" x14ac:dyDescent="0.3">
      <c r="C14" t="s">
        <v>188</v>
      </c>
      <c r="J14" s="102">
        <f>+'évaluation globale des risques'!BA21+'évaluation globale des risques'!BC21</f>
        <v>0</v>
      </c>
      <c r="Q14" s="50"/>
      <c r="R14" s="50"/>
      <c r="S14" s="50"/>
      <c r="T14" s="50"/>
      <c r="U14" s="50"/>
      <c r="V14" s="50"/>
      <c r="W14" s="50"/>
      <c r="X14" s="50"/>
      <c r="Y14" s="50"/>
      <c r="Z14" s="50"/>
      <c r="AA14" s="50"/>
      <c r="AB14" s="50"/>
      <c r="AC14" s="50"/>
      <c r="AD14" s="50"/>
      <c r="AE14" s="50"/>
      <c r="AF14" s="50"/>
      <c r="AG14" s="50"/>
      <c r="AH14" s="50"/>
      <c r="AI14" s="50"/>
      <c r="AJ14" s="50"/>
      <c r="AK14" s="50"/>
      <c r="AL14" s="50"/>
      <c r="AM14" s="50"/>
      <c r="AN14" s="50"/>
      <c r="AO14" s="50"/>
      <c r="AP14" s="50"/>
      <c r="AQ14" s="50"/>
      <c r="AR14" s="50"/>
      <c r="AS14" s="50"/>
    </row>
    <row r="15" spans="1:46" x14ac:dyDescent="0.25">
      <c r="I15" s="84"/>
      <c r="Q15" s="50"/>
      <c r="R15" s="50"/>
      <c r="S15" s="50"/>
      <c r="T15" s="50"/>
      <c r="U15" s="50"/>
      <c r="V15" s="50"/>
      <c r="W15" s="50"/>
      <c r="X15" s="50"/>
      <c r="Y15" s="50"/>
      <c r="Z15" s="50"/>
      <c r="AA15" s="50"/>
      <c r="AB15" s="50"/>
      <c r="AC15" s="50"/>
      <c r="AD15" s="50"/>
      <c r="AE15" s="50"/>
      <c r="AF15" s="50"/>
      <c r="AG15" s="50"/>
      <c r="AH15" s="50"/>
      <c r="AI15" s="50"/>
      <c r="AJ15" s="50"/>
      <c r="AK15" s="50"/>
      <c r="AL15" s="50"/>
      <c r="AM15" s="50"/>
      <c r="AN15" s="50"/>
      <c r="AO15" s="50"/>
      <c r="AP15" s="50"/>
      <c r="AQ15" s="50"/>
      <c r="AR15" s="50"/>
      <c r="AS15" s="50"/>
    </row>
    <row r="16" spans="1:46" s="76" customFormat="1" x14ac:dyDescent="0.25">
      <c r="A16" s="74"/>
      <c r="B16" s="76" t="s">
        <v>183</v>
      </c>
      <c r="C16" s="81" t="s">
        <v>178</v>
      </c>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95"/>
      <c r="AP16" s="95"/>
      <c r="AQ16" s="95"/>
      <c r="AR16" s="95"/>
      <c r="AS16" s="95"/>
    </row>
    <row r="17" spans="17:49" x14ac:dyDescent="0.25">
      <c r="Q17" s="50"/>
      <c r="R17" s="50"/>
      <c r="S17" s="50"/>
      <c r="T17" s="50"/>
      <c r="U17" s="50"/>
      <c r="V17" s="50"/>
      <c r="W17" s="50"/>
      <c r="X17" s="50"/>
      <c r="Y17" s="50"/>
      <c r="Z17" s="50"/>
      <c r="AA17" s="50"/>
      <c r="AB17" s="50"/>
      <c r="AC17" s="50"/>
      <c r="AD17" s="50"/>
      <c r="AE17" s="50"/>
      <c r="AF17" s="50"/>
      <c r="AG17" s="50"/>
      <c r="AH17" s="50"/>
      <c r="AI17" s="50"/>
      <c r="AJ17" s="50"/>
      <c r="AK17" s="50"/>
      <c r="AL17" s="50"/>
      <c r="AM17" s="50"/>
      <c r="AN17" s="50"/>
      <c r="AO17" s="50"/>
      <c r="AP17" s="50"/>
      <c r="AQ17" s="50"/>
      <c r="AR17" s="50"/>
      <c r="AS17" s="50"/>
      <c r="AV17" t="s">
        <v>179</v>
      </c>
      <c r="AW17" t="s">
        <v>180</v>
      </c>
    </row>
    <row r="18" spans="17:49" x14ac:dyDescent="0.25">
      <c r="Q18" s="50"/>
      <c r="R18" s="50"/>
      <c r="S18" s="50"/>
      <c r="T18" s="50"/>
      <c r="U18" s="50"/>
      <c r="V18" s="50"/>
      <c r="W18" s="50"/>
      <c r="X18" s="50"/>
      <c r="Y18" s="50"/>
      <c r="Z18" s="50"/>
      <c r="AA18" s="50"/>
      <c r="AB18" s="50"/>
      <c r="AC18" s="50"/>
      <c r="AD18" s="50"/>
      <c r="AE18" s="50"/>
      <c r="AF18" s="50"/>
      <c r="AG18" s="50"/>
      <c r="AH18" s="50"/>
      <c r="AI18" s="50"/>
      <c r="AJ18" s="50"/>
      <c r="AK18" s="50"/>
      <c r="AL18" s="50"/>
      <c r="AM18" s="50"/>
      <c r="AN18" s="50"/>
      <c r="AO18" s="50"/>
      <c r="AP18" s="50"/>
      <c r="AQ18" s="50"/>
      <c r="AR18" s="50"/>
      <c r="AS18" s="50"/>
      <c r="AU18" t="s">
        <v>181</v>
      </c>
      <c r="AV18">
        <f>+'évaluation globale des risques'!AU9+'évaluation globale des risques'!AU11</f>
        <v>0</v>
      </c>
      <c r="AW18">
        <f>+'évaluation globale des risques'!AV9+'évaluation globale des risques'!AV11</f>
        <v>0</v>
      </c>
    </row>
    <row r="19" spans="17:49" x14ac:dyDescent="0.25">
      <c r="Q19" s="50"/>
      <c r="R19" s="50"/>
      <c r="S19" s="50"/>
      <c r="T19" s="50"/>
      <c r="U19" s="50"/>
      <c r="V19" s="50"/>
      <c r="W19" s="50"/>
      <c r="X19" s="50"/>
      <c r="Y19" s="50"/>
      <c r="Z19" s="50"/>
      <c r="AA19" s="50"/>
      <c r="AB19" s="50"/>
      <c r="AC19" s="50"/>
      <c r="AD19" s="50"/>
      <c r="AE19" s="50"/>
      <c r="AF19" s="50"/>
      <c r="AG19" s="50"/>
      <c r="AH19" s="50"/>
      <c r="AI19" s="50"/>
      <c r="AJ19" s="50"/>
      <c r="AK19" s="50"/>
      <c r="AL19" s="50"/>
      <c r="AM19" s="50"/>
      <c r="AN19" s="50"/>
      <c r="AO19" s="50"/>
      <c r="AP19" s="50"/>
      <c r="AQ19" s="50"/>
      <c r="AR19" s="50"/>
      <c r="AS19" s="50"/>
      <c r="AU19" t="s">
        <v>182</v>
      </c>
      <c r="AV19">
        <f>+'évaluation globale des risques'!AV10+'évaluation globale des risques'!AV12</f>
        <v>0</v>
      </c>
      <c r="AW19">
        <f>+'évaluation globale des risques'!AU10+'évaluation globale des risques'!AU12</f>
        <v>0</v>
      </c>
    </row>
    <row r="20" spans="17:49" x14ac:dyDescent="0.25">
      <c r="Q20" s="50"/>
      <c r="R20" s="50"/>
      <c r="S20" s="50"/>
      <c r="T20" s="50"/>
      <c r="U20" s="50"/>
      <c r="V20" s="50"/>
      <c r="W20" s="50"/>
      <c r="X20" s="50"/>
      <c r="Y20" s="50"/>
      <c r="Z20" s="50"/>
      <c r="AA20" s="50"/>
      <c r="AB20" s="50"/>
      <c r="AC20" s="50"/>
      <c r="AD20" s="50"/>
      <c r="AE20" s="50"/>
      <c r="AF20" s="50"/>
      <c r="AG20" s="50"/>
      <c r="AH20" s="50"/>
      <c r="AI20" s="50"/>
      <c r="AJ20" s="50"/>
      <c r="AK20" s="50"/>
      <c r="AL20" s="50"/>
      <c r="AM20" s="50"/>
      <c r="AN20" s="50"/>
      <c r="AO20" s="50"/>
      <c r="AP20" s="50"/>
      <c r="AQ20" s="50"/>
      <c r="AR20" s="50"/>
      <c r="AS20" s="50"/>
    </row>
    <row r="21" spans="17:49" x14ac:dyDescent="0.25">
      <c r="Q21" s="50"/>
      <c r="R21" s="50"/>
      <c r="S21" s="50"/>
      <c r="T21" s="50"/>
      <c r="U21" s="50"/>
      <c r="V21" s="50"/>
      <c r="W21" s="50"/>
      <c r="X21" s="50"/>
      <c r="Y21" s="50"/>
      <c r="Z21" s="50"/>
      <c r="AA21" s="50"/>
      <c r="AB21" s="50"/>
      <c r="AC21" s="50"/>
      <c r="AD21" s="50"/>
      <c r="AE21" s="50"/>
      <c r="AF21" s="50"/>
      <c r="AG21" s="50"/>
      <c r="AH21" s="50"/>
      <c r="AI21" s="50"/>
      <c r="AJ21" s="50"/>
      <c r="AK21" s="50"/>
      <c r="AL21" s="50"/>
      <c r="AM21" s="50"/>
      <c r="AN21" s="50"/>
      <c r="AO21" s="50"/>
      <c r="AP21" s="50"/>
      <c r="AQ21" s="50"/>
      <c r="AR21" s="50"/>
      <c r="AS21" s="50"/>
    </row>
    <row r="22" spans="17:49" x14ac:dyDescent="0.25">
      <c r="Q22" s="50"/>
      <c r="R22" s="50"/>
      <c r="S22" s="50"/>
      <c r="T22" s="50"/>
      <c r="U22" s="50"/>
      <c r="V22" s="50"/>
      <c r="W22" s="50"/>
      <c r="X22" s="50"/>
      <c r="Y22" s="50"/>
      <c r="Z22" s="50"/>
      <c r="AA22" s="50"/>
      <c r="AB22" s="50"/>
      <c r="AC22" s="50"/>
      <c r="AD22" s="50"/>
      <c r="AE22" s="50"/>
      <c r="AF22" s="50"/>
      <c r="AG22" s="50"/>
      <c r="AH22" s="50"/>
      <c r="AI22" s="50"/>
      <c r="AJ22" s="50"/>
      <c r="AK22" s="50"/>
      <c r="AL22" s="50"/>
      <c r="AM22" s="50"/>
      <c r="AN22" s="50"/>
      <c r="AO22" s="50"/>
      <c r="AP22" s="50"/>
      <c r="AQ22" s="50"/>
      <c r="AR22" s="50"/>
      <c r="AS22" s="50"/>
    </row>
    <row r="23" spans="17:49" x14ac:dyDescent="0.25">
      <c r="Q23" s="50"/>
      <c r="R23" s="50"/>
      <c r="S23" s="50"/>
      <c r="T23" s="50"/>
      <c r="U23" s="50"/>
      <c r="V23" s="50"/>
      <c r="W23" s="50"/>
      <c r="X23" s="50"/>
      <c r="Y23" s="50"/>
      <c r="Z23" s="50"/>
      <c r="AA23" s="50"/>
      <c r="AB23" s="50"/>
      <c r="AC23" s="50"/>
      <c r="AD23" s="50"/>
      <c r="AE23" s="50"/>
      <c r="AF23" s="50"/>
      <c r="AG23" s="50"/>
      <c r="AH23" s="50"/>
      <c r="AI23" s="50"/>
      <c r="AJ23" s="50"/>
      <c r="AK23" s="50"/>
      <c r="AL23" s="50"/>
      <c r="AM23" s="50"/>
      <c r="AN23" s="50"/>
      <c r="AO23" s="50"/>
      <c r="AP23" s="50"/>
      <c r="AQ23" s="50"/>
      <c r="AR23" s="50"/>
      <c r="AS23" s="50"/>
    </row>
    <row r="24" spans="17:49" x14ac:dyDescent="0.25">
      <c r="Q24" s="50"/>
      <c r="R24" s="50"/>
      <c r="S24" s="50"/>
      <c r="T24" s="50"/>
      <c r="U24" s="50"/>
      <c r="V24" s="50"/>
      <c r="W24" s="50"/>
      <c r="X24" s="50"/>
      <c r="Y24" s="50"/>
      <c r="Z24" s="50"/>
      <c r="AA24" s="50"/>
      <c r="AB24" s="50"/>
      <c r="AC24" s="50"/>
      <c r="AD24" s="50"/>
      <c r="AE24" s="50"/>
      <c r="AF24" s="50"/>
      <c r="AG24" s="50"/>
      <c r="AH24" s="50"/>
      <c r="AI24" s="50"/>
      <c r="AJ24" s="50"/>
      <c r="AK24" s="50"/>
      <c r="AL24" s="50"/>
      <c r="AM24" s="50"/>
      <c r="AN24" s="50"/>
      <c r="AO24" s="50"/>
      <c r="AP24" s="50"/>
      <c r="AQ24" s="50"/>
      <c r="AR24" s="50"/>
      <c r="AS24" s="50"/>
    </row>
    <row r="25" spans="17:49" x14ac:dyDescent="0.25">
      <c r="Q25" s="50"/>
      <c r="R25" s="50"/>
      <c r="S25" s="50"/>
      <c r="T25" s="50"/>
      <c r="U25" s="50"/>
      <c r="V25" s="50"/>
      <c r="W25" s="50"/>
      <c r="X25" s="50"/>
      <c r="Y25" s="50"/>
      <c r="Z25" s="50"/>
      <c r="AA25" s="50"/>
      <c r="AB25" s="50"/>
      <c r="AC25" s="50"/>
      <c r="AD25" s="50"/>
      <c r="AE25" s="50"/>
      <c r="AF25" s="50"/>
      <c r="AG25" s="50"/>
      <c r="AH25" s="50"/>
      <c r="AI25" s="50"/>
      <c r="AJ25" s="50"/>
      <c r="AK25" s="50"/>
      <c r="AL25" s="50"/>
      <c r="AM25" s="50"/>
      <c r="AN25" s="50"/>
      <c r="AO25" s="50"/>
      <c r="AP25" s="50"/>
      <c r="AQ25" s="50"/>
      <c r="AR25" s="50"/>
      <c r="AS25" s="50"/>
    </row>
    <row r="26" spans="17:49" x14ac:dyDescent="0.25">
      <c r="Q26" s="50"/>
      <c r="R26" s="50"/>
      <c r="S26" s="50"/>
      <c r="T26" s="50"/>
      <c r="U26" s="50"/>
      <c r="V26" s="50"/>
      <c r="W26" s="50"/>
      <c r="X26" s="50"/>
      <c r="Y26" s="50"/>
      <c r="Z26" s="50"/>
      <c r="AA26" s="50"/>
      <c r="AB26" s="50"/>
      <c r="AC26" s="50"/>
      <c r="AD26" s="50"/>
      <c r="AE26" s="50"/>
      <c r="AF26" s="50"/>
      <c r="AG26" s="50"/>
      <c r="AH26" s="50"/>
      <c r="AI26" s="50"/>
      <c r="AJ26" s="50"/>
      <c r="AK26" s="50"/>
      <c r="AL26" s="50"/>
      <c r="AM26" s="50"/>
      <c r="AN26" s="50"/>
      <c r="AO26" s="50"/>
      <c r="AP26" s="50"/>
      <c r="AQ26" s="50"/>
      <c r="AR26" s="50"/>
      <c r="AS26" s="50"/>
    </row>
    <row r="27" spans="17:49" x14ac:dyDescent="0.25">
      <c r="Q27" s="50"/>
      <c r="R27" s="50"/>
      <c r="S27" s="50"/>
      <c r="T27" s="50"/>
      <c r="U27" s="50"/>
      <c r="V27" s="50"/>
      <c r="W27" s="50"/>
      <c r="X27" s="50"/>
      <c r="Y27" s="50"/>
      <c r="Z27" s="50"/>
      <c r="AA27" s="50"/>
      <c r="AB27" s="50"/>
      <c r="AC27" s="50"/>
      <c r="AD27" s="50"/>
      <c r="AE27" s="50"/>
      <c r="AF27" s="50"/>
      <c r="AG27" s="50"/>
      <c r="AH27" s="50"/>
      <c r="AI27" s="50"/>
      <c r="AJ27" s="50"/>
      <c r="AK27" s="50"/>
      <c r="AL27" s="50"/>
      <c r="AM27" s="50"/>
      <c r="AN27" s="50"/>
      <c r="AO27" s="50"/>
      <c r="AP27" s="50"/>
      <c r="AQ27" s="50"/>
      <c r="AR27" s="50"/>
      <c r="AS27" s="50"/>
    </row>
    <row r="28" spans="17:49" x14ac:dyDescent="0.25">
      <c r="Q28" s="50"/>
      <c r="R28" s="50"/>
      <c r="S28" s="50"/>
      <c r="T28" s="50"/>
      <c r="U28" s="50"/>
      <c r="V28" s="50"/>
      <c r="W28" s="50"/>
      <c r="X28" s="50"/>
      <c r="Y28" s="50"/>
      <c r="Z28" s="50"/>
      <c r="AA28" s="50"/>
      <c r="AB28" s="50"/>
      <c r="AC28" s="50"/>
      <c r="AD28" s="50"/>
      <c r="AE28" s="50"/>
      <c r="AF28" s="50"/>
      <c r="AG28" s="50"/>
      <c r="AH28" s="50"/>
      <c r="AI28" s="50"/>
      <c r="AJ28" s="50"/>
      <c r="AK28" s="50"/>
      <c r="AL28" s="50"/>
      <c r="AM28" s="50"/>
      <c r="AN28" s="50"/>
      <c r="AO28" s="50"/>
      <c r="AP28" s="50"/>
      <c r="AQ28" s="50"/>
      <c r="AR28" s="50"/>
      <c r="AS28" s="50"/>
    </row>
    <row r="29" spans="17:49" x14ac:dyDescent="0.25">
      <c r="Q29" s="50"/>
      <c r="R29" s="50"/>
      <c r="S29" s="50"/>
      <c r="T29" s="50"/>
      <c r="U29" s="50"/>
      <c r="V29" s="50"/>
      <c r="W29" s="50"/>
      <c r="X29" s="50"/>
      <c r="Y29" s="50"/>
      <c r="Z29" s="50"/>
      <c r="AA29" s="50"/>
      <c r="AB29" s="50"/>
      <c r="AC29" s="50"/>
      <c r="AD29" s="50"/>
      <c r="AE29" s="50"/>
      <c r="AF29" s="50"/>
      <c r="AG29" s="50"/>
      <c r="AH29" s="50"/>
      <c r="AI29" s="50"/>
      <c r="AJ29" s="50"/>
      <c r="AK29" s="50"/>
      <c r="AL29" s="50"/>
      <c r="AM29" s="50"/>
      <c r="AN29" s="50"/>
      <c r="AO29" s="50"/>
      <c r="AP29" s="50"/>
      <c r="AQ29" s="50"/>
      <c r="AR29" s="50"/>
      <c r="AS29" s="50"/>
    </row>
    <row r="30" spans="17:49" x14ac:dyDescent="0.25">
      <c r="Q30" s="50"/>
      <c r="R30" s="50"/>
      <c r="S30" s="50"/>
      <c r="T30" s="50"/>
      <c r="U30" s="50"/>
      <c r="V30" s="50"/>
      <c r="W30" s="50"/>
      <c r="X30" s="50"/>
      <c r="Y30" s="50"/>
      <c r="Z30" s="50"/>
      <c r="AA30" s="50"/>
      <c r="AB30" s="50"/>
      <c r="AC30" s="50"/>
      <c r="AD30" s="50"/>
      <c r="AE30" s="50"/>
      <c r="AF30" s="50"/>
      <c r="AG30" s="50"/>
      <c r="AH30" s="50"/>
      <c r="AI30" s="50"/>
      <c r="AJ30" s="50"/>
      <c r="AK30" s="50"/>
      <c r="AL30" s="50"/>
      <c r="AM30" s="50"/>
      <c r="AN30" s="50"/>
      <c r="AO30" s="50"/>
      <c r="AP30" s="50"/>
      <c r="AQ30" s="50"/>
      <c r="AR30" s="50"/>
      <c r="AS30" s="50"/>
    </row>
    <row r="31" spans="17:49" x14ac:dyDescent="0.25">
      <c r="Q31" s="50"/>
      <c r="R31" s="50"/>
      <c r="S31" s="50"/>
      <c r="T31" s="50"/>
      <c r="U31" s="50"/>
      <c r="V31" s="50"/>
      <c r="W31" s="50"/>
      <c r="X31" s="50"/>
      <c r="Y31" s="50"/>
      <c r="Z31" s="50"/>
      <c r="AA31" s="50"/>
      <c r="AB31" s="50"/>
      <c r="AC31" s="50"/>
      <c r="AD31" s="50"/>
      <c r="AE31" s="50"/>
      <c r="AF31" s="50"/>
      <c r="AG31" s="50"/>
      <c r="AH31" s="50"/>
      <c r="AI31" s="50"/>
      <c r="AJ31" s="50"/>
      <c r="AK31" s="50"/>
      <c r="AL31" s="50"/>
      <c r="AM31" s="50"/>
      <c r="AN31" s="50"/>
      <c r="AO31" s="50"/>
      <c r="AP31" s="50"/>
      <c r="AQ31" s="50"/>
      <c r="AR31" s="50"/>
      <c r="AS31" s="50"/>
    </row>
    <row r="32" spans="17:49" x14ac:dyDescent="0.25">
      <c r="Q32" s="50"/>
      <c r="R32" s="50"/>
      <c r="S32" s="50"/>
      <c r="T32" s="50"/>
      <c r="U32" s="50"/>
      <c r="V32" s="50"/>
      <c r="W32" s="50"/>
      <c r="X32" s="50"/>
      <c r="Y32" s="50"/>
      <c r="Z32" s="50"/>
      <c r="AA32" s="50"/>
      <c r="AB32" s="50"/>
      <c r="AC32" s="50"/>
      <c r="AD32" s="50"/>
      <c r="AE32" s="50"/>
      <c r="AF32" s="50"/>
      <c r="AG32" s="50"/>
      <c r="AH32" s="50"/>
      <c r="AI32" s="50"/>
      <c r="AJ32" s="50"/>
      <c r="AK32" s="50"/>
      <c r="AL32" s="50"/>
      <c r="AM32" s="50"/>
      <c r="AN32" s="50"/>
      <c r="AO32" s="50"/>
      <c r="AP32" s="50"/>
      <c r="AQ32" s="50"/>
      <c r="AR32" s="50"/>
      <c r="AS32" s="50"/>
    </row>
    <row r="33" spans="2:49" x14ac:dyDescent="0.25">
      <c r="B33" s="76" t="s">
        <v>190</v>
      </c>
      <c r="C33" s="81" t="s">
        <v>191</v>
      </c>
      <c r="Q33" s="50"/>
      <c r="R33" s="50"/>
      <c r="S33" s="50"/>
      <c r="T33" s="50"/>
      <c r="U33" s="50"/>
      <c r="V33" s="50"/>
      <c r="W33" s="50"/>
      <c r="X33" s="50"/>
      <c r="Y33" s="50"/>
      <c r="Z33" s="50"/>
      <c r="AA33" s="50"/>
      <c r="AB33" s="50"/>
      <c r="AC33" s="50"/>
      <c r="AD33" s="50"/>
      <c r="AE33" s="50"/>
      <c r="AF33" s="50"/>
      <c r="AG33" s="50"/>
      <c r="AH33" s="50"/>
      <c r="AI33" s="50"/>
      <c r="AJ33" s="50"/>
      <c r="AK33" s="50"/>
      <c r="AL33" s="50"/>
      <c r="AM33" s="50"/>
      <c r="AN33" s="50"/>
      <c r="AO33" s="50"/>
      <c r="AP33" s="50"/>
      <c r="AQ33" s="50"/>
      <c r="AR33" s="50"/>
      <c r="AS33" s="50"/>
    </row>
    <row r="34" spans="2:49" ht="15.75" thickBot="1" x14ac:dyDescent="0.3">
      <c r="Q34" s="50"/>
      <c r="R34" s="50"/>
      <c r="S34" s="50"/>
      <c r="T34" s="50"/>
      <c r="U34" s="50"/>
      <c r="V34" s="50"/>
      <c r="W34" s="50"/>
      <c r="X34" s="50"/>
      <c r="Y34" s="50"/>
      <c r="Z34" s="50"/>
      <c r="AA34" s="50"/>
      <c r="AB34" s="50"/>
      <c r="AC34" s="50"/>
      <c r="AD34" s="50"/>
      <c r="AE34" s="50"/>
      <c r="AF34" s="50"/>
      <c r="AG34" s="50"/>
      <c r="AH34" s="50"/>
      <c r="AI34" s="50"/>
      <c r="AJ34" s="50"/>
      <c r="AK34" s="50"/>
      <c r="AL34" s="50"/>
      <c r="AM34" s="50"/>
      <c r="AN34" s="50"/>
      <c r="AO34" s="50"/>
      <c r="AP34" s="50"/>
      <c r="AQ34" s="50"/>
      <c r="AR34" s="50"/>
      <c r="AS34" s="50"/>
    </row>
    <row r="35" spans="2:49" ht="15.75" thickBot="1" x14ac:dyDescent="0.3">
      <c r="C35" t="s">
        <v>192</v>
      </c>
      <c r="H35" s="82">
        <f>+'évaluation globale des risques'!AU76</f>
        <v>0</v>
      </c>
      <c r="K35" s="83"/>
      <c r="Q35" s="50"/>
      <c r="R35" s="50"/>
      <c r="S35" s="50"/>
      <c r="T35" s="50"/>
      <c r="U35" s="50"/>
      <c r="V35" s="50"/>
      <c r="W35" s="50"/>
      <c r="X35" s="50"/>
      <c r="Y35" s="50"/>
      <c r="Z35" s="50"/>
      <c r="AA35" s="50"/>
      <c r="AB35" s="50"/>
      <c r="AC35" s="50"/>
      <c r="AD35" s="50"/>
      <c r="AE35" s="50"/>
      <c r="AF35" s="50"/>
      <c r="AG35" s="50"/>
      <c r="AH35" s="50"/>
      <c r="AI35" s="50"/>
      <c r="AJ35" s="50"/>
      <c r="AK35" s="50"/>
      <c r="AL35" s="50"/>
      <c r="AM35" s="50"/>
      <c r="AN35" s="50"/>
      <c r="AO35" s="50"/>
      <c r="AP35" s="50"/>
      <c r="AQ35" s="50"/>
      <c r="AR35" s="50"/>
      <c r="AS35" s="50"/>
      <c r="AV35" t="s">
        <v>199</v>
      </c>
      <c r="AW35">
        <f>+'évaluation globale des risques'!AV76</f>
        <v>0</v>
      </c>
    </row>
    <row r="36" spans="2:49" x14ac:dyDescent="0.25">
      <c r="F36" s="84"/>
      <c r="Q36" s="50"/>
      <c r="R36" s="50"/>
      <c r="S36" s="50"/>
      <c r="T36" s="50"/>
      <c r="U36" s="50"/>
      <c r="V36" s="50"/>
      <c r="W36" s="50"/>
      <c r="X36" s="50"/>
      <c r="Y36" s="50"/>
      <c r="Z36" s="50"/>
      <c r="AA36" s="50"/>
      <c r="AB36" s="50"/>
      <c r="AC36" s="50"/>
      <c r="AD36" s="50"/>
      <c r="AE36" s="50"/>
      <c r="AF36" s="50"/>
      <c r="AG36" s="50"/>
      <c r="AH36" s="50"/>
      <c r="AI36" s="50"/>
      <c r="AJ36" s="50"/>
      <c r="AK36" s="50"/>
      <c r="AL36" s="50"/>
      <c r="AM36" s="50"/>
      <c r="AN36" s="50"/>
      <c r="AO36" s="50"/>
      <c r="AP36" s="50"/>
      <c r="AQ36" s="50"/>
      <c r="AR36" s="50"/>
      <c r="AS36" s="50"/>
      <c r="AV36" t="s">
        <v>200</v>
      </c>
      <c r="AW36">
        <f>+'évaluation globale des risques'!AW76</f>
        <v>0</v>
      </c>
    </row>
    <row r="37" spans="2:49" x14ac:dyDescent="0.25">
      <c r="D37" t="s">
        <v>203</v>
      </c>
      <c r="M37">
        <f>+'évaluation globale des risques'!BC55</f>
        <v>0</v>
      </c>
      <c r="N37" s="80" t="e">
        <f>+M37/$H$35</f>
        <v>#DIV/0!</v>
      </c>
      <c r="P37" s="96"/>
      <c r="Q37" s="96"/>
      <c r="R37" s="96"/>
      <c r="S37" s="96"/>
      <c r="T37" s="96"/>
      <c r="U37" s="96"/>
      <c r="V37" s="96"/>
      <c r="W37" s="96"/>
      <c r="X37" s="96"/>
      <c r="Y37" s="96"/>
      <c r="Z37" s="96"/>
      <c r="AA37" s="96"/>
      <c r="AB37" s="96"/>
      <c r="AC37" s="96"/>
      <c r="AD37" s="96"/>
      <c r="AE37" s="96"/>
      <c r="AF37" s="96"/>
      <c r="AG37" s="96"/>
      <c r="AH37" s="96"/>
      <c r="AI37" s="96"/>
      <c r="AJ37" s="96"/>
      <c r="AK37" s="96"/>
      <c r="AL37" s="96"/>
      <c r="AM37" s="96"/>
      <c r="AN37" s="96"/>
      <c r="AO37" s="96"/>
      <c r="AP37" s="96"/>
      <c r="AQ37" s="96"/>
      <c r="AR37" s="96"/>
      <c r="AS37" s="96"/>
      <c r="AT37" s="80"/>
      <c r="AV37" t="s">
        <v>201</v>
      </c>
      <c r="AW37">
        <f>+'évaluation globale des risques'!AX76</f>
        <v>0</v>
      </c>
    </row>
    <row r="38" spans="2:49" x14ac:dyDescent="0.25">
      <c r="D38" t="s">
        <v>204</v>
      </c>
      <c r="M38">
        <f>+'évaluation globale des risques'!BC56</f>
        <v>0</v>
      </c>
      <c r="N38" s="80" t="e">
        <f>+M38/$H$35</f>
        <v>#DIV/0!</v>
      </c>
      <c r="P38" s="96"/>
      <c r="Q38" s="96"/>
      <c r="R38" s="96"/>
      <c r="S38" s="96"/>
      <c r="T38" s="96"/>
      <c r="U38" s="96"/>
      <c r="V38" s="96"/>
      <c r="W38" s="96"/>
      <c r="X38" s="96"/>
      <c r="Y38" s="96"/>
      <c r="Z38" s="96"/>
      <c r="AA38" s="96"/>
      <c r="AB38" s="96"/>
      <c r="AC38" s="96"/>
      <c r="AD38" s="96"/>
      <c r="AE38" s="96"/>
      <c r="AF38" s="96"/>
      <c r="AG38" s="96"/>
      <c r="AH38" s="96"/>
      <c r="AI38" s="96"/>
      <c r="AJ38" s="96"/>
      <c r="AK38" s="96"/>
      <c r="AL38" s="96"/>
      <c r="AM38" s="96"/>
      <c r="AN38" s="96"/>
      <c r="AO38" s="96"/>
      <c r="AP38" s="96"/>
      <c r="AQ38" s="96"/>
      <c r="AR38" s="96"/>
      <c r="AS38" s="96"/>
      <c r="AT38" s="80"/>
      <c r="AV38" t="s">
        <v>202</v>
      </c>
      <c r="AW38">
        <f>+'évaluation globale des risques'!AY76</f>
        <v>0</v>
      </c>
    </row>
    <row r="39" spans="2:49" x14ac:dyDescent="0.25">
      <c r="Q39" s="50"/>
      <c r="R39" s="50"/>
      <c r="S39" s="50"/>
      <c r="T39" s="50"/>
      <c r="U39" s="50"/>
      <c r="V39" s="50"/>
      <c r="W39" s="50"/>
      <c r="X39" s="50"/>
      <c r="Y39" s="50"/>
      <c r="Z39" s="50"/>
      <c r="AA39" s="50"/>
      <c r="AB39" s="50"/>
      <c r="AC39" s="50"/>
      <c r="AD39" s="50"/>
      <c r="AE39" s="50"/>
      <c r="AF39" s="50"/>
      <c r="AG39" s="50"/>
      <c r="AH39" s="50"/>
      <c r="AI39" s="50"/>
      <c r="AJ39" s="50"/>
      <c r="AK39" s="50"/>
      <c r="AL39" s="50"/>
      <c r="AM39" s="50"/>
      <c r="AN39" s="50"/>
      <c r="AO39" s="50"/>
      <c r="AP39" s="50"/>
      <c r="AQ39" s="50"/>
      <c r="AR39" s="50"/>
      <c r="AS39" s="50"/>
    </row>
    <row r="40" spans="2:49" x14ac:dyDescent="0.25">
      <c r="Q40" s="50"/>
      <c r="R40" s="50"/>
      <c r="S40" s="50"/>
      <c r="T40" s="50"/>
      <c r="U40" s="50"/>
      <c r="V40" s="50"/>
      <c r="W40" s="50"/>
      <c r="X40" s="50"/>
      <c r="Y40" s="50"/>
      <c r="Z40" s="50"/>
      <c r="AA40" s="50"/>
      <c r="AB40" s="50"/>
      <c r="AC40" s="50"/>
      <c r="AD40" s="50"/>
      <c r="AE40" s="50"/>
      <c r="AF40" s="50"/>
      <c r="AG40" s="50"/>
      <c r="AH40" s="50"/>
      <c r="AI40" s="50"/>
      <c r="AJ40" s="50"/>
      <c r="AK40" s="50"/>
      <c r="AL40" s="50"/>
      <c r="AM40" s="50"/>
      <c r="AN40" s="50"/>
      <c r="AO40" s="50"/>
      <c r="AP40" s="50"/>
      <c r="AQ40" s="50"/>
      <c r="AR40" s="50"/>
      <c r="AS40" s="50"/>
    </row>
    <row r="41" spans="2:49" x14ac:dyDescent="0.25">
      <c r="Q41" s="50"/>
      <c r="R41" s="50"/>
      <c r="S41" s="50"/>
      <c r="T41" s="50"/>
      <c r="U41" s="50"/>
      <c r="V41" s="50"/>
      <c r="W41" s="50"/>
      <c r="X41" s="50"/>
      <c r="Y41" s="50"/>
      <c r="Z41" s="50"/>
      <c r="AA41" s="50"/>
      <c r="AB41" s="50"/>
      <c r="AC41" s="50"/>
      <c r="AD41" s="50"/>
      <c r="AE41" s="50"/>
      <c r="AF41" s="50"/>
      <c r="AG41" s="50"/>
      <c r="AH41" s="50"/>
      <c r="AI41" s="50"/>
      <c r="AJ41" s="50"/>
      <c r="AK41" s="50"/>
      <c r="AL41" s="50"/>
      <c r="AM41" s="50"/>
      <c r="AN41" s="50"/>
      <c r="AO41" s="50"/>
      <c r="AP41" s="50"/>
      <c r="AQ41" s="50"/>
      <c r="AR41" s="50"/>
      <c r="AS41" s="50"/>
    </row>
    <row r="42" spans="2:49" x14ac:dyDescent="0.25">
      <c r="Q42" s="50"/>
      <c r="R42" s="50"/>
      <c r="S42" s="50"/>
      <c r="T42" s="50"/>
      <c r="U42" s="50"/>
      <c r="V42" s="50"/>
      <c r="W42" s="50"/>
      <c r="X42" s="50"/>
      <c r="Y42" s="50"/>
      <c r="Z42" s="50"/>
      <c r="AA42" s="50"/>
      <c r="AB42" s="50"/>
      <c r="AC42" s="50"/>
      <c r="AD42" s="50"/>
      <c r="AE42" s="50"/>
      <c r="AF42" s="50"/>
      <c r="AG42" s="50"/>
      <c r="AH42" s="50"/>
      <c r="AI42" s="50"/>
      <c r="AJ42" s="50"/>
      <c r="AK42" s="50"/>
      <c r="AL42" s="50"/>
      <c r="AM42" s="50"/>
      <c r="AN42" s="50"/>
      <c r="AO42" s="50"/>
      <c r="AP42" s="50"/>
      <c r="AQ42" s="50"/>
      <c r="AR42" s="50"/>
      <c r="AS42" s="50"/>
    </row>
    <row r="43" spans="2:49" x14ac:dyDescent="0.25">
      <c r="Q43" s="50"/>
      <c r="R43" s="50"/>
      <c r="S43" s="50"/>
      <c r="T43" s="50"/>
      <c r="U43" s="50"/>
      <c r="V43" s="50"/>
      <c r="W43" s="50"/>
      <c r="X43" s="50"/>
      <c r="Y43" s="50"/>
      <c r="Z43" s="50"/>
      <c r="AA43" s="50"/>
      <c r="AB43" s="50"/>
      <c r="AC43" s="50"/>
      <c r="AD43" s="50"/>
      <c r="AE43" s="50"/>
      <c r="AF43" s="50"/>
      <c r="AG43" s="50"/>
      <c r="AH43" s="50"/>
      <c r="AI43" s="50"/>
      <c r="AJ43" s="50"/>
      <c r="AK43" s="50"/>
      <c r="AL43" s="50"/>
      <c r="AM43" s="50"/>
      <c r="AN43" s="50"/>
      <c r="AO43" s="50"/>
      <c r="AP43" s="50"/>
      <c r="AQ43" s="50"/>
      <c r="AR43" s="50"/>
      <c r="AS43" s="50"/>
    </row>
    <row r="44" spans="2:49" x14ac:dyDescent="0.25">
      <c r="Q44" s="50"/>
      <c r="R44" s="50"/>
      <c r="S44" s="50"/>
      <c r="T44" s="50"/>
      <c r="U44" s="50"/>
      <c r="V44" s="50"/>
      <c r="W44" s="50"/>
      <c r="X44" s="50"/>
      <c r="Y44" s="50"/>
      <c r="Z44" s="50"/>
      <c r="AA44" s="50"/>
      <c r="AB44" s="50"/>
      <c r="AC44" s="50"/>
      <c r="AD44" s="50"/>
      <c r="AE44" s="50"/>
      <c r="AF44" s="50"/>
      <c r="AG44" s="50"/>
      <c r="AH44" s="50"/>
      <c r="AI44" s="50"/>
      <c r="AJ44" s="50"/>
      <c r="AK44" s="50"/>
      <c r="AL44" s="50"/>
      <c r="AM44" s="50"/>
      <c r="AN44" s="50"/>
      <c r="AO44" s="50"/>
      <c r="AP44" s="50"/>
      <c r="AQ44" s="50"/>
      <c r="AR44" s="50"/>
      <c r="AS44" s="50"/>
    </row>
    <row r="45" spans="2:49" x14ac:dyDescent="0.25">
      <c r="Q45" s="50"/>
      <c r="R45" s="50"/>
      <c r="S45" s="50"/>
      <c r="T45" s="50"/>
      <c r="U45" s="50"/>
      <c r="V45" s="50"/>
      <c r="W45" s="50"/>
      <c r="X45" s="50"/>
      <c r="Y45" s="50"/>
      <c r="Z45" s="50"/>
      <c r="AA45" s="50"/>
      <c r="AB45" s="50"/>
      <c r="AC45" s="50"/>
      <c r="AD45" s="50"/>
      <c r="AE45" s="50"/>
      <c r="AF45" s="50"/>
      <c r="AG45" s="50"/>
      <c r="AH45" s="50"/>
      <c r="AI45" s="50"/>
      <c r="AJ45" s="50"/>
      <c r="AK45" s="50"/>
      <c r="AL45" s="50"/>
      <c r="AM45" s="50"/>
      <c r="AN45" s="50"/>
      <c r="AO45" s="50"/>
      <c r="AP45" s="50"/>
      <c r="AQ45" s="50"/>
      <c r="AR45" s="50"/>
      <c r="AS45" s="50"/>
    </row>
    <row r="46" spans="2:49" x14ac:dyDescent="0.25">
      <c r="Q46" s="50"/>
      <c r="R46" s="50"/>
      <c r="S46" s="50"/>
      <c r="T46" s="50"/>
      <c r="U46" s="50"/>
      <c r="V46" s="50"/>
      <c r="W46" s="50"/>
      <c r="X46" s="50"/>
      <c r="Y46" s="50"/>
      <c r="Z46" s="50"/>
      <c r="AA46" s="50"/>
      <c r="AB46" s="50"/>
      <c r="AC46" s="50"/>
      <c r="AD46" s="50"/>
      <c r="AE46" s="50"/>
      <c r="AF46" s="50"/>
      <c r="AG46" s="50"/>
      <c r="AH46" s="50"/>
      <c r="AI46" s="50"/>
      <c r="AJ46" s="50"/>
      <c r="AK46" s="50"/>
      <c r="AL46" s="50"/>
      <c r="AM46" s="50"/>
      <c r="AN46" s="50"/>
      <c r="AO46" s="50"/>
      <c r="AP46" s="50"/>
      <c r="AQ46" s="50"/>
      <c r="AR46" s="50"/>
      <c r="AS46" s="50"/>
    </row>
    <row r="47" spans="2:49" x14ac:dyDescent="0.25">
      <c r="Q47" s="50"/>
      <c r="R47" s="50"/>
      <c r="S47" s="50"/>
      <c r="T47" s="50"/>
      <c r="U47" s="50"/>
      <c r="V47" s="50"/>
      <c r="W47" s="50"/>
      <c r="X47" s="50"/>
      <c r="Y47" s="50"/>
      <c r="Z47" s="50"/>
      <c r="AA47" s="50"/>
      <c r="AB47" s="50"/>
      <c r="AC47" s="50"/>
      <c r="AD47" s="50"/>
      <c r="AE47" s="50"/>
      <c r="AF47" s="50"/>
      <c r="AG47" s="50"/>
      <c r="AH47" s="50"/>
      <c r="AI47" s="50"/>
      <c r="AJ47" s="50"/>
      <c r="AK47" s="50"/>
      <c r="AL47" s="50"/>
      <c r="AM47" s="50"/>
      <c r="AN47" s="50"/>
      <c r="AO47" s="50"/>
      <c r="AP47" s="50"/>
      <c r="AQ47" s="50"/>
      <c r="AR47" s="50"/>
      <c r="AS47" s="50"/>
    </row>
    <row r="48" spans="2:49" x14ac:dyDescent="0.25">
      <c r="Q48" s="50"/>
      <c r="R48" s="50"/>
      <c r="S48" s="50"/>
      <c r="T48" s="50"/>
      <c r="U48" s="50"/>
      <c r="V48" s="50"/>
      <c r="W48" s="50"/>
      <c r="X48" s="50"/>
      <c r="Y48" s="50"/>
      <c r="Z48" s="50"/>
      <c r="AA48" s="50"/>
      <c r="AB48" s="50"/>
      <c r="AC48" s="50"/>
      <c r="AD48" s="50"/>
      <c r="AE48" s="50"/>
      <c r="AF48" s="50"/>
      <c r="AG48" s="50"/>
      <c r="AH48" s="50"/>
      <c r="AI48" s="50"/>
      <c r="AJ48" s="50"/>
      <c r="AK48" s="50"/>
      <c r="AL48" s="50"/>
      <c r="AM48" s="50"/>
      <c r="AN48" s="50"/>
      <c r="AO48" s="50"/>
      <c r="AP48" s="50"/>
      <c r="AQ48" s="50"/>
      <c r="AR48" s="50"/>
      <c r="AS48" s="50"/>
    </row>
    <row r="49" spans="17:45" x14ac:dyDescent="0.25">
      <c r="Q49" s="50"/>
      <c r="R49" s="50"/>
      <c r="S49" s="50"/>
      <c r="T49" s="50"/>
      <c r="U49" s="50"/>
      <c r="V49" s="50"/>
      <c r="W49" s="50"/>
      <c r="X49" s="50"/>
      <c r="Y49" s="50"/>
      <c r="Z49" s="50"/>
      <c r="AA49" s="50"/>
      <c r="AB49" s="50"/>
      <c r="AC49" s="50"/>
      <c r="AD49" s="50"/>
      <c r="AE49" s="50"/>
      <c r="AF49" s="50"/>
      <c r="AG49" s="50"/>
      <c r="AH49" s="50"/>
      <c r="AI49" s="50"/>
      <c r="AJ49" s="50"/>
      <c r="AK49" s="50"/>
      <c r="AL49" s="50"/>
      <c r="AM49" s="50"/>
      <c r="AN49" s="50"/>
      <c r="AO49" s="50"/>
      <c r="AP49" s="50"/>
      <c r="AQ49" s="50"/>
      <c r="AR49" s="50"/>
      <c r="AS49" s="50"/>
    </row>
    <row r="50" spans="17:45" x14ac:dyDescent="0.25">
      <c r="Q50" s="50"/>
      <c r="R50" s="50"/>
      <c r="S50" s="50"/>
      <c r="T50" s="50"/>
      <c r="U50" s="50"/>
      <c r="V50" s="50"/>
      <c r="W50" s="50"/>
      <c r="X50" s="50"/>
      <c r="Y50" s="50"/>
      <c r="Z50" s="50"/>
      <c r="AA50" s="50"/>
      <c r="AB50" s="50"/>
      <c r="AC50" s="50"/>
      <c r="AD50" s="50"/>
      <c r="AE50" s="50"/>
      <c r="AF50" s="50"/>
      <c r="AG50" s="50"/>
      <c r="AH50" s="50"/>
      <c r="AI50" s="50"/>
      <c r="AJ50" s="50"/>
      <c r="AK50" s="50"/>
      <c r="AL50" s="50"/>
      <c r="AM50" s="50"/>
      <c r="AN50" s="50"/>
      <c r="AO50" s="50"/>
      <c r="AP50" s="50"/>
      <c r="AQ50" s="50"/>
      <c r="AR50" s="50"/>
      <c r="AS50" s="50"/>
    </row>
    <row r="51" spans="17:45" x14ac:dyDescent="0.25">
      <c r="Q51" s="50"/>
      <c r="R51" s="50"/>
      <c r="S51" s="50"/>
      <c r="T51" s="50"/>
      <c r="U51" s="50"/>
      <c r="V51" s="50"/>
      <c r="W51" s="50"/>
      <c r="X51" s="50"/>
      <c r="Y51" s="50"/>
      <c r="Z51" s="50"/>
      <c r="AA51" s="50"/>
      <c r="AB51" s="50"/>
      <c r="AC51" s="50"/>
      <c r="AD51" s="50"/>
      <c r="AE51" s="50"/>
      <c r="AF51" s="50"/>
      <c r="AG51" s="50"/>
      <c r="AH51" s="50"/>
      <c r="AI51" s="50"/>
      <c r="AJ51" s="50"/>
      <c r="AK51" s="50"/>
      <c r="AL51" s="50"/>
      <c r="AM51" s="50"/>
      <c r="AN51" s="50"/>
      <c r="AO51" s="50"/>
      <c r="AP51" s="50"/>
      <c r="AQ51" s="50"/>
      <c r="AR51" s="50"/>
      <c r="AS51" s="50"/>
    </row>
    <row r="52" spans="17:45" x14ac:dyDescent="0.25">
      <c r="Q52" s="50"/>
      <c r="R52" s="50"/>
      <c r="S52" s="50"/>
      <c r="T52" s="50"/>
      <c r="U52" s="50"/>
      <c r="V52" s="50"/>
      <c r="W52" s="50"/>
      <c r="X52" s="50"/>
      <c r="Y52" s="50"/>
      <c r="Z52" s="50"/>
      <c r="AA52" s="50"/>
      <c r="AB52" s="50"/>
      <c r="AC52" s="50"/>
      <c r="AD52" s="50"/>
      <c r="AE52" s="50"/>
      <c r="AF52" s="50"/>
      <c r="AG52" s="50"/>
      <c r="AH52" s="50"/>
      <c r="AI52" s="50"/>
      <c r="AJ52" s="50"/>
      <c r="AK52" s="50"/>
      <c r="AL52" s="50"/>
      <c r="AM52" s="50"/>
      <c r="AN52" s="50"/>
      <c r="AO52" s="50"/>
      <c r="AP52" s="50"/>
      <c r="AQ52" s="50"/>
      <c r="AR52" s="50"/>
      <c r="AS52" s="50"/>
    </row>
    <row r="53" spans="17:45" x14ac:dyDescent="0.25">
      <c r="Q53" s="50"/>
      <c r="R53" s="50"/>
      <c r="S53" s="50"/>
      <c r="T53" s="50"/>
      <c r="U53" s="50"/>
      <c r="V53" s="50"/>
      <c r="W53" s="50"/>
      <c r="X53" s="50"/>
      <c r="Y53" s="50"/>
      <c r="Z53" s="50"/>
      <c r="AA53" s="50"/>
      <c r="AB53" s="50"/>
      <c r="AC53" s="50"/>
      <c r="AD53" s="50"/>
      <c r="AE53" s="50"/>
      <c r="AF53" s="50"/>
      <c r="AG53" s="50"/>
      <c r="AH53" s="50"/>
      <c r="AI53" s="50"/>
      <c r="AJ53" s="50"/>
      <c r="AK53" s="50"/>
      <c r="AL53" s="50"/>
      <c r="AM53" s="50"/>
      <c r="AN53" s="50"/>
      <c r="AO53" s="50"/>
      <c r="AP53" s="50"/>
      <c r="AQ53" s="50"/>
      <c r="AR53" s="50"/>
      <c r="AS53" s="50"/>
    </row>
    <row r="54" spans="17:45" x14ac:dyDescent="0.25">
      <c r="Q54" s="50"/>
      <c r="R54" s="50"/>
      <c r="S54" s="50"/>
      <c r="T54" s="50"/>
      <c r="U54" s="50"/>
      <c r="V54" s="50"/>
      <c r="W54" s="50"/>
      <c r="X54" s="50"/>
      <c r="Y54" s="50"/>
      <c r="Z54" s="50"/>
      <c r="AA54" s="50"/>
      <c r="AB54" s="50"/>
      <c r="AC54" s="50"/>
      <c r="AD54" s="50"/>
      <c r="AE54" s="50"/>
      <c r="AF54" s="50"/>
      <c r="AG54" s="50"/>
      <c r="AH54" s="50"/>
      <c r="AI54" s="50"/>
      <c r="AJ54" s="50"/>
      <c r="AK54" s="50"/>
      <c r="AL54" s="50"/>
      <c r="AM54" s="50"/>
      <c r="AN54" s="50"/>
      <c r="AO54" s="50"/>
      <c r="AP54" s="50"/>
      <c r="AQ54" s="50"/>
      <c r="AR54" s="50"/>
      <c r="AS54" s="50"/>
    </row>
    <row r="55" spans="17:45" x14ac:dyDescent="0.25">
      <c r="Q55" s="50"/>
      <c r="R55" s="50"/>
      <c r="S55" s="50"/>
      <c r="T55" s="50"/>
      <c r="U55" s="50"/>
      <c r="V55" s="50"/>
      <c r="W55" s="50"/>
      <c r="X55" s="50"/>
      <c r="Y55" s="50"/>
      <c r="Z55" s="50"/>
      <c r="AA55" s="50"/>
      <c r="AB55" s="50"/>
      <c r="AC55" s="50"/>
      <c r="AD55" s="50"/>
      <c r="AE55" s="50"/>
      <c r="AF55" s="50"/>
      <c r="AG55" s="50"/>
      <c r="AH55" s="50"/>
      <c r="AI55" s="50"/>
      <c r="AJ55" s="50"/>
      <c r="AK55" s="50"/>
      <c r="AL55" s="50"/>
      <c r="AM55" s="50"/>
      <c r="AN55" s="50"/>
      <c r="AO55" s="50"/>
      <c r="AP55" s="50"/>
      <c r="AQ55" s="50"/>
      <c r="AR55" s="50"/>
      <c r="AS55" s="50"/>
    </row>
    <row r="56" spans="17:45" x14ac:dyDescent="0.25">
      <c r="Q56" s="50"/>
      <c r="R56" s="50"/>
      <c r="S56" s="50"/>
      <c r="T56" s="50"/>
      <c r="U56" s="50"/>
      <c r="V56" s="50"/>
      <c r="W56" s="50"/>
      <c r="X56" s="50"/>
      <c r="Y56" s="50"/>
      <c r="Z56" s="50"/>
      <c r="AA56" s="50"/>
      <c r="AB56" s="50"/>
      <c r="AC56" s="50"/>
      <c r="AD56" s="50"/>
      <c r="AE56" s="50"/>
      <c r="AF56" s="50"/>
      <c r="AG56" s="50"/>
      <c r="AH56" s="50"/>
      <c r="AI56" s="50"/>
      <c r="AJ56" s="50"/>
      <c r="AK56" s="50"/>
      <c r="AL56" s="50"/>
      <c r="AM56" s="50"/>
      <c r="AN56" s="50"/>
      <c r="AO56" s="50"/>
      <c r="AP56" s="50"/>
      <c r="AQ56" s="50"/>
      <c r="AR56" s="50"/>
      <c r="AS56" s="50"/>
    </row>
    <row r="57" spans="17:45" x14ac:dyDescent="0.25">
      <c r="Q57" s="50"/>
      <c r="R57" s="50"/>
      <c r="S57" s="50"/>
      <c r="T57" s="50"/>
      <c r="U57" s="50"/>
      <c r="V57" s="50"/>
      <c r="W57" s="50"/>
      <c r="X57" s="50"/>
      <c r="Y57" s="50"/>
      <c r="Z57" s="50"/>
      <c r="AA57" s="50"/>
      <c r="AB57" s="50"/>
      <c r="AC57" s="50"/>
      <c r="AD57" s="50"/>
      <c r="AE57" s="50"/>
      <c r="AF57" s="50"/>
      <c r="AG57" s="50"/>
      <c r="AH57" s="50"/>
      <c r="AI57" s="50"/>
      <c r="AJ57" s="50"/>
      <c r="AK57" s="50"/>
      <c r="AL57" s="50"/>
      <c r="AM57" s="50"/>
      <c r="AN57" s="50"/>
      <c r="AO57" s="50"/>
      <c r="AP57" s="50"/>
      <c r="AQ57" s="50"/>
      <c r="AR57" s="50"/>
      <c r="AS57" s="50"/>
    </row>
    <row r="58" spans="17:45" x14ac:dyDescent="0.25">
      <c r="Q58" s="50"/>
      <c r="R58" s="50"/>
      <c r="S58" s="50"/>
      <c r="T58" s="50"/>
      <c r="U58" s="50"/>
      <c r="V58" s="50"/>
      <c r="W58" s="50"/>
      <c r="X58" s="50"/>
      <c r="Y58" s="50"/>
      <c r="Z58" s="50"/>
      <c r="AA58" s="50"/>
      <c r="AB58" s="50"/>
      <c r="AC58" s="50"/>
      <c r="AD58" s="50"/>
      <c r="AE58" s="50"/>
      <c r="AF58" s="50"/>
      <c r="AG58" s="50"/>
      <c r="AH58" s="50"/>
      <c r="AI58" s="50"/>
      <c r="AJ58" s="50"/>
      <c r="AK58" s="50"/>
      <c r="AL58" s="50"/>
      <c r="AM58" s="50"/>
      <c r="AN58" s="50"/>
      <c r="AO58" s="50"/>
      <c r="AP58" s="50"/>
      <c r="AQ58" s="50"/>
      <c r="AR58" s="50"/>
      <c r="AS58" s="50"/>
    </row>
    <row r="59" spans="17:45" x14ac:dyDescent="0.25">
      <c r="Q59" s="50"/>
      <c r="R59" s="50"/>
      <c r="S59" s="50"/>
      <c r="T59" s="50"/>
      <c r="U59" s="50"/>
      <c r="V59" s="50"/>
      <c r="W59" s="50"/>
      <c r="X59" s="50"/>
      <c r="Y59" s="50"/>
      <c r="Z59" s="50"/>
      <c r="AA59" s="50"/>
      <c r="AB59" s="50"/>
      <c r="AC59" s="50"/>
      <c r="AD59" s="50"/>
      <c r="AE59" s="50"/>
      <c r="AF59" s="50"/>
      <c r="AG59" s="50"/>
      <c r="AH59" s="50"/>
      <c r="AI59" s="50"/>
      <c r="AJ59" s="50"/>
      <c r="AK59" s="50"/>
      <c r="AL59" s="50"/>
      <c r="AM59" s="50"/>
      <c r="AN59" s="50"/>
      <c r="AO59" s="50"/>
      <c r="AP59" s="50"/>
      <c r="AQ59" s="50"/>
      <c r="AR59" s="50"/>
      <c r="AS59" s="50"/>
    </row>
    <row r="60" spans="17:45" x14ac:dyDescent="0.25">
      <c r="Q60" s="50"/>
      <c r="R60" s="50"/>
      <c r="S60" s="50"/>
      <c r="T60" s="50"/>
      <c r="U60" s="50"/>
      <c r="V60" s="50"/>
      <c r="W60" s="50"/>
      <c r="X60" s="50"/>
      <c r="Y60" s="50"/>
      <c r="Z60" s="50"/>
      <c r="AA60" s="50"/>
      <c r="AB60" s="50"/>
      <c r="AC60" s="50"/>
      <c r="AD60" s="50"/>
      <c r="AE60" s="50"/>
      <c r="AF60" s="50"/>
      <c r="AG60" s="50"/>
      <c r="AH60" s="50"/>
      <c r="AI60" s="50"/>
      <c r="AJ60" s="50"/>
      <c r="AK60" s="50"/>
      <c r="AL60" s="50"/>
      <c r="AM60" s="50"/>
      <c r="AN60" s="50"/>
      <c r="AO60" s="50"/>
      <c r="AP60" s="50"/>
      <c r="AQ60" s="50"/>
      <c r="AR60" s="50"/>
      <c r="AS60" s="50"/>
    </row>
    <row r="61" spans="17:45" x14ac:dyDescent="0.25">
      <c r="Q61" s="50"/>
      <c r="R61" s="50"/>
      <c r="S61" s="50"/>
      <c r="T61" s="50"/>
      <c r="U61" s="50"/>
      <c r="V61" s="50"/>
      <c r="W61" s="50"/>
      <c r="X61" s="50"/>
      <c r="Y61" s="50"/>
      <c r="Z61" s="50"/>
      <c r="AA61" s="50"/>
      <c r="AB61" s="50"/>
      <c r="AC61" s="50"/>
      <c r="AD61" s="50"/>
      <c r="AE61" s="50"/>
      <c r="AF61" s="50"/>
      <c r="AG61" s="50"/>
      <c r="AH61" s="50"/>
      <c r="AI61" s="50"/>
      <c r="AJ61" s="50"/>
      <c r="AK61" s="50"/>
      <c r="AL61" s="50"/>
      <c r="AM61" s="50"/>
      <c r="AN61" s="50"/>
      <c r="AO61" s="50"/>
      <c r="AP61" s="50"/>
      <c r="AQ61" s="50"/>
      <c r="AR61" s="50"/>
      <c r="AS61" s="50"/>
    </row>
    <row r="62" spans="17:45" x14ac:dyDescent="0.25">
      <c r="Q62" s="50"/>
      <c r="R62" s="50"/>
      <c r="S62" s="50"/>
      <c r="T62" s="50"/>
      <c r="U62" s="50"/>
      <c r="V62" s="50"/>
      <c r="W62" s="50"/>
      <c r="X62" s="50"/>
      <c r="Y62" s="50"/>
      <c r="Z62" s="50"/>
      <c r="AA62" s="50"/>
      <c r="AB62" s="50"/>
      <c r="AC62" s="50"/>
      <c r="AD62" s="50"/>
      <c r="AE62" s="50"/>
      <c r="AF62" s="50"/>
      <c r="AG62" s="50"/>
      <c r="AH62" s="50"/>
      <c r="AI62" s="50"/>
      <c r="AJ62" s="50"/>
      <c r="AK62" s="50"/>
      <c r="AL62" s="50"/>
      <c r="AM62" s="50"/>
      <c r="AN62" s="50"/>
      <c r="AO62" s="50"/>
      <c r="AP62" s="50"/>
      <c r="AQ62" s="50"/>
      <c r="AR62" s="50"/>
      <c r="AS62" s="50"/>
    </row>
    <row r="63" spans="17:45" x14ac:dyDescent="0.25">
      <c r="Q63" s="50"/>
      <c r="R63" s="50"/>
      <c r="S63" s="50"/>
      <c r="T63" s="50"/>
      <c r="U63" s="50"/>
      <c r="V63" s="50"/>
      <c r="W63" s="50"/>
      <c r="X63" s="50"/>
      <c r="Y63" s="50"/>
      <c r="Z63" s="50"/>
      <c r="AA63" s="50"/>
      <c r="AB63" s="50"/>
      <c r="AC63" s="50"/>
      <c r="AD63" s="50"/>
      <c r="AE63" s="50"/>
      <c r="AF63" s="50"/>
      <c r="AG63" s="50"/>
      <c r="AH63" s="50"/>
      <c r="AI63" s="50"/>
      <c r="AJ63" s="50"/>
      <c r="AK63" s="50"/>
      <c r="AL63" s="50"/>
      <c r="AM63" s="50"/>
      <c r="AN63" s="50"/>
      <c r="AO63" s="50"/>
      <c r="AP63" s="50"/>
      <c r="AQ63" s="50"/>
      <c r="AR63" s="50"/>
      <c r="AS63" s="50"/>
    </row>
    <row r="64" spans="17:45" x14ac:dyDescent="0.25">
      <c r="Q64" s="50"/>
      <c r="R64" s="50"/>
      <c r="S64" s="50"/>
      <c r="T64" s="50"/>
      <c r="U64" s="50"/>
      <c r="V64" s="50"/>
      <c r="W64" s="50"/>
      <c r="X64" s="50"/>
      <c r="Y64" s="50"/>
      <c r="Z64" s="50"/>
      <c r="AA64" s="50"/>
      <c r="AB64" s="50"/>
      <c r="AC64" s="50"/>
      <c r="AD64" s="50"/>
      <c r="AE64" s="50"/>
      <c r="AF64" s="50"/>
      <c r="AG64" s="50"/>
      <c r="AH64" s="50"/>
      <c r="AI64" s="50"/>
      <c r="AJ64" s="50"/>
      <c r="AK64" s="50"/>
      <c r="AL64" s="50"/>
      <c r="AM64" s="50"/>
      <c r="AN64" s="50"/>
      <c r="AO64" s="50"/>
      <c r="AP64" s="50"/>
      <c r="AQ64" s="50"/>
      <c r="AR64" s="50"/>
      <c r="AS64" s="50"/>
    </row>
    <row r="65" spans="1:54" x14ac:dyDescent="0.25">
      <c r="Q65" s="50"/>
      <c r="R65" s="50"/>
      <c r="S65" s="50"/>
      <c r="T65" s="50"/>
      <c r="U65" s="50"/>
      <c r="V65" s="50"/>
      <c r="W65" s="50"/>
      <c r="X65" s="50"/>
      <c r="Y65" s="50"/>
      <c r="Z65" s="50"/>
      <c r="AA65" s="50"/>
      <c r="AB65" s="50"/>
      <c r="AC65" s="50"/>
      <c r="AD65" s="50"/>
      <c r="AE65" s="50"/>
      <c r="AF65" s="50"/>
      <c r="AG65" s="50"/>
      <c r="AH65" s="50"/>
      <c r="AI65" s="50"/>
      <c r="AJ65" s="50"/>
      <c r="AK65" s="50"/>
      <c r="AL65" s="50"/>
      <c r="AM65" s="50"/>
      <c r="AN65" s="50"/>
      <c r="AO65" s="50"/>
      <c r="AP65" s="50"/>
      <c r="AQ65" s="50"/>
      <c r="AR65" s="50"/>
      <c r="AS65" s="50"/>
    </row>
    <row r="66" spans="1:54" x14ac:dyDescent="0.25">
      <c r="A66" s="75">
        <v>2</v>
      </c>
      <c r="B66" s="78" t="s">
        <v>189</v>
      </c>
      <c r="Q66" s="50"/>
      <c r="R66" s="50"/>
      <c r="S66" s="50"/>
      <c r="T66" s="50"/>
      <c r="U66" s="50"/>
      <c r="V66" s="50"/>
      <c r="W66" s="50"/>
      <c r="X66" s="50"/>
      <c r="Y66" s="50"/>
      <c r="Z66" s="50"/>
      <c r="AA66" s="50"/>
      <c r="AB66" s="50"/>
      <c r="AC66" s="50"/>
      <c r="AD66" s="50"/>
      <c r="AE66" s="50"/>
      <c r="AF66" s="50"/>
      <c r="AG66" s="50"/>
      <c r="AH66" s="50"/>
      <c r="AI66" s="50"/>
      <c r="AJ66" s="50"/>
      <c r="AK66" s="50"/>
      <c r="AL66" s="50"/>
      <c r="AM66" s="50"/>
      <c r="AN66" s="50"/>
      <c r="AO66" s="50"/>
      <c r="AP66" s="50"/>
      <c r="AQ66" s="50"/>
      <c r="AR66" s="50"/>
      <c r="AS66" s="50"/>
    </row>
    <row r="67" spans="1:54" x14ac:dyDescent="0.25">
      <c r="Q67" s="50"/>
      <c r="R67" s="50"/>
      <c r="S67" s="50"/>
      <c r="T67" s="50"/>
      <c r="U67" s="50"/>
      <c r="V67" s="50"/>
      <c r="W67" s="50"/>
      <c r="X67" s="50"/>
      <c r="Y67" s="50"/>
      <c r="Z67" s="50"/>
      <c r="AA67" s="50"/>
      <c r="AB67" s="50"/>
      <c r="AC67" s="50"/>
      <c r="AD67" s="50"/>
      <c r="AE67" s="50"/>
      <c r="AF67" s="50"/>
      <c r="AG67" s="50"/>
      <c r="AH67" s="50"/>
      <c r="AI67" s="50"/>
      <c r="AJ67" s="50"/>
      <c r="AK67" s="50"/>
      <c r="AL67" s="50"/>
      <c r="AM67" s="50"/>
      <c r="AN67" s="50"/>
      <c r="AO67" s="50"/>
      <c r="AP67" s="50"/>
      <c r="AQ67" s="50"/>
      <c r="AR67" s="50"/>
      <c r="AS67" s="50"/>
    </row>
    <row r="68" spans="1:54" x14ac:dyDescent="0.25">
      <c r="B68" s="76" t="s">
        <v>177</v>
      </c>
      <c r="C68" s="81" t="s">
        <v>184</v>
      </c>
      <c r="Q68" s="50"/>
      <c r="R68" s="50"/>
      <c r="S68" s="50"/>
      <c r="T68" s="50"/>
      <c r="U68" s="50"/>
      <c r="V68" s="50"/>
      <c r="W68" s="50"/>
      <c r="X68" s="50"/>
      <c r="Y68" s="50"/>
      <c r="Z68" s="50"/>
      <c r="AA68" s="50"/>
      <c r="AB68" s="50"/>
      <c r="AC68" s="50"/>
      <c r="AD68" s="50"/>
      <c r="AE68" s="50"/>
      <c r="AF68" s="50"/>
      <c r="AG68" s="50"/>
      <c r="AH68" s="50"/>
      <c r="AI68" s="50"/>
      <c r="AJ68" s="50"/>
      <c r="AK68" s="50"/>
      <c r="AL68" s="50"/>
      <c r="AM68" s="50"/>
      <c r="AN68" s="50"/>
      <c r="AO68" s="50"/>
      <c r="AP68" s="50"/>
      <c r="AQ68" s="50"/>
      <c r="AR68" s="50"/>
      <c r="AS68" s="50"/>
    </row>
    <row r="69" spans="1:54" ht="15.75" thickBot="1" x14ac:dyDescent="0.3">
      <c r="Q69" s="50"/>
      <c r="R69" s="50"/>
      <c r="S69" s="50"/>
      <c r="T69" s="50"/>
      <c r="U69" s="50"/>
      <c r="V69" s="50"/>
      <c r="W69" s="50"/>
      <c r="X69" s="50"/>
      <c r="Y69" s="50"/>
      <c r="Z69" s="50"/>
      <c r="AA69" s="50"/>
      <c r="AB69" s="50"/>
      <c r="AC69" s="50"/>
      <c r="AD69" s="50"/>
      <c r="AE69" s="50"/>
      <c r="AF69" s="50"/>
      <c r="AG69" s="50"/>
      <c r="AH69" s="50"/>
      <c r="AI69" s="50"/>
      <c r="AJ69" s="50"/>
      <c r="AK69" s="50"/>
      <c r="AL69" s="50"/>
      <c r="AM69" s="50"/>
      <c r="AN69" s="50"/>
      <c r="AO69" s="50"/>
      <c r="AP69" s="50"/>
      <c r="AQ69" s="50"/>
      <c r="AR69" s="50"/>
      <c r="AS69" s="50"/>
    </row>
    <row r="70" spans="1:54" ht="15.75" thickBot="1" x14ac:dyDescent="0.3">
      <c r="C70" t="s">
        <v>228</v>
      </c>
      <c r="J70" s="85">
        <f>+'évaluation globale des risques'!BC80+'évaluation globale des risques'!BD95</f>
        <v>19</v>
      </c>
      <c r="Q70" s="50"/>
      <c r="R70" s="50"/>
      <c r="S70" s="50"/>
      <c r="T70" s="50"/>
      <c r="U70" s="50"/>
      <c r="V70" s="50"/>
      <c r="W70" s="50"/>
      <c r="X70" s="50"/>
      <c r="Y70" s="50"/>
      <c r="Z70" s="50"/>
      <c r="AA70" s="50"/>
      <c r="AB70" s="50"/>
      <c r="AC70" s="50"/>
      <c r="AD70" s="50"/>
      <c r="AE70" s="50"/>
      <c r="AF70" s="50"/>
      <c r="AG70" s="50"/>
      <c r="AH70" s="50"/>
      <c r="AI70" s="50"/>
      <c r="AJ70" s="50"/>
      <c r="AK70" s="50"/>
      <c r="AL70" s="50"/>
      <c r="AM70" s="50"/>
      <c r="AN70" s="50"/>
      <c r="AO70" s="50"/>
      <c r="AP70" s="50"/>
      <c r="AQ70" s="50"/>
      <c r="AR70" s="50"/>
      <c r="AS70" s="50"/>
    </row>
    <row r="71" spans="1:54" x14ac:dyDescent="0.25">
      <c r="J71" s="104"/>
      <c r="Q71" s="50"/>
      <c r="R71" s="50"/>
      <c r="S71" s="50"/>
      <c r="T71" s="50"/>
      <c r="U71" s="50"/>
      <c r="V71" s="50"/>
      <c r="W71" s="50"/>
      <c r="X71" s="50"/>
      <c r="Y71" s="50"/>
      <c r="Z71" s="50"/>
      <c r="AA71" s="50"/>
      <c r="AB71" s="50"/>
      <c r="AC71" s="50"/>
      <c r="AD71" s="50"/>
      <c r="AE71" s="50"/>
      <c r="AF71" s="50"/>
      <c r="AG71" s="50"/>
      <c r="AH71" s="50"/>
      <c r="AI71" s="50"/>
      <c r="AJ71" s="50"/>
      <c r="AK71" s="50"/>
      <c r="AL71" s="50"/>
      <c r="AM71" s="50"/>
      <c r="AN71" s="50"/>
      <c r="AO71" s="50"/>
      <c r="AP71" s="50"/>
      <c r="AQ71" s="50"/>
      <c r="AR71" s="50"/>
      <c r="AS71" s="50"/>
    </row>
    <row r="72" spans="1:54" x14ac:dyDescent="0.25">
      <c r="D72" t="s">
        <v>222</v>
      </c>
      <c r="K72">
        <f>+J70-K73</f>
        <v>0</v>
      </c>
      <c r="L72" s="80">
        <f>+K72/$J$70</f>
        <v>0</v>
      </c>
      <c r="Q72" s="50"/>
      <c r="R72" s="50"/>
      <c r="S72" s="50"/>
      <c r="T72" s="50"/>
      <c r="U72" s="50"/>
      <c r="V72" s="50"/>
      <c r="W72" s="50"/>
      <c r="X72" s="50"/>
      <c r="Y72" s="50"/>
      <c r="Z72" s="50"/>
      <c r="AA72" s="50"/>
      <c r="AB72" s="50"/>
      <c r="AC72" s="50"/>
      <c r="AD72" s="50"/>
      <c r="AE72" s="50"/>
      <c r="AF72" s="50"/>
      <c r="AG72" s="50"/>
      <c r="AH72" s="50"/>
      <c r="AI72" s="50"/>
      <c r="AJ72" s="50"/>
      <c r="AK72" s="50"/>
      <c r="AL72" s="50"/>
      <c r="AM72" s="50"/>
      <c r="AN72" s="50"/>
      <c r="AO72" s="50"/>
      <c r="AP72" s="50"/>
      <c r="AQ72" s="50"/>
      <c r="AR72" s="50"/>
      <c r="AS72" s="50"/>
    </row>
    <row r="73" spans="1:54" x14ac:dyDescent="0.25">
      <c r="D73" t="s">
        <v>229</v>
      </c>
      <c r="K73">
        <f>+'évaluation globale des risques'!BC82+'évaluation globale des risques'!BG95+'évaluation globale des risques'!BI95</f>
        <v>19</v>
      </c>
      <c r="L73" s="80">
        <f>+K73/$J$70</f>
        <v>1</v>
      </c>
      <c r="Q73" s="50"/>
      <c r="R73" s="50"/>
      <c r="S73" s="50"/>
      <c r="T73" s="50"/>
      <c r="U73" s="50"/>
      <c r="V73" s="50"/>
      <c r="W73" s="50"/>
      <c r="X73" s="50"/>
      <c r="Y73" s="50"/>
      <c r="Z73" s="50"/>
      <c r="AA73" s="50"/>
      <c r="AB73" s="50"/>
      <c r="AC73" s="50"/>
      <c r="AD73" s="50"/>
      <c r="AE73" s="50"/>
      <c r="AF73" s="50"/>
      <c r="AG73" s="50"/>
      <c r="AH73" s="50"/>
      <c r="AI73" s="50"/>
      <c r="AJ73" s="50"/>
      <c r="AK73" s="50"/>
      <c r="AL73" s="50"/>
      <c r="AM73" s="50"/>
      <c r="AN73" s="50"/>
      <c r="AO73" s="50"/>
      <c r="AP73" s="50"/>
      <c r="AQ73" s="50"/>
      <c r="AR73" s="50"/>
      <c r="AS73" s="50"/>
    </row>
    <row r="74" spans="1:54" ht="15.75" thickBot="1" x14ac:dyDescent="0.3">
      <c r="Q74" s="50"/>
      <c r="R74" s="50"/>
      <c r="S74" s="50"/>
      <c r="T74" s="50"/>
      <c r="U74" s="50"/>
      <c r="V74" s="50"/>
      <c r="W74" s="50"/>
      <c r="X74" s="50"/>
      <c r="Y74" s="50"/>
      <c r="Z74" s="50"/>
      <c r="AA74" s="50"/>
      <c r="AB74" s="50"/>
      <c r="AC74" s="50"/>
      <c r="AD74" s="50"/>
      <c r="AE74" s="50"/>
      <c r="AF74" s="50"/>
      <c r="AG74" s="50"/>
      <c r="AH74" s="50"/>
      <c r="AI74" s="50"/>
      <c r="AJ74" s="50"/>
      <c r="AK74" s="50"/>
      <c r="AL74" s="50"/>
      <c r="AM74" s="50"/>
      <c r="AN74" s="50"/>
      <c r="AO74" s="50"/>
      <c r="AP74" s="50"/>
      <c r="AQ74" s="50"/>
      <c r="AR74" s="50"/>
      <c r="AS74" s="50"/>
    </row>
    <row r="75" spans="1:54" ht="15.75" thickBot="1" x14ac:dyDescent="0.3">
      <c r="C75" t="s">
        <v>188</v>
      </c>
      <c r="J75" s="102">
        <f>+'évaluation globale des risques'!BD95</f>
        <v>0</v>
      </c>
      <c r="Q75" s="50"/>
      <c r="R75" s="50"/>
      <c r="S75" s="50"/>
      <c r="T75" s="50"/>
      <c r="U75" s="50"/>
      <c r="V75" s="50"/>
      <c r="W75" s="50"/>
      <c r="X75" s="50"/>
      <c r="Y75" s="50"/>
      <c r="Z75" s="50"/>
      <c r="AA75" s="50"/>
      <c r="AB75" s="50"/>
      <c r="AC75" s="50"/>
      <c r="AD75" s="50"/>
      <c r="AE75" s="50"/>
      <c r="AF75" s="50"/>
      <c r="AG75" s="50"/>
      <c r="AH75" s="50"/>
      <c r="AI75" s="50"/>
      <c r="AJ75" s="50"/>
      <c r="AK75" s="50"/>
      <c r="AL75" s="50"/>
      <c r="AM75" s="50"/>
      <c r="AN75" s="50"/>
      <c r="AO75" s="50"/>
      <c r="AP75" s="50"/>
      <c r="AQ75" s="50"/>
      <c r="AR75" s="50"/>
      <c r="AS75" s="50"/>
    </row>
    <row r="76" spans="1:54" x14ac:dyDescent="0.25">
      <c r="Q76" s="50"/>
      <c r="R76" s="50"/>
      <c r="S76" s="50"/>
      <c r="T76" s="50"/>
      <c r="U76" s="50"/>
      <c r="V76" s="50"/>
      <c r="W76" s="50"/>
      <c r="X76" s="50"/>
      <c r="Y76" s="50"/>
      <c r="Z76" s="50"/>
      <c r="AA76" s="50"/>
      <c r="AB76" s="50"/>
      <c r="AC76" s="50"/>
      <c r="AD76" s="50"/>
      <c r="AE76" s="50"/>
      <c r="AF76" s="50"/>
      <c r="AG76" s="50"/>
      <c r="AH76" s="50"/>
      <c r="AI76" s="50"/>
      <c r="AJ76" s="50"/>
      <c r="AK76" s="50"/>
      <c r="AL76" s="50"/>
      <c r="AM76" s="50"/>
      <c r="AN76" s="50"/>
      <c r="AO76" s="50"/>
      <c r="AP76" s="50"/>
      <c r="AQ76" s="50"/>
      <c r="AR76" s="50"/>
      <c r="AS76" s="50"/>
    </row>
    <row r="77" spans="1:54" s="76" customFormat="1" x14ac:dyDescent="0.25">
      <c r="A77" s="74"/>
      <c r="C77"/>
      <c r="H77" s="84"/>
      <c r="P77" s="95"/>
      <c r="Q77" s="95"/>
      <c r="R77" s="95"/>
      <c r="S77" s="95"/>
      <c r="T77" s="95"/>
      <c r="U77" s="95"/>
      <c r="V77" s="95"/>
      <c r="W77" s="95"/>
      <c r="X77" s="95"/>
      <c r="Y77" s="95"/>
      <c r="Z77" s="95"/>
      <c r="AA77" s="95"/>
      <c r="AB77" s="95"/>
      <c r="AC77" s="95"/>
      <c r="AD77" s="95"/>
      <c r="AE77" s="95"/>
      <c r="AF77" s="95"/>
      <c r="AG77" s="95"/>
      <c r="AH77" s="95"/>
      <c r="AI77" s="95"/>
      <c r="AJ77" s="95"/>
      <c r="AK77" s="95"/>
      <c r="AL77" s="95"/>
      <c r="AM77" s="95"/>
      <c r="AN77" s="95"/>
      <c r="AO77" s="95"/>
      <c r="AP77" s="95"/>
      <c r="AQ77" s="95"/>
      <c r="AR77" s="95"/>
      <c r="AS77" s="95"/>
    </row>
    <row r="78" spans="1:54" s="76" customFormat="1" x14ac:dyDescent="0.25">
      <c r="A78" s="74"/>
      <c r="B78" s="76" t="s">
        <v>183</v>
      </c>
      <c r="C78" s="81" t="s">
        <v>178</v>
      </c>
      <c r="P78" s="95"/>
      <c r="Q78" s="95"/>
      <c r="R78" s="95"/>
      <c r="S78" s="95"/>
      <c r="T78" s="95"/>
      <c r="U78" s="95"/>
      <c r="V78" s="95"/>
      <c r="W78" s="95"/>
      <c r="X78" s="95"/>
      <c r="Y78" s="95"/>
      <c r="Z78" s="95"/>
      <c r="AA78" s="95"/>
      <c r="AB78" s="95"/>
      <c r="AC78" s="95"/>
      <c r="AD78" s="95"/>
      <c r="AE78" s="95"/>
      <c r="AF78" s="95"/>
      <c r="AG78" s="95"/>
      <c r="AH78" s="95"/>
      <c r="AI78" s="95"/>
      <c r="AJ78" s="95"/>
      <c r="AK78" s="95"/>
      <c r="AL78" s="95"/>
      <c r="AM78" s="95"/>
      <c r="AN78" s="95"/>
      <c r="AO78" s="95"/>
      <c r="AP78" s="95"/>
      <c r="AQ78" s="95"/>
      <c r="AR78" s="95"/>
      <c r="AS78" s="95"/>
    </row>
    <row r="79" spans="1:54" s="76" customFormat="1" x14ac:dyDescent="0.25">
      <c r="A79" s="74"/>
      <c r="C79" s="81"/>
      <c r="P79" s="95"/>
      <c r="Q79" s="95"/>
      <c r="R79" s="95"/>
      <c r="S79" s="95"/>
      <c r="T79" s="95"/>
      <c r="U79" s="95"/>
      <c r="V79" s="95"/>
      <c r="W79" s="95"/>
      <c r="X79" s="95"/>
      <c r="Y79" s="95"/>
      <c r="Z79" s="95"/>
      <c r="AA79" s="95"/>
      <c r="AB79" s="95"/>
      <c r="AC79" s="95"/>
      <c r="AD79" s="95"/>
      <c r="AE79" s="95"/>
      <c r="AF79" s="95"/>
      <c r="AG79" s="95"/>
      <c r="AH79" s="95"/>
      <c r="AI79" s="95"/>
      <c r="AJ79" s="95"/>
      <c r="AK79" s="95"/>
      <c r="AL79" s="95"/>
      <c r="AM79" s="95"/>
      <c r="AN79" s="95"/>
      <c r="AO79" s="95"/>
      <c r="AP79" s="95"/>
      <c r="AQ79" s="95"/>
      <c r="AR79" s="95"/>
      <c r="AS79" s="95"/>
      <c r="AU79"/>
      <c r="AV79" t="s">
        <v>179</v>
      </c>
      <c r="AW79" t="s">
        <v>180</v>
      </c>
      <c r="AX79"/>
    </row>
    <row r="80" spans="1:54" x14ac:dyDescent="0.25">
      <c r="C80" s="5"/>
      <c r="Q80" s="50"/>
      <c r="R80" s="50"/>
      <c r="S80" s="50"/>
      <c r="T80" s="50"/>
      <c r="U80" s="50"/>
      <c r="V80" s="50"/>
      <c r="W80" s="50"/>
      <c r="X80" s="50"/>
      <c r="Y80" s="50"/>
      <c r="Z80" s="50"/>
      <c r="AA80" s="50"/>
      <c r="AB80" s="50"/>
      <c r="AC80" s="50"/>
      <c r="AD80" s="50"/>
      <c r="AE80" s="50"/>
      <c r="AF80" s="50"/>
      <c r="AG80" s="50"/>
      <c r="AH80" s="50"/>
      <c r="AI80" s="50"/>
      <c r="AJ80" s="50"/>
      <c r="AK80" s="50"/>
      <c r="AL80" s="50"/>
      <c r="AM80" s="50"/>
      <c r="AN80" s="50"/>
      <c r="AO80" s="50"/>
      <c r="AP80" s="50"/>
      <c r="AQ80" s="50"/>
      <c r="AR80" s="50"/>
      <c r="AS80" s="50"/>
      <c r="AU80" t="s">
        <v>181</v>
      </c>
      <c r="AV80">
        <f>+'évaluation globale des risques'!AV80+'évaluation globale des risques'!AV82</f>
        <v>0</v>
      </c>
      <c r="AW80">
        <f>+'évaluation globale des risques'!AW80+'évaluation globale des risques'!AW82</f>
        <v>0</v>
      </c>
      <c r="AY80" s="76"/>
      <c r="AZ80" s="76"/>
      <c r="BA80" s="76"/>
      <c r="BB80" s="76"/>
    </row>
    <row r="81" spans="17:54" x14ac:dyDescent="0.25">
      <c r="Q81" s="50"/>
      <c r="R81" s="50"/>
      <c r="S81" s="50"/>
      <c r="T81" s="50"/>
      <c r="U81" s="50"/>
      <c r="V81" s="50"/>
      <c r="W81" s="50"/>
      <c r="X81" s="50"/>
      <c r="Y81" s="50"/>
      <c r="Z81" s="50"/>
      <c r="AA81" s="50"/>
      <c r="AB81" s="50"/>
      <c r="AC81" s="50"/>
      <c r="AD81" s="50"/>
      <c r="AE81" s="50"/>
      <c r="AF81" s="50"/>
      <c r="AG81" s="50"/>
      <c r="AH81" s="50"/>
      <c r="AI81" s="50"/>
      <c r="AJ81" s="50"/>
      <c r="AK81" s="50"/>
      <c r="AL81" s="50"/>
      <c r="AM81" s="50"/>
      <c r="AN81" s="50"/>
      <c r="AO81" s="50"/>
      <c r="AP81" s="50"/>
      <c r="AQ81" s="50"/>
      <c r="AR81" s="50"/>
      <c r="AS81" s="50"/>
      <c r="AU81" t="s">
        <v>182</v>
      </c>
      <c r="AV81">
        <f>+'évaluation globale des risques'!AW81+'évaluation globale des risques'!AW83</f>
        <v>0</v>
      </c>
      <c r="AW81">
        <f>+'évaluation globale des risques'!AV81+'évaluation globale des risques'!AV83</f>
        <v>0</v>
      </c>
      <c r="AY81" s="76"/>
      <c r="AZ81" s="76"/>
      <c r="BA81" s="76"/>
      <c r="BB81" s="76"/>
    </row>
    <row r="82" spans="17:54" x14ac:dyDescent="0.25">
      <c r="Q82" s="50"/>
      <c r="R82" s="50"/>
      <c r="S82" s="50"/>
      <c r="T82" s="50"/>
      <c r="U82" s="50"/>
      <c r="V82" s="50"/>
      <c r="W82" s="50"/>
      <c r="X82" s="50"/>
      <c r="Y82" s="50"/>
      <c r="Z82" s="50"/>
      <c r="AA82" s="50"/>
      <c r="AB82" s="50"/>
      <c r="AC82" s="50"/>
      <c r="AD82" s="50"/>
      <c r="AE82" s="50"/>
      <c r="AF82" s="50"/>
      <c r="AG82" s="50"/>
      <c r="AH82" s="50"/>
      <c r="AI82" s="50"/>
      <c r="AJ82" s="50"/>
      <c r="AK82" s="50"/>
      <c r="AL82" s="50"/>
      <c r="AM82" s="50"/>
      <c r="AN82" s="50"/>
      <c r="AO82" s="50"/>
      <c r="AP82" s="50"/>
      <c r="AQ82" s="50"/>
      <c r="AR82" s="50"/>
      <c r="AS82" s="50"/>
    </row>
    <row r="83" spans="17:54" x14ac:dyDescent="0.25">
      <c r="Q83" s="50"/>
      <c r="R83" s="50"/>
      <c r="S83" s="50"/>
      <c r="T83" s="50"/>
      <c r="U83" s="50"/>
      <c r="V83" s="50"/>
      <c r="W83" s="50"/>
      <c r="X83" s="50"/>
      <c r="Y83" s="50"/>
      <c r="Z83" s="50"/>
      <c r="AA83" s="50"/>
      <c r="AB83" s="50"/>
      <c r="AC83" s="50"/>
      <c r="AD83" s="50"/>
      <c r="AE83" s="50"/>
      <c r="AF83" s="50"/>
      <c r="AG83" s="50"/>
      <c r="AH83" s="50"/>
      <c r="AI83" s="50"/>
      <c r="AJ83" s="50"/>
      <c r="AK83" s="50"/>
      <c r="AL83" s="50"/>
      <c r="AM83" s="50"/>
      <c r="AN83" s="50"/>
      <c r="AO83" s="50"/>
      <c r="AP83" s="50"/>
      <c r="AQ83" s="50"/>
      <c r="AR83" s="50"/>
      <c r="AS83" s="50"/>
    </row>
    <row r="84" spans="17:54" x14ac:dyDescent="0.25">
      <c r="Q84" s="50"/>
      <c r="R84" s="50"/>
      <c r="S84" s="50"/>
      <c r="T84" s="50"/>
      <c r="U84" s="50"/>
      <c r="V84" s="50"/>
      <c r="W84" s="50"/>
      <c r="X84" s="50"/>
      <c r="Y84" s="50"/>
      <c r="Z84" s="50"/>
      <c r="AA84" s="50"/>
      <c r="AB84" s="50"/>
      <c r="AC84" s="50"/>
      <c r="AD84" s="50"/>
      <c r="AE84" s="50"/>
      <c r="AF84" s="50"/>
      <c r="AG84" s="50"/>
      <c r="AH84" s="50"/>
      <c r="AI84" s="50"/>
      <c r="AJ84" s="50"/>
      <c r="AK84" s="50"/>
      <c r="AL84" s="50"/>
      <c r="AM84" s="50"/>
      <c r="AN84" s="50"/>
      <c r="AO84" s="50"/>
      <c r="AP84" s="50"/>
      <c r="AQ84" s="50"/>
      <c r="AR84" s="50"/>
      <c r="AS84" s="50"/>
    </row>
    <row r="85" spans="17:54" x14ac:dyDescent="0.25">
      <c r="Q85" s="50"/>
      <c r="R85" s="50"/>
      <c r="S85" s="50"/>
      <c r="T85" s="50"/>
      <c r="U85" s="50"/>
      <c r="V85" s="50"/>
      <c r="W85" s="50"/>
      <c r="X85" s="50"/>
      <c r="Y85" s="50"/>
      <c r="Z85" s="50"/>
      <c r="AA85" s="50"/>
      <c r="AB85" s="50"/>
      <c r="AC85" s="50"/>
      <c r="AD85" s="50"/>
      <c r="AE85" s="50"/>
      <c r="AF85" s="50"/>
      <c r="AG85" s="50"/>
      <c r="AH85" s="50"/>
      <c r="AI85" s="50"/>
      <c r="AJ85" s="50"/>
      <c r="AK85" s="50"/>
      <c r="AL85" s="50"/>
      <c r="AM85" s="50"/>
      <c r="AN85" s="50"/>
      <c r="AO85" s="50"/>
      <c r="AP85" s="50"/>
      <c r="AQ85" s="50"/>
      <c r="AR85" s="50"/>
      <c r="AS85" s="50"/>
    </row>
    <row r="86" spans="17:54" x14ac:dyDescent="0.25">
      <c r="Q86" s="50"/>
      <c r="R86" s="50"/>
      <c r="S86" s="50"/>
      <c r="T86" s="50"/>
      <c r="U86" s="50"/>
      <c r="V86" s="50"/>
      <c r="W86" s="50"/>
      <c r="X86" s="50"/>
      <c r="Y86" s="50"/>
      <c r="Z86" s="50"/>
      <c r="AA86" s="50"/>
      <c r="AB86" s="50"/>
      <c r="AC86" s="50"/>
      <c r="AD86" s="50"/>
      <c r="AE86" s="50"/>
      <c r="AF86" s="50"/>
      <c r="AG86" s="50"/>
      <c r="AH86" s="50"/>
      <c r="AI86" s="50"/>
      <c r="AJ86" s="50"/>
      <c r="AK86" s="50"/>
      <c r="AL86" s="50"/>
      <c r="AM86" s="50"/>
      <c r="AN86" s="50"/>
      <c r="AO86" s="50"/>
      <c r="AP86" s="50"/>
      <c r="AQ86" s="50"/>
      <c r="AR86" s="50"/>
      <c r="AS86" s="50"/>
    </row>
    <row r="87" spans="17:54" x14ac:dyDescent="0.25">
      <c r="Q87" s="50"/>
      <c r="R87" s="50"/>
      <c r="S87" s="50"/>
      <c r="T87" s="50"/>
      <c r="U87" s="50"/>
      <c r="V87" s="50"/>
      <c r="W87" s="50"/>
      <c r="X87" s="50"/>
      <c r="Y87" s="50"/>
      <c r="Z87" s="50"/>
      <c r="AA87" s="50"/>
      <c r="AB87" s="50"/>
      <c r="AC87" s="50"/>
      <c r="AD87" s="50"/>
      <c r="AE87" s="50"/>
      <c r="AF87" s="50"/>
      <c r="AG87" s="50"/>
      <c r="AH87" s="50"/>
      <c r="AI87" s="50"/>
      <c r="AJ87" s="50"/>
      <c r="AK87" s="50"/>
      <c r="AL87" s="50"/>
      <c r="AM87" s="50"/>
      <c r="AN87" s="50"/>
      <c r="AO87" s="50"/>
      <c r="AP87" s="50"/>
      <c r="AQ87" s="50"/>
      <c r="AR87" s="50"/>
      <c r="AS87" s="50"/>
    </row>
    <row r="88" spans="17:54" x14ac:dyDescent="0.25">
      <c r="Q88" s="50"/>
      <c r="R88" s="50"/>
      <c r="S88" s="50"/>
      <c r="T88" s="50"/>
      <c r="U88" s="50"/>
      <c r="V88" s="50"/>
      <c r="W88" s="50"/>
      <c r="X88" s="50"/>
      <c r="Y88" s="50"/>
      <c r="Z88" s="50"/>
      <c r="AA88" s="50"/>
      <c r="AB88" s="50"/>
      <c r="AC88" s="50"/>
      <c r="AD88" s="50"/>
      <c r="AE88" s="50"/>
      <c r="AF88" s="50"/>
      <c r="AG88" s="50"/>
      <c r="AH88" s="50"/>
      <c r="AI88" s="50"/>
      <c r="AJ88" s="50"/>
      <c r="AK88" s="50"/>
      <c r="AL88" s="50"/>
      <c r="AM88" s="50"/>
      <c r="AN88" s="50"/>
      <c r="AO88" s="50"/>
      <c r="AP88" s="50"/>
      <c r="AQ88" s="50"/>
      <c r="AR88" s="50"/>
      <c r="AS88" s="50"/>
    </row>
    <row r="89" spans="17:54" x14ac:dyDescent="0.25">
      <c r="Q89" s="50"/>
      <c r="R89" s="50"/>
      <c r="S89" s="50"/>
      <c r="T89" s="50"/>
      <c r="U89" s="50"/>
      <c r="V89" s="50"/>
      <c r="W89" s="50"/>
      <c r="X89" s="50"/>
      <c r="Y89" s="50"/>
      <c r="Z89" s="50"/>
      <c r="AA89" s="50"/>
      <c r="AB89" s="50"/>
      <c r="AC89" s="50"/>
      <c r="AD89" s="50"/>
      <c r="AE89" s="50"/>
      <c r="AF89" s="50"/>
      <c r="AG89" s="50"/>
      <c r="AH89" s="50"/>
      <c r="AI89" s="50"/>
      <c r="AJ89" s="50"/>
      <c r="AK89" s="50"/>
      <c r="AL89" s="50"/>
      <c r="AM89" s="50"/>
      <c r="AN89" s="50"/>
      <c r="AO89" s="50"/>
      <c r="AP89" s="50"/>
      <c r="AQ89" s="50"/>
      <c r="AR89" s="50"/>
      <c r="AS89" s="50"/>
    </row>
    <row r="90" spans="17:54" x14ac:dyDescent="0.25">
      <c r="Q90" s="50"/>
      <c r="R90" s="50"/>
      <c r="S90" s="50"/>
      <c r="T90" s="50"/>
      <c r="U90" s="50"/>
      <c r="V90" s="50"/>
      <c r="W90" s="50"/>
      <c r="X90" s="50"/>
      <c r="Y90" s="50"/>
      <c r="Z90" s="50"/>
      <c r="AA90" s="50"/>
      <c r="AB90" s="50"/>
      <c r="AC90" s="50"/>
      <c r="AD90" s="50"/>
      <c r="AE90" s="50"/>
      <c r="AF90" s="50"/>
      <c r="AG90" s="50"/>
      <c r="AH90" s="50"/>
      <c r="AI90" s="50"/>
      <c r="AJ90" s="50"/>
      <c r="AK90" s="50"/>
      <c r="AL90" s="50"/>
      <c r="AM90" s="50"/>
      <c r="AN90" s="50"/>
      <c r="AO90" s="50"/>
      <c r="AP90" s="50"/>
      <c r="AQ90" s="50"/>
      <c r="AR90" s="50"/>
      <c r="AS90" s="50"/>
    </row>
    <row r="91" spans="17:54" x14ac:dyDescent="0.25">
      <c r="Q91" s="50"/>
      <c r="R91" s="50"/>
      <c r="S91" s="50"/>
      <c r="T91" s="50"/>
      <c r="U91" s="50"/>
      <c r="V91" s="50"/>
      <c r="W91" s="50"/>
      <c r="X91" s="50"/>
      <c r="Y91" s="50"/>
      <c r="Z91" s="50"/>
      <c r="AA91" s="50"/>
      <c r="AB91" s="50"/>
      <c r="AC91" s="50"/>
      <c r="AD91" s="50"/>
      <c r="AE91" s="50"/>
      <c r="AF91" s="50"/>
      <c r="AG91" s="50"/>
      <c r="AH91" s="50"/>
      <c r="AI91" s="50"/>
      <c r="AJ91" s="50"/>
      <c r="AK91" s="50"/>
      <c r="AL91" s="50"/>
      <c r="AM91" s="50"/>
      <c r="AN91" s="50"/>
      <c r="AO91" s="50"/>
      <c r="AP91" s="50"/>
      <c r="AQ91" s="50"/>
      <c r="AR91" s="50"/>
      <c r="AS91" s="50"/>
    </row>
    <row r="92" spans="17:54" x14ac:dyDescent="0.25">
      <c r="Q92" s="50"/>
      <c r="R92" s="50"/>
      <c r="S92" s="50"/>
      <c r="T92" s="50"/>
      <c r="U92" s="50"/>
      <c r="V92" s="50"/>
      <c r="W92" s="50"/>
      <c r="X92" s="50"/>
      <c r="Y92" s="50"/>
      <c r="Z92" s="50"/>
      <c r="AA92" s="50"/>
      <c r="AB92" s="50"/>
      <c r="AC92" s="50"/>
      <c r="AD92" s="50"/>
      <c r="AE92" s="50"/>
      <c r="AF92" s="50"/>
      <c r="AG92" s="50"/>
      <c r="AH92" s="50"/>
      <c r="AI92" s="50"/>
      <c r="AJ92" s="50"/>
      <c r="AK92" s="50"/>
      <c r="AL92" s="50"/>
      <c r="AM92" s="50"/>
      <c r="AN92" s="50"/>
      <c r="AO92" s="50"/>
      <c r="AP92" s="50"/>
      <c r="AQ92" s="50"/>
      <c r="AR92" s="50"/>
      <c r="AS92" s="50"/>
    </row>
    <row r="93" spans="17:54" x14ac:dyDescent="0.25">
      <c r="Q93" s="50"/>
      <c r="R93" s="50"/>
      <c r="S93" s="50"/>
      <c r="T93" s="50"/>
      <c r="U93" s="50"/>
      <c r="V93" s="50"/>
      <c r="W93" s="50"/>
      <c r="X93" s="50"/>
      <c r="Y93" s="50"/>
      <c r="Z93" s="50"/>
      <c r="AA93" s="50"/>
      <c r="AB93" s="50"/>
      <c r="AC93" s="50"/>
      <c r="AD93" s="50"/>
      <c r="AE93" s="50"/>
      <c r="AF93" s="50"/>
      <c r="AG93" s="50"/>
      <c r="AH93" s="50"/>
      <c r="AI93" s="50"/>
      <c r="AJ93" s="50"/>
      <c r="AK93" s="50"/>
      <c r="AL93" s="50"/>
      <c r="AM93" s="50"/>
      <c r="AN93" s="50"/>
      <c r="AO93" s="50"/>
      <c r="AP93" s="50"/>
      <c r="AQ93" s="50"/>
      <c r="AR93" s="50"/>
      <c r="AS93" s="50"/>
    </row>
    <row r="94" spans="17:54" x14ac:dyDescent="0.25">
      <c r="Q94" s="50"/>
      <c r="R94" s="50"/>
      <c r="S94" s="50"/>
      <c r="T94" s="50"/>
      <c r="U94" s="50"/>
      <c r="V94" s="50"/>
      <c r="W94" s="50"/>
      <c r="X94" s="50"/>
      <c r="Y94" s="50"/>
      <c r="Z94" s="50"/>
      <c r="AA94" s="50"/>
      <c r="AB94" s="50"/>
      <c r="AC94" s="50"/>
      <c r="AD94" s="50"/>
      <c r="AE94" s="50"/>
      <c r="AF94" s="50"/>
      <c r="AG94" s="50"/>
      <c r="AH94" s="50"/>
      <c r="AI94" s="50"/>
      <c r="AJ94" s="50"/>
      <c r="AK94" s="50"/>
      <c r="AL94" s="50"/>
      <c r="AM94" s="50"/>
      <c r="AN94" s="50"/>
      <c r="AO94" s="50"/>
      <c r="AP94" s="50"/>
      <c r="AQ94" s="50"/>
      <c r="AR94" s="50"/>
      <c r="AS94" s="50"/>
    </row>
    <row r="95" spans="17:54" x14ac:dyDescent="0.25">
      <c r="Q95" s="50"/>
      <c r="R95" s="50"/>
      <c r="S95" s="50"/>
      <c r="T95" s="50"/>
      <c r="U95" s="50"/>
      <c r="V95" s="50"/>
      <c r="W95" s="50"/>
      <c r="X95" s="50"/>
      <c r="Y95" s="50"/>
      <c r="Z95" s="50"/>
      <c r="AA95" s="50"/>
      <c r="AB95" s="50"/>
      <c r="AC95" s="50"/>
      <c r="AD95" s="50"/>
      <c r="AE95" s="50"/>
      <c r="AF95" s="50"/>
      <c r="AG95" s="50"/>
      <c r="AH95" s="50"/>
      <c r="AI95" s="50"/>
      <c r="AJ95" s="50"/>
      <c r="AK95" s="50"/>
      <c r="AL95" s="50"/>
      <c r="AM95" s="50"/>
      <c r="AN95" s="50"/>
      <c r="AO95" s="50"/>
      <c r="AP95" s="50"/>
      <c r="AQ95" s="50"/>
      <c r="AR95" s="50"/>
      <c r="AS95" s="50"/>
    </row>
    <row r="96" spans="17:54" x14ac:dyDescent="0.25">
      <c r="Q96" s="50"/>
      <c r="R96" s="50"/>
      <c r="S96" s="50"/>
      <c r="T96" s="50"/>
      <c r="U96" s="50"/>
      <c r="V96" s="50"/>
      <c r="W96" s="50"/>
      <c r="X96" s="50"/>
      <c r="Y96" s="50"/>
      <c r="Z96" s="50"/>
      <c r="AA96" s="50"/>
      <c r="AB96" s="50"/>
      <c r="AC96" s="50"/>
      <c r="AD96" s="50"/>
      <c r="AE96" s="50"/>
      <c r="AF96" s="50"/>
      <c r="AG96" s="50"/>
      <c r="AH96" s="50"/>
      <c r="AI96" s="50"/>
      <c r="AJ96" s="50"/>
      <c r="AK96" s="50"/>
      <c r="AL96" s="50"/>
      <c r="AM96" s="50"/>
      <c r="AN96" s="50"/>
      <c r="AO96" s="50"/>
      <c r="AP96" s="50"/>
      <c r="AQ96" s="50"/>
      <c r="AR96" s="50"/>
      <c r="AS96" s="50"/>
    </row>
    <row r="97" spans="2:51" x14ac:dyDescent="0.25">
      <c r="Q97" s="50"/>
      <c r="R97" s="50"/>
      <c r="S97" s="50"/>
      <c r="T97" s="50"/>
      <c r="U97" s="50"/>
      <c r="V97" s="50"/>
      <c r="W97" s="50"/>
      <c r="X97" s="50"/>
      <c r="Y97" s="50"/>
      <c r="Z97" s="50"/>
      <c r="AA97" s="50"/>
      <c r="AB97" s="50"/>
      <c r="AC97" s="50"/>
      <c r="AD97" s="50"/>
      <c r="AE97" s="50"/>
      <c r="AF97" s="50"/>
      <c r="AG97" s="50"/>
      <c r="AH97" s="50"/>
      <c r="AI97" s="50"/>
      <c r="AJ97" s="50"/>
      <c r="AK97" s="50"/>
      <c r="AL97" s="50"/>
      <c r="AM97" s="50"/>
      <c r="AN97" s="50"/>
      <c r="AO97" s="50"/>
      <c r="AP97" s="50"/>
      <c r="AQ97" s="50"/>
      <c r="AR97" s="50"/>
      <c r="AS97" s="50"/>
    </row>
    <row r="98" spans="2:51" x14ac:dyDescent="0.25">
      <c r="Q98" s="50"/>
      <c r="R98" s="50"/>
      <c r="S98" s="50"/>
      <c r="T98" s="50"/>
      <c r="U98" s="50"/>
      <c r="V98" s="50"/>
      <c r="W98" s="50"/>
      <c r="X98" s="50"/>
      <c r="Y98" s="50"/>
      <c r="Z98" s="50"/>
      <c r="AA98" s="50"/>
      <c r="AB98" s="50"/>
      <c r="AC98" s="50"/>
      <c r="AD98" s="50"/>
      <c r="AE98" s="50"/>
      <c r="AF98" s="50"/>
      <c r="AG98" s="50"/>
      <c r="AH98" s="50"/>
      <c r="AI98" s="50"/>
      <c r="AJ98" s="50"/>
      <c r="AK98" s="50"/>
      <c r="AL98" s="50"/>
      <c r="AM98" s="50"/>
      <c r="AN98" s="50"/>
      <c r="AO98" s="50"/>
      <c r="AP98" s="50"/>
      <c r="AQ98" s="50"/>
      <c r="AR98" s="50"/>
      <c r="AS98" s="50"/>
    </row>
    <row r="99" spans="2:51" x14ac:dyDescent="0.25">
      <c r="Q99" s="50"/>
      <c r="R99" s="50"/>
      <c r="S99" s="50"/>
      <c r="T99" s="50"/>
      <c r="U99" s="50"/>
      <c r="V99" s="50"/>
      <c r="W99" s="50"/>
      <c r="X99" s="50"/>
      <c r="Y99" s="50"/>
      <c r="Z99" s="50"/>
      <c r="AA99" s="50"/>
      <c r="AB99" s="50"/>
      <c r="AC99" s="50"/>
      <c r="AD99" s="50"/>
      <c r="AE99" s="50"/>
      <c r="AF99" s="50"/>
      <c r="AG99" s="50"/>
      <c r="AH99" s="50"/>
      <c r="AI99" s="50"/>
      <c r="AJ99" s="50"/>
      <c r="AK99" s="50"/>
      <c r="AL99" s="50"/>
      <c r="AM99" s="50"/>
      <c r="AN99" s="50"/>
      <c r="AO99" s="50"/>
      <c r="AP99" s="50"/>
      <c r="AQ99" s="50"/>
      <c r="AR99" s="50"/>
      <c r="AS99" s="50"/>
    </row>
    <row r="100" spans="2:51" x14ac:dyDescent="0.25">
      <c r="B100" s="76" t="s">
        <v>190</v>
      </c>
      <c r="C100" s="81" t="s">
        <v>191</v>
      </c>
      <c r="Q100" s="50"/>
      <c r="R100" s="50"/>
      <c r="S100" s="50"/>
      <c r="T100" s="50"/>
      <c r="U100" s="50"/>
      <c r="V100" s="50"/>
      <c r="W100" s="50"/>
      <c r="X100" s="50"/>
      <c r="Y100" s="50"/>
      <c r="Z100" s="50"/>
      <c r="AA100" s="50"/>
      <c r="AB100" s="50"/>
      <c r="AC100" s="50"/>
      <c r="AD100" s="50"/>
      <c r="AE100" s="50"/>
      <c r="AF100" s="50"/>
      <c r="AG100" s="50"/>
      <c r="AH100" s="50"/>
      <c r="AI100" s="50"/>
      <c r="AJ100" s="50"/>
      <c r="AK100" s="50"/>
      <c r="AL100" s="50"/>
      <c r="AM100" s="50"/>
      <c r="AN100" s="50"/>
      <c r="AO100" s="50"/>
      <c r="AP100" s="50"/>
      <c r="AQ100" s="50"/>
      <c r="AR100" s="50"/>
      <c r="AS100" s="50"/>
    </row>
    <row r="101" spans="2:51" ht="15.75" thickBot="1" x14ac:dyDescent="0.3">
      <c r="K101" s="83"/>
      <c r="Q101" s="50"/>
      <c r="R101" s="50"/>
      <c r="S101" s="50"/>
      <c r="T101" s="50"/>
      <c r="U101" s="50"/>
      <c r="V101" s="50"/>
      <c r="W101" s="50"/>
      <c r="X101" s="50"/>
      <c r="Y101" s="50"/>
      <c r="Z101" s="50"/>
      <c r="AA101" s="50"/>
      <c r="AB101" s="50"/>
      <c r="AC101" s="50"/>
      <c r="AD101" s="50"/>
      <c r="AE101" s="50"/>
      <c r="AF101" s="50"/>
      <c r="AG101" s="50"/>
      <c r="AH101" s="50"/>
      <c r="AI101" s="50"/>
      <c r="AJ101" s="50"/>
      <c r="AK101" s="50"/>
      <c r="AL101" s="50"/>
      <c r="AM101" s="50"/>
      <c r="AN101" s="50"/>
      <c r="AO101" s="50"/>
      <c r="AP101" s="50"/>
      <c r="AQ101" s="50"/>
      <c r="AR101" s="50"/>
      <c r="AS101" s="50"/>
    </row>
    <row r="102" spans="2:51" ht="15.75" thickBot="1" x14ac:dyDescent="0.3">
      <c r="C102" t="s">
        <v>192</v>
      </c>
      <c r="J102" s="82">
        <f>+'évaluation globale des risques'!AU129</f>
        <v>10</v>
      </c>
      <c r="Q102" s="50"/>
      <c r="R102" s="50"/>
      <c r="S102" s="50"/>
      <c r="T102" s="50"/>
      <c r="U102" s="50"/>
      <c r="V102" s="50"/>
      <c r="W102" s="50"/>
      <c r="X102" s="50"/>
      <c r="Y102" s="50"/>
      <c r="Z102" s="50"/>
      <c r="AA102" s="50"/>
      <c r="AB102" s="50"/>
      <c r="AC102" s="50"/>
      <c r="AD102" s="50"/>
      <c r="AE102" s="50"/>
      <c r="AF102" s="50"/>
      <c r="AG102" s="50"/>
      <c r="AH102" s="50"/>
      <c r="AI102" s="50"/>
      <c r="AJ102" s="50"/>
      <c r="AK102" s="50"/>
      <c r="AL102" s="50"/>
      <c r="AM102" s="50"/>
      <c r="AN102" s="50"/>
      <c r="AO102" s="50"/>
      <c r="AP102" s="50"/>
      <c r="AQ102" s="50"/>
      <c r="AR102" s="50"/>
      <c r="AS102" s="50"/>
    </row>
    <row r="103" spans="2:51" x14ac:dyDescent="0.25">
      <c r="J103" s="103"/>
      <c r="Q103" s="50"/>
      <c r="R103" s="50"/>
      <c r="S103" s="50"/>
      <c r="T103" s="50"/>
      <c r="U103" s="50"/>
      <c r="V103" s="50"/>
      <c r="W103" s="50"/>
      <c r="X103" s="50"/>
      <c r="Y103" s="50"/>
      <c r="Z103" s="50"/>
      <c r="AA103" s="50"/>
      <c r="AB103" s="50"/>
      <c r="AC103" s="50"/>
      <c r="AD103" s="50"/>
      <c r="AE103" s="50"/>
      <c r="AF103" s="50"/>
      <c r="AG103" s="50"/>
      <c r="AH103" s="50"/>
      <c r="AI103" s="50"/>
      <c r="AJ103" s="50"/>
      <c r="AK103" s="50"/>
      <c r="AL103" s="50"/>
      <c r="AM103" s="50"/>
      <c r="AN103" s="50"/>
      <c r="AO103" s="50"/>
      <c r="AP103" s="50"/>
      <c r="AQ103" s="50"/>
      <c r="AR103" s="50"/>
      <c r="AS103" s="50"/>
    </row>
    <row r="104" spans="2:51" x14ac:dyDescent="0.25">
      <c r="D104" t="s">
        <v>203</v>
      </c>
      <c r="M104">
        <f>+'évaluation globale des risques'!BD108</f>
        <v>0</v>
      </c>
      <c r="N104" s="80">
        <f>+M104/$J$102</f>
        <v>0</v>
      </c>
      <c r="P104" s="96"/>
      <c r="Q104" s="96"/>
      <c r="R104" s="96"/>
      <c r="S104" s="96"/>
      <c r="T104" s="96"/>
      <c r="U104" s="96"/>
      <c r="V104" s="96"/>
      <c r="W104" s="96"/>
      <c r="X104" s="96"/>
      <c r="Y104" s="96"/>
      <c r="Z104" s="96"/>
      <c r="AA104" s="96"/>
      <c r="AB104" s="96"/>
      <c r="AC104" s="96"/>
      <c r="AD104" s="96"/>
      <c r="AE104" s="96"/>
      <c r="AF104" s="96"/>
      <c r="AG104" s="96"/>
      <c r="AH104" s="96"/>
      <c r="AI104" s="96"/>
      <c r="AJ104" s="96"/>
      <c r="AK104" s="96"/>
      <c r="AL104" s="96"/>
      <c r="AM104" s="96"/>
      <c r="AN104" s="96"/>
      <c r="AO104" s="96"/>
      <c r="AP104" s="96"/>
      <c r="AQ104" s="96"/>
      <c r="AR104" s="96"/>
      <c r="AS104" s="96"/>
      <c r="AT104" s="80"/>
    </row>
    <row r="105" spans="2:51" x14ac:dyDescent="0.25">
      <c r="D105" t="s">
        <v>204</v>
      </c>
      <c r="M105">
        <f>+'évaluation globale des risques'!BD109</f>
        <v>10</v>
      </c>
      <c r="N105" s="80">
        <f>+M105/$J$102</f>
        <v>1</v>
      </c>
      <c r="P105" s="96"/>
      <c r="Q105" s="96"/>
      <c r="R105" s="96"/>
      <c r="S105" s="96"/>
      <c r="T105" s="96"/>
      <c r="U105" s="96"/>
      <c r="V105" s="96"/>
      <c r="W105" s="96"/>
      <c r="X105" s="96"/>
      <c r="Y105" s="96"/>
      <c r="Z105" s="96"/>
      <c r="AA105" s="96"/>
      <c r="AB105" s="96"/>
      <c r="AC105" s="96"/>
      <c r="AD105" s="96"/>
      <c r="AE105" s="96"/>
      <c r="AF105" s="96"/>
      <c r="AG105" s="96"/>
      <c r="AH105" s="96"/>
      <c r="AI105" s="96"/>
      <c r="AJ105" s="96"/>
      <c r="AK105" s="96"/>
      <c r="AL105" s="96"/>
      <c r="AM105" s="96"/>
      <c r="AN105" s="96"/>
      <c r="AO105" s="96"/>
      <c r="AP105" s="96"/>
      <c r="AQ105" s="96"/>
      <c r="AR105" s="96"/>
      <c r="AS105" s="96"/>
      <c r="AT105" s="80"/>
    </row>
    <row r="106" spans="2:51" x14ac:dyDescent="0.25">
      <c r="C106" s="84"/>
      <c r="Q106" s="50"/>
      <c r="R106" s="50"/>
      <c r="S106" s="50"/>
      <c r="T106" s="50"/>
      <c r="U106" s="50"/>
      <c r="V106" s="50"/>
      <c r="W106" s="50"/>
      <c r="X106" s="50"/>
      <c r="Y106" s="50"/>
      <c r="Z106" s="50"/>
      <c r="AA106" s="50"/>
      <c r="AB106" s="50"/>
      <c r="AC106" s="50"/>
      <c r="AD106" s="50"/>
      <c r="AE106" s="50"/>
      <c r="AF106" s="50"/>
      <c r="AG106" s="50"/>
      <c r="AH106" s="50"/>
      <c r="AI106" s="50"/>
      <c r="AJ106" s="50"/>
      <c r="AK106" s="50"/>
      <c r="AL106" s="50"/>
      <c r="AM106" s="50"/>
      <c r="AN106" s="50"/>
      <c r="AO106" s="50"/>
      <c r="AP106" s="50"/>
      <c r="AQ106" s="50"/>
      <c r="AR106" s="50"/>
      <c r="AS106" s="50"/>
    </row>
    <row r="107" spans="2:51" x14ac:dyDescent="0.25">
      <c r="Q107" s="50"/>
      <c r="R107" s="50"/>
      <c r="S107" s="50"/>
      <c r="T107" s="50"/>
      <c r="U107" s="50"/>
      <c r="V107" s="50"/>
      <c r="W107" s="50"/>
      <c r="X107" s="50"/>
      <c r="Y107" s="50"/>
      <c r="Z107" s="50"/>
      <c r="AA107" s="50"/>
      <c r="AB107" s="50"/>
      <c r="AC107" s="50"/>
      <c r="AD107" s="50"/>
      <c r="AE107" s="50"/>
      <c r="AF107" s="50"/>
      <c r="AG107" s="50"/>
      <c r="AH107" s="50"/>
      <c r="AI107" s="50"/>
      <c r="AJ107" s="50"/>
      <c r="AK107" s="50"/>
      <c r="AL107" s="50"/>
      <c r="AM107" s="50"/>
      <c r="AN107" s="50"/>
      <c r="AO107" s="50"/>
      <c r="AP107" s="50"/>
      <c r="AQ107" s="50"/>
      <c r="AR107" s="50"/>
      <c r="AS107" s="50"/>
    </row>
    <row r="108" spans="2:51" x14ac:dyDescent="0.25">
      <c r="Q108" s="50"/>
      <c r="R108" s="50"/>
      <c r="S108" s="50"/>
      <c r="T108" s="50"/>
      <c r="U108" s="50"/>
      <c r="V108" s="50"/>
      <c r="W108" s="50"/>
      <c r="X108" s="50"/>
      <c r="Y108" s="50"/>
      <c r="Z108" s="50"/>
      <c r="AA108" s="50"/>
      <c r="AB108" s="50"/>
      <c r="AC108" s="50"/>
      <c r="AD108" s="50"/>
      <c r="AE108" s="50"/>
      <c r="AF108" s="50"/>
      <c r="AG108" s="50"/>
      <c r="AH108" s="50"/>
      <c r="AI108" s="50"/>
      <c r="AJ108" s="50"/>
      <c r="AK108" s="50"/>
      <c r="AL108" s="50"/>
      <c r="AM108" s="50"/>
      <c r="AN108" s="50"/>
      <c r="AO108" s="50"/>
      <c r="AP108" s="50"/>
      <c r="AQ108" s="50"/>
      <c r="AR108" s="50"/>
      <c r="AS108" s="50"/>
      <c r="AU108" t="s">
        <v>199</v>
      </c>
      <c r="AV108">
        <f>+'évaluation globale des risques'!AV129</f>
        <v>0</v>
      </c>
      <c r="AW108" s="76"/>
      <c r="AX108" s="76"/>
      <c r="AY108" s="76"/>
    </row>
    <row r="109" spans="2:51" x14ac:dyDescent="0.25">
      <c r="Q109" s="50"/>
      <c r="R109" s="50"/>
      <c r="S109" s="50"/>
      <c r="T109" s="50"/>
      <c r="U109" s="50"/>
      <c r="V109" s="50"/>
      <c r="W109" s="50"/>
      <c r="X109" s="50"/>
      <c r="Y109" s="50"/>
      <c r="Z109" s="50"/>
      <c r="AA109" s="50"/>
      <c r="AB109" s="50"/>
      <c r="AC109" s="50"/>
      <c r="AD109" s="50"/>
      <c r="AE109" s="50"/>
      <c r="AF109" s="50"/>
      <c r="AG109" s="50"/>
      <c r="AH109" s="50"/>
      <c r="AI109" s="50"/>
      <c r="AJ109" s="50"/>
      <c r="AK109" s="50"/>
      <c r="AL109" s="50"/>
      <c r="AM109" s="50"/>
      <c r="AN109" s="50"/>
      <c r="AO109" s="50"/>
      <c r="AP109" s="50"/>
      <c r="AQ109" s="50"/>
      <c r="AR109" s="50"/>
      <c r="AS109" s="50"/>
      <c r="AU109" t="s">
        <v>200</v>
      </c>
      <c r="AV109">
        <f>+'évaluation globale des risques'!AW129</f>
        <v>0</v>
      </c>
    </row>
    <row r="110" spans="2:51" x14ac:dyDescent="0.25">
      <c r="Q110" s="50"/>
      <c r="R110" s="50"/>
      <c r="S110" s="50"/>
      <c r="T110" s="50"/>
      <c r="U110" s="50"/>
      <c r="V110" s="50"/>
      <c r="W110" s="50"/>
      <c r="X110" s="50"/>
      <c r="Y110" s="50"/>
      <c r="Z110" s="50"/>
      <c r="AA110" s="50"/>
      <c r="AB110" s="50"/>
      <c r="AC110" s="50"/>
      <c r="AD110" s="50"/>
      <c r="AE110" s="50"/>
      <c r="AF110" s="50"/>
      <c r="AG110" s="50"/>
      <c r="AH110" s="50"/>
      <c r="AI110" s="50"/>
      <c r="AJ110" s="50"/>
      <c r="AK110" s="50"/>
      <c r="AL110" s="50"/>
      <c r="AM110" s="50"/>
      <c r="AN110" s="50"/>
      <c r="AO110" s="50"/>
      <c r="AP110" s="50"/>
      <c r="AQ110" s="50"/>
      <c r="AR110" s="50"/>
      <c r="AS110" s="50"/>
      <c r="AU110" t="s">
        <v>201</v>
      </c>
      <c r="AV110">
        <f>+'évaluation globale des risques'!AX129</f>
        <v>0</v>
      </c>
    </row>
    <row r="111" spans="2:51" x14ac:dyDescent="0.25">
      <c r="Q111" s="50"/>
      <c r="R111" s="50"/>
      <c r="S111" s="50"/>
      <c r="T111" s="50"/>
      <c r="U111" s="50"/>
      <c r="V111" s="50"/>
      <c r="W111" s="50"/>
      <c r="X111" s="50"/>
      <c r="Y111" s="50"/>
      <c r="Z111" s="50"/>
      <c r="AA111" s="50"/>
      <c r="AB111" s="50"/>
      <c r="AC111" s="50"/>
      <c r="AD111" s="50"/>
      <c r="AE111" s="50"/>
      <c r="AF111" s="50"/>
      <c r="AG111" s="50"/>
      <c r="AH111" s="50"/>
      <c r="AI111" s="50"/>
      <c r="AJ111" s="50"/>
      <c r="AK111" s="50"/>
      <c r="AL111" s="50"/>
      <c r="AM111" s="50"/>
      <c r="AN111" s="50"/>
      <c r="AO111" s="50"/>
      <c r="AP111" s="50"/>
      <c r="AQ111" s="50"/>
      <c r="AR111" s="50"/>
      <c r="AS111" s="50"/>
      <c r="AU111" t="s">
        <v>208</v>
      </c>
      <c r="AV111">
        <f>+'évaluation globale des risques'!AZ129</f>
        <v>0</v>
      </c>
    </row>
    <row r="112" spans="2:51" x14ac:dyDescent="0.25">
      <c r="Q112" s="50"/>
      <c r="R112" s="50"/>
      <c r="S112" s="50"/>
      <c r="T112" s="50"/>
      <c r="U112" s="50"/>
      <c r="V112" s="50"/>
      <c r="W112" s="50"/>
      <c r="X112" s="50"/>
      <c r="Y112" s="50"/>
      <c r="Z112" s="50"/>
      <c r="AA112" s="50"/>
      <c r="AB112" s="50"/>
      <c r="AC112" s="50"/>
      <c r="AD112" s="50"/>
      <c r="AE112" s="50"/>
      <c r="AF112" s="50"/>
      <c r="AG112" s="50"/>
      <c r="AH112" s="50"/>
      <c r="AI112" s="50"/>
      <c r="AJ112" s="50"/>
      <c r="AK112" s="50"/>
      <c r="AL112" s="50"/>
      <c r="AM112" s="50"/>
      <c r="AN112" s="50"/>
      <c r="AO112" s="50"/>
      <c r="AP112" s="50"/>
      <c r="AQ112" s="50"/>
      <c r="AR112" s="50"/>
      <c r="AS112" s="50"/>
      <c r="AU112" t="s">
        <v>202</v>
      </c>
      <c r="AV112">
        <f>+'évaluation globale des risques'!AY129</f>
        <v>10</v>
      </c>
    </row>
    <row r="113" spans="17:45" x14ac:dyDescent="0.25">
      <c r="Q113" s="50"/>
      <c r="R113" s="50"/>
      <c r="S113" s="50"/>
      <c r="T113" s="50"/>
      <c r="U113" s="50"/>
      <c r="V113" s="50"/>
      <c r="W113" s="50"/>
      <c r="X113" s="50"/>
      <c r="Y113" s="50"/>
      <c r="Z113" s="50"/>
      <c r="AA113" s="50"/>
      <c r="AB113" s="50"/>
      <c r="AC113" s="50"/>
      <c r="AD113" s="50"/>
      <c r="AE113" s="50"/>
      <c r="AF113" s="50"/>
      <c r="AG113" s="50"/>
      <c r="AH113" s="50"/>
      <c r="AI113" s="50"/>
      <c r="AJ113" s="50"/>
      <c r="AK113" s="50"/>
      <c r="AL113" s="50"/>
      <c r="AM113" s="50"/>
      <c r="AN113" s="50"/>
      <c r="AO113" s="50"/>
      <c r="AP113" s="50"/>
      <c r="AQ113" s="50"/>
      <c r="AR113" s="50"/>
      <c r="AS113" s="50"/>
    </row>
    <row r="114" spans="17:45" x14ac:dyDescent="0.25">
      <c r="Q114" s="50"/>
      <c r="R114" s="50"/>
      <c r="S114" s="50"/>
      <c r="T114" s="50"/>
      <c r="U114" s="50"/>
      <c r="V114" s="50"/>
      <c r="W114" s="50"/>
      <c r="X114" s="50"/>
      <c r="Y114" s="50"/>
      <c r="Z114" s="50"/>
      <c r="AA114" s="50"/>
      <c r="AB114" s="50"/>
      <c r="AC114" s="50"/>
      <c r="AD114" s="50"/>
      <c r="AE114" s="50"/>
      <c r="AF114" s="50"/>
      <c r="AG114" s="50"/>
      <c r="AH114" s="50"/>
      <c r="AI114" s="50"/>
      <c r="AJ114" s="50"/>
      <c r="AK114" s="50"/>
      <c r="AL114" s="50"/>
      <c r="AM114" s="50"/>
      <c r="AN114" s="50"/>
      <c r="AO114" s="50"/>
      <c r="AP114" s="50"/>
      <c r="AQ114" s="50"/>
      <c r="AR114" s="50"/>
      <c r="AS114" s="50"/>
    </row>
    <row r="115" spans="17:45" x14ac:dyDescent="0.25">
      <c r="Q115" s="50"/>
      <c r="R115" s="50"/>
      <c r="S115" s="50"/>
      <c r="T115" s="50"/>
      <c r="U115" s="50"/>
      <c r="V115" s="50"/>
      <c r="W115" s="50"/>
      <c r="X115" s="50"/>
      <c r="Y115" s="50"/>
      <c r="Z115" s="50"/>
      <c r="AA115" s="50"/>
      <c r="AB115" s="50"/>
      <c r="AC115" s="50"/>
      <c r="AD115" s="50"/>
      <c r="AE115" s="50"/>
      <c r="AF115" s="50"/>
      <c r="AG115" s="50"/>
      <c r="AH115" s="50"/>
      <c r="AI115" s="50"/>
      <c r="AJ115" s="50"/>
      <c r="AK115" s="50"/>
      <c r="AL115" s="50"/>
      <c r="AM115" s="50"/>
      <c r="AN115" s="50"/>
      <c r="AO115" s="50"/>
      <c r="AP115" s="50"/>
      <c r="AQ115" s="50"/>
      <c r="AR115" s="50"/>
      <c r="AS115" s="50"/>
    </row>
    <row r="116" spans="17:45" x14ac:dyDescent="0.25">
      <c r="Q116" s="50"/>
      <c r="R116" s="50"/>
      <c r="S116" s="50"/>
      <c r="T116" s="50"/>
      <c r="U116" s="50"/>
      <c r="V116" s="50"/>
      <c r="W116" s="50"/>
      <c r="X116" s="50"/>
      <c r="Y116" s="50"/>
      <c r="Z116" s="50"/>
      <c r="AA116" s="50"/>
      <c r="AB116" s="50"/>
      <c r="AC116" s="50"/>
      <c r="AD116" s="50"/>
      <c r="AE116" s="50"/>
      <c r="AF116" s="50"/>
      <c r="AG116" s="50"/>
      <c r="AH116" s="50"/>
      <c r="AI116" s="50"/>
      <c r="AJ116" s="50"/>
      <c r="AK116" s="50"/>
      <c r="AL116" s="50"/>
      <c r="AM116" s="50"/>
      <c r="AN116" s="50"/>
      <c r="AO116" s="50"/>
      <c r="AP116" s="50"/>
      <c r="AQ116" s="50"/>
      <c r="AR116" s="50"/>
      <c r="AS116" s="50"/>
    </row>
    <row r="117" spans="17:45" x14ac:dyDescent="0.25">
      <c r="Q117" s="50"/>
      <c r="R117" s="50"/>
      <c r="S117" s="50"/>
      <c r="T117" s="50"/>
      <c r="U117" s="50"/>
      <c r="V117" s="50"/>
      <c r="W117" s="50"/>
      <c r="X117" s="50"/>
      <c r="Y117" s="50"/>
      <c r="Z117" s="50"/>
      <c r="AA117" s="50"/>
      <c r="AB117" s="50"/>
      <c r="AC117" s="50"/>
      <c r="AD117" s="50"/>
      <c r="AE117" s="50"/>
      <c r="AF117" s="50"/>
      <c r="AG117" s="50"/>
      <c r="AH117" s="50"/>
      <c r="AI117" s="50"/>
      <c r="AJ117" s="50"/>
      <c r="AK117" s="50"/>
      <c r="AL117" s="50"/>
      <c r="AM117" s="50"/>
      <c r="AN117" s="50"/>
      <c r="AO117" s="50"/>
      <c r="AP117" s="50"/>
      <c r="AQ117" s="50"/>
      <c r="AR117" s="50"/>
      <c r="AS117" s="50"/>
    </row>
    <row r="118" spans="17:45" x14ac:dyDescent="0.25">
      <c r="Q118" s="50"/>
      <c r="R118" s="50"/>
      <c r="S118" s="50"/>
      <c r="T118" s="50"/>
      <c r="U118" s="50"/>
      <c r="V118" s="50"/>
      <c r="W118" s="50"/>
      <c r="X118" s="50"/>
      <c r="Y118" s="50"/>
      <c r="Z118" s="50"/>
      <c r="AA118" s="50"/>
      <c r="AB118" s="50"/>
      <c r="AC118" s="50"/>
      <c r="AD118" s="50"/>
      <c r="AE118" s="50"/>
      <c r="AF118" s="50"/>
      <c r="AG118" s="50"/>
      <c r="AH118" s="50"/>
      <c r="AI118" s="50"/>
      <c r="AJ118" s="50"/>
      <c r="AK118" s="50"/>
      <c r="AL118" s="50"/>
      <c r="AM118" s="50"/>
      <c r="AN118" s="50"/>
      <c r="AO118" s="50"/>
      <c r="AP118" s="50"/>
      <c r="AQ118" s="50"/>
      <c r="AR118" s="50"/>
      <c r="AS118" s="50"/>
    </row>
    <row r="119" spans="17:45" x14ac:dyDescent="0.25">
      <c r="Q119" s="50"/>
      <c r="R119" s="50"/>
      <c r="S119" s="50"/>
      <c r="T119" s="50"/>
      <c r="U119" s="50"/>
      <c r="V119" s="50"/>
      <c r="W119" s="50"/>
      <c r="X119" s="50"/>
      <c r="Y119" s="50"/>
      <c r="Z119" s="50"/>
      <c r="AA119" s="50"/>
      <c r="AB119" s="50"/>
      <c r="AC119" s="50"/>
      <c r="AD119" s="50"/>
      <c r="AE119" s="50"/>
      <c r="AF119" s="50"/>
      <c r="AG119" s="50"/>
      <c r="AH119" s="50"/>
      <c r="AI119" s="50"/>
      <c r="AJ119" s="50"/>
      <c r="AK119" s="50"/>
      <c r="AL119" s="50"/>
      <c r="AM119" s="50"/>
      <c r="AN119" s="50"/>
      <c r="AO119" s="50"/>
      <c r="AP119" s="50"/>
      <c r="AQ119" s="50"/>
      <c r="AR119" s="50"/>
      <c r="AS119" s="50"/>
    </row>
    <row r="120" spans="17:45" x14ac:dyDescent="0.25">
      <c r="Q120" s="50"/>
      <c r="R120" s="50"/>
      <c r="S120" s="50"/>
      <c r="T120" s="50"/>
      <c r="U120" s="50"/>
      <c r="V120" s="50"/>
      <c r="W120" s="50"/>
      <c r="X120" s="50"/>
      <c r="Y120" s="50"/>
      <c r="Z120" s="50"/>
      <c r="AA120" s="50"/>
      <c r="AB120" s="50"/>
      <c r="AC120" s="50"/>
      <c r="AD120" s="50"/>
      <c r="AE120" s="50"/>
      <c r="AF120" s="50"/>
      <c r="AG120" s="50"/>
      <c r="AH120" s="50"/>
      <c r="AI120" s="50"/>
      <c r="AJ120" s="50"/>
      <c r="AK120" s="50"/>
      <c r="AL120" s="50"/>
      <c r="AM120" s="50"/>
      <c r="AN120" s="50"/>
      <c r="AO120" s="50"/>
      <c r="AP120" s="50"/>
      <c r="AQ120" s="50"/>
      <c r="AR120" s="50"/>
      <c r="AS120" s="50"/>
    </row>
    <row r="121" spans="17:45" x14ac:dyDescent="0.25">
      <c r="Q121" s="50"/>
      <c r="R121" s="50"/>
      <c r="S121" s="50"/>
      <c r="T121" s="50"/>
      <c r="U121" s="50"/>
      <c r="V121" s="50"/>
      <c r="W121" s="50"/>
      <c r="X121" s="50"/>
      <c r="Y121" s="50"/>
      <c r="Z121" s="50"/>
      <c r="AA121" s="50"/>
      <c r="AB121" s="50"/>
      <c r="AC121" s="50"/>
      <c r="AD121" s="50"/>
      <c r="AE121" s="50"/>
      <c r="AF121" s="50"/>
      <c r="AG121" s="50"/>
      <c r="AH121" s="50"/>
      <c r="AI121" s="50"/>
      <c r="AJ121" s="50"/>
      <c r="AK121" s="50"/>
      <c r="AL121" s="50"/>
      <c r="AM121" s="50"/>
      <c r="AN121" s="50"/>
      <c r="AO121" s="50"/>
      <c r="AP121" s="50"/>
      <c r="AQ121" s="50"/>
      <c r="AR121" s="50"/>
      <c r="AS121" s="50"/>
    </row>
    <row r="122" spans="17:45" x14ac:dyDescent="0.25">
      <c r="Q122" s="50"/>
      <c r="R122" s="50"/>
      <c r="S122" s="50"/>
      <c r="T122" s="50"/>
      <c r="U122" s="50"/>
      <c r="V122" s="50"/>
      <c r="W122" s="50"/>
      <c r="X122" s="50"/>
      <c r="Y122" s="50"/>
      <c r="Z122" s="50"/>
      <c r="AA122" s="50"/>
      <c r="AB122" s="50"/>
      <c r="AC122" s="50"/>
      <c r="AD122" s="50"/>
      <c r="AE122" s="50"/>
      <c r="AF122" s="50"/>
      <c r="AG122" s="50"/>
      <c r="AH122" s="50"/>
      <c r="AI122" s="50"/>
      <c r="AJ122" s="50"/>
      <c r="AK122" s="50"/>
      <c r="AL122" s="50"/>
      <c r="AM122" s="50"/>
      <c r="AN122" s="50"/>
      <c r="AO122" s="50"/>
      <c r="AP122" s="50"/>
      <c r="AQ122" s="50"/>
      <c r="AR122" s="50"/>
      <c r="AS122" s="50"/>
    </row>
    <row r="123" spans="17:45" x14ac:dyDescent="0.25">
      <c r="Q123" s="50"/>
      <c r="R123" s="50"/>
      <c r="S123" s="50"/>
      <c r="T123" s="50"/>
      <c r="U123" s="50"/>
      <c r="V123" s="50"/>
      <c r="W123" s="50"/>
      <c r="X123" s="50"/>
      <c r="Y123" s="50"/>
      <c r="Z123" s="50"/>
      <c r="AA123" s="50"/>
      <c r="AB123" s="50"/>
      <c r="AC123" s="50"/>
      <c r="AD123" s="50"/>
      <c r="AE123" s="50"/>
      <c r="AF123" s="50"/>
      <c r="AG123" s="50"/>
      <c r="AH123" s="50"/>
      <c r="AI123" s="50"/>
      <c r="AJ123" s="50"/>
      <c r="AK123" s="50"/>
      <c r="AL123" s="50"/>
      <c r="AM123" s="50"/>
      <c r="AN123" s="50"/>
      <c r="AO123" s="50"/>
      <c r="AP123" s="50"/>
      <c r="AQ123" s="50"/>
      <c r="AR123" s="50"/>
      <c r="AS123" s="50"/>
    </row>
    <row r="124" spans="17:45" x14ac:dyDescent="0.25">
      <c r="Q124" s="50"/>
      <c r="R124" s="50"/>
      <c r="S124" s="50"/>
      <c r="T124" s="50"/>
      <c r="U124" s="50"/>
      <c r="V124" s="50"/>
      <c r="W124" s="50"/>
      <c r="X124" s="50"/>
      <c r="Y124" s="50"/>
      <c r="Z124" s="50"/>
      <c r="AA124" s="50"/>
      <c r="AB124" s="50"/>
      <c r="AC124" s="50"/>
      <c r="AD124" s="50"/>
      <c r="AE124" s="50"/>
      <c r="AF124" s="50"/>
      <c r="AG124" s="50"/>
      <c r="AH124" s="50"/>
      <c r="AI124" s="50"/>
      <c r="AJ124" s="50"/>
      <c r="AK124" s="50"/>
      <c r="AL124" s="50"/>
      <c r="AM124" s="50"/>
      <c r="AN124" s="50"/>
      <c r="AO124" s="50"/>
      <c r="AP124" s="50"/>
      <c r="AQ124" s="50"/>
      <c r="AR124" s="50"/>
      <c r="AS124" s="50"/>
    </row>
    <row r="125" spans="17:45" x14ac:dyDescent="0.25">
      <c r="Q125" s="50"/>
      <c r="R125" s="50"/>
      <c r="S125" s="50"/>
      <c r="T125" s="50"/>
      <c r="U125" s="50"/>
      <c r="V125" s="50"/>
      <c r="W125" s="50"/>
      <c r="X125" s="50"/>
      <c r="Y125" s="50"/>
      <c r="Z125" s="50"/>
      <c r="AA125" s="50"/>
      <c r="AB125" s="50"/>
      <c r="AC125" s="50"/>
      <c r="AD125" s="50"/>
      <c r="AE125" s="50"/>
      <c r="AF125" s="50"/>
      <c r="AG125" s="50"/>
      <c r="AH125" s="50"/>
      <c r="AI125" s="50"/>
      <c r="AJ125" s="50"/>
      <c r="AK125" s="50"/>
      <c r="AL125" s="50"/>
      <c r="AM125" s="50"/>
      <c r="AN125" s="50"/>
      <c r="AO125" s="50"/>
      <c r="AP125" s="50"/>
      <c r="AQ125" s="50"/>
      <c r="AR125" s="50"/>
      <c r="AS125" s="50"/>
    </row>
    <row r="126" spans="17:45" x14ac:dyDescent="0.25">
      <c r="Q126" s="50"/>
      <c r="R126" s="50"/>
      <c r="S126" s="50"/>
      <c r="T126" s="50"/>
      <c r="U126" s="50"/>
      <c r="V126" s="50"/>
      <c r="W126" s="50"/>
      <c r="X126" s="50"/>
      <c r="Y126" s="50"/>
      <c r="Z126" s="50"/>
      <c r="AA126" s="50"/>
      <c r="AB126" s="50"/>
      <c r="AC126" s="50"/>
      <c r="AD126" s="50"/>
      <c r="AE126" s="50"/>
      <c r="AF126" s="50"/>
      <c r="AG126" s="50"/>
      <c r="AH126" s="50"/>
      <c r="AI126" s="50"/>
      <c r="AJ126" s="50"/>
      <c r="AK126" s="50"/>
      <c r="AL126" s="50"/>
      <c r="AM126" s="50"/>
      <c r="AN126" s="50"/>
      <c r="AO126" s="50"/>
      <c r="AP126" s="50"/>
      <c r="AQ126" s="50"/>
      <c r="AR126" s="50"/>
      <c r="AS126" s="50"/>
    </row>
    <row r="127" spans="17:45" x14ac:dyDescent="0.25">
      <c r="Q127" s="50"/>
      <c r="R127" s="50"/>
      <c r="S127" s="50"/>
      <c r="T127" s="50"/>
      <c r="U127" s="50"/>
      <c r="V127" s="50"/>
      <c r="W127" s="50"/>
      <c r="X127" s="50"/>
      <c r="Y127" s="50"/>
      <c r="Z127" s="50"/>
      <c r="AA127" s="50"/>
      <c r="AB127" s="50"/>
      <c r="AC127" s="50"/>
      <c r="AD127" s="50"/>
      <c r="AE127" s="50"/>
      <c r="AF127" s="50"/>
      <c r="AG127" s="50"/>
      <c r="AH127" s="50"/>
      <c r="AI127" s="50"/>
      <c r="AJ127" s="50"/>
      <c r="AK127" s="50"/>
      <c r="AL127" s="50"/>
      <c r="AM127" s="50"/>
      <c r="AN127" s="50"/>
      <c r="AO127" s="50"/>
      <c r="AP127" s="50"/>
      <c r="AQ127" s="50"/>
      <c r="AR127" s="50"/>
      <c r="AS127" s="50"/>
    </row>
    <row r="128" spans="17:45" x14ac:dyDescent="0.25">
      <c r="Q128" s="50"/>
      <c r="R128" s="50"/>
      <c r="S128" s="50"/>
      <c r="T128" s="50"/>
      <c r="U128" s="50"/>
      <c r="V128" s="50"/>
      <c r="W128" s="50"/>
      <c r="X128" s="50"/>
      <c r="Y128" s="50"/>
      <c r="Z128" s="50"/>
      <c r="AA128" s="50"/>
      <c r="AB128" s="50"/>
      <c r="AC128" s="50"/>
      <c r="AD128" s="50"/>
      <c r="AE128" s="50"/>
      <c r="AF128" s="50"/>
      <c r="AG128" s="50"/>
      <c r="AH128" s="50"/>
      <c r="AI128" s="50"/>
      <c r="AJ128" s="50"/>
      <c r="AK128" s="50"/>
      <c r="AL128" s="50"/>
      <c r="AM128" s="50"/>
      <c r="AN128" s="50"/>
      <c r="AO128" s="50"/>
      <c r="AP128" s="50"/>
      <c r="AQ128" s="50"/>
      <c r="AR128" s="50"/>
      <c r="AS128" s="50"/>
    </row>
    <row r="129" spans="1:45" x14ac:dyDescent="0.25">
      <c r="Q129" s="50"/>
      <c r="R129" s="50"/>
      <c r="S129" s="50"/>
      <c r="T129" s="50"/>
      <c r="U129" s="50"/>
      <c r="V129" s="50"/>
      <c r="W129" s="50"/>
      <c r="X129" s="50"/>
      <c r="Y129" s="50"/>
      <c r="Z129" s="50"/>
      <c r="AA129" s="50"/>
      <c r="AB129" s="50"/>
      <c r="AC129" s="50"/>
      <c r="AD129" s="50"/>
      <c r="AE129" s="50"/>
      <c r="AF129" s="50"/>
      <c r="AG129" s="50"/>
      <c r="AH129" s="50"/>
      <c r="AI129" s="50"/>
      <c r="AJ129" s="50"/>
      <c r="AK129" s="50"/>
      <c r="AL129" s="50"/>
      <c r="AM129" s="50"/>
      <c r="AN129" s="50"/>
      <c r="AO129" s="50"/>
      <c r="AP129" s="50"/>
      <c r="AQ129" s="50"/>
      <c r="AR129" s="50"/>
      <c r="AS129" s="50"/>
    </row>
    <row r="130" spans="1:45" x14ac:dyDescent="0.25">
      <c r="Q130" s="50"/>
      <c r="R130" s="50"/>
      <c r="S130" s="50"/>
      <c r="T130" s="50"/>
      <c r="U130" s="50"/>
      <c r="V130" s="50"/>
      <c r="W130" s="50"/>
      <c r="X130" s="50"/>
      <c r="Y130" s="50"/>
      <c r="Z130" s="50"/>
      <c r="AA130" s="50"/>
      <c r="AB130" s="50"/>
      <c r="AC130" s="50"/>
      <c r="AD130" s="50"/>
      <c r="AE130" s="50"/>
      <c r="AF130" s="50"/>
      <c r="AG130" s="50"/>
      <c r="AH130" s="50"/>
      <c r="AI130" s="50"/>
      <c r="AJ130" s="50"/>
      <c r="AK130" s="50"/>
      <c r="AL130" s="50"/>
      <c r="AM130" s="50"/>
      <c r="AN130" s="50"/>
      <c r="AO130" s="50"/>
      <c r="AP130" s="50"/>
      <c r="AQ130" s="50"/>
      <c r="AR130" s="50"/>
      <c r="AS130" s="50"/>
    </row>
    <row r="131" spans="1:45" x14ac:dyDescent="0.25">
      <c r="Q131" s="50"/>
      <c r="R131" s="50"/>
      <c r="S131" s="50"/>
      <c r="T131" s="50"/>
      <c r="U131" s="50"/>
      <c r="V131" s="50"/>
      <c r="W131" s="50"/>
      <c r="X131" s="50"/>
      <c r="Y131" s="50"/>
      <c r="Z131" s="50"/>
      <c r="AA131" s="50"/>
      <c r="AB131" s="50"/>
      <c r="AC131" s="50"/>
      <c r="AD131" s="50"/>
      <c r="AE131" s="50"/>
      <c r="AF131" s="50"/>
      <c r="AG131" s="50"/>
      <c r="AH131" s="50"/>
      <c r="AI131" s="50"/>
      <c r="AJ131" s="50"/>
      <c r="AK131" s="50"/>
      <c r="AL131" s="50"/>
      <c r="AM131" s="50"/>
      <c r="AN131" s="50"/>
      <c r="AO131" s="50"/>
      <c r="AP131" s="50"/>
      <c r="AQ131" s="50"/>
      <c r="AR131" s="50"/>
      <c r="AS131" s="50"/>
    </row>
    <row r="132" spans="1:45" x14ac:dyDescent="0.25">
      <c r="A132" s="75">
        <v>3</v>
      </c>
      <c r="B132" s="78" t="s">
        <v>209</v>
      </c>
      <c r="Q132" s="50"/>
      <c r="R132" s="50"/>
      <c r="S132" s="50"/>
      <c r="T132" s="50"/>
      <c r="U132" s="50"/>
      <c r="V132" s="50"/>
      <c r="W132" s="50"/>
      <c r="X132" s="50"/>
      <c r="Y132" s="50"/>
      <c r="Z132" s="50"/>
      <c r="AA132" s="50"/>
      <c r="AB132" s="50"/>
      <c r="AC132" s="50"/>
      <c r="AD132" s="50"/>
      <c r="AE132" s="50"/>
      <c r="AF132" s="50"/>
      <c r="AG132" s="50"/>
      <c r="AH132" s="50"/>
      <c r="AI132" s="50"/>
      <c r="AJ132" s="50"/>
      <c r="AK132" s="50"/>
      <c r="AL132" s="50"/>
      <c r="AM132" s="50"/>
      <c r="AN132" s="50"/>
      <c r="AO132" s="50"/>
      <c r="AP132" s="50"/>
      <c r="AQ132" s="50"/>
      <c r="AR132" s="50"/>
      <c r="AS132" s="50"/>
    </row>
    <row r="133" spans="1:45" x14ac:dyDescent="0.25">
      <c r="Q133" s="50"/>
      <c r="R133" s="50"/>
      <c r="S133" s="50"/>
      <c r="T133" s="50"/>
      <c r="U133" s="50"/>
      <c r="V133" s="50"/>
      <c r="W133" s="50"/>
      <c r="X133" s="50"/>
      <c r="Y133" s="50"/>
      <c r="Z133" s="50"/>
      <c r="AA133" s="50"/>
      <c r="AB133" s="50"/>
      <c r="AC133" s="50"/>
      <c r="AD133" s="50"/>
      <c r="AE133" s="50"/>
      <c r="AF133" s="50"/>
      <c r="AG133" s="50"/>
      <c r="AH133" s="50"/>
      <c r="AI133" s="50"/>
      <c r="AJ133" s="50"/>
      <c r="AK133" s="50"/>
      <c r="AL133" s="50"/>
      <c r="AM133" s="50"/>
      <c r="AN133" s="50"/>
      <c r="AO133" s="50"/>
      <c r="AP133" s="50"/>
      <c r="AQ133" s="50"/>
      <c r="AR133" s="50"/>
      <c r="AS133" s="50"/>
    </row>
    <row r="134" spans="1:45" x14ac:dyDescent="0.25">
      <c r="B134" s="76" t="s">
        <v>177</v>
      </c>
      <c r="C134" s="81" t="s">
        <v>184</v>
      </c>
      <c r="Q134" s="50"/>
      <c r="R134" s="50"/>
      <c r="S134" s="50"/>
      <c r="T134" s="50"/>
      <c r="U134" s="50"/>
      <c r="V134" s="50"/>
      <c r="W134" s="50"/>
      <c r="X134" s="50"/>
      <c r="Y134" s="50"/>
      <c r="Z134" s="50"/>
      <c r="AA134" s="50"/>
      <c r="AB134" s="50"/>
      <c r="AC134" s="50"/>
      <c r="AD134" s="50"/>
      <c r="AE134" s="50"/>
      <c r="AF134" s="50"/>
      <c r="AG134" s="50"/>
      <c r="AH134" s="50"/>
      <c r="AI134" s="50"/>
      <c r="AJ134" s="50"/>
      <c r="AK134" s="50"/>
      <c r="AL134" s="50"/>
      <c r="AM134" s="50"/>
      <c r="AN134" s="50"/>
      <c r="AO134" s="50"/>
      <c r="AP134" s="50"/>
      <c r="AQ134" s="50"/>
      <c r="AR134" s="50"/>
      <c r="AS134" s="50"/>
    </row>
    <row r="135" spans="1:45" ht="15.75" thickBot="1" x14ac:dyDescent="0.3">
      <c r="Q135" s="50"/>
      <c r="R135" s="50"/>
      <c r="S135" s="50"/>
      <c r="T135" s="50"/>
      <c r="U135" s="50"/>
      <c r="V135" s="50"/>
      <c r="W135" s="50"/>
      <c r="X135" s="50"/>
      <c r="Y135" s="50"/>
      <c r="Z135" s="50"/>
      <c r="AA135" s="50"/>
      <c r="AB135" s="50"/>
      <c r="AC135" s="50"/>
      <c r="AD135" s="50"/>
      <c r="AE135" s="50"/>
      <c r="AF135" s="50"/>
      <c r="AG135" s="50"/>
      <c r="AH135" s="50"/>
      <c r="AI135" s="50"/>
      <c r="AJ135" s="50"/>
      <c r="AK135" s="50"/>
      <c r="AL135" s="50"/>
      <c r="AM135" s="50"/>
      <c r="AN135" s="50"/>
      <c r="AO135" s="50"/>
      <c r="AP135" s="50"/>
      <c r="AQ135" s="50"/>
      <c r="AR135" s="50"/>
      <c r="AS135" s="50"/>
    </row>
    <row r="136" spans="1:45" ht="15.75" thickBot="1" x14ac:dyDescent="0.3">
      <c r="C136" t="s">
        <v>228</v>
      </c>
      <c r="J136" s="85">
        <f>+'évaluation globale des risques'!BB131+'évaluation globale des risques'!BD135</f>
        <v>2</v>
      </c>
      <c r="Q136" s="50"/>
      <c r="R136" s="50"/>
      <c r="S136" s="50"/>
      <c r="T136" s="50"/>
      <c r="U136" s="50"/>
      <c r="V136" s="50"/>
      <c r="W136" s="50"/>
      <c r="X136" s="50"/>
      <c r="Y136" s="50"/>
      <c r="Z136" s="50"/>
      <c r="AA136" s="50"/>
      <c r="AB136" s="50"/>
      <c r="AC136" s="50"/>
      <c r="AD136" s="50"/>
      <c r="AE136" s="50"/>
      <c r="AF136" s="50"/>
      <c r="AG136" s="50"/>
      <c r="AH136" s="50"/>
      <c r="AI136" s="50"/>
      <c r="AJ136" s="50"/>
      <c r="AK136" s="50"/>
      <c r="AL136" s="50"/>
      <c r="AM136" s="50"/>
      <c r="AN136" s="50"/>
      <c r="AO136" s="50"/>
      <c r="AP136" s="50"/>
      <c r="AQ136" s="50"/>
      <c r="AR136" s="50"/>
      <c r="AS136" s="50"/>
    </row>
    <row r="137" spans="1:45" x14ac:dyDescent="0.25">
      <c r="Q137" s="50"/>
      <c r="R137" s="50"/>
      <c r="S137" s="50"/>
      <c r="T137" s="50"/>
      <c r="U137" s="50"/>
      <c r="V137" s="50"/>
      <c r="W137" s="50"/>
      <c r="X137" s="50"/>
      <c r="Y137" s="50"/>
      <c r="Z137" s="50"/>
      <c r="AA137" s="50"/>
      <c r="AB137" s="50"/>
      <c r="AC137" s="50"/>
      <c r="AD137" s="50"/>
      <c r="AE137" s="50"/>
      <c r="AF137" s="50"/>
      <c r="AG137" s="50"/>
      <c r="AH137" s="50"/>
      <c r="AI137" s="50"/>
      <c r="AJ137" s="50"/>
      <c r="AK137" s="50"/>
      <c r="AL137" s="50"/>
      <c r="AM137" s="50"/>
      <c r="AN137" s="50"/>
      <c r="AO137" s="50"/>
      <c r="AP137" s="50"/>
      <c r="AQ137" s="50"/>
      <c r="AR137" s="50"/>
      <c r="AS137" s="50"/>
    </row>
    <row r="138" spans="1:45" x14ac:dyDescent="0.25">
      <c r="D138" t="s">
        <v>222</v>
      </c>
      <c r="K138">
        <f>+J136-K139</f>
        <v>0</v>
      </c>
      <c r="L138" s="80">
        <f>+K138/$J$136</f>
        <v>0</v>
      </c>
      <c r="Q138" s="50"/>
      <c r="R138" s="50"/>
      <c r="S138" s="50"/>
      <c r="T138" s="50"/>
      <c r="U138" s="50"/>
      <c r="V138" s="50"/>
      <c r="W138" s="50"/>
      <c r="X138" s="50"/>
      <c r="Y138" s="50"/>
      <c r="Z138" s="50"/>
      <c r="AA138" s="50"/>
      <c r="AB138" s="50"/>
      <c r="AC138" s="50"/>
      <c r="AD138" s="50"/>
      <c r="AE138" s="50"/>
      <c r="AF138" s="50"/>
      <c r="AG138" s="50"/>
      <c r="AH138" s="50"/>
      <c r="AI138" s="50"/>
      <c r="AJ138" s="50"/>
      <c r="AK138" s="50"/>
      <c r="AL138" s="50"/>
      <c r="AM138" s="50"/>
      <c r="AN138" s="50"/>
      <c r="AO138" s="50"/>
      <c r="AP138" s="50"/>
      <c r="AQ138" s="50"/>
      <c r="AR138" s="50"/>
      <c r="AS138" s="50"/>
    </row>
    <row r="139" spans="1:45" x14ac:dyDescent="0.25">
      <c r="D139" t="s">
        <v>229</v>
      </c>
      <c r="K139">
        <f>+'évaluation globale des risques'!BB133+'évaluation globale des risques'!BG135+'évaluation globale des risques'!BI135</f>
        <v>2</v>
      </c>
      <c r="L139" s="80">
        <f>+K139/$J$136</f>
        <v>1</v>
      </c>
      <c r="Q139" s="50"/>
      <c r="R139" s="50"/>
      <c r="S139" s="50"/>
      <c r="T139" s="50"/>
      <c r="U139" s="50"/>
      <c r="V139" s="50"/>
      <c r="W139" s="50"/>
      <c r="X139" s="50"/>
      <c r="Y139" s="50"/>
      <c r="Z139" s="50"/>
      <c r="AA139" s="50"/>
      <c r="AB139" s="50"/>
      <c r="AC139" s="50"/>
      <c r="AD139" s="50"/>
      <c r="AE139" s="50"/>
      <c r="AF139" s="50"/>
      <c r="AG139" s="50"/>
      <c r="AH139" s="50"/>
      <c r="AI139" s="50"/>
      <c r="AJ139" s="50"/>
      <c r="AK139" s="50"/>
      <c r="AL139" s="50"/>
      <c r="AM139" s="50"/>
      <c r="AN139" s="50"/>
      <c r="AO139" s="50"/>
      <c r="AP139" s="50"/>
      <c r="AQ139" s="50"/>
      <c r="AR139" s="50"/>
      <c r="AS139" s="50"/>
    </row>
    <row r="140" spans="1:45" ht="15.75" thickBot="1" x14ac:dyDescent="0.3">
      <c r="Q140" s="50"/>
      <c r="R140" s="50"/>
      <c r="S140" s="50"/>
      <c r="T140" s="50"/>
      <c r="U140" s="50"/>
      <c r="V140" s="50"/>
      <c r="W140" s="50"/>
      <c r="X140" s="50"/>
      <c r="Y140" s="50"/>
      <c r="Z140" s="50"/>
      <c r="AA140" s="50"/>
      <c r="AB140" s="50"/>
      <c r="AC140" s="50"/>
      <c r="AD140" s="50"/>
      <c r="AE140" s="50"/>
      <c r="AF140" s="50"/>
      <c r="AG140" s="50"/>
      <c r="AH140" s="50"/>
      <c r="AI140" s="50"/>
      <c r="AJ140" s="50"/>
      <c r="AK140" s="50"/>
      <c r="AL140" s="50"/>
      <c r="AM140" s="50"/>
      <c r="AN140" s="50"/>
      <c r="AO140" s="50"/>
      <c r="AP140" s="50"/>
      <c r="AQ140" s="50"/>
      <c r="AR140" s="50"/>
      <c r="AS140" s="50"/>
    </row>
    <row r="141" spans="1:45" ht="15.75" thickBot="1" x14ac:dyDescent="0.3">
      <c r="C141" t="s">
        <v>188</v>
      </c>
      <c r="J141" s="102">
        <f>+'évaluation globale des risques'!BA135+'évaluation globale des risques'!BC135</f>
        <v>0</v>
      </c>
      <c r="Q141" s="50"/>
      <c r="R141" s="50"/>
      <c r="S141" s="50"/>
      <c r="T141" s="50"/>
      <c r="U141" s="50"/>
      <c r="V141" s="50"/>
      <c r="W141" s="50"/>
      <c r="X141" s="50"/>
      <c r="Y141" s="50"/>
      <c r="Z141" s="50"/>
      <c r="AA141" s="50"/>
      <c r="AB141" s="50"/>
      <c r="AC141" s="50"/>
      <c r="AD141" s="50"/>
      <c r="AE141" s="50"/>
      <c r="AF141" s="50"/>
      <c r="AG141" s="50"/>
      <c r="AH141" s="50"/>
      <c r="AI141" s="50"/>
      <c r="AJ141" s="50"/>
      <c r="AK141" s="50"/>
      <c r="AL141" s="50"/>
      <c r="AM141" s="50"/>
      <c r="AN141" s="50"/>
      <c r="AO141" s="50"/>
      <c r="AP141" s="50"/>
      <c r="AQ141" s="50"/>
      <c r="AR141" s="50"/>
      <c r="AS141" s="50"/>
    </row>
    <row r="142" spans="1:45" x14ac:dyDescent="0.25">
      <c r="Q142" s="50"/>
      <c r="R142" s="50"/>
      <c r="S142" s="50"/>
      <c r="T142" s="50"/>
      <c r="U142" s="50"/>
      <c r="V142" s="50"/>
      <c r="W142" s="50"/>
      <c r="X142" s="50"/>
      <c r="Y142" s="50"/>
      <c r="Z142" s="50"/>
      <c r="AA142" s="50"/>
      <c r="AB142" s="50"/>
      <c r="AC142" s="50"/>
      <c r="AD142" s="50"/>
      <c r="AE142" s="50"/>
      <c r="AF142" s="50"/>
      <c r="AG142" s="50"/>
      <c r="AH142" s="50"/>
      <c r="AI142" s="50"/>
      <c r="AJ142" s="50"/>
      <c r="AK142" s="50"/>
      <c r="AL142" s="50"/>
      <c r="AM142" s="50"/>
      <c r="AN142" s="50"/>
      <c r="AO142" s="50"/>
      <c r="AP142" s="50"/>
      <c r="AQ142" s="50"/>
      <c r="AR142" s="50"/>
      <c r="AS142" s="50"/>
    </row>
    <row r="143" spans="1:45" s="76" customFormat="1" x14ac:dyDescent="0.25">
      <c r="A143" s="74"/>
      <c r="C143"/>
      <c r="I143" s="84"/>
      <c r="P143" s="95"/>
      <c r="Q143" s="95"/>
      <c r="R143" s="95"/>
      <c r="S143" s="95"/>
      <c r="T143" s="95"/>
      <c r="U143" s="95"/>
      <c r="V143" s="95"/>
      <c r="W143" s="95"/>
      <c r="X143" s="95"/>
      <c r="Y143" s="95"/>
      <c r="Z143" s="95"/>
      <c r="AA143" s="95"/>
      <c r="AB143" s="95"/>
      <c r="AC143" s="95"/>
      <c r="AD143" s="95"/>
      <c r="AE143" s="95"/>
      <c r="AF143" s="95"/>
      <c r="AG143" s="95"/>
      <c r="AH143" s="95"/>
      <c r="AI143" s="95"/>
      <c r="AJ143" s="95"/>
      <c r="AK143" s="95"/>
      <c r="AL143" s="95"/>
      <c r="AM143" s="95"/>
      <c r="AN143" s="95"/>
      <c r="AO143" s="95"/>
      <c r="AP143" s="95"/>
      <c r="AQ143" s="95"/>
      <c r="AR143" s="95"/>
      <c r="AS143" s="95"/>
    </row>
    <row r="144" spans="1:45" s="76" customFormat="1" x14ac:dyDescent="0.25">
      <c r="A144" s="74"/>
      <c r="B144" s="76" t="s">
        <v>183</v>
      </c>
      <c r="C144" s="81" t="s">
        <v>178</v>
      </c>
      <c r="P144" s="95"/>
      <c r="Q144" s="95"/>
      <c r="R144" s="95"/>
      <c r="S144" s="95"/>
      <c r="T144" s="95"/>
      <c r="U144" s="95"/>
      <c r="V144" s="95"/>
      <c r="W144" s="95"/>
      <c r="X144" s="95"/>
      <c r="Y144" s="95"/>
      <c r="Z144" s="95"/>
      <c r="AA144" s="95"/>
      <c r="AB144" s="95"/>
      <c r="AC144" s="95"/>
      <c r="AD144" s="95"/>
      <c r="AE144" s="95"/>
      <c r="AF144" s="95"/>
      <c r="AG144" s="95"/>
      <c r="AH144" s="95"/>
      <c r="AI144" s="95"/>
      <c r="AJ144" s="95"/>
      <c r="AK144" s="95"/>
      <c r="AL144" s="95"/>
      <c r="AM144" s="95"/>
      <c r="AN144" s="95"/>
      <c r="AO144" s="95"/>
      <c r="AP144" s="95"/>
      <c r="AQ144" s="95"/>
      <c r="AR144" s="95"/>
      <c r="AS144" s="95"/>
    </row>
    <row r="145" spans="1:54" s="76" customFormat="1" x14ac:dyDescent="0.25">
      <c r="A145" s="74"/>
      <c r="C145" s="81"/>
      <c r="P145" s="95"/>
      <c r="Q145" s="95"/>
      <c r="R145" s="95"/>
      <c r="S145" s="95"/>
      <c r="T145" s="95"/>
      <c r="U145" s="95"/>
      <c r="V145" s="95"/>
      <c r="W145" s="95"/>
      <c r="X145" s="95"/>
      <c r="Y145" s="95"/>
      <c r="Z145" s="95"/>
      <c r="AA145" s="95"/>
      <c r="AB145" s="95"/>
      <c r="AC145" s="95"/>
      <c r="AD145" s="95"/>
      <c r="AE145" s="95"/>
      <c r="AF145" s="95"/>
      <c r="AG145" s="95"/>
      <c r="AH145" s="95"/>
      <c r="AI145" s="95"/>
      <c r="AJ145" s="95"/>
      <c r="AK145" s="95"/>
      <c r="AL145" s="95"/>
      <c r="AM145" s="95"/>
      <c r="AN145" s="95"/>
      <c r="AO145" s="95"/>
      <c r="AP145" s="95"/>
      <c r="AQ145" s="95"/>
      <c r="AR145" s="95"/>
      <c r="AS145" s="95"/>
      <c r="AU145"/>
      <c r="AV145" t="s">
        <v>179</v>
      </c>
      <c r="AW145" t="s">
        <v>180</v>
      </c>
      <c r="AX145"/>
    </row>
    <row r="146" spans="1:54" x14ac:dyDescent="0.25">
      <c r="C146" s="5"/>
      <c r="Q146" s="50"/>
      <c r="R146" s="50"/>
      <c r="S146" s="50"/>
      <c r="T146" s="50"/>
      <c r="U146" s="50"/>
      <c r="V146" s="50"/>
      <c r="W146" s="50"/>
      <c r="X146" s="50"/>
      <c r="Y146" s="50"/>
      <c r="Z146" s="50"/>
      <c r="AA146" s="50"/>
      <c r="AB146" s="50"/>
      <c r="AC146" s="50"/>
      <c r="AD146" s="50"/>
      <c r="AE146" s="50"/>
      <c r="AF146" s="50"/>
      <c r="AG146" s="50"/>
      <c r="AH146" s="50"/>
      <c r="AI146" s="50"/>
      <c r="AJ146" s="50"/>
      <c r="AK146" s="50"/>
      <c r="AL146" s="50"/>
      <c r="AM146" s="50"/>
      <c r="AN146" s="50"/>
      <c r="AO146" s="50"/>
      <c r="AP146" s="50"/>
      <c r="AQ146" s="50"/>
      <c r="AR146" s="50"/>
      <c r="AS146" s="50"/>
      <c r="AU146" t="s">
        <v>181</v>
      </c>
      <c r="AV146">
        <f>+'évaluation globale des risques'!AU133+'évaluation globale des risques'!AU136</f>
        <v>0</v>
      </c>
      <c r="AW146">
        <f>+'évaluation globale des risques'!AV133+'évaluation globale des risques'!AV136</f>
        <v>0</v>
      </c>
      <c r="AY146" s="76"/>
      <c r="AZ146" s="76"/>
      <c r="BA146" s="76"/>
      <c r="BB146" s="76"/>
    </row>
    <row r="147" spans="1:54" x14ac:dyDescent="0.25">
      <c r="Q147" s="50"/>
      <c r="R147" s="50"/>
      <c r="S147" s="50"/>
      <c r="T147" s="50"/>
      <c r="U147" s="50"/>
      <c r="V147" s="50"/>
      <c r="W147" s="50"/>
      <c r="X147" s="50"/>
      <c r="Y147" s="50"/>
      <c r="Z147" s="50"/>
      <c r="AA147" s="50"/>
      <c r="AB147" s="50"/>
      <c r="AC147" s="50"/>
      <c r="AD147" s="50"/>
      <c r="AE147" s="50"/>
      <c r="AF147" s="50"/>
      <c r="AG147" s="50"/>
      <c r="AH147" s="50"/>
      <c r="AI147" s="50"/>
      <c r="AJ147" s="50"/>
      <c r="AK147" s="50"/>
      <c r="AL147" s="50"/>
      <c r="AM147" s="50"/>
      <c r="AN147" s="50"/>
      <c r="AO147" s="50"/>
      <c r="AP147" s="50"/>
      <c r="AQ147" s="50"/>
      <c r="AR147" s="50"/>
      <c r="AS147" s="50"/>
      <c r="AU147" t="s">
        <v>182</v>
      </c>
      <c r="AV147">
        <f>+'évaluation globale des risques'!AV134+'évaluation globale des risques'!AV137</f>
        <v>0</v>
      </c>
      <c r="AW147">
        <f>+'évaluation globale des risques'!AU134+'évaluation globale des risques'!AU137</f>
        <v>0</v>
      </c>
      <c r="AY147" s="76"/>
      <c r="AZ147" s="76"/>
      <c r="BA147" s="76"/>
      <c r="BB147" s="76"/>
    </row>
    <row r="148" spans="1:54" x14ac:dyDescent="0.25">
      <c r="Q148" s="50"/>
      <c r="R148" s="50"/>
      <c r="S148" s="50"/>
      <c r="T148" s="50"/>
      <c r="U148" s="50"/>
      <c r="V148" s="50"/>
      <c r="W148" s="50"/>
      <c r="X148" s="50"/>
      <c r="Y148" s="50"/>
      <c r="Z148" s="50"/>
      <c r="AA148" s="50"/>
      <c r="AB148" s="50"/>
      <c r="AC148" s="50"/>
      <c r="AD148" s="50"/>
      <c r="AE148" s="50"/>
      <c r="AF148" s="50"/>
      <c r="AG148" s="50"/>
      <c r="AH148" s="50"/>
      <c r="AI148" s="50"/>
      <c r="AJ148" s="50"/>
      <c r="AK148" s="50"/>
      <c r="AL148" s="50"/>
      <c r="AM148" s="50"/>
      <c r="AN148" s="50"/>
      <c r="AO148" s="50"/>
      <c r="AP148" s="50"/>
      <c r="AQ148" s="50"/>
      <c r="AR148" s="50"/>
      <c r="AS148" s="50"/>
    </row>
    <row r="149" spans="1:54" x14ac:dyDescent="0.25">
      <c r="Q149" s="50"/>
      <c r="R149" s="50"/>
      <c r="S149" s="50"/>
      <c r="T149" s="50"/>
      <c r="U149" s="50"/>
      <c r="V149" s="50"/>
      <c r="W149" s="50"/>
      <c r="X149" s="50"/>
      <c r="Y149" s="50"/>
      <c r="Z149" s="50"/>
      <c r="AA149" s="50"/>
      <c r="AB149" s="50"/>
      <c r="AC149" s="50"/>
      <c r="AD149" s="50"/>
      <c r="AE149" s="50"/>
      <c r="AF149" s="50"/>
      <c r="AG149" s="50"/>
      <c r="AH149" s="50"/>
      <c r="AI149" s="50"/>
      <c r="AJ149" s="50"/>
      <c r="AK149" s="50"/>
      <c r="AL149" s="50"/>
      <c r="AM149" s="50"/>
      <c r="AN149" s="50"/>
      <c r="AO149" s="50"/>
      <c r="AP149" s="50"/>
      <c r="AQ149" s="50"/>
      <c r="AR149" s="50"/>
      <c r="AS149" s="50"/>
    </row>
    <row r="150" spans="1:54" x14ac:dyDescent="0.25">
      <c r="Q150" s="50"/>
      <c r="R150" s="50"/>
      <c r="S150" s="50"/>
      <c r="T150" s="50"/>
      <c r="U150" s="50"/>
      <c r="V150" s="50"/>
      <c r="W150" s="50"/>
      <c r="X150" s="50"/>
      <c r="Y150" s="50"/>
      <c r="Z150" s="50"/>
      <c r="AA150" s="50"/>
      <c r="AB150" s="50"/>
      <c r="AC150" s="50"/>
      <c r="AD150" s="50"/>
      <c r="AE150" s="50"/>
      <c r="AF150" s="50"/>
      <c r="AG150" s="50"/>
      <c r="AH150" s="50"/>
      <c r="AI150" s="50"/>
      <c r="AJ150" s="50"/>
      <c r="AK150" s="50"/>
      <c r="AL150" s="50"/>
      <c r="AM150" s="50"/>
      <c r="AN150" s="50"/>
      <c r="AO150" s="50"/>
      <c r="AP150" s="50"/>
      <c r="AQ150" s="50"/>
      <c r="AR150" s="50"/>
      <c r="AS150" s="50"/>
    </row>
    <row r="151" spans="1:54" x14ac:dyDescent="0.25">
      <c r="Q151" s="50"/>
      <c r="R151" s="50"/>
      <c r="S151" s="50"/>
      <c r="T151" s="50"/>
      <c r="U151" s="50"/>
      <c r="V151" s="50"/>
      <c r="W151" s="50"/>
      <c r="X151" s="50"/>
      <c r="Y151" s="50"/>
      <c r="Z151" s="50"/>
      <c r="AA151" s="50"/>
      <c r="AB151" s="50"/>
      <c r="AC151" s="50"/>
      <c r="AD151" s="50"/>
      <c r="AE151" s="50"/>
      <c r="AF151" s="50"/>
      <c r="AG151" s="50"/>
      <c r="AH151" s="50"/>
      <c r="AI151" s="50"/>
      <c r="AJ151" s="50"/>
      <c r="AK151" s="50"/>
      <c r="AL151" s="50"/>
      <c r="AM151" s="50"/>
      <c r="AN151" s="50"/>
      <c r="AO151" s="50"/>
      <c r="AP151" s="50"/>
      <c r="AQ151" s="50"/>
      <c r="AR151" s="50"/>
      <c r="AS151" s="50"/>
    </row>
    <row r="152" spans="1:54" x14ac:dyDescent="0.25">
      <c r="Q152" s="50"/>
      <c r="R152" s="50"/>
      <c r="S152" s="50"/>
      <c r="T152" s="50"/>
      <c r="U152" s="50"/>
      <c r="V152" s="50"/>
      <c r="W152" s="50"/>
      <c r="X152" s="50"/>
      <c r="Y152" s="50"/>
      <c r="Z152" s="50"/>
      <c r="AA152" s="50"/>
      <c r="AB152" s="50"/>
      <c r="AC152" s="50"/>
      <c r="AD152" s="50"/>
      <c r="AE152" s="50"/>
      <c r="AF152" s="50"/>
      <c r="AG152" s="50"/>
      <c r="AH152" s="50"/>
      <c r="AI152" s="50"/>
      <c r="AJ152" s="50"/>
      <c r="AK152" s="50"/>
      <c r="AL152" s="50"/>
      <c r="AM152" s="50"/>
      <c r="AN152" s="50"/>
      <c r="AO152" s="50"/>
      <c r="AP152" s="50"/>
      <c r="AQ152" s="50"/>
      <c r="AR152" s="50"/>
      <c r="AS152" s="50"/>
    </row>
    <row r="153" spans="1:54" x14ac:dyDescent="0.25">
      <c r="Q153" s="50"/>
      <c r="R153" s="50"/>
      <c r="S153" s="50"/>
      <c r="T153" s="50"/>
      <c r="U153" s="50"/>
      <c r="V153" s="50"/>
      <c r="W153" s="50"/>
      <c r="X153" s="50"/>
      <c r="Y153" s="50"/>
      <c r="Z153" s="50"/>
      <c r="AA153" s="50"/>
      <c r="AB153" s="50"/>
      <c r="AC153" s="50"/>
      <c r="AD153" s="50"/>
      <c r="AE153" s="50"/>
      <c r="AF153" s="50"/>
      <c r="AG153" s="50"/>
      <c r="AH153" s="50"/>
      <c r="AI153" s="50"/>
      <c r="AJ153" s="50"/>
      <c r="AK153" s="50"/>
      <c r="AL153" s="50"/>
      <c r="AM153" s="50"/>
      <c r="AN153" s="50"/>
      <c r="AO153" s="50"/>
      <c r="AP153" s="50"/>
      <c r="AQ153" s="50"/>
      <c r="AR153" s="50"/>
      <c r="AS153" s="50"/>
    </row>
    <row r="154" spans="1:54" x14ac:dyDescent="0.25">
      <c r="Q154" s="50"/>
      <c r="R154" s="50"/>
      <c r="S154" s="50"/>
      <c r="T154" s="50"/>
      <c r="U154" s="50"/>
      <c r="V154" s="50"/>
      <c r="W154" s="50"/>
      <c r="X154" s="50"/>
      <c r="Y154" s="50"/>
      <c r="Z154" s="50"/>
      <c r="AA154" s="50"/>
      <c r="AB154" s="50"/>
      <c r="AC154" s="50"/>
      <c r="AD154" s="50"/>
      <c r="AE154" s="50"/>
      <c r="AF154" s="50"/>
      <c r="AG154" s="50"/>
      <c r="AH154" s="50"/>
      <c r="AI154" s="50"/>
      <c r="AJ154" s="50"/>
      <c r="AK154" s="50"/>
      <c r="AL154" s="50"/>
      <c r="AM154" s="50"/>
      <c r="AN154" s="50"/>
      <c r="AO154" s="50"/>
      <c r="AP154" s="50"/>
      <c r="AQ154" s="50"/>
      <c r="AR154" s="50"/>
      <c r="AS154" s="50"/>
    </row>
    <row r="155" spans="1:54" x14ac:dyDescent="0.25">
      <c r="Q155" s="50"/>
      <c r="R155" s="50"/>
      <c r="S155" s="50"/>
      <c r="T155" s="50"/>
      <c r="U155" s="50"/>
      <c r="V155" s="50"/>
      <c r="W155" s="50"/>
      <c r="X155" s="50"/>
      <c r="Y155" s="50"/>
      <c r="Z155" s="50"/>
      <c r="AA155" s="50"/>
      <c r="AB155" s="50"/>
      <c r="AC155" s="50"/>
      <c r="AD155" s="50"/>
      <c r="AE155" s="50"/>
      <c r="AF155" s="50"/>
      <c r="AG155" s="50"/>
      <c r="AH155" s="50"/>
      <c r="AI155" s="50"/>
      <c r="AJ155" s="50"/>
      <c r="AK155" s="50"/>
      <c r="AL155" s="50"/>
      <c r="AM155" s="50"/>
      <c r="AN155" s="50"/>
      <c r="AO155" s="50"/>
      <c r="AP155" s="50"/>
      <c r="AQ155" s="50"/>
      <c r="AR155" s="50"/>
      <c r="AS155" s="50"/>
    </row>
    <row r="156" spans="1:54" x14ac:dyDescent="0.25">
      <c r="Q156" s="50"/>
      <c r="R156" s="50"/>
      <c r="S156" s="50"/>
      <c r="T156" s="50"/>
      <c r="U156" s="50"/>
      <c r="V156" s="50"/>
      <c r="W156" s="50"/>
      <c r="X156" s="50"/>
      <c r="Y156" s="50"/>
      <c r="Z156" s="50"/>
      <c r="AA156" s="50"/>
      <c r="AB156" s="50"/>
      <c r="AC156" s="50"/>
      <c r="AD156" s="50"/>
      <c r="AE156" s="50"/>
      <c r="AF156" s="50"/>
      <c r="AG156" s="50"/>
      <c r="AH156" s="50"/>
      <c r="AI156" s="50"/>
      <c r="AJ156" s="50"/>
      <c r="AK156" s="50"/>
      <c r="AL156" s="50"/>
      <c r="AM156" s="50"/>
      <c r="AN156" s="50"/>
      <c r="AO156" s="50"/>
      <c r="AP156" s="50"/>
      <c r="AQ156" s="50"/>
      <c r="AR156" s="50"/>
      <c r="AS156" s="50"/>
    </row>
    <row r="157" spans="1:54" x14ac:dyDescent="0.25">
      <c r="Q157" s="50"/>
      <c r="R157" s="50"/>
      <c r="S157" s="50"/>
      <c r="T157" s="50"/>
      <c r="U157" s="50"/>
      <c r="V157" s="50"/>
      <c r="W157" s="50"/>
      <c r="X157" s="50"/>
      <c r="Y157" s="50"/>
      <c r="Z157" s="50"/>
      <c r="AA157" s="50"/>
      <c r="AB157" s="50"/>
      <c r="AC157" s="50"/>
      <c r="AD157" s="50"/>
      <c r="AE157" s="50"/>
      <c r="AF157" s="50"/>
      <c r="AG157" s="50"/>
      <c r="AH157" s="50"/>
      <c r="AI157" s="50"/>
      <c r="AJ157" s="50"/>
      <c r="AK157" s="50"/>
      <c r="AL157" s="50"/>
      <c r="AM157" s="50"/>
      <c r="AN157" s="50"/>
      <c r="AO157" s="50"/>
      <c r="AP157" s="50"/>
      <c r="AQ157" s="50"/>
      <c r="AR157" s="50"/>
      <c r="AS157" s="50"/>
    </row>
    <row r="158" spans="1:54" x14ac:dyDescent="0.25">
      <c r="Q158" s="50"/>
      <c r="R158" s="50"/>
      <c r="S158" s="50"/>
      <c r="T158" s="50"/>
      <c r="U158" s="50"/>
      <c r="V158" s="50"/>
      <c r="W158" s="50"/>
      <c r="X158" s="50"/>
      <c r="Y158" s="50"/>
      <c r="Z158" s="50"/>
      <c r="AA158" s="50"/>
      <c r="AB158" s="50"/>
      <c r="AC158" s="50"/>
      <c r="AD158" s="50"/>
      <c r="AE158" s="50"/>
      <c r="AF158" s="50"/>
      <c r="AG158" s="50"/>
      <c r="AH158" s="50"/>
      <c r="AI158" s="50"/>
      <c r="AJ158" s="50"/>
      <c r="AK158" s="50"/>
      <c r="AL158" s="50"/>
      <c r="AM158" s="50"/>
      <c r="AN158" s="50"/>
      <c r="AO158" s="50"/>
      <c r="AP158" s="50"/>
      <c r="AQ158" s="50"/>
      <c r="AR158" s="50"/>
      <c r="AS158" s="50"/>
    </row>
    <row r="159" spans="1:54" x14ac:dyDescent="0.25">
      <c r="Q159" s="50"/>
      <c r="R159" s="50"/>
      <c r="S159" s="50"/>
      <c r="T159" s="50"/>
      <c r="U159" s="50"/>
      <c r="V159" s="50"/>
      <c r="W159" s="50"/>
      <c r="X159" s="50"/>
      <c r="Y159" s="50"/>
      <c r="Z159" s="50"/>
      <c r="AA159" s="50"/>
      <c r="AB159" s="50"/>
      <c r="AC159" s="50"/>
      <c r="AD159" s="50"/>
      <c r="AE159" s="50"/>
      <c r="AF159" s="50"/>
      <c r="AG159" s="50"/>
      <c r="AH159" s="50"/>
      <c r="AI159" s="50"/>
      <c r="AJ159" s="50"/>
      <c r="AK159" s="50"/>
      <c r="AL159" s="50"/>
      <c r="AM159" s="50"/>
      <c r="AN159" s="50"/>
      <c r="AO159" s="50"/>
      <c r="AP159" s="50"/>
      <c r="AQ159" s="50"/>
      <c r="AR159" s="50"/>
      <c r="AS159" s="50"/>
    </row>
    <row r="160" spans="1:54" x14ac:dyDescent="0.25">
      <c r="Q160" s="50"/>
      <c r="R160" s="50"/>
      <c r="S160" s="50"/>
      <c r="T160" s="50"/>
      <c r="U160" s="50"/>
      <c r="V160" s="50"/>
      <c r="W160" s="50"/>
      <c r="X160" s="50"/>
      <c r="Y160" s="50"/>
      <c r="Z160" s="50"/>
      <c r="AA160" s="50"/>
      <c r="AB160" s="50"/>
      <c r="AC160" s="50"/>
      <c r="AD160" s="50"/>
      <c r="AE160" s="50"/>
      <c r="AF160" s="50"/>
      <c r="AG160" s="50"/>
      <c r="AH160" s="50"/>
      <c r="AI160" s="50"/>
      <c r="AJ160" s="50"/>
      <c r="AK160" s="50"/>
      <c r="AL160" s="50"/>
      <c r="AM160" s="50"/>
      <c r="AN160" s="50"/>
      <c r="AO160" s="50"/>
      <c r="AP160" s="50"/>
      <c r="AQ160" s="50"/>
      <c r="AR160" s="50"/>
      <c r="AS160" s="50"/>
    </row>
    <row r="161" spans="2:48" x14ac:dyDescent="0.25">
      <c r="Q161" s="50"/>
      <c r="R161" s="50"/>
      <c r="S161" s="50"/>
      <c r="T161" s="50"/>
      <c r="U161" s="50"/>
      <c r="V161" s="50"/>
      <c r="W161" s="50"/>
      <c r="X161" s="50"/>
      <c r="Y161" s="50"/>
      <c r="Z161" s="50"/>
      <c r="AA161" s="50"/>
      <c r="AB161" s="50"/>
      <c r="AC161" s="50"/>
      <c r="AD161" s="50"/>
      <c r="AE161" s="50"/>
      <c r="AF161" s="50"/>
      <c r="AG161" s="50"/>
      <c r="AH161" s="50"/>
      <c r="AI161" s="50"/>
      <c r="AJ161" s="50"/>
      <c r="AK161" s="50"/>
      <c r="AL161" s="50"/>
      <c r="AM161" s="50"/>
      <c r="AN161" s="50"/>
      <c r="AO161" s="50"/>
      <c r="AP161" s="50"/>
      <c r="AQ161" s="50"/>
      <c r="AR161" s="50"/>
      <c r="AS161" s="50"/>
    </row>
    <row r="162" spans="2:48" x14ac:dyDescent="0.25">
      <c r="Q162" s="50"/>
      <c r="R162" s="50"/>
      <c r="S162" s="50"/>
      <c r="T162" s="50"/>
      <c r="U162" s="50"/>
      <c r="V162" s="50"/>
      <c r="W162" s="50"/>
      <c r="X162" s="50"/>
      <c r="Y162" s="50"/>
      <c r="Z162" s="50"/>
      <c r="AA162" s="50"/>
      <c r="AB162" s="50"/>
      <c r="AC162" s="50"/>
      <c r="AD162" s="50"/>
      <c r="AE162" s="50"/>
      <c r="AF162" s="50"/>
      <c r="AG162" s="50"/>
      <c r="AH162" s="50"/>
      <c r="AI162" s="50"/>
      <c r="AJ162" s="50"/>
      <c r="AK162" s="50"/>
      <c r="AL162" s="50"/>
      <c r="AM162" s="50"/>
      <c r="AN162" s="50"/>
      <c r="AO162" s="50"/>
      <c r="AP162" s="50"/>
      <c r="AQ162" s="50"/>
      <c r="AR162" s="50"/>
      <c r="AS162" s="50"/>
    </row>
    <row r="163" spans="2:48" x14ac:dyDescent="0.25">
      <c r="Q163" s="50"/>
      <c r="R163" s="50"/>
      <c r="S163" s="50"/>
      <c r="T163" s="50"/>
      <c r="U163" s="50"/>
      <c r="V163" s="50"/>
      <c r="W163" s="50"/>
      <c r="X163" s="50"/>
      <c r="Y163" s="50"/>
      <c r="Z163" s="50"/>
      <c r="AA163" s="50"/>
      <c r="AB163" s="50"/>
      <c r="AC163" s="50"/>
      <c r="AD163" s="50"/>
      <c r="AE163" s="50"/>
      <c r="AF163" s="50"/>
      <c r="AG163" s="50"/>
      <c r="AH163" s="50"/>
      <c r="AI163" s="50"/>
      <c r="AJ163" s="50"/>
      <c r="AK163" s="50"/>
      <c r="AL163" s="50"/>
      <c r="AM163" s="50"/>
      <c r="AN163" s="50"/>
      <c r="AO163" s="50"/>
      <c r="AP163" s="50"/>
      <c r="AQ163" s="50"/>
      <c r="AR163" s="50"/>
      <c r="AS163" s="50"/>
    </row>
    <row r="164" spans="2:48" x14ac:dyDescent="0.25">
      <c r="Q164" s="50"/>
      <c r="R164" s="50"/>
      <c r="S164" s="50"/>
      <c r="T164" s="50"/>
      <c r="U164" s="50"/>
      <c r="V164" s="50"/>
      <c r="W164" s="50"/>
      <c r="X164" s="50"/>
      <c r="Y164" s="50"/>
      <c r="Z164" s="50"/>
      <c r="AA164" s="50"/>
      <c r="AB164" s="50"/>
      <c r="AC164" s="50"/>
      <c r="AD164" s="50"/>
      <c r="AE164" s="50"/>
      <c r="AF164" s="50"/>
      <c r="AG164" s="50"/>
      <c r="AH164" s="50"/>
      <c r="AI164" s="50"/>
      <c r="AJ164" s="50"/>
      <c r="AK164" s="50"/>
      <c r="AL164" s="50"/>
      <c r="AM164" s="50"/>
      <c r="AN164" s="50"/>
      <c r="AO164" s="50"/>
      <c r="AP164" s="50"/>
      <c r="AQ164" s="50"/>
      <c r="AR164" s="50"/>
      <c r="AS164" s="50"/>
    </row>
    <row r="165" spans="2:48" x14ac:dyDescent="0.25">
      <c r="Q165" s="50"/>
      <c r="R165" s="50"/>
      <c r="S165" s="50"/>
      <c r="T165" s="50"/>
      <c r="U165" s="50"/>
      <c r="V165" s="50"/>
      <c r="W165" s="50"/>
      <c r="X165" s="50"/>
      <c r="Y165" s="50"/>
      <c r="Z165" s="50"/>
      <c r="AA165" s="50"/>
      <c r="AB165" s="50"/>
      <c r="AC165" s="50"/>
      <c r="AD165" s="50"/>
      <c r="AE165" s="50"/>
      <c r="AF165" s="50"/>
      <c r="AG165" s="50"/>
      <c r="AH165" s="50"/>
      <c r="AI165" s="50"/>
      <c r="AJ165" s="50"/>
      <c r="AK165" s="50"/>
      <c r="AL165" s="50"/>
      <c r="AM165" s="50"/>
      <c r="AN165" s="50"/>
      <c r="AO165" s="50"/>
      <c r="AP165" s="50"/>
      <c r="AQ165" s="50"/>
      <c r="AR165" s="50"/>
      <c r="AS165" s="50"/>
    </row>
    <row r="166" spans="2:48" x14ac:dyDescent="0.25">
      <c r="B166" s="76" t="s">
        <v>230</v>
      </c>
      <c r="C166" s="81" t="s">
        <v>191</v>
      </c>
      <c r="Q166" s="50"/>
      <c r="R166" s="50"/>
      <c r="S166" s="50"/>
      <c r="T166" s="50"/>
      <c r="U166" s="50"/>
      <c r="V166" s="50"/>
      <c r="W166" s="50"/>
      <c r="X166" s="50"/>
      <c r="Y166" s="50"/>
      <c r="Z166" s="50"/>
      <c r="AA166" s="50"/>
      <c r="AB166" s="50"/>
      <c r="AC166" s="50"/>
      <c r="AD166" s="50"/>
      <c r="AE166" s="50"/>
      <c r="AF166" s="50"/>
      <c r="AG166" s="50"/>
      <c r="AH166" s="50"/>
      <c r="AI166" s="50"/>
      <c r="AJ166" s="50"/>
      <c r="AK166" s="50"/>
      <c r="AL166" s="50"/>
      <c r="AM166" s="50"/>
      <c r="AN166" s="50"/>
      <c r="AO166" s="50"/>
      <c r="AP166" s="50"/>
      <c r="AQ166" s="50"/>
      <c r="AR166" s="50"/>
      <c r="AS166" s="50"/>
    </row>
    <row r="167" spans="2:48" ht="15.75" thickBot="1" x14ac:dyDescent="0.3">
      <c r="K167" s="83"/>
      <c r="Q167" s="50"/>
      <c r="R167" s="50"/>
      <c r="S167" s="50"/>
      <c r="T167" s="50"/>
      <c r="U167" s="50"/>
      <c r="V167" s="50"/>
      <c r="W167" s="50"/>
      <c r="X167" s="50"/>
      <c r="Y167" s="50"/>
      <c r="Z167" s="50"/>
      <c r="AA167" s="50"/>
      <c r="AB167" s="50"/>
      <c r="AC167" s="50"/>
      <c r="AD167" s="50"/>
      <c r="AE167" s="50"/>
      <c r="AF167" s="50"/>
      <c r="AG167" s="50"/>
      <c r="AH167" s="50"/>
      <c r="AI167" s="50"/>
      <c r="AJ167" s="50"/>
      <c r="AK167" s="50"/>
      <c r="AL167" s="50"/>
      <c r="AM167" s="50"/>
      <c r="AN167" s="50"/>
      <c r="AO167" s="50"/>
      <c r="AP167" s="50"/>
      <c r="AQ167" s="50"/>
      <c r="AR167" s="50"/>
      <c r="AS167" s="50"/>
    </row>
    <row r="168" spans="2:48" ht="15.75" thickBot="1" x14ac:dyDescent="0.3">
      <c r="C168" t="s">
        <v>192</v>
      </c>
      <c r="H168" s="82">
        <f>+'évaluation globale des risques'!AU168</f>
        <v>0</v>
      </c>
      <c r="Q168" s="50"/>
      <c r="R168" s="50"/>
      <c r="S168" s="50"/>
      <c r="T168" s="50"/>
      <c r="U168" s="50"/>
      <c r="V168" s="50"/>
      <c r="W168" s="50"/>
      <c r="X168" s="50"/>
      <c r="Y168" s="50"/>
      <c r="Z168" s="50"/>
      <c r="AA168" s="50"/>
      <c r="AB168" s="50"/>
      <c r="AC168" s="50"/>
      <c r="AD168" s="50"/>
      <c r="AE168" s="50"/>
      <c r="AF168" s="50"/>
      <c r="AG168" s="50"/>
      <c r="AH168" s="50"/>
      <c r="AI168" s="50"/>
      <c r="AJ168" s="50"/>
      <c r="AK168" s="50"/>
      <c r="AL168" s="50"/>
      <c r="AM168" s="50"/>
      <c r="AN168" s="50"/>
      <c r="AO168" s="50"/>
      <c r="AP168" s="50"/>
      <c r="AQ168" s="50"/>
      <c r="AR168" s="50"/>
      <c r="AS168" s="50"/>
    </row>
    <row r="169" spans="2:48" x14ac:dyDescent="0.25">
      <c r="Q169" s="50"/>
      <c r="R169" s="50"/>
      <c r="S169" s="50"/>
      <c r="T169" s="50"/>
      <c r="U169" s="50"/>
      <c r="V169" s="50"/>
      <c r="W169" s="50"/>
      <c r="X169" s="50"/>
      <c r="Y169" s="50"/>
      <c r="Z169" s="50"/>
      <c r="AA169" s="50"/>
      <c r="AB169" s="50"/>
      <c r="AC169" s="50"/>
      <c r="AD169" s="50"/>
      <c r="AE169" s="50"/>
      <c r="AF169" s="50"/>
      <c r="AG169" s="50"/>
      <c r="AH169" s="50"/>
      <c r="AI169" s="50"/>
      <c r="AJ169" s="50"/>
      <c r="AK169" s="50"/>
      <c r="AL169" s="50"/>
      <c r="AM169" s="50"/>
      <c r="AN169" s="50"/>
      <c r="AO169" s="50"/>
      <c r="AP169" s="50"/>
      <c r="AQ169" s="50"/>
      <c r="AR169" s="50"/>
      <c r="AS169" s="50"/>
    </row>
    <row r="170" spans="2:48" x14ac:dyDescent="0.25">
      <c r="D170" t="s">
        <v>203</v>
      </c>
      <c r="M170">
        <f>+'évaluation globale des risques'!BC147</f>
        <v>0</v>
      </c>
      <c r="N170" s="80" t="e">
        <f>+M170/$H$168</f>
        <v>#DIV/0!</v>
      </c>
      <c r="P170" s="96"/>
      <c r="Q170" s="96"/>
      <c r="R170" s="96"/>
      <c r="S170" s="96"/>
      <c r="T170" s="96"/>
      <c r="U170" s="96"/>
      <c r="V170" s="96"/>
      <c r="W170" s="96"/>
      <c r="X170" s="96"/>
      <c r="Y170" s="96"/>
      <c r="Z170" s="96"/>
      <c r="AA170" s="96"/>
      <c r="AB170" s="96"/>
      <c r="AC170" s="96"/>
      <c r="AD170" s="96"/>
      <c r="AE170" s="96"/>
      <c r="AF170" s="96"/>
      <c r="AG170" s="96"/>
      <c r="AH170" s="96"/>
      <c r="AI170" s="96"/>
      <c r="AJ170" s="96"/>
      <c r="AK170" s="96"/>
      <c r="AL170" s="96"/>
      <c r="AM170" s="96"/>
      <c r="AN170" s="96"/>
      <c r="AO170" s="96"/>
      <c r="AP170" s="96"/>
      <c r="AQ170" s="96"/>
      <c r="AR170" s="96"/>
      <c r="AS170" s="96"/>
      <c r="AT170" s="80"/>
    </row>
    <row r="171" spans="2:48" x14ac:dyDescent="0.25">
      <c r="D171" t="s">
        <v>204</v>
      </c>
      <c r="M171">
        <f>+'évaluation globale des risques'!BC148</f>
        <v>0</v>
      </c>
      <c r="N171" s="80" t="e">
        <f>+M171/$H$168</f>
        <v>#DIV/0!</v>
      </c>
      <c r="P171" s="96"/>
      <c r="Q171" s="96"/>
      <c r="R171" s="96"/>
      <c r="S171" s="96"/>
      <c r="T171" s="96"/>
      <c r="U171" s="96"/>
      <c r="V171" s="96"/>
      <c r="W171" s="96"/>
      <c r="X171" s="96"/>
      <c r="Y171" s="96"/>
      <c r="Z171" s="96"/>
      <c r="AA171" s="96"/>
      <c r="AB171" s="96"/>
      <c r="AC171" s="96"/>
      <c r="AD171" s="96"/>
      <c r="AE171" s="96"/>
      <c r="AF171" s="96"/>
      <c r="AG171" s="96"/>
      <c r="AH171" s="96"/>
      <c r="AI171" s="96"/>
      <c r="AJ171" s="96"/>
      <c r="AK171" s="96"/>
      <c r="AL171" s="96"/>
      <c r="AM171" s="96"/>
      <c r="AN171" s="96"/>
      <c r="AO171" s="96"/>
      <c r="AP171" s="96"/>
      <c r="AQ171" s="96"/>
      <c r="AR171" s="96"/>
      <c r="AS171" s="96"/>
      <c r="AT171" s="80"/>
      <c r="AU171" t="s">
        <v>199</v>
      </c>
      <c r="AV171">
        <f>+'évaluation globale des risques'!AV168</f>
        <v>0</v>
      </c>
    </row>
    <row r="172" spans="2:48" x14ac:dyDescent="0.25">
      <c r="C172" s="84"/>
      <c r="Q172" s="50"/>
      <c r="R172" s="50"/>
      <c r="S172" s="50"/>
      <c r="T172" s="50"/>
      <c r="U172" s="50"/>
      <c r="V172" s="50"/>
      <c r="W172" s="50"/>
      <c r="X172" s="50"/>
      <c r="Y172" s="50"/>
      <c r="Z172" s="50"/>
      <c r="AA172" s="50"/>
      <c r="AB172" s="50"/>
      <c r="AC172" s="50"/>
      <c r="AD172" s="50"/>
      <c r="AE172" s="50"/>
      <c r="AF172" s="50"/>
      <c r="AG172" s="50"/>
      <c r="AH172" s="50"/>
      <c r="AI172" s="50"/>
      <c r="AJ172" s="50"/>
      <c r="AK172" s="50"/>
      <c r="AL172" s="50"/>
      <c r="AM172" s="50"/>
      <c r="AN172" s="50"/>
      <c r="AO172" s="50"/>
      <c r="AP172" s="50"/>
      <c r="AQ172" s="50"/>
      <c r="AR172" s="50"/>
      <c r="AS172" s="50"/>
      <c r="AU172" t="s">
        <v>200</v>
      </c>
      <c r="AV172">
        <f>+'évaluation globale des risques'!AW168</f>
        <v>0</v>
      </c>
    </row>
    <row r="173" spans="2:48" x14ac:dyDescent="0.25">
      <c r="Q173" s="50"/>
      <c r="R173" s="50"/>
      <c r="S173" s="50"/>
      <c r="T173" s="50"/>
      <c r="U173" s="50"/>
      <c r="V173" s="50"/>
      <c r="W173" s="50"/>
      <c r="X173" s="50"/>
      <c r="Y173" s="50"/>
      <c r="Z173" s="50"/>
      <c r="AA173" s="50"/>
      <c r="AB173" s="50"/>
      <c r="AC173" s="50"/>
      <c r="AD173" s="50"/>
      <c r="AE173" s="50"/>
      <c r="AF173" s="50"/>
      <c r="AG173" s="50"/>
      <c r="AH173" s="50"/>
      <c r="AI173" s="50"/>
      <c r="AJ173" s="50"/>
      <c r="AK173" s="50"/>
      <c r="AL173" s="50"/>
      <c r="AM173" s="50"/>
      <c r="AN173" s="50"/>
      <c r="AO173" s="50"/>
      <c r="AP173" s="50"/>
      <c r="AQ173" s="50"/>
      <c r="AR173" s="50"/>
      <c r="AS173" s="50"/>
      <c r="AU173" t="s">
        <v>201</v>
      </c>
      <c r="AV173">
        <f>+'évaluation globale des risques'!AX168</f>
        <v>0</v>
      </c>
    </row>
    <row r="174" spans="2:48" x14ac:dyDescent="0.25">
      <c r="Q174" s="50"/>
      <c r="R174" s="50"/>
      <c r="S174" s="50"/>
      <c r="T174" s="50"/>
      <c r="U174" s="50"/>
      <c r="V174" s="50"/>
      <c r="W174" s="50"/>
      <c r="X174" s="50"/>
      <c r="Y174" s="50"/>
      <c r="Z174" s="50"/>
      <c r="AA174" s="50"/>
      <c r="AB174" s="50"/>
      <c r="AC174" s="50"/>
      <c r="AD174" s="50"/>
      <c r="AE174" s="50"/>
      <c r="AF174" s="50"/>
      <c r="AG174" s="50"/>
      <c r="AH174" s="50"/>
      <c r="AI174" s="50"/>
      <c r="AJ174" s="50"/>
      <c r="AK174" s="50"/>
      <c r="AL174" s="50"/>
      <c r="AM174" s="50"/>
      <c r="AN174" s="50"/>
      <c r="AO174" s="50"/>
      <c r="AP174" s="50"/>
      <c r="AQ174" s="50"/>
      <c r="AR174" s="50"/>
      <c r="AS174" s="50"/>
    </row>
    <row r="175" spans="2:48" x14ac:dyDescent="0.25">
      <c r="Q175" s="50"/>
      <c r="R175" s="50"/>
      <c r="S175" s="50"/>
      <c r="T175" s="50"/>
      <c r="U175" s="50"/>
      <c r="V175" s="50"/>
      <c r="W175" s="50"/>
      <c r="X175" s="50"/>
      <c r="Y175" s="50"/>
      <c r="Z175" s="50"/>
      <c r="AA175" s="50"/>
      <c r="AB175" s="50"/>
      <c r="AC175" s="50"/>
      <c r="AD175" s="50"/>
      <c r="AE175" s="50"/>
      <c r="AF175" s="50"/>
      <c r="AG175" s="50"/>
      <c r="AH175" s="50"/>
      <c r="AI175" s="50"/>
      <c r="AJ175" s="50"/>
      <c r="AK175" s="50"/>
      <c r="AL175" s="50"/>
      <c r="AM175" s="50"/>
      <c r="AN175" s="50"/>
      <c r="AO175" s="50"/>
      <c r="AP175" s="50"/>
      <c r="AQ175" s="50"/>
      <c r="AR175" s="50"/>
      <c r="AS175" s="50"/>
    </row>
    <row r="176" spans="2:48" x14ac:dyDescent="0.25">
      <c r="Q176" s="50"/>
      <c r="R176" s="50"/>
      <c r="S176" s="50"/>
      <c r="T176" s="50"/>
      <c r="U176" s="50"/>
      <c r="V176" s="50"/>
      <c r="W176" s="50"/>
      <c r="X176" s="50"/>
      <c r="Y176" s="50"/>
      <c r="Z176" s="50"/>
      <c r="AA176" s="50"/>
      <c r="AB176" s="50"/>
      <c r="AC176" s="50"/>
      <c r="AD176" s="50"/>
      <c r="AE176" s="50"/>
      <c r="AF176" s="50"/>
      <c r="AG176" s="50"/>
      <c r="AH176" s="50"/>
      <c r="AI176" s="50"/>
      <c r="AJ176" s="50"/>
      <c r="AK176" s="50"/>
      <c r="AL176" s="50"/>
      <c r="AM176" s="50"/>
      <c r="AN176" s="50"/>
      <c r="AO176" s="50"/>
      <c r="AP176" s="50"/>
      <c r="AQ176" s="50"/>
      <c r="AR176" s="50"/>
      <c r="AS176" s="50"/>
    </row>
    <row r="177" spans="17:45" x14ac:dyDescent="0.25">
      <c r="Q177" s="50"/>
      <c r="R177" s="50"/>
      <c r="S177" s="50"/>
      <c r="T177" s="50"/>
      <c r="U177" s="50"/>
      <c r="V177" s="50"/>
      <c r="W177" s="50"/>
      <c r="X177" s="50"/>
      <c r="Y177" s="50"/>
      <c r="Z177" s="50"/>
      <c r="AA177" s="50"/>
      <c r="AB177" s="50"/>
      <c r="AC177" s="50"/>
      <c r="AD177" s="50"/>
      <c r="AE177" s="50"/>
      <c r="AF177" s="50"/>
      <c r="AG177" s="50"/>
      <c r="AH177" s="50"/>
      <c r="AI177" s="50"/>
      <c r="AJ177" s="50"/>
      <c r="AK177" s="50"/>
      <c r="AL177" s="50"/>
      <c r="AM177" s="50"/>
      <c r="AN177" s="50"/>
      <c r="AO177" s="50"/>
      <c r="AP177" s="50"/>
      <c r="AQ177" s="50"/>
      <c r="AR177" s="50"/>
      <c r="AS177" s="50"/>
    </row>
    <row r="178" spans="17:45" x14ac:dyDescent="0.25">
      <c r="Q178" s="50"/>
      <c r="R178" s="50"/>
      <c r="S178" s="50"/>
      <c r="T178" s="50"/>
      <c r="U178" s="50"/>
      <c r="V178" s="50"/>
      <c r="W178" s="50"/>
      <c r="X178" s="50"/>
      <c r="Y178" s="50"/>
      <c r="Z178" s="50"/>
      <c r="AA178" s="50"/>
      <c r="AB178" s="50"/>
      <c r="AC178" s="50"/>
      <c r="AD178" s="50"/>
      <c r="AE178" s="50"/>
      <c r="AF178" s="50"/>
      <c r="AG178" s="50"/>
      <c r="AH178" s="50"/>
      <c r="AI178" s="50"/>
      <c r="AJ178" s="50"/>
      <c r="AK178" s="50"/>
      <c r="AL178" s="50"/>
      <c r="AM178" s="50"/>
      <c r="AN178" s="50"/>
      <c r="AO178" s="50"/>
      <c r="AP178" s="50"/>
      <c r="AQ178" s="50"/>
      <c r="AR178" s="50"/>
      <c r="AS178" s="50"/>
    </row>
    <row r="179" spans="17:45" x14ac:dyDescent="0.25">
      <c r="Q179" s="50"/>
      <c r="R179" s="50"/>
      <c r="S179" s="50"/>
      <c r="T179" s="50"/>
      <c r="U179" s="50"/>
      <c r="V179" s="50"/>
      <c r="W179" s="50"/>
      <c r="X179" s="50"/>
      <c r="Y179" s="50"/>
      <c r="Z179" s="50"/>
      <c r="AA179" s="50"/>
      <c r="AB179" s="50"/>
      <c r="AC179" s="50"/>
      <c r="AD179" s="50"/>
      <c r="AE179" s="50"/>
      <c r="AF179" s="50"/>
      <c r="AG179" s="50"/>
      <c r="AH179" s="50"/>
      <c r="AI179" s="50"/>
      <c r="AJ179" s="50"/>
      <c r="AK179" s="50"/>
      <c r="AL179" s="50"/>
      <c r="AM179" s="50"/>
      <c r="AN179" s="50"/>
      <c r="AO179" s="50"/>
      <c r="AP179" s="50"/>
      <c r="AQ179" s="50"/>
      <c r="AR179" s="50"/>
      <c r="AS179" s="50"/>
    </row>
    <row r="180" spans="17:45" x14ac:dyDescent="0.25">
      <c r="Q180" s="50"/>
      <c r="R180" s="50"/>
      <c r="S180" s="50"/>
      <c r="T180" s="50"/>
      <c r="U180" s="50"/>
      <c r="V180" s="50"/>
      <c r="W180" s="50"/>
      <c r="X180" s="50"/>
      <c r="Y180" s="50"/>
      <c r="Z180" s="50"/>
      <c r="AA180" s="50"/>
      <c r="AB180" s="50"/>
      <c r="AC180" s="50"/>
      <c r="AD180" s="50"/>
      <c r="AE180" s="50"/>
      <c r="AF180" s="50"/>
      <c r="AG180" s="50"/>
      <c r="AH180" s="50"/>
      <c r="AI180" s="50"/>
      <c r="AJ180" s="50"/>
      <c r="AK180" s="50"/>
      <c r="AL180" s="50"/>
      <c r="AM180" s="50"/>
      <c r="AN180" s="50"/>
      <c r="AO180" s="50"/>
      <c r="AP180" s="50"/>
      <c r="AQ180" s="50"/>
      <c r="AR180" s="50"/>
      <c r="AS180" s="50"/>
    </row>
    <row r="181" spans="17:45" x14ac:dyDescent="0.25">
      <c r="Q181" s="50"/>
      <c r="R181" s="50"/>
      <c r="S181" s="50"/>
      <c r="T181" s="50"/>
      <c r="U181" s="50"/>
      <c r="V181" s="50"/>
      <c r="W181" s="50"/>
      <c r="X181" s="50"/>
      <c r="Y181" s="50"/>
      <c r="Z181" s="50"/>
      <c r="AA181" s="50"/>
      <c r="AB181" s="50"/>
      <c r="AC181" s="50"/>
      <c r="AD181" s="50"/>
      <c r="AE181" s="50"/>
      <c r="AF181" s="50"/>
      <c r="AG181" s="50"/>
      <c r="AH181" s="50"/>
      <c r="AI181" s="50"/>
      <c r="AJ181" s="50"/>
      <c r="AK181" s="50"/>
      <c r="AL181" s="50"/>
      <c r="AM181" s="50"/>
      <c r="AN181" s="50"/>
      <c r="AO181" s="50"/>
      <c r="AP181" s="50"/>
      <c r="AQ181" s="50"/>
      <c r="AR181" s="50"/>
      <c r="AS181" s="50"/>
    </row>
    <row r="182" spans="17:45" x14ac:dyDescent="0.25">
      <c r="Q182" s="50"/>
      <c r="R182" s="50"/>
      <c r="S182" s="50"/>
      <c r="T182" s="50"/>
      <c r="U182" s="50"/>
      <c r="V182" s="50"/>
      <c r="W182" s="50"/>
      <c r="X182" s="50"/>
      <c r="Y182" s="50"/>
      <c r="Z182" s="50"/>
      <c r="AA182" s="50"/>
      <c r="AB182" s="50"/>
      <c r="AC182" s="50"/>
      <c r="AD182" s="50"/>
      <c r="AE182" s="50"/>
      <c r="AF182" s="50"/>
      <c r="AG182" s="50"/>
      <c r="AH182" s="50"/>
      <c r="AI182" s="50"/>
      <c r="AJ182" s="50"/>
      <c r="AK182" s="50"/>
      <c r="AL182" s="50"/>
      <c r="AM182" s="50"/>
      <c r="AN182" s="50"/>
      <c r="AO182" s="50"/>
      <c r="AP182" s="50"/>
      <c r="AQ182" s="50"/>
      <c r="AR182" s="50"/>
      <c r="AS182" s="50"/>
    </row>
    <row r="183" spans="17:45" x14ac:dyDescent="0.25">
      <c r="Q183" s="50"/>
      <c r="R183" s="50"/>
      <c r="S183" s="50"/>
      <c r="T183" s="50"/>
      <c r="U183" s="50"/>
      <c r="V183" s="50"/>
      <c r="W183" s="50"/>
      <c r="X183" s="50"/>
      <c r="Y183" s="50"/>
      <c r="Z183" s="50"/>
      <c r="AA183" s="50"/>
      <c r="AB183" s="50"/>
      <c r="AC183" s="50"/>
      <c r="AD183" s="50"/>
      <c r="AE183" s="50"/>
      <c r="AF183" s="50"/>
      <c r="AG183" s="50"/>
      <c r="AH183" s="50"/>
      <c r="AI183" s="50"/>
      <c r="AJ183" s="50"/>
      <c r="AK183" s="50"/>
      <c r="AL183" s="50"/>
      <c r="AM183" s="50"/>
      <c r="AN183" s="50"/>
      <c r="AO183" s="50"/>
      <c r="AP183" s="50"/>
      <c r="AQ183" s="50"/>
      <c r="AR183" s="50"/>
      <c r="AS183" s="50"/>
    </row>
    <row r="184" spans="17:45" x14ac:dyDescent="0.25">
      <c r="Q184" s="50"/>
      <c r="R184" s="50"/>
      <c r="S184" s="50"/>
      <c r="T184" s="50"/>
      <c r="U184" s="50"/>
      <c r="V184" s="50"/>
      <c r="W184" s="50"/>
      <c r="X184" s="50"/>
      <c r="Y184" s="50"/>
      <c r="Z184" s="50"/>
      <c r="AA184" s="50"/>
      <c r="AB184" s="50"/>
      <c r="AC184" s="50"/>
      <c r="AD184" s="50"/>
      <c r="AE184" s="50"/>
      <c r="AF184" s="50"/>
      <c r="AG184" s="50"/>
      <c r="AH184" s="50"/>
      <c r="AI184" s="50"/>
      <c r="AJ184" s="50"/>
      <c r="AK184" s="50"/>
      <c r="AL184" s="50"/>
      <c r="AM184" s="50"/>
      <c r="AN184" s="50"/>
      <c r="AO184" s="50"/>
      <c r="AP184" s="50"/>
      <c r="AQ184" s="50"/>
      <c r="AR184" s="50"/>
      <c r="AS184" s="50"/>
    </row>
    <row r="185" spans="17:45" x14ac:dyDescent="0.25">
      <c r="Q185" s="50"/>
      <c r="R185" s="50"/>
      <c r="S185" s="50"/>
      <c r="T185" s="50"/>
      <c r="U185" s="50"/>
      <c r="V185" s="50"/>
      <c r="W185" s="50"/>
      <c r="X185" s="50"/>
      <c r="Y185" s="50"/>
      <c r="Z185" s="50"/>
      <c r="AA185" s="50"/>
      <c r="AB185" s="50"/>
      <c r="AC185" s="50"/>
      <c r="AD185" s="50"/>
      <c r="AE185" s="50"/>
      <c r="AF185" s="50"/>
      <c r="AG185" s="50"/>
      <c r="AH185" s="50"/>
      <c r="AI185" s="50"/>
      <c r="AJ185" s="50"/>
      <c r="AK185" s="50"/>
      <c r="AL185" s="50"/>
      <c r="AM185" s="50"/>
      <c r="AN185" s="50"/>
      <c r="AO185" s="50"/>
      <c r="AP185" s="50"/>
      <c r="AQ185" s="50"/>
      <c r="AR185" s="50"/>
      <c r="AS185" s="50"/>
    </row>
    <row r="186" spans="17:45" x14ac:dyDescent="0.25">
      <c r="Q186" s="50"/>
      <c r="R186" s="50"/>
      <c r="S186" s="50"/>
      <c r="T186" s="50"/>
      <c r="U186" s="50"/>
      <c r="V186" s="50"/>
      <c r="W186" s="50"/>
      <c r="X186" s="50"/>
      <c r="Y186" s="50"/>
      <c r="Z186" s="50"/>
      <c r="AA186" s="50"/>
      <c r="AB186" s="50"/>
      <c r="AC186" s="50"/>
      <c r="AD186" s="50"/>
      <c r="AE186" s="50"/>
      <c r="AF186" s="50"/>
      <c r="AG186" s="50"/>
      <c r="AH186" s="50"/>
      <c r="AI186" s="50"/>
      <c r="AJ186" s="50"/>
      <c r="AK186" s="50"/>
      <c r="AL186" s="50"/>
      <c r="AM186" s="50"/>
      <c r="AN186" s="50"/>
      <c r="AO186" s="50"/>
      <c r="AP186" s="50"/>
      <c r="AQ186" s="50"/>
      <c r="AR186" s="50"/>
      <c r="AS186" s="50"/>
    </row>
    <row r="187" spans="17:45" x14ac:dyDescent="0.25">
      <c r="Q187" s="50"/>
      <c r="R187" s="50"/>
      <c r="S187" s="50"/>
      <c r="T187" s="50"/>
      <c r="U187" s="50"/>
      <c r="V187" s="50"/>
      <c r="W187" s="50"/>
      <c r="X187" s="50"/>
      <c r="Y187" s="50"/>
      <c r="Z187" s="50"/>
      <c r="AA187" s="50"/>
      <c r="AB187" s="50"/>
      <c r="AC187" s="50"/>
      <c r="AD187" s="50"/>
      <c r="AE187" s="50"/>
      <c r="AF187" s="50"/>
      <c r="AG187" s="50"/>
      <c r="AH187" s="50"/>
      <c r="AI187" s="50"/>
      <c r="AJ187" s="50"/>
      <c r="AK187" s="50"/>
      <c r="AL187" s="50"/>
      <c r="AM187" s="50"/>
      <c r="AN187" s="50"/>
      <c r="AO187" s="50"/>
      <c r="AP187" s="50"/>
      <c r="AQ187" s="50"/>
      <c r="AR187" s="50"/>
      <c r="AS187" s="50"/>
    </row>
    <row r="188" spans="17:45" x14ac:dyDescent="0.25">
      <c r="Q188" s="50"/>
      <c r="R188" s="50"/>
      <c r="S188" s="50"/>
      <c r="T188" s="50"/>
      <c r="U188" s="50"/>
      <c r="V188" s="50"/>
      <c r="W188" s="50"/>
      <c r="X188" s="50"/>
      <c r="Y188" s="50"/>
      <c r="Z188" s="50"/>
      <c r="AA188" s="50"/>
      <c r="AB188" s="50"/>
      <c r="AC188" s="50"/>
      <c r="AD188" s="50"/>
      <c r="AE188" s="50"/>
      <c r="AF188" s="50"/>
      <c r="AG188" s="50"/>
      <c r="AH188" s="50"/>
      <c r="AI188" s="50"/>
      <c r="AJ188" s="50"/>
      <c r="AK188" s="50"/>
      <c r="AL188" s="50"/>
      <c r="AM188" s="50"/>
      <c r="AN188" s="50"/>
      <c r="AO188" s="50"/>
      <c r="AP188" s="50"/>
      <c r="AQ188" s="50"/>
      <c r="AR188" s="50"/>
      <c r="AS188" s="50"/>
    </row>
    <row r="189" spans="17:45" x14ac:dyDescent="0.25">
      <c r="Q189" s="50"/>
      <c r="R189" s="50"/>
      <c r="S189" s="50"/>
      <c r="T189" s="50"/>
      <c r="U189" s="50"/>
      <c r="V189" s="50"/>
      <c r="W189" s="50"/>
      <c r="X189" s="50"/>
      <c r="Y189" s="50"/>
      <c r="Z189" s="50"/>
      <c r="AA189" s="50"/>
      <c r="AB189" s="50"/>
      <c r="AC189" s="50"/>
      <c r="AD189" s="50"/>
      <c r="AE189" s="50"/>
      <c r="AF189" s="50"/>
      <c r="AG189" s="50"/>
      <c r="AH189" s="50"/>
      <c r="AI189" s="50"/>
      <c r="AJ189" s="50"/>
      <c r="AK189" s="50"/>
      <c r="AL189" s="50"/>
      <c r="AM189" s="50"/>
      <c r="AN189" s="50"/>
      <c r="AO189" s="50"/>
      <c r="AP189" s="50"/>
      <c r="AQ189" s="50"/>
      <c r="AR189" s="50"/>
      <c r="AS189" s="50"/>
    </row>
    <row r="190" spans="17:45" x14ac:dyDescent="0.25">
      <c r="Q190" s="50"/>
      <c r="R190" s="50"/>
      <c r="S190" s="50"/>
      <c r="T190" s="50"/>
      <c r="U190" s="50"/>
      <c r="V190" s="50"/>
      <c r="W190" s="50"/>
      <c r="X190" s="50"/>
      <c r="Y190" s="50"/>
      <c r="Z190" s="50"/>
      <c r="AA190" s="50"/>
      <c r="AB190" s="50"/>
      <c r="AC190" s="50"/>
      <c r="AD190" s="50"/>
      <c r="AE190" s="50"/>
      <c r="AF190" s="50"/>
      <c r="AG190" s="50"/>
      <c r="AH190" s="50"/>
      <c r="AI190" s="50"/>
      <c r="AJ190" s="50"/>
      <c r="AK190" s="50"/>
      <c r="AL190" s="50"/>
      <c r="AM190" s="50"/>
      <c r="AN190" s="50"/>
      <c r="AO190" s="50"/>
      <c r="AP190" s="50"/>
      <c r="AQ190" s="50"/>
      <c r="AR190" s="50"/>
      <c r="AS190" s="50"/>
    </row>
    <row r="191" spans="17:45" x14ac:dyDescent="0.25">
      <c r="Q191" s="50"/>
      <c r="R191" s="50"/>
      <c r="S191" s="50"/>
      <c r="T191" s="50"/>
      <c r="U191" s="50"/>
      <c r="V191" s="50"/>
      <c r="W191" s="50"/>
      <c r="X191" s="50"/>
      <c r="Y191" s="50"/>
      <c r="Z191" s="50"/>
      <c r="AA191" s="50"/>
      <c r="AB191" s="50"/>
      <c r="AC191" s="50"/>
      <c r="AD191" s="50"/>
      <c r="AE191" s="50"/>
      <c r="AF191" s="50"/>
      <c r="AG191" s="50"/>
      <c r="AH191" s="50"/>
      <c r="AI191" s="50"/>
      <c r="AJ191" s="50"/>
      <c r="AK191" s="50"/>
      <c r="AL191" s="50"/>
      <c r="AM191" s="50"/>
      <c r="AN191" s="50"/>
      <c r="AO191" s="50"/>
      <c r="AP191" s="50"/>
      <c r="AQ191" s="50"/>
      <c r="AR191" s="50"/>
      <c r="AS191" s="50"/>
    </row>
    <row r="192" spans="17:45" x14ac:dyDescent="0.25">
      <c r="Q192" s="50"/>
      <c r="R192" s="50"/>
      <c r="S192" s="50"/>
      <c r="T192" s="50"/>
      <c r="U192" s="50"/>
      <c r="V192" s="50"/>
      <c r="W192" s="50"/>
      <c r="X192" s="50"/>
      <c r="Y192" s="50"/>
      <c r="Z192" s="50"/>
      <c r="AA192" s="50"/>
      <c r="AB192" s="50"/>
      <c r="AC192" s="50"/>
      <c r="AD192" s="50"/>
      <c r="AE192" s="50"/>
      <c r="AF192" s="50"/>
      <c r="AG192" s="50"/>
      <c r="AH192" s="50"/>
      <c r="AI192" s="50"/>
      <c r="AJ192" s="50"/>
      <c r="AK192" s="50"/>
      <c r="AL192" s="50"/>
      <c r="AM192" s="50"/>
      <c r="AN192" s="50"/>
      <c r="AO192" s="50"/>
      <c r="AP192" s="50"/>
      <c r="AQ192" s="50"/>
      <c r="AR192" s="50"/>
      <c r="AS192" s="50"/>
    </row>
    <row r="193" spans="1:45" x14ac:dyDescent="0.25">
      <c r="Q193" s="50"/>
      <c r="R193" s="50"/>
      <c r="S193" s="50"/>
      <c r="T193" s="50"/>
      <c r="U193" s="50"/>
      <c r="V193" s="50"/>
      <c r="W193" s="50"/>
      <c r="X193" s="50"/>
      <c r="Y193" s="50"/>
      <c r="Z193" s="50"/>
      <c r="AA193" s="50"/>
      <c r="AB193" s="50"/>
      <c r="AC193" s="50"/>
      <c r="AD193" s="50"/>
      <c r="AE193" s="50"/>
      <c r="AF193" s="50"/>
      <c r="AG193" s="50"/>
      <c r="AH193" s="50"/>
      <c r="AI193" s="50"/>
      <c r="AJ193" s="50"/>
      <c r="AK193" s="50"/>
      <c r="AL193" s="50"/>
      <c r="AM193" s="50"/>
      <c r="AN193" s="50"/>
      <c r="AO193" s="50"/>
      <c r="AP193" s="50"/>
      <c r="AQ193" s="50"/>
      <c r="AR193" s="50"/>
      <c r="AS193" s="50"/>
    </row>
    <row r="194" spans="1:45" x14ac:dyDescent="0.25">
      <c r="Q194" s="50"/>
      <c r="R194" s="50"/>
      <c r="S194" s="50"/>
      <c r="T194" s="50"/>
      <c r="U194" s="50"/>
      <c r="V194" s="50"/>
      <c r="W194" s="50"/>
      <c r="X194" s="50"/>
      <c r="Y194" s="50"/>
      <c r="Z194" s="50"/>
      <c r="AA194" s="50"/>
      <c r="AB194" s="50"/>
      <c r="AC194" s="50"/>
      <c r="AD194" s="50"/>
      <c r="AE194" s="50"/>
      <c r="AF194" s="50"/>
      <c r="AG194" s="50"/>
      <c r="AH194" s="50"/>
      <c r="AI194" s="50"/>
      <c r="AJ194" s="50"/>
      <c r="AK194" s="50"/>
      <c r="AL194" s="50"/>
      <c r="AM194" s="50"/>
      <c r="AN194" s="50"/>
      <c r="AO194" s="50"/>
      <c r="AP194" s="50"/>
      <c r="AQ194" s="50"/>
      <c r="AR194" s="50"/>
      <c r="AS194" s="50"/>
    </row>
    <row r="195" spans="1:45" x14ac:dyDescent="0.25">
      <c r="Q195" s="50"/>
      <c r="R195" s="50"/>
      <c r="S195" s="50"/>
      <c r="T195" s="50"/>
      <c r="U195" s="50"/>
      <c r="V195" s="50"/>
      <c r="W195" s="50"/>
      <c r="X195" s="50"/>
      <c r="Y195" s="50"/>
      <c r="Z195" s="50"/>
      <c r="AA195" s="50"/>
      <c r="AB195" s="50"/>
      <c r="AC195" s="50"/>
      <c r="AD195" s="50"/>
      <c r="AE195" s="50"/>
      <c r="AF195" s="50"/>
      <c r="AG195" s="50"/>
      <c r="AH195" s="50"/>
      <c r="AI195" s="50"/>
      <c r="AJ195" s="50"/>
      <c r="AK195" s="50"/>
      <c r="AL195" s="50"/>
      <c r="AM195" s="50"/>
      <c r="AN195" s="50"/>
      <c r="AO195" s="50"/>
      <c r="AP195" s="50"/>
      <c r="AQ195" s="50"/>
      <c r="AR195" s="50"/>
      <c r="AS195" s="50"/>
    </row>
    <row r="196" spans="1:45" x14ac:dyDescent="0.25">
      <c r="Q196" s="50"/>
      <c r="R196" s="50"/>
      <c r="S196" s="50"/>
      <c r="T196" s="50"/>
      <c r="U196" s="50"/>
      <c r="V196" s="50"/>
      <c r="W196" s="50"/>
      <c r="X196" s="50"/>
      <c r="Y196" s="50"/>
      <c r="Z196" s="50"/>
      <c r="AA196" s="50"/>
      <c r="AB196" s="50"/>
      <c r="AC196" s="50"/>
      <c r="AD196" s="50"/>
      <c r="AE196" s="50"/>
      <c r="AF196" s="50"/>
      <c r="AG196" s="50"/>
      <c r="AH196" s="50"/>
      <c r="AI196" s="50"/>
      <c r="AJ196" s="50"/>
      <c r="AK196" s="50"/>
      <c r="AL196" s="50"/>
      <c r="AM196" s="50"/>
      <c r="AN196" s="50"/>
      <c r="AO196" s="50"/>
      <c r="AP196" s="50"/>
      <c r="AQ196" s="50"/>
      <c r="AR196" s="50"/>
      <c r="AS196" s="50"/>
    </row>
    <row r="197" spans="1:45" x14ac:dyDescent="0.25">
      <c r="Q197" s="50"/>
      <c r="R197" s="50"/>
      <c r="S197" s="50"/>
      <c r="T197" s="50"/>
      <c r="U197" s="50"/>
      <c r="V197" s="50"/>
      <c r="W197" s="50"/>
      <c r="X197" s="50"/>
      <c r="Y197" s="50"/>
      <c r="Z197" s="50"/>
      <c r="AA197" s="50"/>
      <c r="AB197" s="50"/>
      <c r="AC197" s="50"/>
      <c r="AD197" s="50"/>
      <c r="AE197" s="50"/>
      <c r="AF197" s="50"/>
      <c r="AG197" s="50"/>
      <c r="AH197" s="50"/>
      <c r="AI197" s="50"/>
      <c r="AJ197" s="50"/>
      <c r="AK197" s="50"/>
      <c r="AL197" s="50"/>
      <c r="AM197" s="50"/>
      <c r="AN197" s="50"/>
      <c r="AO197" s="50"/>
      <c r="AP197" s="50"/>
      <c r="AQ197" s="50"/>
      <c r="AR197" s="50"/>
      <c r="AS197" s="50"/>
    </row>
    <row r="198" spans="1:45" x14ac:dyDescent="0.25">
      <c r="A198" s="75">
        <v>4</v>
      </c>
      <c r="B198" s="78" t="s">
        <v>210</v>
      </c>
      <c r="Q198" s="50"/>
      <c r="R198" s="50"/>
      <c r="S198" s="50"/>
      <c r="T198" s="50"/>
      <c r="U198" s="50"/>
      <c r="V198" s="50"/>
      <c r="W198" s="50"/>
      <c r="X198" s="50"/>
      <c r="Y198" s="50"/>
      <c r="Z198" s="50"/>
      <c r="AA198" s="50"/>
      <c r="AB198" s="50"/>
      <c r="AC198" s="50"/>
      <c r="AD198" s="50"/>
      <c r="AE198" s="50"/>
      <c r="AF198" s="50"/>
      <c r="AG198" s="50"/>
      <c r="AH198" s="50"/>
      <c r="AI198" s="50"/>
      <c r="AJ198" s="50"/>
      <c r="AK198" s="50"/>
      <c r="AL198" s="50"/>
      <c r="AM198" s="50"/>
      <c r="AN198" s="50"/>
      <c r="AO198" s="50"/>
      <c r="AP198" s="50"/>
      <c r="AQ198" s="50"/>
      <c r="AR198" s="50"/>
      <c r="AS198" s="50"/>
    </row>
    <row r="199" spans="1:45" s="76" customFormat="1" x14ac:dyDescent="0.25">
      <c r="A199" s="74"/>
      <c r="C199"/>
      <c r="P199" s="95"/>
      <c r="Q199" s="95"/>
      <c r="R199" s="95"/>
      <c r="S199" s="95"/>
      <c r="T199" s="95"/>
      <c r="U199" s="95"/>
      <c r="V199" s="95"/>
      <c r="W199" s="95"/>
      <c r="X199" s="95"/>
      <c r="Y199" s="95"/>
      <c r="Z199" s="95"/>
      <c r="AA199" s="95"/>
      <c r="AB199" s="95"/>
      <c r="AC199" s="95"/>
      <c r="AD199" s="95"/>
      <c r="AE199" s="95"/>
      <c r="AF199" s="95"/>
      <c r="AG199" s="95"/>
      <c r="AH199" s="95"/>
      <c r="AI199" s="95"/>
      <c r="AJ199" s="95"/>
      <c r="AK199" s="95"/>
      <c r="AL199" s="95"/>
      <c r="AM199" s="95"/>
      <c r="AN199" s="95"/>
      <c r="AO199" s="95"/>
      <c r="AP199" s="95"/>
      <c r="AQ199" s="95"/>
      <c r="AR199" s="95"/>
      <c r="AS199" s="95"/>
    </row>
    <row r="200" spans="1:45" x14ac:dyDescent="0.25">
      <c r="B200" s="76" t="s">
        <v>177</v>
      </c>
      <c r="C200" s="81" t="s">
        <v>184</v>
      </c>
      <c r="Q200" s="50"/>
      <c r="R200" s="50"/>
      <c r="S200" s="50"/>
      <c r="T200" s="50"/>
      <c r="U200" s="50"/>
      <c r="V200" s="50"/>
      <c r="W200" s="50"/>
      <c r="X200" s="50"/>
      <c r="Y200" s="50"/>
      <c r="Z200" s="50"/>
      <c r="AA200" s="50"/>
      <c r="AB200" s="50"/>
      <c r="AC200" s="50"/>
      <c r="AD200" s="50"/>
      <c r="AE200" s="50"/>
      <c r="AF200" s="50"/>
      <c r="AG200" s="50"/>
      <c r="AH200" s="50"/>
      <c r="AI200" s="50"/>
      <c r="AJ200" s="50"/>
      <c r="AK200" s="50"/>
      <c r="AL200" s="50"/>
      <c r="AM200" s="50"/>
      <c r="AN200" s="50"/>
      <c r="AO200" s="50"/>
      <c r="AP200" s="50"/>
      <c r="AQ200" s="50"/>
      <c r="AR200" s="50"/>
      <c r="AS200" s="50"/>
    </row>
    <row r="201" spans="1:45" ht="15.75" thickBot="1" x14ac:dyDescent="0.3">
      <c r="Q201" s="50"/>
      <c r="R201" s="50"/>
      <c r="S201" s="50"/>
      <c r="T201" s="50"/>
      <c r="U201" s="50"/>
      <c r="V201" s="50"/>
      <c r="W201" s="50"/>
      <c r="X201" s="50"/>
      <c r="Y201" s="50"/>
      <c r="Z201" s="50"/>
      <c r="AA201" s="50"/>
      <c r="AB201" s="50"/>
      <c r="AC201" s="50"/>
      <c r="AD201" s="50"/>
      <c r="AE201" s="50"/>
      <c r="AF201" s="50"/>
      <c r="AG201" s="50"/>
      <c r="AH201" s="50"/>
      <c r="AI201" s="50"/>
      <c r="AJ201" s="50"/>
      <c r="AK201" s="50"/>
      <c r="AL201" s="50"/>
      <c r="AM201" s="50"/>
      <c r="AN201" s="50"/>
      <c r="AO201" s="50"/>
      <c r="AP201" s="50"/>
      <c r="AQ201" s="50"/>
      <c r="AR201" s="50"/>
      <c r="AS201" s="50"/>
    </row>
    <row r="202" spans="1:45" ht="15.75" thickBot="1" x14ac:dyDescent="0.3">
      <c r="C202" t="s">
        <v>228</v>
      </c>
      <c r="J202" s="85">
        <f>+'évaluation globale des risques'!BB173+'évaluation globale des risques'!BD179</f>
        <v>5</v>
      </c>
      <c r="Q202" s="50"/>
      <c r="R202" s="50"/>
      <c r="S202" s="50"/>
      <c r="T202" s="50"/>
      <c r="U202" s="50"/>
      <c r="V202" s="50"/>
      <c r="W202" s="50"/>
      <c r="X202" s="50"/>
      <c r="Y202" s="50"/>
      <c r="Z202" s="50"/>
      <c r="AA202" s="50"/>
      <c r="AB202" s="50"/>
      <c r="AC202" s="50"/>
      <c r="AD202" s="50"/>
      <c r="AE202" s="50"/>
      <c r="AF202" s="50"/>
      <c r="AG202" s="50"/>
      <c r="AH202" s="50"/>
      <c r="AI202" s="50"/>
      <c r="AJ202" s="50"/>
      <c r="AK202" s="50"/>
      <c r="AL202" s="50"/>
      <c r="AM202" s="50"/>
      <c r="AN202" s="50"/>
      <c r="AO202" s="50"/>
      <c r="AP202" s="50"/>
      <c r="AQ202" s="50"/>
      <c r="AR202" s="50"/>
      <c r="AS202" s="50"/>
    </row>
    <row r="203" spans="1:45" x14ac:dyDescent="0.25">
      <c r="Q203" s="50"/>
      <c r="R203" s="50"/>
      <c r="S203" s="50"/>
      <c r="T203" s="50"/>
      <c r="U203" s="50"/>
      <c r="V203" s="50"/>
      <c r="W203" s="50"/>
      <c r="X203" s="50"/>
      <c r="Y203" s="50"/>
      <c r="Z203" s="50"/>
      <c r="AA203" s="50"/>
      <c r="AB203" s="50"/>
      <c r="AC203" s="50"/>
      <c r="AD203" s="50"/>
      <c r="AE203" s="50"/>
      <c r="AF203" s="50"/>
      <c r="AG203" s="50"/>
      <c r="AH203" s="50"/>
      <c r="AI203" s="50"/>
      <c r="AJ203" s="50"/>
      <c r="AK203" s="50"/>
      <c r="AL203" s="50"/>
      <c r="AM203" s="50"/>
      <c r="AN203" s="50"/>
      <c r="AO203" s="50"/>
      <c r="AP203" s="50"/>
      <c r="AQ203" s="50"/>
      <c r="AR203" s="50"/>
      <c r="AS203" s="50"/>
    </row>
    <row r="204" spans="1:45" x14ac:dyDescent="0.25">
      <c r="D204" t="s">
        <v>222</v>
      </c>
      <c r="K204">
        <f>+J202-K205</f>
        <v>0</v>
      </c>
      <c r="L204" s="80">
        <f>+K204/$J$202</f>
        <v>0</v>
      </c>
      <c r="Q204" s="50"/>
      <c r="R204" s="50"/>
      <c r="S204" s="50"/>
      <c r="T204" s="50"/>
      <c r="U204" s="50"/>
      <c r="V204" s="50"/>
      <c r="W204" s="50"/>
      <c r="X204" s="50"/>
      <c r="Y204" s="50"/>
      <c r="Z204" s="50"/>
      <c r="AA204" s="50"/>
      <c r="AB204" s="50"/>
      <c r="AC204" s="50"/>
      <c r="AD204" s="50"/>
      <c r="AE204" s="50"/>
      <c r="AF204" s="50"/>
      <c r="AG204" s="50"/>
      <c r="AH204" s="50"/>
      <c r="AI204" s="50"/>
      <c r="AJ204" s="50"/>
      <c r="AK204" s="50"/>
      <c r="AL204" s="50"/>
      <c r="AM204" s="50"/>
      <c r="AN204" s="50"/>
      <c r="AO204" s="50"/>
      <c r="AP204" s="50"/>
      <c r="AQ204" s="50"/>
      <c r="AR204" s="50"/>
      <c r="AS204" s="50"/>
    </row>
    <row r="205" spans="1:45" x14ac:dyDescent="0.25">
      <c r="D205" t="s">
        <v>229</v>
      </c>
      <c r="K205">
        <f>+'évaluation globale des risques'!BB175+'évaluation globale des risques'!BG179+'évaluation globale des risques'!BI179</f>
        <v>5</v>
      </c>
      <c r="L205" s="80">
        <f>+K205/$J$202</f>
        <v>1</v>
      </c>
      <c r="Q205" s="50"/>
      <c r="R205" s="50"/>
      <c r="S205" s="50"/>
      <c r="T205" s="50"/>
      <c r="U205" s="50"/>
      <c r="V205" s="50"/>
      <c r="W205" s="50"/>
      <c r="X205" s="50"/>
      <c r="Y205" s="50"/>
      <c r="Z205" s="50"/>
      <c r="AA205" s="50"/>
      <c r="AB205" s="50"/>
      <c r="AC205" s="50"/>
      <c r="AD205" s="50"/>
      <c r="AE205" s="50"/>
      <c r="AF205" s="50"/>
      <c r="AG205" s="50"/>
      <c r="AH205" s="50"/>
      <c r="AI205" s="50"/>
      <c r="AJ205" s="50"/>
      <c r="AK205" s="50"/>
      <c r="AL205" s="50"/>
      <c r="AM205" s="50"/>
      <c r="AN205" s="50"/>
      <c r="AO205" s="50"/>
      <c r="AP205" s="50"/>
      <c r="AQ205" s="50"/>
      <c r="AR205" s="50"/>
      <c r="AS205" s="50"/>
    </row>
    <row r="206" spans="1:45" ht="15.75" thickBot="1" x14ac:dyDescent="0.3">
      <c r="Q206" s="50"/>
      <c r="R206" s="50"/>
      <c r="S206" s="50"/>
      <c r="T206" s="50"/>
      <c r="U206" s="50"/>
      <c r="V206" s="50"/>
      <c r="W206" s="50"/>
      <c r="X206" s="50"/>
      <c r="Y206" s="50"/>
      <c r="Z206" s="50"/>
      <c r="AA206" s="50"/>
      <c r="AB206" s="50"/>
      <c r="AC206" s="50"/>
      <c r="AD206" s="50"/>
      <c r="AE206" s="50"/>
      <c r="AF206" s="50"/>
      <c r="AG206" s="50"/>
      <c r="AH206" s="50"/>
      <c r="AI206" s="50"/>
      <c r="AJ206" s="50"/>
      <c r="AK206" s="50"/>
      <c r="AL206" s="50"/>
      <c r="AM206" s="50"/>
      <c r="AN206" s="50"/>
      <c r="AO206" s="50"/>
      <c r="AP206" s="50"/>
      <c r="AQ206" s="50"/>
      <c r="AR206" s="50"/>
      <c r="AS206" s="50"/>
    </row>
    <row r="207" spans="1:45" ht="15.75" thickBot="1" x14ac:dyDescent="0.3">
      <c r="C207" t="s">
        <v>188</v>
      </c>
      <c r="J207" s="102">
        <f>+'évaluation globale des risques'!BD179</f>
        <v>0</v>
      </c>
      <c r="Q207" s="50"/>
      <c r="R207" s="50"/>
      <c r="S207" s="50"/>
      <c r="T207" s="50"/>
      <c r="U207" s="50"/>
      <c r="V207" s="50"/>
      <c r="W207" s="50"/>
      <c r="X207" s="50"/>
      <c r="Y207" s="50"/>
      <c r="Z207" s="50"/>
      <c r="AA207" s="50"/>
      <c r="AB207" s="50"/>
      <c r="AC207" s="50"/>
      <c r="AD207" s="50"/>
      <c r="AE207" s="50"/>
      <c r="AF207" s="50"/>
      <c r="AG207" s="50"/>
      <c r="AH207" s="50"/>
      <c r="AI207" s="50"/>
      <c r="AJ207" s="50"/>
      <c r="AK207" s="50"/>
      <c r="AL207" s="50"/>
      <c r="AM207" s="50"/>
      <c r="AN207" s="50"/>
      <c r="AO207" s="50"/>
      <c r="AP207" s="50"/>
      <c r="AQ207" s="50"/>
      <c r="AR207" s="50"/>
      <c r="AS207" s="50"/>
    </row>
    <row r="208" spans="1:45" s="76" customFormat="1" x14ac:dyDescent="0.25">
      <c r="A208" s="74"/>
      <c r="C208"/>
      <c r="D208" s="84"/>
      <c r="P208" s="95"/>
      <c r="Q208" s="95"/>
      <c r="R208" s="95"/>
      <c r="S208" s="95"/>
      <c r="T208" s="95"/>
      <c r="U208" s="95"/>
      <c r="V208" s="95"/>
      <c r="W208" s="95"/>
      <c r="X208" s="95"/>
      <c r="Y208" s="95"/>
      <c r="Z208" s="95"/>
      <c r="AA208" s="95"/>
      <c r="AB208" s="95"/>
      <c r="AC208" s="95"/>
      <c r="AD208" s="95"/>
      <c r="AE208" s="95"/>
      <c r="AF208" s="95"/>
      <c r="AG208" s="95"/>
      <c r="AH208" s="95"/>
      <c r="AI208" s="95"/>
      <c r="AJ208" s="95"/>
      <c r="AK208" s="95"/>
      <c r="AL208" s="95"/>
      <c r="AM208" s="95"/>
      <c r="AN208" s="95"/>
      <c r="AO208" s="95"/>
      <c r="AP208" s="95"/>
      <c r="AQ208" s="95"/>
      <c r="AR208" s="95"/>
      <c r="AS208" s="95"/>
    </row>
    <row r="209" spans="1:54" s="76" customFormat="1" x14ac:dyDescent="0.25">
      <c r="A209" s="74"/>
      <c r="C209"/>
      <c r="D209" s="84"/>
      <c r="P209" s="95"/>
      <c r="Q209" s="95"/>
      <c r="R209" s="95"/>
      <c r="S209" s="95"/>
      <c r="T209" s="95"/>
      <c r="U209" s="95"/>
      <c r="V209" s="95"/>
      <c r="W209" s="95"/>
      <c r="X209" s="95"/>
      <c r="Y209" s="95"/>
      <c r="Z209" s="95"/>
      <c r="AA209" s="95"/>
      <c r="AB209" s="95"/>
      <c r="AC209" s="95"/>
      <c r="AD209" s="95"/>
      <c r="AE209" s="95"/>
      <c r="AF209" s="95"/>
      <c r="AG209" s="95"/>
      <c r="AH209" s="95"/>
      <c r="AI209" s="95"/>
      <c r="AJ209" s="95"/>
      <c r="AK209" s="95"/>
      <c r="AL209" s="95"/>
      <c r="AM209" s="95"/>
      <c r="AN209" s="95"/>
      <c r="AO209" s="95"/>
      <c r="AP209" s="95"/>
      <c r="AQ209" s="95"/>
      <c r="AR209" s="95"/>
      <c r="AS209" s="95"/>
    </row>
    <row r="210" spans="1:54" s="76" customFormat="1" x14ac:dyDescent="0.25">
      <c r="A210" s="74"/>
      <c r="B210" s="76" t="s">
        <v>183</v>
      </c>
      <c r="C210" s="81" t="s">
        <v>178</v>
      </c>
      <c r="P210" s="95"/>
      <c r="Q210" s="95"/>
      <c r="R210" s="95"/>
      <c r="S210" s="95"/>
      <c r="T210" s="95"/>
      <c r="U210" s="95"/>
      <c r="V210" s="95"/>
      <c r="W210" s="95"/>
      <c r="X210" s="95"/>
      <c r="Y210" s="95"/>
      <c r="Z210" s="95"/>
      <c r="AA210" s="95"/>
      <c r="AB210" s="95"/>
      <c r="AC210" s="95"/>
      <c r="AD210" s="95"/>
      <c r="AE210" s="95"/>
      <c r="AF210" s="95"/>
      <c r="AG210" s="95"/>
      <c r="AH210" s="95"/>
      <c r="AI210" s="95"/>
      <c r="AJ210" s="95"/>
      <c r="AK210" s="95"/>
      <c r="AL210" s="95"/>
      <c r="AM210" s="95"/>
      <c r="AN210" s="95"/>
      <c r="AO210" s="95"/>
      <c r="AP210" s="95"/>
      <c r="AQ210" s="95"/>
      <c r="AR210" s="95"/>
      <c r="AS210" s="95"/>
    </row>
    <row r="211" spans="1:54" s="76" customFormat="1" x14ac:dyDescent="0.25">
      <c r="A211" s="74"/>
      <c r="C211" s="81"/>
      <c r="P211" s="95"/>
      <c r="Q211" s="95"/>
      <c r="R211" s="95"/>
      <c r="S211" s="95"/>
      <c r="T211" s="95"/>
      <c r="U211" s="95"/>
      <c r="V211" s="95"/>
      <c r="W211" s="95"/>
      <c r="X211" s="95"/>
      <c r="Y211" s="95"/>
      <c r="Z211" s="95"/>
      <c r="AA211" s="95"/>
      <c r="AB211" s="95"/>
      <c r="AC211" s="95"/>
      <c r="AD211" s="95"/>
      <c r="AE211" s="95"/>
      <c r="AF211" s="95"/>
      <c r="AG211" s="95"/>
      <c r="AH211" s="95"/>
      <c r="AI211" s="95"/>
      <c r="AJ211" s="95"/>
      <c r="AK211" s="95"/>
      <c r="AL211" s="95"/>
      <c r="AM211" s="95"/>
      <c r="AN211" s="95"/>
      <c r="AO211" s="95"/>
      <c r="AP211" s="95"/>
      <c r="AQ211" s="95"/>
      <c r="AR211" s="95"/>
      <c r="AS211" s="95"/>
      <c r="AU211"/>
      <c r="AV211" t="s">
        <v>179</v>
      </c>
      <c r="AW211" t="s">
        <v>180</v>
      </c>
      <c r="AX211"/>
    </row>
    <row r="212" spans="1:54" x14ac:dyDescent="0.25">
      <c r="C212" s="5"/>
      <c r="Q212" s="50"/>
      <c r="R212" s="50"/>
      <c r="S212" s="50"/>
      <c r="T212" s="50"/>
      <c r="U212" s="50"/>
      <c r="V212" s="50"/>
      <c r="W212" s="50"/>
      <c r="X212" s="50"/>
      <c r="Y212" s="50"/>
      <c r="Z212" s="50"/>
      <c r="AA212" s="50"/>
      <c r="AB212" s="50"/>
      <c r="AC212" s="50"/>
      <c r="AD212" s="50"/>
      <c r="AE212" s="50"/>
      <c r="AF212" s="50"/>
      <c r="AG212" s="50"/>
      <c r="AH212" s="50"/>
      <c r="AI212" s="50"/>
      <c r="AJ212" s="50"/>
      <c r="AK212" s="50"/>
      <c r="AL212" s="50"/>
      <c r="AM212" s="50"/>
      <c r="AN212" s="50"/>
      <c r="AO212" s="50"/>
      <c r="AP212" s="50"/>
      <c r="AQ212" s="50"/>
      <c r="AR212" s="50"/>
      <c r="AS212" s="50"/>
      <c r="AU212" t="s">
        <v>181</v>
      </c>
      <c r="AV212">
        <f>+'évaluation globale des risques'!AU173+'évaluation globale des risques'!AU175</f>
        <v>0</v>
      </c>
      <c r="AW212">
        <f>+'évaluation globale des risques'!AV173+'évaluation globale des risques'!AV175</f>
        <v>0</v>
      </c>
      <c r="AY212" s="76"/>
      <c r="AZ212" s="76"/>
      <c r="BA212" s="76"/>
      <c r="BB212" s="76"/>
    </row>
    <row r="213" spans="1:54" x14ac:dyDescent="0.25">
      <c r="Q213" s="50"/>
      <c r="R213" s="50"/>
      <c r="S213" s="50"/>
      <c r="T213" s="50"/>
      <c r="U213" s="50"/>
      <c r="V213" s="50"/>
      <c r="W213" s="50"/>
      <c r="X213" s="50"/>
      <c r="Y213" s="50"/>
      <c r="Z213" s="50"/>
      <c r="AA213" s="50"/>
      <c r="AB213" s="50"/>
      <c r="AC213" s="50"/>
      <c r="AD213" s="50"/>
      <c r="AE213" s="50"/>
      <c r="AF213" s="50"/>
      <c r="AG213" s="50"/>
      <c r="AH213" s="50"/>
      <c r="AI213" s="50"/>
      <c r="AJ213" s="50"/>
      <c r="AK213" s="50"/>
      <c r="AL213" s="50"/>
      <c r="AM213" s="50"/>
      <c r="AN213" s="50"/>
      <c r="AO213" s="50"/>
      <c r="AP213" s="50"/>
      <c r="AQ213" s="50"/>
      <c r="AR213" s="50"/>
      <c r="AS213" s="50"/>
      <c r="AU213" t="s">
        <v>182</v>
      </c>
      <c r="AV213">
        <f>+'évaluation globale des risques'!AV174+'évaluation globale des risques'!AV176</f>
        <v>0</v>
      </c>
      <c r="AW213">
        <f>+'évaluation globale des risques'!AU174+'évaluation globale des risques'!AU176</f>
        <v>0</v>
      </c>
      <c r="AY213" s="76"/>
      <c r="AZ213" s="76"/>
      <c r="BA213" s="76"/>
      <c r="BB213" s="76"/>
    </row>
    <row r="214" spans="1:54" x14ac:dyDescent="0.25">
      <c r="Q214" s="50"/>
      <c r="R214" s="50"/>
      <c r="S214" s="50"/>
      <c r="T214" s="50"/>
      <c r="U214" s="50"/>
      <c r="V214" s="50"/>
      <c r="W214" s="50"/>
      <c r="X214" s="50"/>
      <c r="Y214" s="50"/>
      <c r="Z214" s="50"/>
      <c r="AA214" s="50"/>
      <c r="AB214" s="50"/>
      <c r="AC214" s="50"/>
      <c r="AD214" s="50"/>
      <c r="AE214" s="50"/>
      <c r="AF214" s="50"/>
      <c r="AG214" s="50"/>
      <c r="AH214" s="50"/>
      <c r="AI214" s="50"/>
      <c r="AJ214" s="50"/>
      <c r="AK214" s="50"/>
      <c r="AL214" s="50"/>
      <c r="AM214" s="50"/>
      <c r="AN214" s="50"/>
      <c r="AO214" s="50"/>
      <c r="AP214" s="50"/>
      <c r="AQ214" s="50"/>
      <c r="AR214" s="50"/>
      <c r="AS214" s="50"/>
    </row>
    <row r="215" spans="1:54" x14ac:dyDescent="0.25">
      <c r="Q215" s="50"/>
      <c r="R215" s="50"/>
      <c r="S215" s="50"/>
      <c r="T215" s="50"/>
      <c r="U215" s="50"/>
      <c r="V215" s="50"/>
      <c r="W215" s="50"/>
      <c r="X215" s="50"/>
      <c r="Y215" s="50"/>
      <c r="Z215" s="50"/>
      <c r="AA215" s="50"/>
      <c r="AB215" s="50"/>
      <c r="AC215" s="50"/>
      <c r="AD215" s="50"/>
      <c r="AE215" s="50"/>
      <c r="AF215" s="50"/>
      <c r="AG215" s="50"/>
      <c r="AH215" s="50"/>
      <c r="AI215" s="50"/>
      <c r="AJ215" s="50"/>
      <c r="AK215" s="50"/>
      <c r="AL215" s="50"/>
      <c r="AM215" s="50"/>
      <c r="AN215" s="50"/>
      <c r="AO215" s="50"/>
      <c r="AP215" s="50"/>
      <c r="AQ215" s="50"/>
      <c r="AR215" s="50"/>
      <c r="AS215" s="50"/>
    </row>
    <row r="216" spans="1:54" x14ac:dyDescent="0.25">
      <c r="Q216" s="50"/>
      <c r="R216" s="50"/>
      <c r="S216" s="50"/>
      <c r="T216" s="50"/>
      <c r="U216" s="50"/>
      <c r="V216" s="50"/>
      <c r="W216" s="50"/>
      <c r="X216" s="50"/>
      <c r="Y216" s="50"/>
      <c r="Z216" s="50"/>
      <c r="AA216" s="50"/>
      <c r="AB216" s="50"/>
      <c r="AC216" s="50"/>
      <c r="AD216" s="50"/>
      <c r="AE216" s="50"/>
      <c r="AF216" s="50"/>
      <c r="AG216" s="50"/>
      <c r="AH216" s="50"/>
      <c r="AI216" s="50"/>
      <c r="AJ216" s="50"/>
      <c r="AK216" s="50"/>
      <c r="AL216" s="50"/>
      <c r="AM216" s="50"/>
      <c r="AN216" s="50"/>
      <c r="AO216" s="50"/>
      <c r="AP216" s="50"/>
      <c r="AQ216" s="50"/>
      <c r="AR216" s="50"/>
      <c r="AS216" s="50"/>
    </row>
    <row r="217" spans="1:54" x14ac:dyDescent="0.25">
      <c r="Q217" s="50"/>
      <c r="R217" s="50"/>
      <c r="S217" s="50"/>
      <c r="T217" s="50"/>
      <c r="U217" s="50"/>
      <c r="V217" s="50"/>
      <c r="W217" s="50"/>
      <c r="X217" s="50"/>
      <c r="Y217" s="50"/>
      <c r="Z217" s="50"/>
      <c r="AA217" s="50"/>
      <c r="AB217" s="50"/>
      <c r="AC217" s="50"/>
      <c r="AD217" s="50"/>
      <c r="AE217" s="50"/>
      <c r="AF217" s="50"/>
      <c r="AG217" s="50"/>
      <c r="AH217" s="50"/>
      <c r="AI217" s="50"/>
      <c r="AJ217" s="50"/>
      <c r="AK217" s="50"/>
      <c r="AL217" s="50"/>
      <c r="AM217" s="50"/>
      <c r="AN217" s="50"/>
      <c r="AO217" s="50"/>
      <c r="AP217" s="50"/>
      <c r="AQ217" s="50"/>
      <c r="AR217" s="50"/>
      <c r="AS217" s="50"/>
    </row>
    <row r="218" spans="1:54" x14ac:dyDescent="0.25">
      <c r="Q218" s="50"/>
      <c r="R218" s="50"/>
      <c r="S218" s="50"/>
      <c r="T218" s="50"/>
      <c r="U218" s="50"/>
      <c r="V218" s="50"/>
      <c r="W218" s="50"/>
      <c r="X218" s="50"/>
      <c r="Y218" s="50"/>
      <c r="Z218" s="50"/>
      <c r="AA218" s="50"/>
      <c r="AB218" s="50"/>
      <c r="AC218" s="50"/>
      <c r="AD218" s="50"/>
      <c r="AE218" s="50"/>
      <c r="AF218" s="50"/>
      <c r="AG218" s="50"/>
      <c r="AH218" s="50"/>
      <c r="AI218" s="50"/>
      <c r="AJ218" s="50"/>
      <c r="AK218" s="50"/>
      <c r="AL218" s="50"/>
      <c r="AM218" s="50"/>
      <c r="AN218" s="50"/>
      <c r="AO218" s="50"/>
      <c r="AP218" s="50"/>
      <c r="AQ218" s="50"/>
      <c r="AR218" s="50"/>
      <c r="AS218" s="50"/>
    </row>
    <row r="219" spans="1:54" x14ac:dyDescent="0.25">
      <c r="Q219" s="50"/>
      <c r="R219" s="50"/>
      <c r="S219" s="50"/>
      <c r="T219" s="50"/>
      <c r="U219" s="50"/>
      <c r="V219" s="50"/>
      <c r="W219" s="50"/>
      <c r="X219" s="50"/>
      <c r="Y219" s="50"/>
      <c r="Z219" s="50"/>
      <c r="AA219" s="50"/>
      <c r="AB219" s="50"/>
      <c r="AC219" s="50"/>
      <c r="AD219" s="50"/>
      <c r="AE219" s="50"/>
      <c r="AF219" s="50"/>
      <c r="AG219" s="50"/>
      <c r="AH219" s="50"/>
      <c r="AI219" s="50"/>
      <c r="AJ219" s="50"/>
      <c r="AK219" s="50"/>
      <c r="AL219" s="50"/>
      <c r="AM219" s="50"/>
      <c r="AN219" s="50"/>
      <c r="AO219" s="50"/>
      <c r="AP219" s="50"/>
      <c r="AQ219" s="50"/>
      <c r="AR219" s="50"/>
      <c r="AS219" s="50"/>
    </row>
    <row r="220" spans="1:54" x14ac:dyDescent="0.25">
      <c r="Q220" s="50"/>
      <c r="R220" s="50"/>
      <c r="S220" s="50"/>
      <c r="T220" s="50"/>
      <c r="U220" s="50"/>
      <c r="V220" s="50"/>
      <c r="W220" s="50"/>
      <c r="X220" s="50"/>
      <c r="Y220" s="50"/>
      <c r="Z220" s="50"/>
      <c r="AA220" s="50"/>
      <c r="AB220" s="50"/>
      <c r="AC220" s="50"/>
      <c r="AD220" s="50"/>
      <c r="AE220" s="50"/>
      <c r="AF220" s="50"/>
      <c r="AG220" s="50"/>
      <c r="AH220" s="50"/>
      <c r="AI220" s="50"/>
      <c r="AJ220" s="50"/>
      <c r="AK220" s="50"/>
      <c r="AL220" s="50"/>
      <c r="AM220" s="50"/>
      <c r="AN220" s="50"/>
      <c r="AO220" s="50"/>
      <c r="AP220" s="50"/>
      <c r="AQ220" s="50"/>
      <c r="AR220" s="50"/>
      <c r="AS220" s="50"/>
    </row>
    <row r="221" spans="1:54" x14ac:dyDescent="0.25">
      <c r="Q221" s="50"/>
      <c r="R221" s="50"/>
      <c r="S221" s="50"/>
      <c r="T221" s="50"/>
      <c r="U221" s="50"/>
      <c r="V221" s="50"/>
      <c r="W221" s="50"/>
      <c r="X221" s="50"/>
      <c r="Y221" s="50"/>
      <c r="Z221" s="50"/>
      <c r="AA221" s="50"/>
      <c r="AB221" s="50"/>
      <c r="AC221" s="50"/>
      <c r="AD221" s="50"/>
      <c r="AE221" s="50"/>
      <c r="AF221" s="50"/>
      <c r="AG221" s="50"/>
      <c r="AH221" s="50"/>
      <c r="AI221" s="50"/>
      <c r="AJ221" s="50"/>
      <c r="AK221" s="50"/>
      <c r="AL221" s="50"/>
      <c r="AM221" s="50"/>
      <c r="AN221" s="50"/>
      <c r="AO221" s="50"/>
      <c r="AP221" s="50"/>
      <c r="AQ221" s="50"/>
      <c r="AR221" s="50"/>
      <c r="AS221" s="50"/>
    </row>
    <row r="222" spans="1:54" x14ac:dyDescent="0.25">
      <c r="Q222" s="50"/>
      <c r="R222" s="50"/>
      <c r="S222" s="50"/>
      <c r="T222" s="50"/>
      <c r="U222" s="50"/>
      <c r="V222" s="50"/>
      <c r="W222" s="50"/>
      <c r="X222" s="50"/>
      <c r="Y222" s="50"/>
      <c r="Z222" s="50"/>
      <c r="AA222" s="50"/>
      <c r="AB222" s="50"/>
      <c r="AC222" s="50"/>
      <c r="AD222" s="50"/>
      <c r="AE222" s="50"/>
      <c r="AF222" s="50"/>
      <c r="AG222" s="50"/>
      <c r="AH222" s="50"/>
      <c r="AI222" s="50"/>
      <c r="AJ222" s="50"/>
      <c r="AK222" s="50"/>
      <c r="AL222" s="50"/>
      <c r="AM222" s="50"/>
      <c r="AN222" s="50"/>
      <c r="AO222" s="50"/>
      <c r="AP222" s="50"/>
      <c r="AQ222" s="50"/>
      <c r="AR222" s="50"/>
      <c r="AS222" s="50"/>
    </row>
    <row r="223" spans="1:54" x14ac:dyDescent="0.25">
      <c r="Q223" s="50"/>
      <c r="R223" s="50"/>
      <c r="S223" s="50"/>
      <c r="T223" s="50"/>
      <c r="U223" s="50"/>
      <c r="V223" s="50"/>
      <c r="W223" s="50"/>
      <c r="X223" s="50"/>
      <c r="Y223" s="50"/>
      <c r="Z223" s="50"/>
      <c r="AA223" s="50"/>
      <c r="AB223" s="50"/>
      <c r="AC223" s="50"/>
      <c r="AD223" s="50"/>
      <c r="AE223" s="50"/>
      <c r="AF223" s="50"/>
      <c r="AG223" s="50"/>
      <c r="AH223" s="50"/>
      <c r="AI223" s="50"/>
      <c r="AJ223" s="50"/>
      <c r="AK223" s="50"/>
      <c r="AL223" s="50"/>
      <c r="AM223" s="50"/>
      <c r="AN223" s="50"/>
      <c r="AO223" s="50"/>
      <c r="AP223" s="50"/>
      <c r="AQ223" s="50"/>
      <c r="AR223" s="50"/>
      <c r="AS223" s="50"/>
    </row>
    <row r="224" spans="1:54" x14ac:dyDescent="0.25">
      <c r="Q224" s="50"/>
      <c r="R224" s="50"/>
      <c r="S224" s="50"/>
      <c r="T224" s="50"/>
      <c r="U224" s="50"/>
      <c r="V224" s="50"/>
      <c r="W224" s="50"/>
      <c r="X224" s="50"/>
      <c r="Y224" s="50"/>
      <c r="Z224" s="50"/>
      <c r="AA224" s="50"/>
      <c r="AB224" s="50"/>
      <c r="AC224" s="50"/>
      <c r="AD224" s="50"/>
      <c r="AE224" s="50"/>
      <c r="AF224" s="50"/>
      <c r="AG224" s="50"/>
      <c r="AH224" s="50"/>
      <c r="AI224" s="50"/>
      <c r="AJ224" s="50"/>
      <c r="AK224" s="50"/>
      <c r="AL224" s="50"/>
      <c r="AM224" s="50"/>
      <c r="AN224" s="50"/>
      <c r="AO224" s="50"/>
      <c r="AP224" s="50"/>
      <c r="AQ224" s="50"/>
      <c r="AR224" s="50"/>
      <c r="AS224" s="50"/>
    </row>
    <row r="225" spans="2:48" x14ac:dyDescent="0.25">
      <c r="Q225" s="50"/>
      <c r="R225" s="50"/>
      <c r="S225" s="50"/>
      <c r="T225" s="50"/>
      <c r="U225" s="50"/>
      <c r="V225" s="50"/>
      <c r="W225" s="50"/>
      <c r="X225" s="50"/>
      <c r="Y225" s="50"/>
      <c r="Z225" s="50"/>
      <c r="AA225" s="50"/>
      <c r="AB225" s="50"/>
      <c r="AC225" s="50"/>
      <c r="AD225" s="50"/>
      <c r="AE225" s="50"/>
      <c r="AF225" s="50"/>
      <c r="AG225" s="50"/>
      <c r="AH225" s="50"/>
      <c r="AI225" s="50"/>
      <c r="AJ225" s="50"/>
      <c r="AK225" s="50"/>
      <c r="AL225" s="50"/>
      <c r="AM225" s="50"/>
      <c r="AN225" s="50"/>
      <c r="AO225" s="50"/>
      <c r="AP225" s="50"/>
      <c r="AQ225" s="50"/>
      <c r="AR225" s="50"/>
      <c r="AS225" s="50"/>
    </row>
    <row r="226" spans="2:48" x14ac:dyDescent="0.25">
      <c r="Q226" s="50"/>
      <c r="R226" s="50"/>
      <c r="S226" s="50"/>
      <c r="T226" s="50"/>
      <c r="U226" s="50"/>
      <c r="V226" s="50"/>
      <c r="W226" s="50"/>
      <c r="X226" s="50"/>
      <c r="Y226" s="50"/>
      <c r="Z226" s="50"/>
      <c r="AA226" s="50"/>
      <c r="AB226" s="50"/>
      <c r="AC226" s="50"/>
      <c r="AD226" s="50"/>
      <c r="AE226" s="50"/>
      <c r="AF226" s="50"/>
      <c r="AG226" s="50"/>
      <c r="AH226" s="50"/>
      <c r="AI226" s="50"/>
      <c r="AJ226" s="50"/>
      <c r="AK226" s="50"/>
      <c r="AL226" s="50"/>
      <c r="AM226" s="50"/>
      <c r="AN226" s="50"/>
      <c r="AO226" s="50"/>
      <c r="AP226" s="50"/>
      <c r="AQ226" s="50"/>
      <c r="AR226" s="50"/>
      <c r="AS226" s="50"/>
    </row>
    <row r="227" spans="2:48" x14ac:dyDescent="0.25">
      <c r="Q227" s="50"/>
      <c r="R227" s="50"/>
      <c r="S227" s="50"/>
      <c r="T227" s="50"/>
      <c r="U227" s="50"/>
      <c r="V227" s="50"/>
      <c r="W227" s="50"/>
      <c r="X227" s="50"/>
      <c r="Y227" s="50"/>
      <c r="Z227" s="50"/>
      <c r="AA227" s="50"/>
      <c r="AB227" s="50"/>
      <c r="AC227" s="50"/>
      <c r="AD227" s="50"/>
      <c r="AE227" s="50"/>
      <c r="AF227" s="50"/>
      <c r="AG227" s="50"/>
      <c r="AH227" s="50"/>
      <c r="AI227" s="50"/>
      <c r="AJ227" s="50"/>
      <c r="AK227" s="50"/>
      <c r="AL227" s="50"/>
      <c r="AM227" s="50"/>
      <c r="AN227" s="50"/>
      <c r="AO227" s="50"/>
      <c r="AP227" s="50"/>
      <c r="AQ227" s="50"/>
      <c r="AR227" s="50"/>
      <c r="AS227" s="50"/>
    </row>
    <row r="228" spans="2:48" x14ac:dyDescent="0.25">
      <c r="Q228" s="50"/>
      <c r="R228" s="50"/>
      <c r="S228" s="50"/>
      <c r="T228" s="50"/>
      <c r="U228" s="50"/>
      <c r="V228" s="50"/>
      <c r="W228" s="50"/>
      <c r="X228" s="50"/>
      <c r="Y228" s="50"/>
      <c r="Z228" s="50"/>
      <c r="AA228" s="50"/>
      <c r="AB228" s="50"/>
      <c r="AC228" s="50"/>
      <c r="AD228" s="50"/>
      <c r="AE228" s="50"/>
      <c r="AF228" s="50"/>
      <c r="AG228" s="50"/>
      <c r="AH228" s="50"/>
      <c r="AI228" s="50"/>
      <c r="AJ228" s="50"/>
      <c r="AK228" s="50"/>
      <c r="AL228" s="50"/>
      <c r="AM228" s="50"/>
      <c r="AN228" s="50"/>
      <c r="AO228" s="50"/>
      <c r="AP228" s="50"/>
      <c r="AQ228" s="50"/>
      <c r="AR228" s="50"/>
      <c r="AS228" s="50"/>
    </row>
    <row r="229" spans="2:48" x14ac:dyDescent="0.25">
      <c r="Q229" s="50"/>
      <c r="R229" s="50"/>
      <c r="S229" s="50"/>
      <c r="T229" s="50"/>
      <c r="U229" s="50"/>
      <c r="V229" s="50"/>
      <c r="W229" s="50"/>
      <c r="X229" s="50"/>
      <c r="Y229" s="50"/>
      <c r="Z229" s="50"/>
      <c r="AA229" s="50"/>
      <c r="AB229" s="50"/>
      <c r="AC229" s="50"/>
      <c r="AD229" s="50"/>
      <c r="AE229" s="50"/>
      <c r="AF229" s="50"/>
      <c r="AG229" s="50"/>
      <c r="AH229" s="50"/>
      <c r="AI229" s="50"/>
      <c r="AJ229" s="50"/>
      <c r="AK229" s="50"/>
      <c r="AL229" s="50"/>
      <c r="AM229" s="50"/>
      <c r="AN229" s="50"/>
      <c r="AO229" s="50"/>
      <c r="AP229" s="50"/>
      <c r="AQ229" s="50"/>
      <c r="AR229" s="50"/>
      <c r="AS229" s="50"/>
    </row>
    <row r="230" spans="2:48" x14ac:dyDescent="0.25">
      <c r="Q230" s="50"/>
      <c r="R230" s="50"/>
      <c r="S230" s="50"/>
      <c r="T230" s="50"/>
      <c r="U230" s="50"/>
      <c r="V230" s="50"/>
      <c r="W230" s="50"/>
      <c r="X230" s="50"/>
      <c r="Y230" s="50"/>
      <c r="Z230" s="50"/>
      <c r="AA230" s="50"/>
      <c r="AB230" s="50"/>
      <c r="AC230" s="50"/>
      <c r="AD230" s="50"/>
      <c r="AE230" s="50"/>
      <c r="AF230" s="50"/>
      <c r="AG230" s="50"/>
      <c r="AH230" s="50"/>
      <c r="AI230" s="50"/>
      <c r="AJ230" s="50"/>
      <c r="AK230" s="50"/>
      <c r="AL230" s="50"/>
      <c r="AM230" s="50"/>
      <c r="AN230" s="50"/>
      <c r="AO230" s="50"/>
      <c r="AP230" s="50"/>
      <c r="AQ230" s="50"/>
      <c r="AR230" s="50"/>
      <c r="AS230" s="50"/>
    </row>
    <row r="231" spans="2:48" x14ac:dyDescent="0.25">
      <c r="B231" s="76" t="s">
        <v>190</v>
      </c>
      <c r="C231" s="81" t="s">
        <v>191</v>
      </c>
      <c r="Q231" s="50"/>
      <c r="R231" s="50"/>
      <c r="S231" s="50"/>
      <c r="T231" s="50"/>
      <c r="U231" s="50"/>
      <c r="V231" s="50"/>
      <c r="W231" s="50"/>
      <c r="X231" s="50"/>
      <c r="Y231" s="50"/>
      <c r="Z231" s="50"/>
      <c r="AA231" s="50"/>
      <c r="AB231" s="50"/>
      <c r="AC231" s="50"/>
      <c r="AD231" s="50"/>
      <c r="AE231" s="50"/>
      <c r="AF231" s="50"/>
      <c r="AG231" s="50"/>
      <c r="AH231" s="50"/>
      <c r="AI231" s="50"/>
      <c r="AJ231" s="50"/>
      <c r="AK231" s="50"/>
      <c r="AL231" s="50"/>
      <c r="AM231" s="50"/>
      <c r="AN231" s="50"/>
      <c r="AO231" s="50"/>
      <c r="AP231" s="50"/>
      <c r="AQ231" s="50"/>
      <c r="AR231" s="50"/>
      <c r="AS231" s="50"/>
    </row>
    <row r="232" spans="2:48" ht="15.75" thickBot="1" x14ac:dyDescent="0.3">
      <c r="K232" s="83"/>
      <c r="Q232" s="50"/>
      <c r="R232" s="50"/>
      <c r="S232" s="50"/>
      <c r="T232" s="50"/>
      <c r="U232" s="50"/>
      <c r="V232" s="50"/>
      <c r="W232" s="50"/>
      <c r="X232" s="50"/>
      <c r="Y232" s="50"/>
      <c r="Z232" s="50"/>
      <c r="AA232" s="50"/>
      <c r="AB232" s="50"/>
      <c r="AC232" s="50"/>
      <c r="AD232" s="50"/>
      <c r="AE232" s="50"/>
      <c r="AF232" s="50"/>
      <c r="AG232" s="50"/>
      <c r="AH232" s="50"/>
      <c r="AI232" s="50"/>
      <c r="AJ232" s="50"/>
      <c r="AK232" s="50"/>
      <c r="AL232" s="50"/>
      <c r="AM232" s="50"/>
      <c r="AN232" s="50"/>
      <c r="AO232" s="50"/>
      <c r="AP232" s="50"/>
      <c r="AQ232" s="50"/>
      <c r="AR232" s="50"/>
      <c r="AS232" s="50"/>
    </row>
    <row r="233" spans="2:48" ht="15.75" thickBot="1" x14ac:dyDescent="0.3">
      <c r="C233" t="s">
        <v>192</v>
      </c>
      <c r="H233" s="82">
        <f>+'évaluation globale des risques'!AU212</f>
        <v>0</v>
      </c>
      <c r="Q233" s="50"/>
      <c r="R233" s="50"/>
      <c r="S233" s="50"/>
      <c r="T233" s="50"/>
      <c r="U233" s="50"/>
      <c r="V233" s="50"/>
      <c r="W233" s="50"/>
      <c r="X233" s="50"/>
      <c r="Y233" s="50"/>
      <c r="Z233" s="50"/>
      <c r="AA233" s="50"/>
      <c r="AB233" s="50"/>
      <c r="AC233" s="50"/>
      <c r="AD233" s="50"/>
      <c r="AE233" s="50"/>
      <c r="AF233" s="50"/>
      <c r="AG233" s="50"/>
      <c r="AH233" s="50"/>
      <c r="AI233" s="50"/>
      <c r="AJ233" s="50"/>
      <c r="AK233" s="50"/>
      <c r="AL233" s="50"/>
      <c r="AM233" s="50"/>
      <c r="AN233" s="50"/>
      <c r="AO233" s="50"/>
      <c r="AP233" s="50"/>
      <c r="AQ233" s="50"/>
      <c r="AR233" s="50"/>
      <c r="AS233" s="50"/>
    </row>
    <row r="234" spans="2:48" x14ac:dyDescent="0.25">
      <c r="Q234" s="50"/>
      <c r="R234" s="50"/>
      <c r="S234" s="50"/>
      <c r="T234" s="50"/>
      <c r="U234" s="50"/>
      <c r="V234" s="50"/>
      <c r="W234" s="50"/>
      <c r="X234" s="50"/>
      <c r="Y234" s="50"/>
      <c r="Z234" s="50"/>
      <c r="AA234" s="50"/>
      <c r="AB234" s="50"/>
      <c r="AC234" s="50"/>
      <c r="AD234" s="50"/>
      <c r="AE234" s="50"/>
      <c r="AF234" s="50"/>
      <c r="AG234" s="50"/>
      <c r="AH234" s="50"/>
      <c r="AI234" s="50"/>
      <c r="AJ234" s="50"/>
      <c r="AK234" s="50"/>
      <c r="AL234" s="50"/>
      <c r="AM234" s="50"/>
      <c r="AN234" s="50"/>
      <c r="AO234" s="50"/>
      <c r="AP234" s="50"/>
      <c r="AQ234" s="50"/>
      <c r="AR234" s="50"/>
      <c r="AS234" s="50"/>
    </row>
    <row r="235" spans="2:48" x14ac:dyDescent="0.25">
      <c r="D235" t="s">
        <v>203</v>
      </c>
      <c r="M235">
        <f>+'évaluation globale des risques'!BC191</f>
        <v>0</v>
      </c>
      <c r="N235" s="80" t="e">
        <f>+M235/$H$233</f>
        <v>#DIV/0!</v>
      </c>
      <c r="P235" s="96"/>
      <c r="Q235" s="96"/>
      <c r="R235" s="96"/>
      <c r="S235" s="96"/>
      <c r="T235" s="96"/>
      <c r="U235" s="96"/>
      <c r="V235" s="96"/>
      <c r="W235" s="96"/>
      <c r="X235" s="96"/>
      <c r="Y235" s="96"/>
      <c r="Z235" s="96"/>
      <c r="AA235" s="96"/>
      <c r="AB235" s="96"/>
      <c r="AC235" s="96"/>
      <c r="AD235" s="96"/>
      <c r="AE235" s="96"/>
      <c r="AF235" s="96"/>
      <c r="AG235" s="96"/>
      <c r="AH235" s="96"/>
      <c r="AI235" s="96"/>
      <c r="AJ235" s="96"/>
      <c r="AK235" s="96"/>
      <c r="AL235" s="96"/>
      <c r="AM235" s="96"/>
      <c r="AN235" s="96"/>
      <c r="AO235" s="96"/>
      <c r="AP235" s="96"/>
      <c r="AQ235" s="96"/>
      <c r="AR235" s="96"/>
      <c r="AS235" s="96"/>
      <c r="AT235" s="80"/>
    </row>
    <row r="236" spans="2:48" x14ac:dyDescent="0.25">
      <c r="D236" t="s">
        <v>204</v>
      </c>
      <c r="M236">
        <f>+'évaluation globale des risques'!BC192</f>
        <v>0</v>
      </c>
      <c r="N236" s="80" t="e">
        <f>+M236/$H$233</f>
        <v>#DIV/0!</v>
      </c>
      <c r="P236" s="96"/>
      <c r="Q236" s="96"/>
      <c r="R236" s="96"/>
      <c r="S236" s="96"/>
      <c r="T236" s="96"/>
      <c r="U236" s="96"/>
      <c r="V236" s="96"/>
      <c r="W236" s="96"/>
      <c r="X236" s="96"/>
      <c r="Y236" s="96"/>
      <c r="Z236" s="96"/>
      <c r="AA236" s="96"/>
      <c r="AB236" s="96"/>
      <c r="AC236" s="96"/>
      <c r="AD236" s="96"/>
      <c r="AE236" s="96"/>
      <c r="AF236" s="96"/>
      <c r="AG236" s="96"/>
      <c r="AH236" s="96"/>
      <c r="AI236" s="96"/>
      <c r="AJ236" s="96"/>
      <c r="AK236" s="96"/>
      <c r="AL236" s="96"/>
      <c r="AM236" s="96"/>
      <c r="AN236" s="96"/>
      <c r="AO236" s="96"/>
      <c r="AP236" s="96"/>
      <c r="AQ236" s="96"/>
      <c r="AR236" s="96"/>
      <c r="AS236" s="96"/>
      <c r="AT236" s="80"/>
      <c r="AU236" t="s">
        <v>199</v>
      </c>
      <c r="AV236">
        <f>+'évaluation globale des risques'!AV212</f>
        <v>0</v>
      </c>
    </row>
    <row r="237" spans="2:48" x14ac:dyDescent="0.25">
      <c r="C237" s="84"/>
      <c r="Q237" s="50"/>
      <c r="R237" s="50"/>
      <c r="S237" s="50"/>
      <c r="T237" s="50"/>
      <c r="U237" s="50"/>
      <c r="V237" s="50"/>
      <c r="W237" s="50"/>
      <c r="X237" s="50"/>
      <c r="Y237" s="50"/>
      <c r="Z237" s="50"/>
      <c r="AA237" s="50"/>
      <c r="AB237" s="50"/>
      <c r="AC237" s="50"/>
      <c r="AD237" s="50"/>
      <c r="AE237" s="50"/>
      <c r="AF237" s="50"/>
      <c r="AG237" s="50"/>
      <c r="AH237" s="50"/>
      <c r="AI237" s="50"/>
      <c r="AJ237" s="50"/>
      <c r="AK237" s="50"/>
      <c r="AL237" s="50"/>
      <c r="AM237" s="50"/>
      <c r="AN237" s="50"/>
      <c r="AO237" s="50"/>
      <c r="AP237" s="50"/>
      <c r="AQ237" s="50"/>
      <c r="AR237" s="50"/>
      <c r="AS237" s="50"/>
      <c r="AU237" t="s">
        <v>200</v>
      </c>
      <c r="AV237">
        <f>+'évaluation globale des risques'!AW212</f>
        <v>0</v>
      </c>
    </row>
    <row r="238" spans="2:48" x14ac:dyDescent="0.25">
      <c r="C238" s="84"/>
      <c r="Q238" s="50"/>
      <c r="R238" s="50"/>
      <c r="S238" s="50"/>
      <c r="T238" s="50"/>
      <c r="U238" s="50"/>
      <c r="V238" s="50"/>
      <c r="W238" s="50"/>
      <c r="X238" s="50"/>
      <c r="Y238" s="50"/>
      <c r="Z238" s="50"/>
      <c r="AA238" s="50"/>
      <c r="AB238" s="50"/>
      <c r="AC238" s="50"/>
      <c r="AD238" s="50"/>
      <c r="AE238" s="50"/>
      <c r="AF238" s="50"/>
      <c r="AG238" s="50"/>
      <c r="AH238" s="50"/>
      <c r="AI238" s="50"/>
      <c r="AJ238" s="50"/>
      <c r="AK238" s="50"/>
      <c r="AL238" s="50"/>
      <c r="AM238" s="50"/>
      <c r="AN238" s="50"/>
      <c r="AO238" s="50"/>
      <c r="AP238" s="50"/>
      <c r="AQ238" s="50"/>
      <c r="AR238" s="50"/>
      <c r="AS238" s="50"/>
      <c r="AU238" t="s">
        <v>201</v>
      </c>
      <c r="AV238">
        <f>+'évaluation globale des risques'!AX212</f>
        <v>0</v>
      </c>
    </row>
    <row r="239" spans="2:48" x14ac:dyDescent="0.25">
      <c r="Q239" s="50"/>
      <c r="R239" s="50"/>
      <c r="S239" s="50"/>
      <c r="T239" s="50"/>
      <c r="U239" s="50"/>
      <c r="V239" s="50"/>
      <c r="W239" s="50"/>
      <c r="X239" s="50"/>
      <c r="Y239" s="50"/>
      <c r="Z239" s="50"/>
      <c r="AA239" s="50"/>
      <c r="AB239" s="50"/>
      <c r="AC239" s="50"/>
      <c r="AD239" s="50"/>
      <c r="AE239" s="50"/>
      <c r="AF239" s="50"/>
      <c r="AG239" s="50"/>
      <c r="AH239" s="50"/>
      <c r="AI239" s="50"/>
      <c r="AJ239" s="50"/>
      <c r="AK239" s="50"/>
      <c r="AL239" s="50"/>
      <c r="AM239" s="50"/>
      <c r="AN239" s="50"/>
      <c r="AO239" s="50"/>
      <c r="AP239" s="50"/>
      <c r="AQ239" s="50"/>
      <c r="AR239" s="50"/>
      <c r="AS239" s="50"/>
      <c r="AU239" t="s">
        <v>202</v>
      </c>
      <c r="AV239">
        <f>+'évaluation globale des risques'!AY212</f>
        <v>0</v>
      </c>
    </row>
    <row r="240" spans="2:48" x14ac:dyDescent="0.25">
      <c r="Q240" s="50"/>
      <c r="R240" s="50"/>
      <c r="S240" s="50"/>
      <c r="T240" s="50"/>
      <c r="U240" s="50"/>
      <c r="V240" s="50"/>
      <c r="W240" s="50"/>
      <c r="X240" s="50"/>
      <c r="Y240" s="50"/>
      <c r="Z240" s="50"/>
      <c r="AA240" s="50"/>
      <c r="AB240" s="50"/>
      <c r="AC240" s="50"/>
      <c r="AD240" s="50"/>
      <c r="AE240" s="50"/>
      <c r="AF240" s="50"/>
      <c r="AG240" s="50"/>
      <c r="AH240" s="50"/>
      <c r="AI240" s="50"/>
      <c r="AJ240" s="50"/>
      <c r="AK240" s="50"/>
      <c r="AL240" s="50"/>
      <c r="AM240" s="50"/>
      <c r="AN240" s="50"/>
      <c r="AO240" s="50"/>
      <c r="AP240" s="50"/>
      <c r="AQ240" s="50"/>
      <c r="AR240" s="50"/>
      <c r="AS240" s="50"/>
    </row>
    <row r="241" spans="17:45" x14ac:dyDescent="0.25">
      <c r="Q241" s="50"/>
      <c r="R241" s="50"/>
      <c r="S241" s="50"/>
      <c r="T241" s="50"/>
      <c r="U241" s="50"/>
      <c r="V241" s="50"/>
      <c r="W241" s="50"/>
      <c r="X241" s="50"/>
      <c r="Y241" s="50"/>
      <c r="Z241" s="50"/>
      <c r="AA241" s="50"/>
      <c r="AB241" s="50"/>
      <c r="AC241" s="50"/>
      <c r="AD241" s="50"/>
      <c r="AE241" s="50"/>
      <c r="AF241" s="50"/>
      <c r="AG241" s="50"/>
      <c r="AH241" s="50"/>
      <c r="AI241" s="50"/>
      <c r="AJ241" s="50"/>
      <c r="AK241" s="50"/>
      <c r="AL241" s="50"/>
      <c r="AM241" s="50"/>
      <c r="AN241" s="50"/>
      <c r="AO241" s="50"/>
      <c r="AP241" s="50"/>
      <c r="AQ241" s="50"/>
      <c r="AR241" s="50"/>
      <c r="AS241" s="50"/>
    </row>
    <row r="242" spans="17:45" x14ac:dyDescent="0.25">
      <c r="Q242" s="50"/>
      <c r="R242" s="50"/>
      <c r="S242" s="50"/>
      <c r="T242" s="50"/>
      <c r="U242" s="50"/>
      <c r="V242" s="50"/>
      <c r="W242" s="50"/>
      <c r="X242" s="50"/>
      <c r="Y242" s="50"/>
      <c r="Z242" s="50"/>
      <c r="AA242" s="50"/>
      <c r="AB242" s="50"/>
      <c r="AC242" s="50"/>
      <c r="AD242" s="50"/>
      <c r="AE242" s="50"/>
      <c r="AF242" s="50"/>
      <c r="AG242" s="50"/>
      <c r="AH242" s="50"/>
      <c r="AI242" s="50"/>
      <c r="AJ242" s="50"/>
      <c r="AK242" s="50"/>
      <c r="AL242" s="50"/>
      <c r="AM242" s="50"/>
      <c r="AN242" s="50"/>
      <c r="AO242" s="50"/>
      <c r="AP242" s="50"/>
      <c r="AQ242" s="50"/>
      <c r="AR242" s="50"/>
      <c r="AS242" s="50"/>
    </row>
    <row r="243" spans="17:45" x14ac:dyDescent="0.25">
      <c r="Q243" s="50"/>
      <c r="R243" s="50"/>
      <c r="S243" s="50"/>
      <c r="T243" s="50"/>
      <c r="U243" s="50"/>
      <c r="V243" s="50"/>
      <c r="W243" s="50"/>
      <c r="X243" s="50"/>
      <c r="Y243" s="50"/>
      <c r="Z243" s="50"/>
      <c r="AA243" s="50"/>
      <c r="AB243" s="50"/>
      <c r="AC243" s="50"/>
      <c r="AD243" s="50"/>
      <c r="AE243" s="50"/>
      <c r="AF243" s="50"/>
      <c r="AG243" s="50"/>
      <c r="AH243" s="50"/>
      <c r="AI243" s="50"/>
      <c r="AJ243" s="50"/>
      <c r="AK243" s="50"/>
      <c r="AL243" s="50"/>
      <c r="AM243" s="50"/>
      <c r="AN243" s="50"/>
      <c r="AO243" s="50"/>
      <c r="AP243" s="50"/>
      <c r="AQ243" s="50"/>
      <c r="AR243" s="50"/>
      <c r="AS243" s="50"/>
    </row>
    <row r="244" spans="17:45" x14ac:dyDescent="0.25">
      <c r="Q244" s="50"/>
      <c r="R244" s="50"/>
      <c r="S244" s="50"/>
      <c r="T244" s="50"/>
      <c r="U244" s="50"/>
      <c r="V244" s="50"/>
      <c r="W244" s="50"/>
      <c r="X244" s="50"/>
      <c r="Y244" s="50"/>
      <c r="Z244" s="50"/>
      <c r="AA244" s="50"/>
      <c r="AB244" s="50"/>
      <c r="AC244" s="50"/>
      <c r="AD244" s="50"/>
      <c r="AE244" s="50"/>
      <c r="AF244" s="50"/>
      <c r="AG244" s="50"/>
      <c r="AH244" s="50"/>
      <c r="AI244" s="50"/>
      <c r="AJ244" s="50"/>
      <c r="AK244" s="50"/>
      <c r="AL244" s="50"/>
      <c r="AM244" s="50"/>
      <c r="AN244" s="50"/>
      <c r="AO244" s="50"/>
      <c r="AP244" s="50"/>
      <c r="AQ244" s="50"/>
      <c r="AR244" s="50"/>
      <c r="AS244" s="50"/>
    </row>
    <row r="245" spans="17:45" x14ac:dyDescent="0.25">
      <c r="Q245" s="50"/>
      <c r="R245" s="50"/>
      <c r="S245" s="50"/>
      <c r="T245" s="50"/>
      <c r="U245" s="50"/>
      <c r="V245" s="50"/>
      <c r="W245" s="50"/>
      <c r="X245" s="50"/>
      <c r="Y245" s="50"/>
      <c r="Z245" s="50"/>
      <c r="AA245" s="50"/>
      <c r="AB245" s="50"/>
      <c r="AC245" s="50"/>
      <c r="AD245" s="50"/>
      <c r="AE245" s="50"/>
      <c r="AF245" s="50"/>
      <c r="AG245" s="50"/>
      <c r="AH245" s="50"/>
      <c r="AI245" s="50"/>
      <c r="AJ245" s="50"/>
      <c r="AK245" s="50"/>
      <c r="AL245" s="50"/>
      <c r="AM245" s="50"/>
      <c r="AN245" s="50"/>
      <c r="AO245" s="50"/>
      <c r="AP245" s="50"/>
      <c r="AQ245" s="50"/>
      <c r="AR245" s="50"/>
      <c r="AS245" s="50"/>
    </row>
    <row r="246" spans="17:45" x14ac:dyDescent="0.25">
      <c r="Q246" s="50"/>
      <c r="R246" s="50"/>
      <c r="S246" s="50"/>
      <c r="T246" s="50"/>
      <c r="U246" s="50"/>
      <c r="V246" s="50"/>
      <c r="W246" s="50"/>
      <c r="X246" s="50"/>
      <c r="Y246" s="50"/>
      <c r="Z246" s="50"/>
      <c r="AA246" s="50"/>
      <c r="AB246" s="50"/>
      <c r="AC246" s="50"/>
      <c r="AD246" s="50"/>
      <c r="AE246" s="50"/>
      <c r="AF246" s="50"/>
      <c r="AG246" s="50"/>
      <c r="AH246" s="50"/>
      <c r="AI246" s="50"/>
      <c r="AJ246" s="50"/>
      <c r="AK246" s="50"/>
      <c r="AL246" s="50"/>
      <c r="AM246" s="50"/>
      <c r="AN246" s="50"/>
      <c r="AO246" s="50"/>
      <c r="AP246" s="50"/>
      <c r="AQ246" s="50"/>
      <c r="AR246" s="50"/>
      <c r="AS246" s="50"/>
    </row>
    <row r="247" spans="17:45" x14ac:dyDescent="0.25">
      <c r="Q247" s="50"/>
      <c r="R247" s="50"/>
      <c r="S247" s="50"/>
      <c r="T247" s="50"/>
      <c r="U247" s="50"/>
      <c r="V247" s="50"/>
      <c r="W247" s="50"/>
      <c r="X247" s="50"/>
      <c r="Y247" s="50"/>
      <c r="Z247" s="50"/>
      <c r="AA247" s="50"/>
      <c r="AB247" s="50"/>
      <c r="AC247" s="50"/>
      <c r="AD247" s="50"/>
      <c r="AE247" s="50"/>
      <c r="AF247" s="50"/>
      <c r="AG247" s="50"/>
      <c r="AH247" s="50"/>
      <c r="AI247" s="50"/>
      <c r="AJ247" s="50"/>
      <c r="AK247" s="50"/>
      <c r="AL247" s="50"/>
      <c r="AM247" s="50"/>
      <c r="AN247" s="50"/>
      <c r="AO247" s="50"/>
      <c r="AP247" s="50"/>
      <c r="AQ247" s="50"/>
      <c r="AR247" s="50"/>
      <c r="AS247" s="50"/>
    </row>
    <row r="248" spans="17:45" x14ac:dyDescent="0.25">
      <c r="Q248" s="50"/>
      <c r="R248" s="50"/>
      <c r="S248" s="50"/>
      <c r="T248" s="50"/>
      <c r="U248" s="50"/>
      <c r="V248" s="50"/>
      <c r="W248" s="50"/>
      <c r="X248" s="50"/>
      <c r="Y248" s="50"/>
      <c r="Z248" s="50"/>
      <c r="AA248" s="50"/>
      <c r="AB248" s="50"/>
      <c r="AC248" s="50"/>
      <c r="AD248" s="50"/>
      <c r="AE248" s="50"/>
      <c r="AF248" s="50"/>
      <c r="AG248" s="50"/>
      <c r="AH248" s="50"/>
      <c r="AI248" s="50"/>
      <c r="AJ248" s="50"/>
      <c r="AK248" s="50"/>
      <c r="AL248" s="50"/>
      <c r="AM248" s="50"/>
      <c r="AN248" s="50"/>
      <c r="AO248" s="50"/>
      <c r="AP248" s="50"/>
      <c r="AQ248" s="50"/>
      <c r="AR248" s="50"/>
      <c r="AS248" s="50"/>
    </row>
    <row r="249" spans="17:45" x14ac:dyDescent="0.25">
      <c r="Q249" s="50"/>
      <c r="R249" s="50"/>
      <c r="S249" s="50"/>
      <c r="T249" s="50"/>
      <c r="U249" s="50"/>
      <c r="V249" s="50"/>
      <c r="W249" s="50"/>
      <c r="X249" s="50"/>
      <c r="Y249" s="50"/>
      <c r="Z249" s="50"/>
      <c r="AA249" s="50"/>
      <c r="AB249" s="50"/>
      <c r="AC249" s="50"/>
      <c r="AD249" s="50"/>
      <c r="AE249" s="50"/>
      <c r="AF249" s="50"/>
      <c r="AG249" s="50"/>
      <c r="AH249" s="50"/>
      <c r="AI249" s="50"/>
      <c r="AJ249" s="50"/>
      <c r="AK249" s="50"/>
      <c r="AL249" s="50"/>
      <c r="AM249" s="50"/>
      <c r="AN249" s="50"/>
      <c r="AO249" s="50"/>
      <c r="AP249" s="50"/>
      <c r="AQ249" s="50"/>
      <c r="AR249" s="50"/>
      <c r="AS249" s="50"/>
    </row>
    <row r="250" spans="17:45" x14ac:dyDescent="0.25">
      <c r="Q250" s="50"/>
      <c r="R250" s="50"/>
      <c r="S250" s="50"/>
      <c r="T250" s="50"/>
      <c r="U250" s="50"/>
      <c r="V250" s="50"/>
      <c r="W250" s="50"/>
      <c r="X250" s="50"/>
      <c r="Y250" s="50"/>
      <c r="Z250" s="50"/>
      <c r="AA250" s="50"/>
      <c r="AB250" s="50"/>
      <c r="AC250" s="50"/>
      <c r="AD250" s="50"/>
      <c r="AE250" s="50"/>
      <c r="AF250" s="50"/>
      <c r="AG250" s="50"/>
      <c r="AH250" s="50"/>
      <c r="AI250" s="50"/>
      <c r="AJ250" s="50"/>
      <c r="AK250" s="50"/>
      <c r="AL250" s="50"/>
      <c r="AM250" s="50"/>
      <c r="AN250" s="50"/>
      <c r="AO250" s="50"/>
      <c r="AP250" s="50"/>
      <c r="AQ250" s="50"/>
      <c r="AR250" s="50"/>
      <c r="AS250" s="50"/>
    </row>
    <row r="251" spans="17:45" x14ac:dyDescent="0.25">
      <c r="Q251" s="50"/>
      <c r="R251" s="50"/>
      <c r="S251" s="50"/>
      <c r="T251" s="50"/>
      <c r="U251" s="50"/>
      <c r="V251" s="50"/>
      <c r="W251" s="50"/>
      <c r="X251" s="50"/>
      <c r="Y251" s="50"/>
      <c r="Z251" s="50"/>
      <c r="AA251" s="50"/>
      <c r="AB251" s="50"/>
      <c r="AC251" s="50"/>
      <c r="AD251" s="50"/>
      <c r="AE251" s="50"/>
      <c r="AF251" s="50"/>
      <c r="AG251" s="50"/>
      <c r="AH251" s="50"/>
      <c r="AI251" s="50"/>
      <c r="AJ251" s="50"/>
      <c r="AK251" s="50"/>
      <c r="AL251" s="50"/>
      <c r="AM251" s="50"/>
      <c r="AN251" s="50"/>
      <c r="AO251" s="50"/>
      <c r="AP251" s="50"/>
      <c r="AQ251" s="50"/>
      <c r="AR251" s="50"/>
      <c r="AS251" s="50"/>
    </row>
    <row r="252" spans="17:45" x14ac:dyDescent="0.25">
      <c r="Q252" s="50"/>
      <c r="R252" s="50"/>
      <c r="S252" s="50"/>
      <c r="T252" s="50"/>
      <c r="U252" s="50"/>
      <c r="V252" s="50"/>
      <c r="W252" s="50"/>
      <c r="X252" s="50"/>
      <c r="Y252" s="50"/>
      <c r="Z252" s="50"/>
      <c r="AA252" s="50"/>
      <c r="AB252" s="50"/>
      <c r="AC252" s="50"/>
      <c r="AD252" s="50"/>
      <c r="AE252" s="50"/>
      <c r="AF252" s="50"/>
      <c r="AG252" s="50"/>
      <c r="AH252" s="50"/>
      <c r="AI252" s="50"/>
      <c r="AJ252" s="50"/>
      <c r="AK252" s="50"/>
      <c r="AL252" s="50"/>
      <c r="AM252" s="50"/>
      <c r="AN252" s="50"/>
      <c r="AO252" s="50"/>
      <c r="AP252" s="50"/>
      <c r="AQ252" s="50"/>
      <c r="AR252" s="50"/>
      <c r="AS252" s="50"/>
    </row>
    <row r="253" spans="17:45" x14ac:dyDescent="0.25">
      <c r="Q253" s="50"/>
      <c r="R253" s="50"/>
      <c r="S253" s="50"/>
      <c r="T253" s="50"/>
      <c r="U253" s="50"/>
      <c r="V253" s="50"/>
      <c r="W253" s="50"/>
      <c r="X253" s="50"/>
      <c r="Y253" s="50"/>
      <c r="Z253" s="50"/>
      <c r="AA253" s="50"/>
      <c r="AB253" s="50"/>
      <c r="AC253" s="50"/>
      <c r="AD253" s="50"/>
      <c r="AE253" s="50"/>
      <c r="AF253" s="50"/>
      <c r="AG253" s="50"/>
      <c r="AH253" s="50"/>
      <c r="AI253" s="50"/>
      <c r="AJ253" s="50"/>
      <c r="AK253" s="50"/>
      <c r="AL253" s="50"/>
      <c r="AM253" s="50"/>
      <c r="AN253" s="50"/>
      <c r="AO253" s="50"/>
      <c r="AP253" s="50"/>
      <c r="AQ253" s="50"/>
      <c r="AR253" s="50"/>
      <c r="AS253" s="50"/>
    </row>
    <row r="254" spans="17:45" x14ac:dyDescent="0.25">
      <c r="Q254" s="50"/>
      <c r="R254" s="50"/>
      <c r="S254" s="50"/>
      <c r="T254" s="50"/>
      <c r="U254" s="50"/>
      <c r="V254" s="50"/>
      <c r="W254" s="50"/>
      <c r="X254" s="50"/>
      <c r="Y254" s="50"/>
      <c r="Z254" s="50"/>
      <c r="AA254" s="50"/>
      <c r="AB254" s="50"/>
      <c r="AC254" s="50"/>
      <c r="AD254" s="50"/>
      <c r="AE254" s="50"/>
      <c r="AF254" s="50"/>
      <c r="AG254" s="50"/>
      <c r="AH254" s="50"/>
      <c r="AI254" s="50"/>
      <c r="AJ254" s="50"/>
      <c r="AK254" s="50"/>
      <c r="AL254" s="50"/>
      <c r="AM254" s="50"/>
      <c r="AN254" s="50"/>
      <c r="AO254" s="50"/>
      <c r="AP254" s="50"/>
      <c r="AQ254" s="50"/>
      <c r="AR254" s="50"/>
      <c r="AS254" s="50"/>
    </row>
    <row r="255" spans="17:45" x14ac:dyDescent="0.25">
      <c r="Q255" s="50"/>
      <c r="R255" s="50"/>
      <c r="S255" s="50"/>
      <c r="T255" s="50"/>
      <c r="U255" s="50"/>
      <c r="V255" s="50"/>
      <c r="W255" s="50"/>
      <c r="X255" s="50"/>
      <c r="Y255" s="50"/>
      <c r="Z255" s="50"/>
      <c r="AA255" s="50"/>
      <c r="AB255" s="50"/>
      <c r="AC255" s="50"/>
      <c r="AD255" s="50"/>
      <c r="AE255" s="50"/>
      <c r="AF255" s="50"/>
      <c r="AG255" s="50"/>
      <c r="AH255" s="50"/>
      <c r="AI255" s="50"/>
      <c r="AJ255" s="50"/>
      <c r="AK255" s="50"/>
      <c r="AL255" s="50"/>
      <c r="AM255" s="50"/>
      <c r="AN255" s="50"/>
      <c r="AO255" s="50"/>
      <c r="AP255" s="50"/>
      <c r="AQ255" s="50"/>
      <c r="AR255" s="50"/>
      <c r="AS255" s="50"/>
    </row>
    <row r="256" spans="17:45" x14ac:dyDescent="0.25">
      <c r="Q256" s="50"/>
      <c r="R256" s="50"/>
      <c r="S256" s="50"/>
      <c r="T256" s="50"/>
      <c r="U256" s="50"/>
      <c r="V256" s="50"/>
      <c r="W256" s="50"/>
      <c r="X256" s="50"/>
      <c r="Y256" s="50"/>
      <c r="Z256" s="50"/>
      <c r="AA256" s="50"/>
      <c r="AB256" s="50"/>
      <c r="AC256" s="50"/>
      <c r="AD256" s="50"/>
      <c r="AE256" s="50"/>
      <c r="AF256" s="50"/>
      <c r="AG256" s="50"/>
      <c r="AH256" s="50"/>
      <c r="AI256" s="50"/>
      <c r="AJ256" s="50"/>
      <c r="AK256" s="50"/>
      <c r="AL256" s="50"/>
      <c r="AM256" s="50"/>
      <c r="AN256" s="50"/>
      <c r="AO256" s="50"/>
      <c r="AP256" s="50"/>
      <c r="AQ256" s="50"/>
      <c r="AR256" s="50"/>
      <c r="AS256" s="50"/>
    </row>
    <row r="257" spans="1:48" x14ac:dyDescent="0.25">
      <c r="Q257" s="50"/>
      <c r="R257" s="50"/>
      <c r="S257" s="50"/>
      <c r="T257" s="50"/>
      <c r="U257" s="50"/>
      <c r="V257" s="50"/>
      <c r="W257" s="50"/>
      <c r="X257" s="50"/>
      <c r="Y257" s="50"/>
      <c r="Z257" s="50"/>
      <c r="AA257" s="50"/>
      <c r="AB257" s="50"/>
      <c r="AC257" s="50"/>
      <c r="AD257" s="50"/>
      <c r="AE257" s="50"/>
      <c r="AF257" s="50"/>
      <c r="AG257" s="50"/>
      <c r="AH257" s="50"/>
      <c r="AI257" s="50"/>
      <c r="AJ257" s="50"/>
      <c r="AK257" s="50"/>
      <c r="AL257" s="50"/>
      <c r="AM257" s="50"/>
      <c r="AN257" s="50"/>
      <c r="AO257" s="50"/>
      <c r="AP257" s="50"/>
      <c r="AQ257" s="50"/>
      <c r="AR257" s="50"/>
      <c r="AS257" s="50"/>
    </row>
    <row r="258" spans="1:48" x14ac:dyDescent="0.25">
      <c r="Q258" s="50"/>
      <c r="R258" s="50"/>
      <c r="S258" s="50"/>
      <c r="T258" s="50"/>
      <c r="U258" s="50"/>
      <c r="V258" s="50"/>
      <c r="W258" s="50"/>
      <c r="X258" s="50"/>
      <c r="Y258" s="50"/>
      <c r="Z258" s="50"/>
      <c r="AA258" s="50"/>
      <c r="AB258" s="50"/>
      <c r="AC258" s="50"/>
      <c r="AD258" s="50"/>
      <c r="AE258" s="50"/>
      <c r="AF258" s="50"/>
      <c r="AG258" s="50"/>
      <c r="AH258" s="50"/>
      <c r="AI258" s="50"/>
      <c r="AJ258" s="50"/>
      <c r="AK258" s="50"/>
      <c r="AL258" s="50"/>
      <c r="AM258" s="50"/>
      <c r="AN258" s="50"/>
      <c r="AO258" s="50"/>
      <c r="AP258" s="50"/>
      <c r="AQ258" s="50"/>
      <c r="AR258" s="50"/>
      <c r="AS258" s="50"/>
    </row>
    <row r="259" spans="1:48" x14ac:dyDescent="0.25">
      <c r="Q259" s="50"/>
      <c r="R259" s="50"/>
      <c r="S259" s="50"/>
      <c r="T259" s="50"/>
      <c r="U259" s="50"/>
      <c r="V259" s="50"/>
      <c r="W259" s="50"/>
      <c r="X259" s="50"/>
      <c r="Y259" s="50"/>
      <c r="Z259" s="50"/>
      <c r="AA259" s="50"/>
      <c r="AB259" s="50"/>
      <c r="AC259" s="50"/>
      <c r="AD259" s="50"/>
      <c r="AE259" s="50"/>
      <c r="AF259" s="50"/>
      <c r="AG259" s="50"/>
      <c r="AH259" s="50"/>
      <c r="AI259" s="50"/>
      <c r="AJ259" s="50"/>
      <c r="AK259" s="50"/>
      <c r="AL259" s="50"/>
      <c r="AM259" s="50"/>
      <c r="AN259" s="50"/>
      <c r="AO259" s="50"/>
      <c r="AP259" s="50"/>
      <c r="AQ259" s="50"/>
      <c r="AR259" s="50"/>
      <c r="AS259" s="50"/>
    </row>
    <row r="260" spans="1:48" x14ac:dyDescent="0.25">
      <c r="Q260" s="50"/>
      <c r="R260" s="50"/>
      <c r="S260" s="50"/>
      <c r="T260" s="50"/>
      <c r="U260" s="50"/>
      <c r="V260" s="50"/>
      <c r="W260" s="50"/>
      <c r="X260" s="50"/>
      <c r="Y260" s="50"/>
      <c r="Z260" s="50"/>
      <c r="AA260" s="50"/>
      <c r="AB260" s="50"/>
      <c r="AC260" s="50"/>
      <c r="AD260" s="50"/>
      <c r="AE260" s="50"/>
      <c r="AF260" s="50"/>
      <c r="AG260" s="50"/>
      <c r="AH260" s="50"/>
      <c r="AI260" s="50"/>
      <c r="AJ260" s="50"/>
      <c r="AK260" s="50"/>
      <c r="AL260" s="50"/>
      <c r="AM260" s="50"/>
      <c r="AN260" s="50"/>
      <c r="AO260" s="50"/>
      <c r="AP260" s="50"/>
      <c r="AQ260" s="50"/>
      <c r="AR260" s="50"/>
      <c r="AS260" s="50"/>
    </row>
    <row r="261" spans="1:48" x14ac:dyDescent="0.25">
      <c r="Q261" s="50"/>
      <c r="R261" s="50"/>
      <c r="S261" s="50"/>
      <c r="T261" s="50"/>
      <c r="U261" s="50"/>
      <c r="V261" s="50"/>
      <c r="W261" s="50"/>
      <c r="X261" s="50"/>
      <c r="Y261" s="50"/>
      <c r="Z261" s="50"/>
      <c r="AA261" s="50"/>
      <c r="AB261" s="50"/>
      <c r="AC261" s="50"/>
      <c r="AD261" s="50"/>
      <c r="AE261" s="50"/>
      <c r="AF261" s="50"/>
      <c r="AG261" s="50"/>
      <c r="AH261" s="50"/>
      <c r="AI261" s="50"/>
      <c r="AJ261" s="50"/>
      <c r="AK261" s="50"/>
      <c r="AL261" s="50"/>
      <c r="AM261" s="50"/>
      <c r="AN261" s="50"/>
      <c r="AO261" s="50"/>
      <c r="AP261" s="50"/>
      <c r="AQ261" s="50"/>
      <c r="AR261" s="50"/>
      <c r="AS261" s="50"/>
    </row>
    <row r="262" spans="1:48" x14ac:dyDescent="0.25">
      <c r="Q262" s="50"/>
      <c r="R262" s="50"/>
      <c r="S262" s="50"/>
      <c r="T262" s="50"/>
      <c r="U262" s="50"/>
      <c r="V262" s="50"/>
      <c r="W262" s="50"/>
      <c r="X262" s="50"/>
      <c r="Y262" s="50"/>
      <c r="Z262" s="50"/>
      <c r="AA262" s="50"/>
      <c r="AB262" s="50"/>
      <c r="AC262" s="50"/>
      <c r="AD262" s="50"/>
      <c r="AE262" s="50"/>
      <c r="AF262" s="50"/>
      <c r="AG262" s="50"/>
      <c r="AH262" s="50"/>
      <c r="AI262" s="50"/>
      <c r="AJ262" s="50"/>
      <c r="AK262" s="50"/>
      <c r="AL262" s="50"/>
      <c r="AM262" s="50"/>
      <c r="AN262" s="50"/>
      <c r="AO262" s="50"/>
      <c r="AP262" s="50"/>
      <c r="AQ262" s="50"/>
      <c r="AR262" s="50"/>
      <c r="AS262" s="50"/>
      <c r="AU262" s="77"/>
      <c r="AV262" s="77"/>
    </row>
    <row r="263" spans="1:48" x14ac:dyDescent="0.25">
      <c r="Q263" s="50"/>
      <c r="R263" s="50"/>
      <c r="S263" s="50"/>
      <c r="T263" s="50"/>
      <c r="U263" s="50"/>
      <c r="V263" s="50"/>
      <c r="W263" s="50"/>
      <c r="X263" s="50"/>
      <c r="Y263" s="50"/>
      <c r="Z263" s="50"/>
      <c r="AA263" s="50"/>
      <c r="AB263" s="50"/>
      <c r="AC263" s="50"/>
      <c r="AD263" s="50"/>
      <c r="AE263" s="50"/>
      <c r="AF263" s="50"/>
      <c r="AG263" s="50"/>
      <c r="AH263" s="50"/>
      <c r="AI263" s="50"/>
      <c r="AJ263" s="50"/>
      <c r="AK263" s="50"/>
      <c r="AL263" s="50"/>
      <c r="AM263" s="50"/>
      <c r="AN263" s="50"/>
      <c r="AO263" s="50"/>
      <c r="AP263" s="50"/>
      <c r="AQ263" s="50"/>
      <c r="AR263" s="50"/>
      <c r="AS263" s="50"/>
      <c r="AU263" s="77"/>
      <c r="AV263" s="77"/>
    </row>
    <row r="264" spans="1:48" s="77" customFormat="1" x14ac:dyDescent="0.25">
      <c r="A264" s="75">
        <v>5</v>
      </c>
      <c r="B264" s="78" t="s">
        <v>211</v>
      </c>
      <c r="C264"/>
      <c r="P264" s="97"/>
      <c r="Q264" s="97"/>
      <c r="R264" s="97"/>
      <c r="S264" s="97"/>
      <c r="T264" s="97"/>
      <c r="U264" s="97"/>
      <c r="V264" s="97"/>
      <c r="W264" s="97"/>
      <c r="X264" s="97"/>
      <c r="Y264" s="97"/>
      <c r="Z264" s="97"/>
      <c r="AA264" s="97"/>
      <c r="AB264" s="97"/>
      <c r="AC264" s="97"/>
      <c r="AD264" s="97"/>
      <c r="AE264" s="97"/>
      <c r="AF264" s="97"/>
      <c r="AG264" s="97"/>
      <c r="AH264" s="97"/>
      <c r="AI264" s="97"/>
      <c r="AJ264" s="97"/>
      <c r="AK264" s="97"/>
      <c r="AL264" s="97"/>
      <c r="AM264" s="97"/>
      <c r="AN264" s="97"/>
      <c r="AO264" s="97"/>
      <c r="AP264" s="97"/>
      <c r="AQ264" s="97"/>
      <c r="AR264" s="97"/>
      <c r="AS264" s="97"/>
      <c r="AU264"/>
      <c r="AV264"/>
    </row>
    <row r="265" spans="1:48" x14ac:dyDescent="0.25">
      <c r="C265" s="77"/>
      <c r="Q265" s="50"/>
      <c r="R265" s="50"/>
      <c r="S265" s="50"/>
      <c r="T265" s="50"/>
      <c r="U265" s="50"/>
      <c r="V265" s="50"/>
      <c r="W265" s="50"/>
      <c r="X265" s="50"/>
      <c r="Y265" s="50"/>
      <c r="Z265" s="50"/>
      <c r="AA265" s="50"/>
      <c r="AB265" s="50"/>
      <c r="AC265" s="50"/>
      <c r="AD265" s="50"/>
      <c r="AE265" s="50"/>
      <c r="AF265" s="50"/>
      <c r="AG265" s="50"/>
      <c r="AH265" s="50"/>
      <c r="AI265" s="50"/>
      <c r="AJ265" s="50"/>
      <c r="AK265" s="50"/>
      <c r="AL265" s="50"/>
      <c r="AM265" s="50"/>
      <c r="AN265" s="50"/>
      <c r="AO265" s="50"/>
      <c r="AP265" s="50"/>
      <c r="AQ265" s="50"/>
      <c r="AR265" s="50"/>
      <c r="AS265" s="50"/>
    </row>
    <row r="266" spans="1:48" ht="15.75" thickBot="1" x14ac:dyDescent="0.3">
      <c r="Q266" s="50"/>
      <c r="R266" s="50"/>
      <c r="S266" s="50"/>
      <c r="T266" s="50"/>
      <c r="U266" s="50"/>
      <c r="V266" s="50"/>
      <c r="W266" s="50"/>
      <c r="X266" s="50"/>
      <c r="Y266" s="50"/>
      <c r="Z266" s="50"/>
      <c r="AA266" s="50"/>
      <c r="AB266" s="50"/>
      <c r="AC266" s="50"/>
      <c r="AD266" s="50"/>
      <c r="AE266" s="50"/>
      <c r="AF266" s="50"/>
      <c r="AG266" s="50"/>
      <c r="AH266" s="50"/>
      <c r="AI266" s="50"/>
      <c r="AJ266" s="50"/>
      <c r="AK266" s="50"/>
      <c r="AL266" s="50"/>
      <c r="AM266" s="50"/>
      <c r="AN266" s="50"/>
      <c r="AO266" s="50"/>
      <c r="AP266" s="50"/>
      <c r="AQ266" s="50"/>
      <c r="AR266" s="50"/>
      <c r="AS266" s="50"/>
    </row>
    <row r="267" spans="1:48" ht="15.75" thickBot="1" x14ac:dyDescent="0.3">
      <c r="C267" t="s">
        <v>214</v>
      </c>
      <c r="I267" s="86">
        <f>+'évaluation globale des risques'!AU239</f>
        <v>0</v>
      </c>
      <c r="Q267" s="50"/>
      <c r="R267" s="50"/>
      <c r="S267" s="50"/>
      <c r="T267" s="50"/>
      <c r="U267" s="50"/>
      <c r="V267" s="50"/>
      <c r="W267" s="50"/>
      <c r="X267" s="50"/>
      <c r="Y267" s="50"/>
      <c r="Z267" s="50"/>
      <c r="AA267" s="50"/>
      <c r="AB267" s="50"/>
      <c r="AC267" s="50"/>
      <c r="AD267" s="50"/>
      <c r="AE267" s="50"/>
      <c r="AF267" s="50"/>
      <c r="AG267" s="50"/>
      <c r="AH267" s="50"/>
      <c r="AI267" s="50"/>
      <c r="AJ267" s="50"/>
      <c r="AK267" s="50"/>
      <c r="AL267" s="50"/>
      <c r="AM267" s="50"/>
      <c r="AN267" s="50"/>
      <c r="AO267" s="50"/>
      <c r="AP267" s="50"/>
      <c r="AQ267" s="50"/>
      <c r="AR267" s="50"/>
      <c r="AS267" s="50"/>
    </row>
    <row r="268" spans="1:48" x14ac:dyDescent="0.25">
      <c r="Q268" s="50"/>
      <c r="R268" s="50"/>
      <c r="S268" s="50"/>
      <c r="T268" s="50"/>
      <c r="U268" s="50"/>
      <c r="V268" s="50"/>
      <c r="W268" s="50"/>
      <c r="X268" s="50"/>
      <c r="Y268" s="50"/>
      <c r="Z268" s="50"/>
      <c r="AA268" s="50"/>
      <c r="AB268" s="50"/>
      <c r="AC268" s="50"/>
      <c r="AD268" s="50"/>
      <c r="AE268" s="50"/>
      <c r="AF268" s="50"/>
      <c r="AG268" s="50"/>
      <c r="AH268" s="50"/>
      <c r="AI268" s="50"/>
      <c r="AJ268" s="50"/>
      <c r="AK268" s="50"/>
      <c r="AL268" s="50"/>
      <c r="AM268" s="50"/>
      <c r="AN268" s="50"/>
      <c r="AO268" s="50"/>
      <c r="AP268" s="50"/>
      <c r="AQ268" s="50"/>
      <c r="AR268" s="50"/>
      <c r="AS268" s="50"/>
    </row>
    <row r="269" spans="1:48" x14ac:dyDescent="0.25">
      <c r="D269" t="s">
        <v>215</v>
      </c>
      <c r="J269">
        <f>+'évaluation globale des risques'!BA219</f>
        <v>0</v>
      </c>
      <c r="K269" s="80" t="e">
        <f>+J269/I267</f>
        <v>#DIV/0!</v>
      </c>
      <c r="Q269" s="50"/>
      <c r="R269" s="50"/>
      <c r="S269" s="50"/>
      <c r="T269" s="50"/>
      <c r="U269" s="50"/>
      <c r="V269" s="50"/>
      <c r="W269" s="50"/>
      <c r="X269" s="50"/>
      <c r="Y269" s="50"/>
      <c r="Z269" s="50"/>
      <c r="AA269" s="50"/>
      <c r="AB269" s="50"/>
      <c r="AC269" s="50"/>
      <c r="AD269" s="50"/>
      <c r="AE269" s="50"/>
      <c r="AF269" s="50"/>
      <c r="AG269" s="50"/>
      <c r="AH269" s="50"/>
      <c r="AI269" s="50"/>
      <c r="AJ269" s="50"/>
      <c r="AK269" s="50"/>
      <c r="AL269" s="50"/>
      <c r="AM269" s="50"/>
      <c r="AN269" s="50"/>
      <c r="AO269" s="50"/>
      <c r="AP269" s="50"/>
      <c r="AQ269" s="50"/>
      <c r="AR269" s="50"/>
      <c r="AS269" s="50"/>
      <c r="AU269" t="s">
        <v>193</v>
      </c>
      <c r="AV269">
        <f>+'évaluation globale des risques'!AV239</f>
        <v>0</v>
      </c>
    </row>
    <row r="270" spans="1:48" x14ac:dyDescent="0.25">
      <c r="D270" t="s">
        <v>216</v>
      </c>
      <c r="J270">
        <f>+'évaluation globale des risques'!BA220</f>
        <v>0</v>
      </c>
      <c r="K270" s="80" t="e">
        <f>+J270/I267</f>
        <v>#DIV/0!</v>
      </c>
      <c r="Q270" s="50"/>
      <c r="R270" s="50"/>
      <c r="S270" s="50"/>
      <c r="T270" s="50"/>
      <c r="U270" s="50"/>
      <c r="V270" s="50"/>
      <c r="W270" s="50"/>
      <c r="X270" s="50"/>
      <c r="Y270" s="50"/>
      <c r="Z270" s="50"/>
      <c r="AA270" s="50"/>
      <c r="AB270" s="50"/>
      <c r="AC270" s="50"/>
      <c r="AD270" s="50"/>
      <c r="AE270" s="50"/>
      <c r="AF270" s="50"/>
      <c r="AG270" s="50"/>
      <c r="AH270" s="50"/>
      <c r="AI270" s="50"/>
      <c r="AJ270" s="50"/>
      <c r="AK270" s="50"/>
      <c r="AL270" s="50"/>
      <c r="AM270" s="50"/>
      <c r="AN270" s="50"/>
      <c r="AO270" s="50"/>
      <c r="AP270" s="50"/>
      <c r="AQ270" s="50"/>
      <c r="AR270" s="50"/>
      <c r="AS270" s="50"/>
      <c r="AU270" t="s">
        <v>194</v>
      </c>
      <c r="AV270">
        <f>+'évaluation globale des risques'!AW239</f>
        <v>0</v>
      </c>
    </row>
    <row r="271" spans="1:48" x14ac:dyDescent="0.25">
      <c r="Q271" s="50"/>
      <c r="R271" s="50"/>
      <c r="S271" s="50"/>
      <c r="T271" s="50"/>
      <c r="U271" s="50"/>
      <c r="V271" s="50"/>
      <c r="W271" s="50"/>
      <c r="X271" s="50"/>
      <c r="Y271" s="50"/>
      <c r="Z271" s="50"/>
      <c r="AA271" s="50"/>
      <c r="AB271" s="50"/>
      <c r="AC271" s="50"/>
      <c r="AD271" s="50"/>
      <c r="AE271" s="50"/>
      <c r="AF271" s="50"/>
      <c r="AG271" s="50"/>
      <c r="AH271" s="50"/>
      <c r="AI271" s="50"/>
      <c r="AJ271" s="50"/>
      <c r="AK271" s="50"/>
      <c r="AL271" s="50"/>
      <c r="AM271" s="50"/>
      <c r="AN271" s="50"/>
      <c r="AO271" s="50"/>
      <c r="AP271" s="50"/>
      <c r="AQ271" s="50"/>
      <c r="AR271" s="50"/>
      <c r="AS271" s="50"/>
      <c r="AU271" t="s">
        <v>213</v>
      </c>
      <c r="AV271">
        <f>+'évaluation globale des risques'!AX239</f>
        <v>0</v>
      </c>
    </row>
    <row r="272" spans="1:48" x14ac:dyDescent="0.25">
      <c r="Q272" s="50"/>
      <c r="R272" s="50"/>
      <c r="S272" s="50"/>
      <c r="T272" s="50"/>
      <c r="U272" s="50"/>
      <c r="V272" s="50"/>
      <c r="W272" s="50"/>
      <c r="X272" s="50"/>
      <c r="Y272" s="50"/>
      <c r="Z272" s="50"/>
      <c r="AA272" s="50"/>
      <c r="AB272" s="50"/>
      <c r="AC272" s="50"/>
      <c r="AD272" s="50"/>
      <c r="AE272" s="50"/>
      <c r="AF272" s="50"/>
      <c r="AG272" s="50"/>
      <c r="AH272" s="50"/>
      <c r="AI272" s="50"/>
      <c r="AJ272" s="50"/>
      <c r="AK272" s="50"/>
      <c r="AL272" s="50"/>
      <c r="AM272" s="50"/>
      <c r="AN272" s="50"/>
      <c r="AO272" s="50"/>
      <c r="AP272" s="50"/>
      <c r="AQ272" s="50"/>
      <c r="AR272" s="50"/>
      <c r="AS272" s="50"/>
    </row>
    <row r="273" spans="17:45" x14ac:dyDescent="0.25">
      <c r="Q273" s="50"/>
      <c r="R273" s="50"/>
      <c r="S273" s="50"/>
      <c r="T273" s="50"/>
      <c r="U273" s="50"/>
      <c r="V273" s="50"/>
      <c r="W273" s="50"/>
      <c r="X273" s="50"/>
      <c r="Y273" s="50"/>
      <c r="Z273" s="50"/>
      <c r="AA273" s="50"/>
      <c r="AB273" s="50"/>
      <c r="AC273" s="50"/>
      <c r="AD273" s="50"/>
      <c r="AE273" s="50"/>
      <c r="AF273" s="50"/>
      <c r="AG273" s="50"/>
      <c r="AH273" s="50"/>
      <c r="AI273" s="50"/>
      <c r="AJ273" s="50"/>
      <c r="AK273" s="50"/>
      <c r="AL273" s="50"/>
      <c r="AM273" s="50"/>
      <c r="AN273" s="50"/>
      <c r="AO273" s="50"/>
      <c r="AP273" s="50"/>
      <c r="AQ273" s="50"/>
      <c r="AR273" s="50"/>
      <c r="AS273" s="50"/>
    </row>
    <row r="274" spans="17:45" x14ac:dyDescent="0.25">
      <c r="Q274" s="50"/>
      <c r="R274" s="50"/>
      <c r="S274" s="50"/>
      <c r="T274" s="50"/>
      <c r="U274" s="50"/>
      <c r="V274" s="50"/>
      <c r="W274" s="50"/>
      <c r="X274" s="50"/>
      <c r="Y274" s="50"/>
      <c r="Z274" s="50"/>
      <c r="AA274" s="50"/>
      <c r="AB274" s="50"/>
      <c r="AC274" s="50"/>
      <c r="AD274" s="50"/>
      <c r="AE274" s="50"/>
      <c r="AF274" s="50"/>
      <c r="AG274" s="50"/>
      <c r="AH274" s="50"/>
      <c r="AI274" s="50"/>
      <c r="AJ274" s="50"/>
      <c r="AK274" s="50"/>
      <c r="AL274" s="50"/>
      <c r="AM274" s="50"/>
      <c r="AN274" s="50"/>
      <c r="AO274" s="50"/>
      <c r="AP274" s="50"/>
      <c r="AQ274" s="50"/>
      <c r="AR274" s="50"/>
      <c r="AS274" s="50"/>
    </row>
    <row r="275" spans="17:45" x14ac:dyDescent="0.25">
      <c r="Q275" s="50"/>
      <c r="R275" s="50"/>
      <c r="S275" s="50"/>
      <c r="T275" s="50"/>
      <c r="U275" s="50"/>
      <c r="V275" s="50"/>
      <c r="W275" s="50"/>
      <c r="X275" s="50"/>
      <c r="Y275" s="50"/>
      <c r="Z275" s="50"/>
      <c r="AA275" s="50"/>
      <c r="AB275" s="50"/>
      <c r="AC275" s="50"/>
      <c r="AD275" s="50"/>
      <c r="AE275" s="50"/>
      <c r="AF275" s="50"/>
      <c r="AG275" s="50"/>
      <c r="AH275" s="50"/>
      <c r="AI275" s="50"/>
      <c r="AJ275" s="50"/>
      <c r="AK275" s="50"/>
      <c r="AL275" s="50"/>
      <c r="AM275" s="50"/>
      <c r="AN275" s="50"/>
      <c r="AO275" s="50"/>
      <c r="AP275" s="50"/>
      <c r="AQ275" s="50"/>
      <c r="AR275" s="50"/>
      <c r="AS275" s="50"/>
    </row>
    <row r="276" spans="17:45" x14ac:dyDescent="0.25">
      <c r="Q276" s="50"/>
      <c r="R276" s="50"/>
      <c r="S276" s="50"/>
      <c r="T276" s="50"/>
      <c r="U276" s="50"/>
      <c r="V276" s="50"/>
      <c r="W276" s="50"/>
      <c r="X276" s="50"/>
      <c r="Y276" s="50"/>
      <c r="Z276" s="50"/>
      <c r="AA276" s="50"/>
      <c r="AB276" s="50"/>
      <c r="AC276" s="50"/>
      <c r="AD276" s="50"/>
      <c r="AE276" s="50"/>
      <c r="AF276" s="50"/>
      <c r="AG276" s="50"/>
      <c r="AH276" s="50"/>
      <c r="AI276" s="50"/>
      <c r="AJ276" s="50"/>
      <c r="AK276" s="50"/>
      <c r="AL276" s="50"/>
      <c r="AM276" s="50"/>
      <c r="AN276" s="50"/>
      <c r="AO276" s="50"/>
      <c r="AP276" s="50"/>
      <c r="AQ276" s="50"/>
      <c r="AR276" s="50"/>
      <c r="AS276" s="50"/>
    </row>
    <row r="277" spans="17:45" x14ac:dyDescent="0.25">
      <c r="Q277" s="50"/>
      <c r="R277" s="50"/>
      <c r="S277" s="50"/>
      <c r="T277" s="50"/>
      <c r="U277" s="50"/>
      <c r="V277" s="50"/>
      <c r="W277" s="50"/>
      <c r="X277" s="50"/>
      <c r="Y277" s="50"/>
      <c r="Z277" s="50"/>
      <c r="AA277" s="50"/>
      <c r="AB277" s="50"/>
      <c r="AC277" s="50"/>
      <c r="AD277" s="50"/>
      <c r="AE277" s="50"/>
      <c r="AF277" s="50"/>
      <c r="AG277" s="50"/>
      <c r="AH277" s="50"/>
      <c r="AI277" s="50"/>
      <c r="AJ277" s="50"/>
      <c r="AK277" s="50"/>
      <c r="AL277" s="50"/>
      <c r="AM277" s="50"/>
      <c r="AN277" s="50"/>
      <c r="AO277" s="50"/>
      <c r="AP277" s="50"/>
      <c r="AQ277" s="50"/>
      <c r="AR277" s="50"/>
      <c r="AS277" s="50"/>
    </row>
    <row r="278" spans="17:45" x14ac:dyDescent="0.25">
      <c r="Q278" s="50"/>
      <c r="R278" s="50"/>
      <c r="S278" s="50"/>
      <c r="T278" s="50"/>
      <c r="U278" s="50"/>
      <c r="V278" s="50"/>
      <c r="W278" s="50"/>
      <c r="X278" s="50"/>
      <c r="Y278" s="50"/>
      <c r="Z278" s="50"/>
      <c r="AA278" s="50"/>
      <c r="AB278" s="50"/>
      <c r="AC278" s="50"/>
      <c r="AD278" s="50"/>
      <c r="AE278" s="50"/>
      <c r="AF278" s="50"/>
      <c r="AG278" s="50"/>
      <c r="AH278" s="50"/>
      <c r="AI278" s="50"/>
      <c r="AJ278" s="50"/>
      <c r="AK278" s="50"/>
      <c r="AL278" s="50"/>
      <c r="AM278" s="50"/>
      <c r="AN278" s="50"/>
      <c r="AO278" s="50"/>
      <c r="AP278" s="50"/>
      <c r="AQ278" s="50"/>
      <c r="AR278" s="50"/>
      <c r="AS278" s="50"/>
    </row>
    <row r="279" spans="17:45" x14ac:dyDescent="0.25">
      <c r="Q279" s="50"/>
      <c r="R279" s="50"/>
      <c r="S279" s="50"/>
      <c r="T279" s="50"/>
      <c r="U279" s="50"/>
      <c r="V279" s="50"/>
      <c r="W279" s="50"/>
      <c r="X279" s="50"/>
      <c r="Y279" s="50"/>
      <c r="Z279" s="50"/>
      <c r="AA279" s="50"/>
      <c r="AB279" s="50"/>
      <c r="AC279" s="50"/>
      <c r="AD279" s="50"/>
      <c r="AE279" s="50"/>
      <c r="AF279" s="50"/>
      <c r="AG279" s="50"/>
      <c r="AH279" s="50"/>
      <c r="AI279" s="50"/>
      <c r="AJ279" s="50"/>
      <c r="AK279" s="50"/>
      <c r="AL279" s="50"/>
      <c r="AM279" s="50"/>
      <c r="AN279" s="50"/>
      <c r="AO279" s="50"/>
      <c r="AP279" s="50"/>
      <c r="AQ279" s="50"/>
      <c r="AR279" s="50"/>
      <c r="AS279" s="50"/>
    </row>
    <row r="280" spans="17:45" x14ac:dyDescent="0.25">
      <c r="Q280" s="50"/>
      <c r="R280" s="50"/>
      <c r="S280" s="50"/>
      <c r="T280" s="50"/>
      <c r="U280" s="50"/>
      <c r="V280" s="50"/>
      <c r="W280" s="50"/>
      <c r="X280" s="50"/>
      <c r="Y280" s="50"/>
      <c r="Z280" s="50"/>
      <c r="AA280" s="50"/>
      <c r="AB280" s="50"/>
      <c r="AC280" s="50"/>
      <c r="AD280" s="50"/>
      <c r="AE280" s="50"/>
      <c r="AF280" s="50"/>
      <c r="AG280" s="50"/>
      <c r="AH280" s="50"/>
      <c r="AI280" s="50"/>
      <c r="AJ280" s="50"/>
      <c r="AK280" s="50"/>
      <c r="AL280" s="50"/>
      <c r="AM280" s="50"/>
      <c r="AN280" s="50"/>
      <c r="AO280" s="50"/>
      <c r="AP280" s="50"/>
      <c r="AQ280" s="50"/>
      <c r="AR280" s="50"/>
      <c r="AS280" s="50"/>
    </row>
    <row r="281" spans="17:45" x14ac:dyDescent="0.25">
      <c r="Q281" s="50"/>
      <c r="R281" s="50"/>
      <c r="S281" s="50"/>
      <c r="T281" s="50"/>
      <c r="U281" s="50"/>
      <c r="V281" s="50"/>
      <c r="W281" s="50"/>
      <c r="X281" s="50"/>
      <c r="Y281" s="50"/>
      <c r="Z281" s="50"/>
      <c r="AA281" s="50"/>
      <c r="AB281" s="50"/>
      <c r="AC281" s="50"/>
      <c r="AD281" s="50"/>
      <c r="AE281" s="50"/>
      <c r="AF281" s="50"/>
      <c r="AG281" s="50"/>
      <c r="AH281" s="50"/>
      <c r="AI281" s="50"/>
      <c r="AJ281" s="50"/>
      <c r="AK281" s="50"/>
      <c r="AL281" s="50"/>
      <c r="AM281" s="50"/>
      <c r="AN281" s="50"/>
      <c r="AO281" s="50"/>
      <c r="AP281" s="50"/>
      <c r="AQ281" s="50"/>
      <c r="AR281" s="50"/>
      <c r="AS281" s="50"/>
    </row>
    <row r="282" spans="17:45" x14ac:dyDescent="0.25">
      <c r="Q282" s="50"/>
      <c r="R282" s="50"/>
      <c r="S282" s="50"/>
      <c r="T282" s="50"/>
      <c r="U282" s="50"/>
      <c r="V282" s="50"/>
      <c r="W282" s="50"/>
      <c r="X282" s="50"/>
      <c r="Y282" s="50"/>
      <c r="Z282" s="50"/>
      <c r="AA282" s="50"/>
      <c r="AB282" s="50"/>
      <c r="AC282" s="50"/>
      <c r="AD282" s="50"/>
      <c r="AE282" s="50"/>
      <c r="AF282" s="50"/>
      <c r="AG282" s="50"/>
      <c r="AH282" s="50"/>
      <c r="AI282" s="50"/>
      <c r="AJ282" s="50"/>
      <c r="AK282" s="50"/>
      <c r="AL282" s="50"/>
      <c r="AM282" s="50"/>
      <c r="AN282" s="50"/>
      <c r="AO282" s="50"/>
      <c r="AP282" s="50"/>
      <c r="AQ282" s="50"/>
      <c r="AR282" s="50"/>
      <c r="AS282" s="50"/>
    </row>
    <row r="283" spans="17:45" x14ac:dyDescent="0.25">
      <c r="Q283" s="50"/>
      <c r="R283" s="50"/>
      <c r="S283" s="50"/>
      <c r="T283" s="50"/>
      <c r="U283" s="50"/>
      <c r="V283" s="50"/>
      <c r="W283" s="50"/>
      <c r="X283" s="50"/>
      <c r="Y283" s="50"/>
      <c r="Z283" s="50"/>
      <c r="AA283" s="50"/>
      <c r="AB283" s="50"/>
      <c r="AC283" s="50"/>
      <c r="AD283" s="50"/>
      <c r="AE283" s="50"/>
      <c r="AF283" s="50"/>
      <c r="AG283" s="50"/>
      <c r="AH283" s="50"/>
      <c r="AI283" s="50"/>
      <c r="AJ283" s="50"/>
      <c r="AK283" s="50"/>
      <c r="AL283" s="50"/>
      <c r="AM283" s="50"/>
      <c r="AN283" s="50"/>
      <c r="AO283" s="50"/>
      <c r="AP283" s="50"/>
      <c r="AQ283" s="50"/>
      <c r="AR283" s="50"/>
      <c r="AS283" s="50"/>
    </row>
    <row r="284" spans="17:45" x14ac:dyDescent="0.25">
      <c r="Q284" s="50"/>
      <c r="R284" s="50"/>
      <c r="S284" s="50"/>
      <c r="T284" s="50"/>
      <c r="U284" s="50"/>
      <c r="V284" s="50"/>
      <c r="W284" s="50"/>
      <c r="X284" s="50"/>
      <c r="Y284" s="50"/>
      <c r="Z284" s="50"/>
      <c r="AA284" s="50"/>
      <c r="AB284" s="50"/>
      <c r="AC284" s="50"/>
      <c r="AD284" s="50"/>
      <c r="AE284" s="50"/>
      <c r="AF284" s="50"/>
      <c r="AG284" s="50"/>
      <c r="AH284" s="50"/>
      <c r="AI284" s="50"/>
      <c r="AJ284" s="50"/>
      <c r="AK284" s="50"/>
      <c r="AL284" s="50"/>
      <c r="AM284" s="50"/>
      <c r="AN284" s="50"/>
      <c r="AO284" s="50"/>
      <c r="AP284" s="50"/>
      <c r="AQ284" s="50"/>
      <c r="AR284" s="50"/>
      <c r="AS284" s="50"/>
    </row>
    <row r="285" spans="17:45" x14ac:dyDescent="0.25">
      <c r="Q285" s="50"/>
      <c r="R285" s="50"/>
      <c r="S285" s="50"/>
      <c r="T285" s="50"/>
      <c r="U285" s="50"/>
      <c r="V285" s="50"/>
      <c r="W285" s="50"/>
      <c r="X285" s="50"/>
      <c r="Y285" s="50"/>
      <c r="Z285" s="50"/>
      <c r="AA285" s="50"/>
      <c r="AB285" s="50"/>
      <c r="AC285" s="50"/>
      <c r="AD285" s="50"/>
      <c r="AE285" s="50"/>
      <c r="AF285" s="50"/>
      <c r="AG285" s="50"/>
      <c r="AH285" s="50"/>
      <c r="AI285" s="50"/>
      <c r="AJ285" s="50"/>
      <c r="AK285" s="50"/>
      <c r="AL285" s="50"/>
      <c r="AM285" s="50"/>
      <c r="AN285" s="50"/>
      <c r="AO285" s="50"/>
      <c r="AP285" s="50"/>
      <c r="AQ285" s="50"/>
      <c r="AR285" s="50"/>
      <c r="AS285" s="50"/>
    </row>
    <row r="286" spans="17:45" x14ac:dyDescent="0.25">
      <c r="Q286" s="50"/>
      <c r="R286" s="50"/>
      <c r="S286" s="50"/>
      <c r="T286" s="50"/>
      <c r="U286" s="50"/>
      <c r="V286" s="50"/>
      <c r="W286" s="50"/>
      <c r="X286" s="50"/>
      <c r="Y286" s="50"/>
      <c r="Z286" s="50"/>
      <c r="AA286" s="50"/>
      <c r="AB286" s="50"/>
      <c r="AC286" s="50"/>
      <c r="AD286" s="50"/>
      <c r="AE286" s="50"/>
      <c r="AF286" s="50"/>
      <c r="AG286" s="50"/>
      <c r="AH286" s="50"/>
      <c r="AI286" s="50"/>
      <c r="AJ286" s="50"/>
      <c r="AK286" s="50"/>
      <c r="AL286" s="50"/>
      <c r="AM286" s="50"/>
      <c r="AN286" s="50"/>
      <c r="AO286" s="50"/>
      <c r="AP286" s="50"/>
      <c r="AQ286" s="50"/>
      <c r="AR286" s="50"/>
      <c r="AS286" s="50"/>
    </row>
    <row r="287" spans="17:45" x14ac:dyDescent="0.25">
      <c r="Q287" s="50"/>
      <c r="R287" s="50"/>
      <c r="S287" s="50"/>
      <c r="T287" s="50"/>
      <c r="U287" s="50"/>
      <c r="V287" s="50"/>
      <c r="W287" s="50"/>
      <c r="X287" s="50"/>
      <c r="Y287" s="50"/>
      <c r="Z287" s="50"/>
      <c r="AA287" s="50"/>
      <c r="AB287" s="50"/>
      <c r="AC287" s="50"/>
      <c r="AD287" s="50"/>
      <c r="AE287" s="50"/>
      <c r="AF287" s="50"/>
      <c r="AG287" s="50"/>
      <c r="AH287" s="50"/>
      <c r="AI287" s="50"/>
      <c r="AJ287" s="50"/>
      <c r="AK287" s="50"/>
      <c r="AL287" s="50"/>
      <c r="AM287" s="50"/>
      <c r="AN287" s="50"/>
      <c r="AO287" s="50"/>
      <c r="AP287" s="50"/>
      <c r="AQ287" s="50"/>
      <c r="AR287" s="50"/>
      <c r="AS287" s="50"/>
    </row>
    <row r="288" spans="17:45" x14ac:dyDescent="0.25">
      <c r="Q288" s="50"/>
      <c r="R288" s="50"/>
      <c r="S288" s="50"/>
      <c r="T288" s="50"/>
      <c r="U288" s="50"/>
      <c r="V288" s="50"/>
      <c r="W288" s="50"/>
      <c r="X288" s="50"/>
      <c r="Y288" s="50"/>
      <c r="Z288" s="50"/>
      <c r="AA288" s="50"/>
      <c r="AB288" s="50"/>
      <c r="AC288" s="50"/>
      <c r="AD288" s="50"/>
      <c r="AE288" s="50"/>
      <c r="AF288" s="50"/>
      <c r="AG288" s="50"/>
      <c r="AH288" s="50"/>
      <c r="AI288" s="50"/>
      <c r="AJ288" s="50"/>
      <c r="AK288" s="50"/>
      <c r="AL288" s="50"/>
      <c r="AM288" s="50"/>
      <c r="AN288" s="50"/>
      <c r="AO288" s="50"/>
      <c r="AP288" s="50"/>
      <c r="AQ288" s="50"/>
      <c r="AR288" s="50"/>
      <c r="AS288" s="50"/>
    </row>
    <row r="289" spans="17:45" x14ac:dyDescent="0.25">
      <c r="Q289" s="50"/>
      <c r="R289" s="50"/>
      <c r="S289" s="50"/>
      <c r="T289" s="50"/>
      <c r="U289" s="50"/>
      <c r="V289" s="50"/>
      <c r="W289" s="50"/>
      <c r="X289" s="50"/>
      <c r="Y289" s="50"/>
      <c r="Z289" s="50"/>
      <c r="AA289" s="50"/>
      <c r="AB289" s="50"/>
      <c r="AC289" s="50"/>
      <c r="AD289" s="50"/>
      <c r="AE289" s="50"/>
      <c r="AF289" s="50"/>
      <c r="AG289" s="50"/>
      <c r="AH289" s="50"/>
      <c r="AI289" s="50"/>
      <c r="AJ289" s="50"/>
      <c r="AK289" s="50"/>
      <c r="AL289" s="50"/>
      <c r="AM289" s="50"/>
      <c r="AN289" s="50"/>
      <c r="AO289" s="50"/>
      <c r="AP289" s="50"/>
      <c r="AQ289" s="50"/>
      <c r="AR289" s="50"/>
      <c r="AS289" s="50"/>
    </row>
    <row r="290" spans="17:45" x14ac:dyDescent="0.25">
      <c r="Q290" s="50"/>
      <c r="R290" s="50"/>
      <c r="S290" s="50"/>
      <c r="T290" s="50"/>
      <c r="U290" s="50"/>
      <c r="V290" s="50"/>
      <c r="W290" s="50"/>
      <c r="X290" s="50"/>
      <c r="Y290" s="50"/>
      <c r="Z290" s="50"/>
      <c r="AA290" s="50"/>
      <c r="AB290" s="50"/>
      <c r="AC290" s="50"/>
      <c r="AD290" s="50"/>
      <c r="AE290" s="50"/>
      <c r="AF290" s="50"/>
      <c r="AG290" s="50"/>
      <c r="AH290" s="50"/>
      <c r="AI290" s="50"/>
      <c r="AJ290" s="50"/>
      <c r="AK290" s="50"/>
      <c r="AL290" s="50"/>
      <c r="AM290" s="50"/>
      <c r="AN290" s="50"/>
      <c r="AO290" s="50"/>
      <c r="AP290" s="50"/>
      <c r="AQ290" s="50"/>
      <c r="AR290" s="50"/>
      <c r="AS290" s="50"/>
    </row>
    <row r="291" spans="17:45" x14ac:dyDescent="0.25">
      <c r="Q291" s="50"/>
      <c r="R291" s="50"/>
      <c r="S291" s="50"/>
      <c r="T291" s="50"/>
      <c r="U291" s="50"/>
      <c r="V291" s="50"/>
      <c r="W291" s="50"/>
      <c r="X291" s="50"/>
      <c r="Y291" s="50"/>
      <c r="Z291" s="50"/>
      <c r="AA291" s="50"/>
      <c r="AB291" s="50"/>
      <c r="AC291" s="50"/>
      <c r="AD291" s="50"/>
      <c r="AE291" s="50"/>
      <c r="AF291" s="50"/>
      <c r="AG291" s="50"/>
      <c r="AH291" s="50"/>
      <c r="AI291" s="50"/>
      <c r="AJ291" s="50"/>
      <c r="AK291" s="50"/>
      <c r="AL291" s="50"/>
      <c r="AM291" s="50"/>
      <c r="AN291" s="50"/>
      <c r="AO291" s="50"/>
      <c r="AP291" s="50"/>
      <c r="AQ291" s="50"/>
      <c r="AR291" s="50"/>
      <c r="AS291" s="50"/>
    </row>
    <row r="292" spans="17:45" x14ac:dyDescent="0.25">
      <c r="Q292" s="50"/>
      <c r="R292" s="50"/>
      <c r="S292" s="50"/>
      <c r="T292" s="50"/>
      <c r="U292" s="50"/>
      <c r="V292" s="50"/>
      <c r="W292" s="50"/>
      <c r="X292" s="50"/>
      <c r="Y292" s="50"/>
      <c r="Z292" s="50"/>
      <c r="AA292" s="50"/>
      <c r="AB292" s="50"/>
      <c r="AC292" s="50"/>
      <c r="AD292" s="50"/>
      <c r="AE292" s="50"/>
      <c r="AF292" s="50"/>
      <c r="AG292" s="50"/>
      <c r="AH292" s="50"/>
      <c r="AI292" s="50"/>
      <c r="AJ292" s="50"/>
      <c r="AK292" s="50"/>
      <c r="AL292" s="50"/>
      <c r="AM292" s="50"/>
      <c r="AN292" s="50"/>
      <c r="AO292" s="50"/>
      <c r="AP292" s="50"/>
      <c r="AQ292" s="50"/>
      <c r="AR292" s="50"/>
      <c r="AS292" s="50"/>
    </row>
    <row r="293" spans="17:45" x14ac:dyDescent="0.25">
      <c r="Q293" s="50"/>
      <c r="R293" s="50"/>
      <c r="S293" s="50"/>
      <c r="T293" s="50"/>
      <c r="U293" s="50"/>
      <c r="V293" s="50"/>
      <c r="W293" s="50"/>
      <c r="X293" s="50"/>
      <c r="Y293" s="50"/>
      <c r="Z293" s="50"/>
      <c r="AA293" s="50"/>
      <c r="AB293" s="50"/>
      <c r="AC293" s="50"/>
      <c r="AD293" s="50"/>
      <c r="AE293" s="50"/>
      <c r="AF293" s="50"/>
      <c r="AG293" s="50"/>
      <c r="AH293" s="50"/>
      <c r="AI293" s="50"/>
      <c r="AJ293" s="50"/>
      <c r="AK293" s="50"/>
      <c r="AL293" s="50"/>
      <c r="AM293" s="50"/>
      <c r="AN293" s="50"/>
      <c r="AO293" s="50"/>
      <c r="AP293" s="50"/>
      <c r="AQ293" s="50"/>
      <c r="AR293" s="50"/>
      <c r="AS293" s="50"/>
    </row>
    <row r="294" spans="17:45" x14ac:dyDescent="0.25">
      <c r="Q294" s="50"/>
      <c r="R294" s="50"/>
      <c r="S294" s="50"/>
      <c r="T294" s="50"/>
      <c r="U294" s="50"/>
      <c r="V294" s="50"/>
      <c r="W294" s="50"/>
      <c r="X294" s="50"/>
      <c r="Y294" s="50"/>
      <c r="Z294" s="50"/>
      <c r="AA294" s="50"/>
      <c r="AB294" s="50"/>
      <c r="AC294" s="50"/>
      <c r="AD294" s="50"/>
      <c r="AE294" s="50"/>
      <c r="AF294" s="50"/>
      <c r="AG294" s="50"/>
      <c r="AH294" s="50"/>
      <c r="AI294" s="50"/>
      <c r="AJ294" s="50"/>
      <c r="AK294" s="50"/>
      <c r="AL294" s="50"/>
      <c r="AM294" s="50"/>
      <c r="AN294" s="50"/>
      <c r="AO294" s="50"/>
      <c r="AP294" s="50"/>
      <c r="AQ294" s="50"/>
      <c r="AR294" s="50"/>
      <c r="AS294" s="50"/>
    </row>
  </sheetData>
  <sheetProtection algorithmName="SHA-512" hashValue="4BUKvjdCR7XcV0subRUX99ADqcdxhaLqNFWaUFmJd9J1GXBN1rs57kOc18mk7URD8Ed4NpJHj2e3NUDuloOyqg==" saltValue="GezE3AUoRfbt+Kwe3lgd+g==" spinCount="100000" sheet="1" objects="1" scenarios="1"/>
  <mergeCells count="1">
    <mergeCell ref="A1:O3"/>
  </mergeCells>
  <conditionalFormatting sqref="J269:K269">
    <cfRule type="cellIs" dxfId="9" priority="3" operator="greaterThan">
      <formula>0</formula>
    </cfRule>
  </conditionalFormatting>
  <conditionalFormatting sqref="J270:K270">
    <cfRule type="cellIs" dxfId="8" priority="2" operator="greaterThan">
      <formula>0</formula>
    </cfRule>
  </conditionalFormatting>
  <conditionalFormatting sqref="K11:L11 M37:N37 P37:AT37 M104:N104 P104:AT104 M170:N170 P170:AT170 M235:N235 P235:AT235">
    <cfRule type="cellIs" dxfId="7" priority="19" operator="greaterThan">
      <formula>0</formula>
    </cfRule>
  </conditionalFormatting>
  <conditionalFormatting sqref="K12:L12 M38:N38 P38:AT38 M105:N105 P105:AT105 M171:N171 P171:AT171 M236:N236 P236:AT236">
    <cfRule type="cellIs" dxfId="6" priority="18" operator="greaterThan">
      <formula>0</formula>
    </cfRule>
  </conditionalFormatting>
  <conditionalFormatting sqref="K72:L72">
    <cfRule type="cellIs" dxfId="5" priority="15" operator="greaterThan">
      <formula>0</formula>
    </cfRule>
  </conditionalFormatting>
  <conditionalFormatting sqref="K73:L73">
    <cfRule type="cellIs" dxfId="4" priority="14" operator="greaterThan">
      <formula>0</formula>
    </cfRule>
  </conditionalFormatting>
  <conditionalFormatting sqref="K138:L138">
    <cfRule type="cellIs" dxfId="3" priority="11" operator="greaterThan">
      <formula>0</formula>
    </cfRule>
  </conditionalFormatting>
  <conditionalFormatting sqref="K139:L139">
    <cfRule type="cellIs" dxfId="2" priority="10" operator="greaterThan">
      <formula>0</formula>
    </cfRule>
  </conditionalFormatting>
  <conditionalFormatting sqref="K204:L204">
    <cfRule type="cellIs" dxfId="1" priority="7" operator="greaterThan">
      <formula>0</formula>
    </cfRule>
  </conditionalFormatting>
  <conditionalFormatting sqref="K205:L205">
    <cfRule type="cellIs" dxfId="0" priority="6" operator="greaterThan">
      <formula>0</formula>
    </cfRule>
  </conditionalFormatting>
  <pageMargins left="0.7" right="0.7" top="0.75" bottom="0.75" header="0.3" footer="0.3"/>
  <pageSetup paperSize="9" orientation="landscape" r:id="rId1"/>
  <headerFooter>
    <oddFooter>&amp;C&amp;P / &amp;N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6"/>
  <sheetViews>
    <sheetView showGridLines="0" workbookViewId="0">
      <selection activeCell="A2" sqref="A2"/>
    </sheetView>
  </sheetViews>
  <sheetFormatPr defaultRowHeight="15" x14ac:dyDescent="0.25"/>
  <cols>
    <col min="1" max="1" width="165.42578125" customWidth="1"/>
    <col min="2" max="2" width="3.28515625" customWidth="1"/>
    <col min="3" max="3" width="31.42578125" customWidth="1"/>
  </cols>
  <sheetData>
    <row r="1" spans="1:3" ht="43.5" customHeight="1" x14ac:dyDescent="0.25">
      <c r="A1" s="70" t="s">
        <v>167</v>
      </c>
      <c r="C1" s="90"/>
    </row>
    <row r="2" spans="1:3" ht="45" x14ac:dyDescent="0.25">
      <c r="A2" s="2" t="s">
        <v>168</v>
      </c>
      <c r="C2" s="117" t="s">
        <v>231</v>
      </c>
    </row>
    <row r="3" spans="1:3" ht="150" x14ac:dyDescent="0.25">
      <c r="A3" s="2" t="s">
        <v>245</v>
      </c>
      <c r="C3" s="117" t="s">
        <v>231</v>
      </c>
    </row>
    <row r="4" spans="1:3" ht="50.25" customHeight="1" x14ac:dyDescent="0.25">
      <c r="A4" s="2" t="s">
        <v>169</v>
      </c>
      <c r="C4" s="117" t="s">
        <v>231</v>
      </c>
    </row>
    <row r="5" spans="1:3" ht="45" x14ac:dyDescent="0.25">
      <c r="A5" s="2" t="s">
        <v>170</v>
      </c>
      <c r="C5" s="117" t="s">
        <v>231</v>
      </c>
    </row>
    <row r="6" spans="1:3" ht="225" x14ac:dyDescent="0.25">
      <c r="A6" s="2" t="s">
        <v>246</v>
      </c>
      <c r="C6" s="117" t="s">
        <v>231</v>
      </c>
    </row>
  </sheetData>
  <sheetProtection algorithmName="SHA-512" hashValue="qtbHZJe1KP4XhtNIHMzYILMQEHJh1mnv07j15kfElCtihYMzc9EKyv8DcUi+MQnipRgpWPcjdthEaMWAJ79WfA==" saltValue="vr3ccMcatjaWLCXM6pVdwA==" spinCount="100000" sheet="1" objects="1" scenarios="1"/>
  <hyperlinks>
    <hyperlink ref="C2" location="'évaluation globale des risques'!B6" display="retour vers &quot;évaluation globale des risques&quot;"/>
    <hyperlink ref="C3" location="'évaluation globale des risques'!B10" display="retour vers &quot;évaluation globale des risques&quot;"/>
    <hyperlink ref="C4" location="'évaluation globale des risques'!B12" display="retour vers &quot;évaluation globale des risques&quot;"/>
    <hyperlink ref="C6" location="'évaluation globale des risques'!B17" display="retour vers &quot;évaluation globale des risques&quot;"/>
    <hyperlink ref="C5" location="'évaluation globale des risques'!B15" display="retour vers &quot;évaluation globale des risques&quot;"/>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KeywordTaxHTField xmlns="11c17fca-a23a-4398-add8-c29df0da4a2e">
      <Terms xmlns="http://schemas.microsoft.com/office/infopath/2007/PartnerControls"/>
    </TaxKeywordTaxHTField>
    <Initialen_x0020_FSMA xmlns="50a7af36-47f6-4c90-b0b5-5469747b7d92" xsi:nil="true"/>
    <Dataclassification xmlns="50a7af36-47f6-4c90-b0b5-5469747b7d92">Internal</Dataclassification>
    <ContentType0 xmlns="50a7af36-47f6-4c90-b0b5-5469747b7d92">General</ContentType0>
    <Status xmlns="50a7af36-47f6-4c90-b0b5-5469747b7d92">Draft</Status>
    <TaxCatchAll xmlns="11c17fca-a23a-4398-add8-c29df0da4a2e"/>
    <Language xmlns="50a7af36-47f6-4c90-b0b5-5469747b7d92">FR</Language>
    <Statuut xmlns="50a7af36-47f6-4c90-b0b5-5469747b7d92">
      <Value>IN</Value>
      <Value>INAS</Value>
    </Statuut>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EF8A8FE98DBEE40A4A499FF2F19C2DB" ma:contentTypeVersion="25" ma:contentTypeDescription="Create a new document." ma:contentTypeScope="" ma:versionID="fc2743a649d8334583fa4aaf59b04efa">
  <xsd:schema xmlns:xsd="http://www.w3.org/2001/XMLSchema" xmlns:xs="http://www.w3.org/2001/XMLSchema" xmlns:p="http://schemas.microsoft.com/office/2006/metadata/properties" xmlns:ns2="11c17fca-a23a-4398-add8-c29df0da4a2e" xmlns:ns3="50a7af36-47f6-4c90-b0b5-5469747b7d92" targetNamespace="http://schemas.microsoft.com/office/2006/metadata/properties" ma:root="true" ma:fieldsID="de4b53ab12dabafe35967ce85c2276ac" ns2:_="" ns3:_="">
    <xsd:import namespace="11c17fca-a23a-4398-add8-c29df0da4a2e"/>
    <xsd:import namespace="50a7af36-47f6-4c90-b0b5-5469747b7d92"/>
    <xsd:element name="properties">
      <xsd:complexType>
        <xsd:sequence>
          <xsd:element name="documentManagement">
            <xsd:complexType>
              <xsd:all>
                <xsd:element ref="ns2:TaxKeywordTaxHTField" minOccurs="0"/>
                <xsd:element ref="ns2:TaxCatchAll" minOccurs="0"/>
                <xsd:element ref="ns3:Statuut" minOccurs="0"/>
                <xsd:element ref="ns3:Initialen_x0020_FSMA" minOccurs="0"/>
                <xsd:element ref="ns3:ContentType0" minOccurs="0"/>
                <xsd:element ref="ns3:Dataclassification" minOccurs="0"/>
                <xsd:element ref="ns3:Status" minOccurs="0"/>
                <xsd:element ref="ns3:Languag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1c17fca-a23a-4398-add8-c29df0da4a2e" elementFormDefault="qualified">
    <xsd:import namespace="http://schemas.microsoft.com/office/2006/documentManagement/types"/>
    <xsd:import namespace="http://schemas.microsoft.com/office/infopath/2007/PartnerControls"/>
    <xsd:element name="TaxKeywordTaxHTField" ma:index="9" nillable="true" ma:taxonomy="true" ma:internalName="TaxKeywordTaxHTField" ma:taxonomyFieldName="TaxKeyword" ma:displayName="Enterprise Keywords" ma:fieldId="{23f27201-bee3-471e-b2e7-b64fd8b7ca38}" ma:taxonomyMulti="true" ma:sspId="733e9705-8999-4689-82cc-e4b589d7ceac" ma:termSetId="00000000-0000-0000-0000-000000000000" ma:anchorId="00000000-0000-0000-0000-000000000000" ma:open="true" ma:isKeyword="true">
      <xsd:complexType>
        <xsd:sequence>
          <xsd:element ref="pc:Terms" minOccurs="0" maxOccurs="1"/>
        </xsd:sequence>
      </xsd:complexType>
    </xsd:element>
    <xsd:element name="TaxCatchAll" ma:index="10" nillable="true" ma:displayName="Taxonomy Catch All Column" ma:hidden="true" ma:list="{de1a0e75-34da-4b6c-b000-2c01a89e23f0}" ma:internalName="TaxCatchAll" ma:showField="CatchAllData" ma:web="11c17fca-a23a-4398-add8-c29df0da4a2e">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0a7af36-47f6-4c90-b0b5-5469747b7d92" elementFormDefault="qualified">
    <xsd:import namespace="http://schemas.microsoft.com/office/2006/documentManagement/types"/>
    <xsd:import namespace="http://schemas.microsoft.com/office/infopath/2007/PartnerControls"/>
    <xsd:element name="Statuut" ma:index="11" nillable="true" ma:displayName="Statuut" ma:default="Alle" ma:internalName="Statuut">
      <xsd:complexType>
        <xsd:complexContent>
          <xsd:extension base="dms:MultiChoice">
            <xsd:sequence>
              <xsd:element name="Value" maxOccurs="unbounded" minOccurs="0" nillable="true">
                <xsd:simpleType>
                  <xsd:restriction base="dms:Choice">
                    <xsd:enumeration value="Alle"/>
                    <xsd:enumeration value="LE"/>
                    <xsd:enumeration value="IN"/>
                    <xsd:enumeration value="LEMO"/>
                    <xsd:enumeration value="LECO"/>
                    <xsd:enumeration value="INCO"/>
                    <xsd:enumeration value="INMO"/>
                    <xsd:enumeration value="INBA"/>
                    <xsd:enumeration value="INAS"/>
                    <xsd:enumeration value="INRA"/>
                  </xsd:restriction>
                </xsd:simpleType>
              </xsd:element>
            </xsd:sequence>
          </xsd:extension>
        </xsd:complexContent>
      </xsd:complexType>
    </xsd:element>
    <xsd:element name="Initialen_x0020_FSMA" ma:index="12" nillable="true" ma:displayName="Initialen FSMA" ma:internalName="Initialen_x0020_FSMA">
      <xsd:simpleType>
        <xsd:restriction base="dms:Text">
          <xsd:maxLength value="10"/>
        </xsd:restriction>
      </xsd:simpleType>
    </xsd:element>
    <xsd:element name="ContentType0" ma:index="13" nillable="true" ma:displayName="ContentType" ma:default="General" ma:format="Dropdown" ma:internalName="ContentType0" ma:readOnly="false">
      <xsd:simpleType>
        <xsd:union memberTypes="dms:Text">
          <xsd:simpleType>
            <xsd:restriction base="dms:Choice">
              <xsd:enumeration value="General"/>
              <xsd:enumeration value="Memo CDC"/>
              <xsd:enumeration value="Communication Out"/>
              <xsd:enumeration value="Annexe"/>
              <xsd:enumeration value="Legislation"/>
              <xsd:enumeration value="Template"/>
            </xsd:restriction>
          </xsd:simpleType>
        </xsd:union>
      </xsd:simpleType>
    </xsd:element>
    <xsd:element name="Dataclassification" ma:index="14" nillable="true" ma:displayName="Dataclassification" ma:default="Internal" ma:format="Dropdown" ma:internalName="Dataclassification">
      <xsd:simpleType>
        <xsd:restriction base="dms:Choice">
          <xsd:enumeration value="Public"/>
          <xsd:enumeration value="Internal"/>
        </xsd:restriction>
      </xsd:simpleType>
    </xsd:element>
    <xsd:element name="Status" ma:index="15" nillable="true" ma:displayName="Status" ma:default="TBD" ma:format="Dropdown" ma:internalName="Status">
      <xsd:simpleType>
        <xsd:restriction base="dms:Choice">
          <xsd:enumeration value="Draft"/>
          <xsd:enumeration value="Final"/>
          <xsd:enumeration value="To be archived"/>
          <xsd:enumeration value="TBD"/>
        </xsd:restriction>
      </xsd:simpleType>
    </xsd:element>
    <xsd:element name="Language" ma:index="16" nillable="true" ma:displayName="Language" ma:default="NL" ma:format="Dropdown" ma:internalName="Language">
      <xsd:simpleType>
        <xsd:restriction base="dms:Choice">
          <xsd:enumeration value="NL"/>
          <xsd:enumeration value="FR"/>
          <xsd:enumeration value="EN"/>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ma:index="17"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D2F5FF2-37DE-45D0-93BF-5D1EDECB01DC}">
  <ds:schemaRefs>
    <ds:schemaRef ds:uri="http://schemas.microsoft.com/sharepoint/v3/contenttype/forms"/>
  </ds:schemaRefs>
</ds:datastoreItem>
</file>

<file path=customXml/itemProps2.xml><?xml version="1.0" encoding="utf-8"?>
<ds:datastoreItem xmlns:ds="http://schemas.openxmlformats.org/officeDocument/2006/customXml" ds:itemID="{CABDB1EC-EB6B-45A6-BEC3-40148CCE6E0C}">
  <ds:schemaRefs>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50a7af36-47f6-4c90-b0b5-5469747b7d92"/>
    <ds:schemaRef ds:uri="http://purl.org/dc/elements/1.1/"/>
    <ds:schemaRef ds:uri="11c17fca-a23a-4398-add8-c29df0da4a2e"/>
    <ds:schemaRef ds:uri="http://www.w3.org/XML/1998/namespace"/>
    <ds:schemaRef ds:uri="http://purl.org/dc/dcmitype/"/>
  </ds:schemaRefs>
</ds:datastoreItem>
</file>

<file path=customXml/itemProps3.xml><?xml version="1.0" encoding="utf-8"?>
<ds:datastoreItem xmlns:ds="http://schemas.openxmlformats.org/officeDocument/2006/customXml" ds:itemID="{5159CC92-7AE7-45BB-8110-A8911B146D1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1c17fca-a23a-4398-add8-c29df0da4a2e"/>
    <ds:schemaRef ds:uri="50a7af36-47f6-4c90-b0b5-5469747b7d9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Facteurs de risque</vt:lpstr>
      <vt:lpstr>évaluation globale des risques</vt:lpstr>
      <vt:lpstr>Sheet1</vt:lpstr>
      <vt:lpstr>tableau de bord</vt:lpstr>
      <vt:lpstr>Définition des termes</vt:lpstr>
      <vt:lpstr>'tableau de bord'!Print_Area</vt:lpstr>
    </vt:vector>
  </TitlesOfParts>
  <Company>FSMA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Facteurs de risques</dc:title>
  <dc:creator>Joseph, Sandrine</dc:creator>
  <cp:keywords/>
  <cp:lastModifiedBy>Thiebaut, Nathalie</cp:lastModifiedBy>
  <cp:lastPrinted>2018-05-18T12:47:01Z</cp:lastPrinted>
  <dcterms:created xsi:type="dcterms:W3CDTF">2018-04-12T05:54:16Z</dcterms:created>
  <dcterms:modified xsi:type="dcterms:W3CDTF">2025-03-27T13:06:29Z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0x0101005EF8A8FE98DBEE40A4A499FF2F19C2DB</vt:lpwstr>
  </property>
  <property fmtid="{D5CDD505-2E9C-101B-9397-08002B2CF9AE}" pid="3" name="TaxKeyword">
    <vt:lpwstr/>
  </property>
  <property fmtid="{D5CDD505-2E9C-101B-9397-08002B2CF9AE}" pid="4" name="_AdHocReviewCycleID">
    <vt:i4>1364373093</vt:i4>
  </property>
  <property fmtid="{D5CDD505-2E9C-101B-9397-08002B2CF9AE}" pid="5" name="_NewReviewCycle">
    <vt:lpwstr/>
  </property>
  <property fmtid="{D5CDD505-2E9C-101B-9397-08002B2CF9AE}" pid="6" name="_EmailSubject">
    <vt:lpwstr>Guide pratique FSMA_2018_07 du 22/05/2018 -  Guide pratique pour l’évaluation globale des risques</vt:lpwstr>
  </property>
  <property fmtid="{D5CDD505-2E9C-101B-9397-08002B2CF9AE}" pid="7" name="_AuthorEmail">
    <vt:lpwstr>Nathalie.Thiebaut@fsma.be</vt:lpwstr>
  </property>
  <property fmtid="{D5CDD505-2E9C-101B-9397-08002B2CF9AE}" pid="8" name="_AuthorEmailDisplayName">
    <vt:lpwstr>Thiebaut, Nathalie</vt:lpwstr>
  </property>
  <property fmtid="{D5CDD505-2E9C-101B-9397-08002B2CF9AE}" pid="9" name="_PreviousAdHocReviewCycleID">
    <vt:i4>58829264</vt:i4>
  </property>
</Properties>
</file>