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E:\Лисавина\Организация_конференций_2023\Вариант 2\Ресурсы\"/>
    </mc:Choice>
  </mc:AlternateContent>
  <xr:revisionPtr revIDLastSave="0" documentId="13_ncr:1_{6E903A00-1EAB-486E-9BE6-A2F8780910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rtInformation" sheetId="1" r:id="rId1"/>
    <sheet name="Activity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15" i="1"/>
  <c r="W6" i="1"/>
  <c r="W7" i="1"/>
  <c r="W8" i="1"/>
  <c r="W9" i="1"/>
  <c r="W10" i="1"/>
  <c r="W5" i="1"/>
  <c r="U23" i="1"/>
  <c r="U24" i="1"/>
  <c r="U25" i="1"/>
  <c r="U26" i="1"/>
  <c r="U27" i="1"/>
  <c r="U28" i="1"/>
  <c r="U29" i="1"/>
  <c r="U30" i="1"/>
  <c r="U31" i="1"/>
  <c r="U32" i="1"/>
  <c r="U33" i="1"/>
  <c r="U34" i="1"/>
  <c r="U22" i="1"/>
  <c r="U12" i="1"/>
  <c r="U13" i="1"/>
  <c r="U14" i="1"/>
  <c r="U15" i="1"/>
  <c r="U16" i="1"/>
  <c r="U17" i="1"/>
  <c r="U18" i="1"/>
  <c r="U19" i="1"/>
  <c r="U20" i="1"/>
  <c r="U11" i="1"/>
  <c r="U3" i="1"/>
  <c r="U4" i="1"/>
  <c r="U5" i="1"/>
  <c r="U6" i="1"/>
  <c r="U7" i="1"/>
  <c r="U8" i="1"/>
  <c r="U9" i="1"/>
  <c r="U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22" i="1"/>
  <c r="S15" i="1"/>
  <c r="S16" i="1"/>
  <c r="S17" i="1"/>
  <c r="S18" i="1"/>
  <c r="S19" i="1"/>
  <c r="S20" i="1"/>
  <c r="S14" i="1"/>
  <c r="S9" i="1"/>
  <c r="S10" i="1"/>
  <c r="S11" i="1"/>
  <c r="S12" i="1"/>
  <c r="S8" i="1"/>
  <c r="S3" i="1"/>
  <c r="S4" i="1"/>
  <c r="S5" i="1"/>
  <c r="S6" i="1"/>
  <c r="S2" i="1"/>
  <c r="Q35" i="1"/>
  <c r="Q34" i="1"/>
  <c r="Q31" i="1"/>
  <c r="Q32" i="1"/>
  <c r="Q30" i="1"/>
  <c r="Q28" i="1"/>
  <c r="Q23" i="1"/>
  <c r="Q24" i="1"/>
  <c r="Q25" i="1"/>
  <c r="Q26" i="1"/>
  <c r="Q22" i="1"/>
  <c r="Q18" i="1"/>
  <c r="Q19" i="1"/>
  <c r="Q20" i="1"/>
  <c r="Q17" i="1"/>
  <c r="Q8" i="1"/>
  <c r="Q9" i="1"/>
  <c r="Q10" i="1"/>
  <c r="Q11" i="1"/>
  <c r="Q12" i="1"/>
  <c r="Q13" i="1"/>
  <c r="Q14" i="1"/>
  <c r="Q15" i="1"/>
  <c r="Q7" i="1"/>
  <c r="Q3" i="1"/>
  <c r="Q4" i="1"/>
  <c r="Q5" i="1"/>
  <c r="Q2" i="1"/>
  <c r="O29" i="1"/>
  <c r="O30" i="1"/>
  <c r="O31" i="1"/>
  <c r="O32" i="1"/>
  <c r="O33" i="1"/>
  <c r="O34" i="1"/>
  <c r="O28" i="1"/>
  <c r="O23" i="1"/>
  <c r="O24" i="1"/>
  <c r="O25" i="1"/>
  <c r="O26" i="1"/>
  <c r="O22" i="1"/>
  <c r="O20" i="1"/>
  <c r="O16" i="1"/>
  <c r="O17" i="1"/>
  <c r="O18" i="1"/>
  <c r="O15" i="1"/>
  <c r="O3" i="1"/>
  <c r="O4" i="1"/>
  <c r="O5" i="1"/>
  <c r="O6" i="1"/>
  <c r="O7" i="1"/>
  <c r="O8" i="1"/>
  <c r="O9" i="1"/>
  <c r="O10" i="1"/>
  <c r="O11" i="1"/>
  <c r="O12" i="1"/>
  <c r="O1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  <c r="B15" i="1"/>
  <c r="B16" i="1" s="1"/>
  <c r="B18" i="1"/>
  <c r="B19" i="1" s="1"/>
  <c r="B20" i="1" s="1"/>
  <c r="B22" i="1"/>
  <c r="B23" i="1" s="1"/>
  <c r="B24" i="1" s="1"/>
  <c r="B26" i="1"/>
  <c r="B27" i="1" s="1"/>
  <c r="B28" i="1" s="1"/>
  <c r="B34" i="1"/>
  <c r="B35" i="1" s="1"/>
  <c r="B30" i="1"/>
  <c r="B31" i="1" s="1"/>
  <c r="B32" i="1" s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2" i="1"/>
</calcChain>
</file>

<file path=xl/sharedStrings.xml><?xml version="1.0" encoding="utf-8"?>
<sst xmlns="http://schemas.openxmlformats.org/spreadsheetml/2006/main" count="387" uniqueCount="101">
  <si>
    <t xml:space="preserve">
</t>
  </si>
  <si>
    <t>Сильный бизнес-тренер</t>
  </si>
  <si>
    <t>Анализ и моделироавние бизнес-процессов</t>
  </si>
  <si>
    <t>Сила лидера</t>
  </si>
  <si>
    <t>Обзор моделей</t>
  </si>
  <si>
    <t>Обзор стандартов</t>
  </si>
  <si>
    <t>Методологии</t>
  </si>
  <si>
    <t>Ваши позиции в рейтинге</t>
  </si>
  <si>
    <t>Авторские анонсы</t>
  </si>
  <si>
    <t>Must Have 21 века</t>
  </si>
  <si>
    <t>Включи в работу весь офис</t>
  </si>
  <si>
    <t>Властелин дедлайнов</t>
  </si>
  <si>
    <t>Свобода обучать</t>
  </si>
  <si>
    <t>Корпоративное обучение</t>
  </si>
  <si>
    <t>Обучение персонала</t>
  </si>
  <si>
    <t>Стратегические силы компании</t>
  </si>
  <si>
    <t>Подготовка проекта</t>
  </si>
  <si>
    <t>Осознанность личных целей</t>
  </si>
  <si>
    <t>Soft skills</t>
  </si>
  <si>
    <t>Развитие проактивности</t>
  </si>
  <si>
    <t>Руководство проектами</t>
  </si>
  <si>
    <t>Захаров Харитон Еремеевич</t>
  </si>
  <si>
    <t>Третьякова Фия Валерьяновна</t>
  </si>
  <si>
    <t xml:space="preserve">Анализ предметных областей и проектирование сценариев использования </t>
  </si>
  <si>
    <t xml:space="preserve">Анализ предметных областей и проектирование сценариев использования. Часть 1 </t>
  </si>
  <si>
    <t xml:space="preserve">Бесплатная открытая лекция курса «Создание и продвижение IT-стартапа» </t>
  </si>
  <si>
    <t xml:space="preserve">Бизнес встреча «Цифровая трансформация промышленного предприятия» </t>
  </si>
  <si>
    <t xml:space="preserve">Бизнес-завтрак с Яндекс.Директ </t>
  </si>
  <si>
    <t xml:space="preserve">Блокчейн &amp; Киберриски. Конференция о будущем вашем и ваших клиентов </t>
  </si>
  <si>
    <t xml:space="preserve">Блокчейн митап cyber•Fund </t>
  </si>
  <si>
    <t xml:space="preserve">Бизнес-квест «Свои Люди» </t>
  </si>
  <si>
    <t xml:space="preserve">Беговая эстафета «IT Run #3» </t>
  </si>
  <si>
    <t>Золотой актив</t>
  </si>
  <si>
    <t>Скандальный суперпартнер</t>
  </si>
  <si>
    <t>Основы блокчейн</t>
  </si>
  <si>
    <t>Секреты</t>
  </si>
  <si>
    <t>Безопасность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</si>
  <si>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</si>
  <si>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</si>
  <si>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</si>
  <si>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</si>
  <si>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</si>
  <si>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>Тимофеева Вероника Никитична</t>
  </si>
  <si>
    <t>Попова Маргарита Александровна</t>
  </si>
  <si>
    <t>Абрамов Александр Алексеевич</t>
  </si>
  <si>
    <t>Соловьев Михаил Макарович</t>
  </si>
  <si>
    <t>Марков Елисей Максимович</t>
  </si>
  <si>
    <t>Михайлов Артём Тимофеевич</t>
  </si>
  <si>
    <t>Ефремов Лука Демидович</t>
  </si>
  <si>
    <t>Федоров Егор Матвеевич</t>
  </si>
  <si>
    <t>Романов Дмитрий Арсентьевич</t>
  </si>
  <si>
    <t>Журавлев Матвей Андреевич</t>
  </si>
  <si>
    <t>Кудрявцев Даниэль Маркович</t>
  </si>
  <si>
    <t>Абрамова Алиса Леонидовна</t>
  </si>
  <si>
    <t>Глушкова Полина Михайловна</t>
  </si>
  <si>
    <t>Харитонова Елизавета Богдановна</t>
  </si>
  <si>
    <t>Медведев Максим Владимирович</t>
  </si>
  <si>
    <t>Балашов Павел Александрович</t>
  </si>
  <si>
    <t>Панова Анисия Ильинична</t>
  </si>
  <si>
    <t>Соколова Екатерина Елисеевна</t>
  </si>
  <si>
    <t>Антонов Леонид Степанович</t>
  </si>
  <si>
    <t>Верещагин Игнат Сергеевич</t>
  </si>
  <si>
    <t>Лаврентьева Анна Максимовна</t>
  </si>
  <si>
    <t>Суворов Леонид Алексеевич</t>
  </si>
  <si>
    <t>Петухов Вилен Ильяович</t>
  </si>
  <si>
    <t>Миронов Арсений Романович</t>
  </si>
  <si>
    <t>Веселов Прохор Вадимович</t>
  </si>
  <si>
    <t>Костин Гордей Пётрович</t>
  </si>
  <si>
    <t>Самойлова Мартина Рудольфовна</t>
  </si>
  <si>
    <t>Шубина Грета Андреевна</t>
  </si>
  <si>
    <t>Воробьёва Гелла Филипповна</t>
  </si>
  <si>
    <t>Никитина Ирэна Валерьевна</t>
  </si>
  <si>
    <t>Кулакова Индира Григорьевна</t>
  </si>
  <si>
    <t>Бобров Терентий Созонович</t>
  </si>
  <si>
    <t>Шилова Габи Федоровна</t>
  </si>
  <si>
    <t>Орехова Николь Дмитриевна</t>
  </si>
  <si>
    <t>Бурова Анэля Пётровна</t>
  </si>
  <si>
    <t>Фомичёва Никки Вениаминовна</t>
  </si>
  <si>
    <t>Белякова Юлия Ильяовна</t>
  </si>
  <si>
    <t>Сысоева Грета Станиславовна</t>
  </si>
  <si>
    <t>Денисова Иоланта Лукьевна</t>
  </si>
  <si>
    <t>Сидорова Глафира Игоревна</t>
  </si>
  <si>
    <t>Евсеева Венера Семёновна</t>
  </si>
  <si>
    <t>Event'sName</t>
  </si>
  <si>
    <t>Date</t>
  </si>
  <si>
    <t>Days</t>
  </si>
  <si>
    <t>Activity</t>
  </si>
  <si>
    <t>Day</t>
  </si>
  <si>
    <t>TimeStart</t>
  </si>
  <si>
    <t>Moderator</t>
  </si>
  <si>
    <t>Jury1</t>
  </si>
  <si>
    <t>Jury2</t>
  </si>
  <si>
    <t>Jury3</t>
  </si>
  <si>
    <t>Jury4</t>
  </si>
  <si>
    <t>Jury5</t>
  </si>
  <si>
    <t>Winner</t>
  </si>
  <si>
    <t>ID_Information</t>
  </si>
  <si>
    <t xml:space="preserve">Беговая эстафета «IT Run #2» </t>
  </si>
  <si>
    <t>ID_Activity</t>
  </si>
  <si>
    <t>NULL</t>
  </si>
  <si>
    <t>EventNumber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</si>
</sst>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yyyy\-mm\-dd"/>
    <numFmt numFmtId="166" formatCode="[$-F400]h:mm:ss\ AM/PM"/>
  </numFmts>
  <fonts count="9" x14ac:knownFonts="1">
    <font>
      <sz val="10"/>
      <color rgb="FF00000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Roboto"/>
    </font>
    <font>
      <sz val="10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horizontal="left"/>
    </xf>
    <xf numFmtId="0" fontId="6" fillId="0" borderId="0" xfId="0" applyFont="1" applyAlignment="1">
      <alignment wrapText="1"/>
    </xf>
    <xf numFmtId="20" fontId="3" fillId="0" borderId="0" xfId="0" applyNumberFormat="1" applyFont="1" applyAlignment="1">
      <alignment wrapText="1"/>
    </xf>
    <xf numFmtId="0" fontId="2" fillId="0" borderId="0" xfId="0" applyFont="1"/>
    <xf numFmtId="0" fontId="1" fillId="0" borderId="0" xfId="0" applyFont="1"/>
    <xf numFmtId="165" fontId="0" fillId="0" borderId="0" xfId="0" applyNumberFormat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/>
    <xf numFmtId="0" fontId="7" fillId="0" borderId="1" xfId="0" applyFont="1" applyBorder="1" applyAlignment="1">
      <alignment wrapText="1"/>
    </xf>
    <xf numFmtId="0" fontId="6" fillId="0" borderId="0" xfId="0" applyFont="1"/>
    <xf numFmtId="0" fontId="6" fillId="0" borderId="1" xfId="0" applyFont="1" applyBorder="1"/>
    <xf numFmtId="166" fontId="3" fillId="0" borderId="1" xfId="0" applyNumberFormat="1" applyFont="1" applyBorder="1" applyAlignment="1">
      <alignment wrapText="1"/>
    </xf>
    <xf numFmtId="166" fontId="3" fillId="0" borderId="2" xfId="0" applyNumberFormat="1" applyFont="1" applyBorder="1" applyAlignment="1">
      <alignment wrapText="1"/>
    </xf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&#1052;&#1077;&#1088;&#1086;&#1087;&#1088;&#1080;&#1103;&#1090;&#1080;&#1103;_import\&#1052;&#1077;&#1088;&#1086;&#1087;&#1088;&#1080;&#1103;&#1090;&#1080;&#1103;_&#1041;&#1083;&#1086;&#1082;&#1095;&#1077;&#1081;&#1085;.xlsx" TargetMode="External"/><Relationship Id="rId1" Type="http://schemas.openxmlformats.org/officeDocument/2006/relationships/externalLinkPath" Target="&#1052;&#1077;&#1088;&#1086;&#1087;&#1088;&#1080;&#1103;&#1090;&#1080;&#1103;_import/&#1052;&#1077;&#1088;&#1086;&#1087;&#1088;&#1080;&#1103;&#1090;&#1080;&#1103;_&#1041;&#1083;&#1086;&#1082;&#1095;&#1077;&#1081;&#1085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&#1052;&#1086;&#1076;&#1077;&#1088;&#1072;&#1090;&#1086;&#1088;&#1099;_import\&#1052;&#1086;&#1076;&#1077;&#1088;&#1072;&#1090;&#1086;&#1088;&#1099;.xlsx" TargetMode="External"/><Relationship Id="rId1" Type="http://schemas.openxmlformats.org/officeDocument/2006/relationships/externalLinkPath" Target="&#1052;&#1086;&#1076;&#1077;&#1088;&#1072;&#1090;&#1086;&#1088;&#1099;_import/&#1052;&#1086;&#1076;&#1077;&#1088;&#1072;&#1090;&#1086;&#1088;&#1099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&#1046;&#1102;&#1088;&#1080;_import\&#1078;&#1102;&#1088;&#1080;-3.xlsx" TargetMode="External"/><Relationship Id="rId1" Type="http://schemas.openxmlformats.org/officeDocument/2006/relationships/externalLinkPath" Target="&#1046;&#1102;&#1088;&#1080;_import/&#1078;&#1102;&#1088;&#1080;-3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1051;&#1080;&#1089;&#1072;&#1074;&#1080;&#1085;&#1072;\&#1054;&#1088;&#1075;&#1072;&#1085;&#1080;&#1079;&#1072;&#1094;&#1080;&#1103;_&#1082;&#1086;&#1085;&#1092;&#1077;&#1088;&#1077;&#1085;&#1094;&#1080;&#1081;_2023\&#1042;&#1072;&#1088;&#1080;&#1072;&#1085;&#1090;%202\&#1056;&#1077;&#1089;&#1091;&#1088;&#1089;&#1099;\Participants.xlsx" TargetMode="External"/><Relationship Id="rId1" Type="http://schemas.openxmlformats.org/officeDocument/2006/relationships/externalLinkPath" Target="Participa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Event"/>
      <sheetName val="Лист1"/>
    </sheetNames>
    <sheetDataSet>
      <sheetData sheetId="0">
        <row r="2">
          <cell r="A2">
            <v>1</v>
          </cell>
          <cell r="B2" t="str">
            <v xml:space="preserve">Анализ предметных областей и проектирование сценариев использования </v>
          </cell>
        </row>
        <row r="3">
          <cell r="A3">
            <v>2</v>
          </cell>
          <cell r="B3" t="str">
            <v xml:space="preserve">Анализ предметных областей и проектирование сценариев использования. Часть 1 </v>
          </cell>
        </row>
        <row r="4">
          <cell r="A4">
            <v>3</v>
          </cell>
          <cell r="B4" t="str">
            <v xml:space="preserve">Андрей Ершов — CRDT. Бесконфликтная синхронизация данных </v>
          </cell>
        </row>
        <row r="5">
          <cell r="A5">
            <v>4</v>
          </cell>
          <cell r="B5" t="str">
            <v xml:space="preserve">Анти-выгорание и совладание со стрессом </v>
          </cell>
        </row>
        <row r="6">
          <cell r="A6">
            <v>5</v>
          </cell>
          <cell r="B6" t="str">
            <v xml:space="preserve">Банковский IT-форум в Санкт-Петербурге </v>
          </cell>
        </row>
        <row r="7">
          <cell r="A7">
            <v>6</v>
          </cell>
          <cell r="B7" t="str">
            <v xml:space="preserve">БАТТЛ РАЗРАБОТЧИКОВ, PIZZA-MEETUP И МОЩНЫЙ НЕТВОРКИНГ С ЭКСПЕРТАМИ В СФЕРЕ FINTECH </v>
          </cell>
        </row>
        <row r="8">
          <cell r="A8">
            <v>7</v>
          </cell>
          <cell r="B8" t="str">
            <v xml:space="preserve">Беговая эстафета «IT Run #2» </v>
          </cell>
        </row>
        <row r="9">
          <cell r="A9">
            <v>8</v>
          </cell>
          <cell r="B9" t="str">
            <v xml:space="preserve">Беговая эстафета «IT Run #3» </v>
          </cell>
        </row>
        <row r="10">
          <cell r="A10">
            <v>9</v>
          </cell>
          <cell r="B10" t="str">
            <v xml:space="preserve">Бесплатная открытая лекция курса «Создание и продвижение IT-стартапа» </v>
          </cell>
        </row>
        <row r="11">
          <cell r="A11">
            <v>10</v>
          </cell>
          <cell r="B11" t="str">
            <v xml:space="preserve">Бизнес встреча «Цифровая трансформация промышленного предприятия» </v>
          </cell>
        </row>
        <row r="12">
          <cell r="A12">
            <v>11</v>
          </cell>
          <cell r="B12" t="str">
            <v xml:space="preserve">Бизнес-завтрак «Фасилитация рабочих встреч: с чего начать и как использовать» </v>
          </cell>
        </row>
        <row r="13">
          <cell r="A13">
            <v>12</v>
          </cell>
          <cell r="B13" t="str">
            <v xml:space="preserve">Бизнес-завтрак с Яндекс.Директ </v>
          </cell>
        </row>
        <row r="14">
          <cell r="A14">
            <v>13</v>
          </cell>
          <cell r="B14" t="str">
            <v xml:space="preserve">Бизнес-завтрак с Яндекс.Маркет (Санкт-Петербург) </v>
          </cell>
        </row>
        <row r="15">
          <cell r="A15">
            <v>14</v>
          </cell>
          <cell r="B15" t="str">
            <v xml:space="preserve">Бизнес-завтрак: «SEO-Pit stop» </v>
          </cell>
        </row>
        <row r="16">
          <cell r="A16">
            <v>15</v>
          </cell>
          <cell r="B16" t="str">
            <v xml:space="preserve">Бизнес-завтрак: Dynamics 365 Business Central — что готовит октябрь 2018. Санкт-Петербург. </v>
          </cell>
        </row>
        <row r="17">
          <cell r="A17">
            <v>16</v>
          </cell>
          <cell r="B17" t="str">
            <v xml:space="preserve">Бизнес-интенсив HARDEST / 19, 20, 21 мая / СПб </v>
          </cell>
        </row>
        <row r="18">
          <cell r="A18">
            <v>17</v>
          </cell>
          <cell r="B18" t="str">
            <v xml:space="preserve">Бизнес-квест «Свои Люди» </v>
          </cell>
        </row>
        <row r="19">
          <cell r="A19">
            <v>18</v>
          </cell>
          <cell r="B19" t="str">
            <v xml:space="preserve">Битва IT умов по версии ОЛЛИ </v>
          </cell>
        </row>
        <row r="20">
          <cell r="A20">
            <v>19</v>
          </cell>
          <cell r="B20" t="str">
            <v xml:space="preserve">Блокчейн &amp; Киберриски. Конференция о будущем вашем и ваших клиентов </v>
          </cell>
        </row>
        <row r="21">
          <cell r="A21">
            <v>20</v>
          </cell>
          <cell r="B21" t="str">
            <v xml:space="preserve">Блокчейн митап cyber•Fund 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rators"/>
    </sheetNames>
    <sheetDataSet>
      <sheetData sheetId="0">
        <row r="2">
          <cell r="A2">
            <v>1</v>
          </cell>
          <cell r="B2" t="str">
            <v>Абрамов Александр Алексеевич</v>
          </cell>
        </row>
        <row r="3">
          <cell r="A3">
            <v>2</v>
          </cell>
          <cell r="B3" t="str">
            <v>Абрамова Алиса Леонидовна</v>
          </cell>
        </row>
        <row r="4">
          <cell r="A4">
            <v>3</v>
          </cell>
          <cell r="B4" t="str">
            <v>Антонов Леонид Степанович</v>
          </cell>
        </row>
        <row r="5">
          <cell r="A5">
            <v>4</v>
          </cell>
          <cell r="B5" t="str">
            <v>Балашов Павел Александрович</v>
          </cell>
        </row>
        <row r="6">
          <cell r="A6">
            <v>5</v>
          </cell>
          <cell r="B6" t="str">
            <v>Верещагин Игнат Сергеевич</v>
          </cell>
        </row>
        <row r="7">
          <cell r="A7">
            <v>6</v>
          </cell>
          <cell r="B7" t="str">
            <v>Глушкова Полина Михайловна</v>
          </cell>
        </row>
        <row r="8">
          <cell r="A8">
            <v>7</v>
          </cell>
          <cell r="B8" t="str">
            <v>Ефремов Лука Демидович</v>
          </cell>
        </row>
        <row r="9">
          <cell r="A9">
            <v>8</v>
          </cell>
          <cell r="B9" t="str">
            <v>Журавлев Матвей Андреевич</v>
          </cell>
        </row>
        <row r="10">
          <cell r="A10">
            <v>9</v>
          </cell>
          <cell r="B10" t="str">
            <v>Кудрявцев Даниэль Маркович</v>
          </cell>
        </row>
        <row r="11">
          <cell r="A11">
            <v>10</v>
          </cell>
          <cell r="B11" t="str">
            <v>Лаврентьева Анна Максимовна</v>
          </cell>
        </row>
        <row r="12">
          <cell r="A12">
            <v>11</v>
          </cell>
          <cell r="B12" t="str">
            <v>Марков Елисей Максимович</v>
          </cell>
        </row>
        <row r="13">
          <cell r="A13">
            <v>12</v>
          </cell>
          <cell r="B13" t="str">
            <v>Медведев Максим Владимирович</v>
          </cell>
        </row>
        <row r="14">
          <cell r="A14">
            <v>13</v>
          </cell>
          <cell r="B14" t="str">
            <v>Михайлов Артём Тимофеевич</v>
          </cell>
        </row>
        <row r="15">
          <cell r="A15">
            <v>14</v>
          </cell>
          <cell r="B15" t="str">
            <v>Панова Анисия Ильинична</v>
          </cell>
        </row>
        <row r="16">
          <cell r="A16">
            <v>15</v>
          </cell>
          <cell r="B16" t="str">
            <v>Попова Маргарита Александровна</v>
          </cell>
        </row>
        <row r="17">
          <cell r="A17">
            <v>16</v>
          </cell>
          <cell r="B17" t="str">
            <v>Романов Дмитрий Арсентьевич</v>
          </cell>
        </row>
        <row r="18">
          <cell r="A18">
            <v>17</v>
          </cell>
          <cell r="B18" t="str">
            <v>Соколова Екатерина Елисеевна</v>
          </cell>
        </row>
        <row r="19">
          <cell r="A19">
            <v>18</v>
          </cell>
          <cell r="B19" t="str">
            <v>Соловьев Михаил Макарович</v>
          </cell>
        </row>
        <row r="20">
          <cell r="A20">
            <v>19</v>
          </cell>
          <cell r="B20" t="str">
            <v>Тимофеева Вероника Никитична</v>
          </cell>
        </row>
        <row r="21">
          <cell r="A21">
            <v>20</v>
          </cell>
          <cell r="B21" t="str">
            <v>Федоров Егор Матвеевич</v>
          </cell>
        </row>
        <row r="22">
          <cell r="A22">
            <v>21</v>
          </cell>
          <cell r="B22" t="str">
            <v>Харитонова Елизавета Богдановна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ry"/>
    </sheetNames>
    <sheetDataSet>
      <sheetData sheetId="0">
        <row r="2">
          <cell r="A2">
            <v>1</v>
          </cell>
          <cell r="B2" t="str">
            <v>Суворов Леонид Алексеевич</v>
          </cell>
        </row>
        <row r="3">
          <cell r="A3">
            <v>2</v>
          </cell>
          <cell r="B3" t="str">
            <v>Веселов Прохор Вадимович</v>
          </cell>
        </row>
        <row r="4">
          <cell r="A4">
            <v>3</v>
          </cell>
          <cell r="B4" t="str">
            <v>Воробьёва Гелла Филипповна</v>
          </cell>
        </row>
        <row r="5">
          <cell r="A5">
            <v>4</v>
          </cell>
          <cell r="B5" t="str">
            <v>Костин Гордей Пётрович</v>
          </cell>
        </row>
        <row r="6">
          <cell r="A6">
            <v>5</v>
          </cell>
          <cell r="B6" t="str">
            <v>Кулакова Индира Григорьевна</v>
          </cell>
        </row>
        <row r="7">
          <cell r="A7">
            <v>6</v>
          </cell>
          <cell r="B7" t="str">
            <v>Миронов Арсений Романович</v>
          </cell>
        </row>
        <row r="8">
          <cell r="A8">
            <v>7</v>
          </cell>
          <cell r="B8" t="str">
            <v>Никитина Ирэна Валерьевна</v>
          </cell>
        </row>
        <row r="9">
          <cell r="A9">
            <v>8</v>
          </cell>
          <cell r="B9" t="str">
            <v>Петухов Вилен Ильяович</v>
          </cell>
        </row>
        <row r="10">
          <cell r="A10">
            <v>9</v>
          </cell>
          <cell r="B10" t="str">
            <v>Самойлова Мартина Рудольфовна</v>
          </cell>
        </row>
        <row r="11">
          <cell r="A11">
            <v>10</v>
          </cell>
          <cell r="B11" t="str">
            <v>Шубина Грета Андреевна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s"/>
    </sheetNames>
    <sheetDataSet>
      <sheetData sheetId="0">
        <row r="2">
          <cell r="A2">
            <v>1</v>
          </cell>
          <cell r="B2" t="str">
            <v>Белякова Юлия Ильяовна</v>
          </cell>
        </row>
        <row r="3">
          <cell r="A3">
            <v>2</v>
          </cell>
          <cell r="B3" t="str">
            <v>Бобров Терентий Созонович</v>
          </cell>
        </row>
        <row r="4">
          <cell r="A4">
            <v>3</v>
          </cell>
          <cell r="B4" t="str">
            <v>Бурова Анэля Пётровна</v>
          </cell>
        </row>
        <row r="5">
          <cell r="A5">
            <v>4</v>
          </cell>
          <cell r="B5" t="str">
            <v>Горбунова Роза Адольфовна</v>
          </cell>
        </row>
        <row r="6">
          <cell r="A6">
            <v>5</v>
          </cell>
          <cell r="B6" t="str">
            <v>Денисова Иоланта Лукьевна</v>
          </cell>
        </row>
        <row r="7">
          <cell r="A7">
            <v>6</v>
          </cell>
          <cell r="B7" t="str">
            <v>Евсеева Венера Семёновна</v>
          </cell>
        </row>
        <row r="8">
          <cell r="A8">
            <v>7</v>
          </cell>
          <cell r="B8" t="str">
            <v>Карпова Данута Юрьевна</v>
          </cell>
        </row>
        <row r="9">
          <cell r="A9">
            <v>8</v>
          </cell>
          <cell r="B9" t="str">
            <v>Куликова Аза Улебовна</v>
          </cell>
        </row>
        <row r="10">
          <cell r="A10">
            <v>9</v>
          </cell>
          <cell r="B10" t="str">
            <v>Маркова Андриана Константиновна</v>
          </cell>
        </row>
        <row r="11">
          <cell r="A11">
            <v>10</v>
          </cell>
          <cell r="B11" t="str">
            <v>Морозова Наоми Якуновна</v>
          </cell>
        </row>
        <row r="12">
          <cell r="A12">
            <v>11</v>
          </cell>
          <cell r="B12" t="str">
            <v>Орехова Николь Дмитриевна</v>
          </cell>
        </row>
        <row r="13">
          <cell r="A13">
            <v>12</v>
          </cell>
          <cell r="B13" t="str">
            <v>Пестова Каролина Парфеньевна</v>
          </cell>
        </row>
        <row r="14">
          <cell r="A14">
            <v>13</v>
          </cell>
          <cell r="B14" t="str">
            <v>Прохорова Лали Всеволодовна</v>
          </cell>
        </row>
        <row r="15">
          <cell r="A15">
            <v>14</v>
          </cell>
          <cell r="B15" t="str">
            <v>Сидорова Глафира Игоревна</v>
          </cell>
        </row>
        <row r="16">
          <cell r="A16">
            <v>15</v>
          </cell>
          <cell r="B16" t="str">
            <v>Стрелкова Гертруда Васильевна</v>
          </cell>
        </row>
        <row r="17">
          <cell r="A17">
            <v>16</v>
          </cell>
          <cell r="B17" t="str">
            <v>Субботина Юзефа Матвеевна</v>
          </cell>
        </row>
        <row r="18">
          <cell r="A18">
            <v>17</v>
          </cell>
          <cell r="B18" t="str">
            <v>Сысоева Грета Станиславовна</v>
          </cell>
        </row>
        <row r="19">
          <cell r="A19">
            <v>18</v>
          </cell>
          <cell r="B19" t="str">
            <v>Филатова Нина Антоновна</v>
          </cell>
        </row>
        <row r="20">
          <cell r="A20">
            <v>19</v>
          </cell>
          <cell r="B20" t="str">
            <v>Фомичёва Никки Вениаминовна</v>
          </cell>
        </row>
        <row r="21">
          <cell r="A21">
            <v>20</v>
          </cell>
          <cell r="B21" t="str">
            <v>Шилова Габи Федоровна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</sheetPr>
  <dimension ref="A1:Y118"/>
  <sheetViews>
    <sheetView tabSelected="1" zoomScale="110" zoomScaleNormal="110" workbookViewId="0">
      <selection activeCell="E2" sqref="E2"/>
    </sheetView>
  </sheetViews>
  <sheetFormatPr defaultColWidth="14.42578125" defaultRowHeight="15.75" customHeight="1" x14ac:dyDescent="0.2"/>
  <cols>
    <col min="2" max="2" width="26.42578125" style="14" customWidth="1"/>
    <col min="3" max="3" width="15.28515625" style="14" customWidth="1"/>
    <col min="4" max="4" width="19.28515625" hidden="1" customWidth="1"/>
    <col min="5" max="5" width="18.85546875" style="16" bestFit="1" customWidth="1"/>
    <col min="6" max="6" width="8.28515625" style="3" customWidth="1"/>
    <col min="7" max="7" width="25.42578125" style="3" customWidth="1"/>
    <col min="8" max="8" width="58.140625" hidden="1" customWidth="1"/>
    <col min="9" max="9" width="10.28515625" customWidth="1"/>
    <col min="10" max="10" width="20.42578125" customWidth="1"/>
    <col min="11" max="11" width="33.85546875" customWidth="1"/>
    <col min="12" max="12" width="21.140625" style="4" hidden="1" customWidth="1"/>
    <col min="13" max="13" width="35.7109375" style="4" customWidth="1"/>
    <col min="14" max="14" width="15" style="4" hidden="1" customWidth="1"/>
    <col min="15" max="15" width="32.42578125" style="4" customWidth="1"/>
    <col min="16" max="16" width="39.7109375" style="4" hidden="1" customWidth="1"/>
    <col min="17" max="17" width="40" style="4" customWidth="1"/>
    <col min="18" max="18" width="15.7109375" style="4" hidden="1" customWidth="1"/>
    <col min="19" max="19" width="34" style="4" customWidth="1"/>
    <col min="20" max="20" width="21.85546875" style="4" hidden="1" customWidth="1"/>
    <col min="21" max="21" width="34" style="4" customWidth="1"/>
    <col min="22" max="22" width="21" style="4" hidden="1" customWidth="1"/>
    <col min="23" max="23" width="34" style="4" customWidth="1"/>
    <col min="24" max="24" width="18.85546875" style="4" hidden="1" customWidth="1"/>
  </cols>
  <sheetData>
    <row r="1" spans="1:25" ht="15.75" customHeight="1" x14ac:dyDescent="0.2">
      <c r="A1" s="32" t="s">
        <v>96</v>
      </c>
      <c r="B1" s="11" t="s">
        <v>100</v>
      </c>
      <c r="C1" s="11" t="s">
        <v>83</v>
      </c>
      <c r="D1" s="6" t="s">
        <v>83</v>
      </c>
      <c r="E1" s="6" t="s">
        <v>84</v>
      </c>
      <c r="F1" s="12" t="s">
        <v>85</v>
      </c>
      <c r="G1" s="12" t="s">
        <v>86</v>
      </c>
      <c r="H1" s="6" t="s">
        <v>86</v>
      </c>
      <c r="I1" s="6" t="s">
        <v>87</v>
      </c>
      <c r="J1" s="6" t="s">
        <v>88</v>
      </c>
      <c r="K1" s="6" t="s">
        <v>89</v>
      </c>
      <c r="L1" s="7" t="s">
        <v>89</v>
      </c>
      <c r="M1" s="7" t="s">
        <v>90</v>
      </c>
      <c r="N1" s="8" t="s">
        <v>90</v>
      </c>
      <c r="O1" s="8" t="s">
        <v>91</v>
      </c>
      <c r="P1" s="8" t="s">
        <v>91</v>
      </c>
      <c r="Q1" s="8" t="s">
        <v>92</v>
      </c>
      <c r="R1" s="8" t="s">
        <v>92</v>
      </c>
      <c r="S1" s="8" t="s">
        <v>93</v>
      </c>
      <c r="T1" s="8" t="s">
        <v>93</v>
      </c>
      <c r="U1" s="8" t="s">
        <v>94</v>
      </c>
      <c r="V1" s="8" t="s">
        <v>94</v>
      </c>
      <c r="W1" s="8" t="s">
        <v>95</v>
      </c>
      <c r="X1" s="31" t="s">
        <v>95</v>
      </c>
      <c r="Y1" s="1" t="s">
        <v>0</v>
      </c>
    </row>
    <row r="2" spans="1:25" ht="15" x14ac:dyDescent="0.25">
      <c r="A2">
        <v>1</v>
      </c>
      <c r="B2" s="11">
        <v>1</v>
      </c>
      <c r="C2" s="11">
        <f>LOOKUP(D2,[1]PlanEvent!B$2:B$21,[1]PlanEvent!A$2:A$21)</f>
        <v>1</v>
      </c>
      <c r="D2" s="28" t="s">
        <v>23</v>
      </c>
      <c r="E2" s="27">
        <v>44643</v>
      </c>
      <c r="F2" s="5">
        <v>2</v>
      </c>
      <c r="G2" s="5">
        <f>LOOKUP(H2,Activity!$B$2:$B$31,Activity!$A$2:$A$31)</f>
        <v>27</v>
      </c>
      <c r="H2" s="29" t="s">
        <v>1</v>
      </c>
      <c r="I2" s="10">
        <v>1</v>
      </c>
      <c r="J2" s="34">
        <v>0.375</v>
      </c>
      <c r="K2" s="2">
        <f>LOOKUP(L2,[2]Moderators!B$2:B$22,[2]Moderators!A$2:A$22)</f>
        <v>19</v>
      </c>
      <c r="L2" s="26" t="s">
        <v>42</v>
      </c>
      <c r="M2" s="26">
        <f>LOOKUP(N2,[3]Jury!B$2:B$11,[3]Jury!A$2:A$11)</f>
        <v>3</v>
      </c>
      <c r="N2" t="s">
        <v>70</v>
      </c>
      <c r="O2">
        <f>LOOKUP(P2,[3]Jury!B$2:B$11,[3]Jury!A$2:A$11)</f>
        <v>9</v>
      </c>
      <c r="P2" s="36" t="s">
        <v>63</v>
      </c>
      <c r="Q2">
        <f>LOOKUP(R2,[3]Jury!B$2:B$11,[3]Jury!A$2:A$11)</f>
        <v>2</v>
      </c>
      <c r="R2" t="s">
        <v>66</v>
      </c>
      <c r="S2">
        <f>LOOKUP(T2,[3]Jury!B$2:B$11,[3]Jury!A$2:A$11)</f>
        <v>8</v>
      </c>
      <c r="T2" t="s">
        <v>64</v>
      </c>
      <c r="U2">
        <f>LOOKUP(V2,[3]Jury!B$2:B$11,[3]Jury!A$2:A$11)</f>
        <v>3</v>
      </c>
      <c r="V2" t="s">
        <v>70</v>
      </c>
      <c r="W2" t="s">
        <v>99</v>
      </c>
      <c r="X2" t="s">
        <v>73</v>
      </c>
    </row>
    <row r="3" spans="1:25" ht="15" x14ac:dyDescent="0.25">
      <c r="A3">
        <v>2</v>
      </c>
      <c r="B3" s="11">
        <v>1</v>
      </c>
      <c r="C3" s="11">
        <f>LOOKUP(D3,[1]PlanEvent!B$2:B$21,[1]PlanEvent!A$2:A$21)</f>
        <v>1</v>
      </c>
      <c r="D3" s="28" t="s">
        <v>23</v>
      </c>
      <c r="E3" s="27">
        <v>44643</v>
      </c>
      <c r="F3" s="5">
        <v>2</v>
      </c>
      <c r="G3" s="5">
        <f>LOOKUP(H3,Activity!$B$2:$B$31,Activity!$A$2:$A$31)</f>
        <v>4</v>
      </c>
      <c r="H3" s="29" t="s">
        <v>2</v>
      </c>
      <c r="I3" s="10">
        <v>2</v>
      </c>
      <c r="J3" s="34">
        <v>0.44791666666666669</v>
      </c>
      <c r="K3" s="2">
        <f>LOOKUP(L3,[2]Moderators!B$2:B$22,[2]Moderators!A$2:A$22)</f>
        <v>15</v>
      </c>
      <c r="L3" s="26" t="s">
        <v>43</v>
      </c>
      <c r="M3" s="26">
        <f>LOOKUP(N3,[3]Jury!B$2:B$11,[3]Jury!A$2:A$11)</f>
        <v>7</v>
      </c>
      <c r="N3" t="s">
        <v>71</v>
      </c>
      <c r="O3">
        <f>LOOKUP(P3,[3]Jury!B$2:B$11,[3]Jury!A$2:A$11)</f>
        <v>8</v>
      </c>
      <c r="P3" s="36" t="s">
        <v>64</v>
      </c>
      <c r="Q3">
        <f>LOOKUP(R3,[3]Jury!B$2:B$11,[3]Jury!A$2:A$11)</f>
        <v>4</v>
      </c>
      <c r="R3" t="s">
        <v>67</v>
      </c>
      <c r="S3">
        <f>LOOKUP(T3,[3]Jury!B$2:B$11,[3]Jury!A$2:A$11)</f>
        <v>6</v>
      </c>
      <c r="T3" t="s">
        <v>65</v>
      </c>
      <c r="U3">
        <f>LOOKUP(V3,[3]Jury!B$2:B$11,[3]Jury!A$2:A$11)</f>
        <v>7</v>
      </c>
      <c r="V3" t="s">
        <v>71</v>
      </c>
      <c r="W3" t="s">
        <v>99</v>
      </c>
      <c r="X3" t="s">
        <v>73</v>
      </c>
    </row>
    <row r="4" spans="1:25" ht="15" x14ac:dyDescent="0.25">
      <c r="A4">
        <v>3</v>
      </c>
      <c r="B4" s="11">
        <v>1</v>
      </c>
      <c r="C4" s="11">
        <f>LOOKUP(D4,[1]PlanEvent!B$2:B$21,[1]PlanEvent!A$2:A$21)</f>
        <v>1</v>
      </c>
      <c r="D4" s="28" t="s">
        <v>23</v>
      </c>
      <c r="E4" s="27">
        <v>44643</v>
      </c>
      <c r="F4" s="5">
        <v>2</v>
      </c>
      <c r="G4" s="5">
        <f>LOOKUP(H4,Activity!$B$2:$B$31,Activity!$A$2:$A$31)</f>
        <v>26</v>
      </c>
      <c r="H4" s="29" t="s">
        <v>3</v>
      </c>
      <c r="I4" s="10">
        <v>2</v>
      </c>
      <c r="J4" s="34">
        <v>0.52083333333333337</v>
      </c>
      <c r="K4" s="2">
        <f>LOOKUP(L4,[2]Moderators!B$2:B$22,[2]Moderators!A$2:A$22)</f>
        <v>1</v>
      </c>
      <c r="L4" s="26" t="s">
        <v>44</v>
      </c>
      <c r="M4" s="26">
        <f>LOOKUP(N4,[3]Jury!B$2:B$11,[3]Jury!A$2:A$11)</f>
        <v>5</v>
      </c>
      <c r="N4" t="s">
        <v>72</v>
      </c>
      <c r="O4">
        <f>LOOKUP(P4,[3]Jury!B$2:B$11,[3]Jury!A$2:A$11)</f>
        <v>6</v>
      </c>
      <c r="P4" s="36" t="s">
        <v>65</v>
      </c>
      <c r="Q4">
        <f>LOOKUP(R4,[3]Jury!B$2:B$11,[3]Jury!A$2:A$11)</f>
        <v>9</v>
      </c>
      <c r="R4" t="s">
        <v>68</v>
      </c>
      <c r="S4">
        <f>LOOKUP(T4,[3]Jury!B$2:B$11,[3]Jury!A$2:A$11)</f>
        <v>2</v>
      </c>
      <c r="T4" t="s">
        <v>66</v>
      </c>
      <c r="U4">
        <f>LOOKUP(V4,[3]Jury!B$2:B$11,[3]Jury!A$2:A$11)</f>
        <v>5</v>
      </c>
      <c r="V4" t="s">
        <v>72</v>
      </c>
      <c r="W4" t="s">
        <v>99</v>
      </c>
      <c r="X4" t="s">
        <v>73</v>
      </c>
    </row>
    <row r="5" spans="1:25" ht="15" x14ac:dyDescent="0.25">
      <c r="A5">
        <v>4</v>
      </c>
      <c r="B5" s="13">
        <v>2</v>
      </c>
      <c r="C5" s="11">
        <f>LOOKUP(D5,[1]PlanEvent!B$2:B$21,[1]PlanEvent!A$2:A$21)</f>
        <v>2</v>
      </c>
      <c r="D5" t="s">
        <v>24</v>
      </c>
      <c r="E5" s="27">
        <v>44650</v>
      </c>
      <c r="F5" s="5">
        <v>2</v>
      </c>
      <c r="G5" s="5">
        <f>LOOKUP(H5,Activity!$B$2:$B$31,Activity!$A$2:$A$31)</f>
        <v>14</v>
      </c>
      <c r="H5" s="29" t="s">
        <v>4</v>
      </c>
      <c r="I5" s="10">
        <v>1</v>
      </c>
      <c r="J5" s="34">
        <v>0.375</v>
      </c>
      <c r="K5" s="2">
        <f>LOOKUP(L5,[2]Moderators!B$2:B$22,[2]Moderators!A$2:A$22)</f>
        <v>18</v>
      </c>
      <c r="L5" s="26" t="s">
        <v>45</v>
      </c>
      <c r="M5" s="26">
        <f>LOOKUP(N5,[3]Jury!B$2:B$11,[3]Jury!A$2:A$11)</f>
        <v>6</v>
      </c>
      <c r="N5" t="s">
        <v>65</v>
      </c>
      <c r="O5">
        <f>LOOKUP(P5,[3]Jury!B$2:B$11,[3]Jury!A$2:A$11)</f>
        <v>2</v>
      </c>
      <c r="P5" s="36" t="s">
        <v>66</v>
      </c>
      <c r="Q5">
        <f>LOOKUP(R5,[3]Jury!B$2:B$11,[3]Jury!A$2:A$11)</f>
        <v>9</v>
      </c>
      <c r="R5" t="s">
        <v>68</v>
      </c>
      <c r="S5">
        <f>LOOKUP(T5,[3]Jury!B$2:B$11,[3]Jury!A$2:A$11)</f>
        <v>4</v>
      </c>
      <c r="T5" t="s">
        <v>67</v>
      </c>
      <c r="U5">
        <f>LOOKUP(V5,[3]Jury!B$2:B$11,[3]Jury!A$2:A$11)</f>
        <v>4</v>
      </c>
      <c r="V5" t="s">
        <v>67</v>
      </c>
      <c r="W5">
        <f>LOOKUP(X5,[4]Participants!B$2:B$21,[4]Participants!A$2:A$21)</f>
        <v>20</v>
      </c>
      <c r="X5" t="s">
        <v>74</v>
      </c>
    </row>
    <row r="6" spans="1:25" ht="15" x14ac:dyDescent="0.25">
      <c r="A6">
        <v>5</v>
      </c>
      <c r="B6" s="13">
        <v>2</v>
      </c>
      <c r="C6" s="11">
        <f>LOOKUP(D6,[1]PlanEvent!B$2:B$21,[1]PlanEvent!A$2:A$21)</f>
        <v>2</v>
      </c>
      <c r="D6" t="s">
        <v>24</v>
      </c>
      <c r="E6" s="27">
        <v>44650</v>
      </c>
      <c r="F6" s="5">
        <v>2</v>
      </c>
      <c r="G6" s="5">
        <f>LOOKUP(H6,Activity!$B$2:$B$31,Activity!$A$2:$A$31)</f>
        <v>15</v>
      </c>
      <c r="H6" s="29" t="s">
        <v>5</v>
      </c>
      <c r="I6" s="10">
        <v>2</v>
      </c>
      <c r="J6" s="34">
        <v>0.44791666666666669</v>
      </c>
      <c r="K6" s="2">
        <f>LOOKUP(L6,[2]Moderators!B$2:B$22,[2]Moderators!A$2:A$22)</f>
        <v>11</v>
      </c>
      <c r="L6" s="26" t="s">
        <v>46</v>
      </c>
      <c r="M6" s="26">
        <f>LOOKUP(N6,[3]Jury!B$2:B$11,[3]Jury!A$2:A$11)</f>
        <v>2</v>
      </c>
      <c r="N6" t="s">
        <v>66</v>
      </c>
      <c r="O6">
        <f>LOOKUP(P6,[3]Jury!B$2:B$11,[3]Jury!A$2:A$11)</f>
        <v>4</v>
      </c>
      <c r="P6" s="36" t="s">
        <v>67</v>
      </c>
      <c r="Q6" t="s">
        <v>99</v>
      </c>
      <c r="R6" t="s">
        <v>68</v>
      </c>
      <c r="S6">
        <f>LOOKUP(T6,[3]Jury!B$2:B$11,[3]Jury!A$2:A$11)</f>
        <v>9</v>
      </c>
      <c r="T6" t="s">
        <v>68</v>
      </c>
      <c r="U6">
        <f>LOOKUP(V6,[3]Jury!B$2:B$11,[3]Jury!A$2:A$11)</f>
        <v>9</v>
      </c>
      <c r="V6" t="s">
        <v>68</v>
      </c>
      <c r="W6">
        <f>LOOKUP(X6,[4]Participants!B$2:B$21,[4]Participants!A$2:A$21)</f>
        <v>20</v>
      </c>
      <c r="X6" t="s">
        <v>74</v>
      </c>
    </row>
    <row r="7" spans="1:25" ht="15" x14ac:dyDescent="0.25">
      <c r="A7">
        <v>6</v>
      </c>
      <c r="B7" s="13">
        <v>2</v>
      </c>
      <c r="C7" s="11">
        <f>LOOKUP(D7,[1]PlanEvent!B$2:B$21,[1]PlanEvent!A$2:A$21)</f>
        <v>2</v>
      </c>
      <c r="D7" t="s">
        <v>24</v>
      </c>
      <c r="E7" s="27">
        <v>44650</v>
      </c>
      <c r="F7" s="5">
        <v>2</v>
      </c>
      <c r="G7" s="5">
        <f>LOOKUP(H7,Activity!$B$2:$B$31,Activity!$A$2:$A$31)</f>
        <v>13</v>
      </c>
      <c r="H7" s="29" t="s">
        <v>6</v>
      </c>
      <c r="I7" s="10">
        <v>2</v>
      </c>
      <c r="J7" s="34">
        <v>0.52083333333333337</v>
      </c>
      <c r="K7" s="2">
        <f>LOOKUP(L7,[2]Moderators!B$2:B$22,[2]Moderators!A$2:A$22)</f>
        <v>13</v>
      </c>
      <c r="L7" s="26" t="s">
        <v>47</v>
      </c>
      <c r="M7" s="26">
        <f>LOOKUP(N7,[3]Jury!B$2:B$11,[3]Jury!A$2:A$11)</f>
        <v>4</v>
      </c>
      <c r="N7" t="s">
        <v>67</v>
      </c>
      <c r="O7">
        <f>LOOKUP(P7,[3]Jury!B$2:B$11,[3]Jury!A$2:A$11)</f>
        <v>9</v>
      </c>
      <c r="P7" s="36" t="s">
        <v>68</v>
      </c>
      <c r="Q7">
        <f>LOOKUP(R7,[3]Jury!B$2:B$11,[3]Jury!A$2:A$11)</f>
        <v>10</v>
      </c>
      <c r="R7" t="s">
        <v>69</v>
      </c>
      <c r="S7" t="s">
        <v>99</v>
      </c>
      <c r="T7" t="s">
        <v>68</v>
      </c>
      <c r="U7">
        <f>LOOKUP(V7,[3]Jury!B$2:B$11,[3]Jury!A$2:A$11)</f>
        <v>9</v>
      </c>
      <c r="V7" t="s">
        <v>68</v>
      </c>
      <c r="W7">
        <f>LOOKUP(X7,[4]Participants!B$2:B$21,[4]Participants!A$2:A$21)</f>
        <v>20</v>
      </c>
      <c r="X7" t="s">
        <v>74</v>
      </c>
    </row>
    <row r="8" spans="1:25" ht="15" x14ac:dyDescent="0.25">
      <c r="A8">
        <v>7</v>
      </c>
      <c r="B8" s="13">
        <v>3</v>
      </c>
      <c r="C8" s="11">
        <f>LOOKUP(D8,[1]PlanEvent!B$2:B$21,[1]PlanEvent!A$2:A$21)</f>
        <v>9</v>
      </c>
      <c r="D8" t="s">
        <v>25</v>
      </c>
      <c r="E8" s="27">
        <v>44680</v>
      </c>
      <c r="F8" s="5">
        <v>3</v>
      </c>
      <c r="G8" s="5">
        <f>LOOKUP(H8,Activity!$B$2:$B$31,Activity!$A$2:$A$31)</f>
        <v>6</v>
      </c>
      <c r="H8" s="32" t="s">
        <v>7</v>
      </c>
      <c r="I8" s="10">
        <v>1</v>
      </c>
      <c r="J8" s="34">
        <v>0.375</v>
      </c>
      <c r="K8" s="2">
        <f>LOOKUP(L8,[2]Moderators!B$2:B$22,[2]Moderators!A$2:A$22)</f>
        <v>7</v>
      </c>
      <c r="L8" s="26" t="s">
        <v>48</v>
      </c>
      <c r="M8" s="26">
        <f>LOOKUP(N8,[3]Jury!B$2:B$11,[3]Jury!A$2:A$11)</f>
        <v>10</v>
      </c>
      <c r="N8" t="s">
        <v>69</v>
      </c>
      <c r="O8">
        <f>LOOKUP(P8,[3]Jury!B$2:B$11,[3]Jury!A$2:A$11)</f>
        <v>10</v>
      </c>
      <c r="P8" s="36" t="s">
        <v>69</v>
      </c>
      <c r="Q8">
        <f>LOOKUP(R8,[3]Jury!B$2:B$11,[3]Jury!A$2:A$11)</f>
        <v>8</v>
      </c>
      <c r="R8" t="s">
        <v>64</v>
      </c>
      <c r="S8">
        <f>LOOKUP(T8,[3]Jury!B$2:B$11,[3]Jury!A$2:A$11)</f>
        <v>10</v>
      </c>
      <c r="T8" t="s">
        <v>69</v>
      </c>
      <c r="U8">
        <f>LOOKUP(V8,[3]Jury!B$2:B$11,[3]Jury!A$2:A$11)</f>
        <v>4</v>
      </c>
      <c r="V8" t="s">
        <v>67</v>
      </c>
      <c r="W8">
        <f>LOOKUP(X8,[4]Participants!B$2:B$21,[4]Participants!A$2:A$21)</f>
        <v>11</v>
      </c>
      <c r="X8" t="s">
        <v>75</v>
      </c>
    </row>
    <row r="9" spans="1:25" ht="15" x14ac:dyDescent="0.25">
      <c r="A9">
        <v>8</v>
      </c>
      <c r="B9" s="13">
        <v>3</v>
      </c>
      <c r="C9" s="11">
        <f>LOOKUP(D9,[1]PlanEvent!B$2:B$21,[1]PlanEvent!A$2:A$21)</f>
        <v>9</v>
      </c>
      <c r="D9" t="s">
        <v>25</v>
      </c>
      <c r="E9" s="27">
        <v>44680</v>
      </c>
      <c r="F9" s="5">
        <v>3</v>
      </c>
      <c r="G9" s="5">
        <f>LOOKUP(H9,Activity!$B$2:$B$31,Activity!$A$2:$A$31)</f>
        <v>8</v>
      </c>
      <c r="H9" s="29" t="s">
        <v>11</v>
      </c>
      <c r="I9" s="10">
        <v>2</v>
      </c>
      <c r="J9" s="34">
        <v>0.44791666666666669</v>
      </c>
      <c r="K9" s="2">
        <f>LOOKUP(L9,[2]Moderators!B$2:B$22,[2]Moderators!A$2:A$22)</f>
        <v>20</v>
      </c>
      <c r="L9" s="26" t="s">
        <v>49</v>
      </c>
      <c r="M9" s="26">
        <f>LOOKUP(N9,[3]Jury!B$2:B$11,[3]Jury!A$2:A$11)</f>
        <v>3</v>
      </c>
      <c r="N9" t="s">
        <v>70</v>
      </c>
      <c r="O9">
        <f>LOOKUP(P9,[3]Jury!B$2:B$11,[3]Jury!A$2:A$11)</f>
        <v>3</v>
      </c>
      <c r="P9" s="36" t="s">
        <v>70</v>
      </c>
      <c r="Q9">
        <f>LOOKUP(R9,[3]Jury!B$2:B$11,[3]Jury!A$2:A$11)</f>
        <v>6</v>
      </c>
      <c r="R9" t="s">
        <v>65</v>
      </c>
      <c r="S9">
        <f>LOOKUP(T9,[3]Jury!B$2:B$11,[3]Jury!A$2:A$11)</f>
        <v>3</v>
      </c>
      <c r="T9" t="s">
        <v>70</v>
      </c>
      <c r="U9">
        <f>LOOKUP(V9,[3]Jury!B$2:B$11,[3]Jury!A$2:A$11)</f>
        <v>9</v>
      </c>
      <c r="V9" t="s">
        <v>68</v>
      </c>
      <c r="W9">
        <f>LOOKUP(X9,[4]Participants!B$2:B$21,[4]Participants!A$2:A$21)</f>
        <v>11</v>
      </c>
      <c r="X9" t="s">
        <v>75</v>
      </c>
    </row>
    <row r="10" spans="1:25" ht="15" x14ac:dyDescent="0.25">
      <c r="A10">
        <v>9</v>
      </c>
      <c r="B10" s="13">
        <v>3</v>
      </c>
      <c r="C10" s="11">
        <f>LOOKUP(D10,[1]PlanEvent!B$2:B$21,[1]PlanEvent!A$2:A$21)</f>
        <v>9</v>
      </c>
      <c r="D10" t="s">
        <v>25</v>
      </c>
      <c r="E10" s="27">
        <v>44680</v>
      </c>
      <c r="F10" s="5">
        <v>3</v>
      </c>
      <c r="G10" s="5">
        <f>LOOKUP(H10,Activity!$B$2:$B$31,Activity!$A$2:$A$31)</f>
        <v>1</v>
      </c>
      <c r="H10" s="29" t="s">
        <v>9</v>
      </c>
      <c r="I10" s="10">
        <v>2</v>
      </c>
      <c r="J10" s="34">
        <v>0.52083333333333337</v>
      </c>
      <c r="K10" s="2">
        <f>LOOKUP(L10,[2]Moderators!B$2:B$22,[2]Moderators!A$2:A$22)</f>
        <v>16</v>
      </c>
      <c r="L10" s="26" t="s">
        <v>50</v>
      </c>
      <c r="M10" s="26">
        <f>LOOKUP(N10,[3]Jury!B$2:B$11,[3]Jury!A$2:A$11)</f>
        <v>7</v>
      </c>
      <c r="N10" t="s">
        <v>71</v>
      </c>
      <c r="O10">
        <f>LOOKUP(P10,[3]Jury!B$2:B$11,[3]Jury!A$2:A$11)</f>
        <v>7</v>
      </c>
      <c r="P10" s="36" t="s">
        <v>71</v>
      </c>
      <c r="Q10">
        <f>LOOKUP(R10,[3]Jury!B$2:B$11,[3]Jury!A$2:A$11)</f>
        <v>2</v>
      </c>
      <c r="R10" t="s">
        <v>66</v>
      </c>
      <c r="S10">
        <f>LOOKUP(T10,[3]Jury!B$2:B$11,[3]Jury!A$2:A$11)</f>
        <v>7</v>
      </c>
      <c r="T10" t="s">
        <v>71</v>
      </c>
      <c r="U10" t="s">
        <v>99</v>
      </c>
      <c r="V10" t="s">
        <v>68</v>
      </c>
      <c r="W10">
        <f>LOOKUP(X10,[4]Participants!B$2:B$21,[4]Participants!A$2:A$21)</f>
        <v>11</v>
      </c>
      <c r="X10" t="s">
        <v>75</v>
      </c>
    </row>
    <row r="11" spans="1:25" ht="15" x14ac:dyDescent="0.25">
      <c r="A11">
        <v>10</v>
      </c>
      <c r="B11" s="11">
        <v>4</v>
      </c>
      <c r="C11" s="11">
        <f>LOOKUP(D11,[1]PlanEvent!B$2:B$21,[1]PlanEvent!A$2:A$21)</f>
        <v>10</v>
      </c>
      <c r="D11" t="s">
        <v>26</v>
      </c>
      <c r="E11" s="27">
        <v>45113</v>
      </c>
      <c r="F11" s="5">
        <v>2</v>
      </c>
      <c r="G11" s="5">
        <f>LOOKUP(H11,Activity!$B$2:$B$31,Activity!$A$2:$A$31)</f>
        <v>7</v>
      </c>
      <c r="H11" s="29" t="s">
        <v>10</v>
      </c>
      <c r="I11" s="10">
        <v>1</v>
      </c>
      <c r="J11" s="34">
        <v>0.375</v>
      </c>
      <c r="K11" s="2">
        <f>LOOKUP(L11,[2]Moderators!B$2:B$22,[2]Moderators!A$2:A$22)</f>
        <v>8</v>
      </c>
      <c r="L11" s="26" t="s">
        <v>51</v>
      </c>
      <c r="M11" s="26">
        <f>LOOKUP(N11,[3]Jury!B$2:B$11,[3]Jury!A$2:A$11)</f>
        <v>8</v>
      </c>
      <c r="N11" t="s">
        <v>64</v>
      </c>
      <c r="O11">
        <f>LOOKUP(P11,[3]Jury!B$2:B$11,[3]Jury!A$2:A$11)</f>
        <v>3</v>
      </c>
      <c r="P11" s="36" t="s">
        <v>70</v>
      </c>
      <c r="Q11">
        <f>LOOKUP(R11,[3]Jury!B$2:B$11,[3]Jury!A$2:A$11)</f>
        <v>2</v>
      </c>
      <c r="R11" t="s">
        <v>66</v>
      </c>
      <c r="S11">
        <f>LOOKUP(T11,[3]Jury!B$2:B$11,[3]Jury!A$2:A$11)</f>
        <v>7</v>
      </c>
      <c r="T11" t="s">
        <v>71</v>
      </c>
      <c r="U11">
        <f>LOOKUP(V11,[3]Jury!B$2:B$11,[3]Jury!A$2:A$11)</f>
        <v>3</v>
      </c>
      <c r="V11" t="s">
        <v>70</v>
      </c>
      <c r="W11" t="s">
        <v>99</v>
      </c>
      <c r="X11" t="s">
        <v>76</v>
      </c>
    </row>
    <row r="12" spans="1:25" ht="15" x14ac:dyDescent="0.25">
      <c r="A12">
        <v>11</v>
      </c>
      <c r="B12" s="11">
        <v>4</v>
      </c>
      <c r="C12" s="11">
        <f>LOOKUP(D12,[1]PlanEvent!B$2:B$21,[1]PlanEvent!A$2:A$21)</f>
        <v>10</v>
      </c>
      <c r="D12" t="s">
        <v>26</v>
      </c>
      <c r="E12" s="27">
        <v>45113</v>
      </c>
      <c r="F12" s="5">
        <v>2</v>
      </c>
      <c r="G12" s="5">
        <f>LOOKUP(H12,Activity!$B$2:$B$31,Activity!$A$2:$A$31)</f>
        <v>3</v>
      </c>
      <c r="H12" s="29" t="s">
        <v>8</v>
      </c>
      <c r="I12" s="10">
        <v>1</v>
      </c>
      <c r="J12" s="34">
        <v>0.44791666666666669</v>
      </c>
      <c r="K12" s="2">
        <f>LOOKUP(L12,[2]Moderators!B$2:B$22,[2]Moderators!A$2:A$22)</f>
        <v>9</v>
      </c>
      <c r="L12" s="26" t="s">
        <v>52</v>
      </c>
      <c r="M12" s="26">
        <f>LOOKUP(N12,[3]Jury!B$2:B$11,[3]Jury!A$2:A$11)</f>
        <v>6</v>
      </c>
      <c r="N12" t="s">
        <v>65</v>
      </c>
      <c r="O12">
        <f>LOOKUP(P12,[3]Jury!B$2:B$11,[3]Jury!A$2:A$11)</f>
        <v>7</v>
      </c>
      <c r="P12" s="36" t="s">
        <v>71</v>
      </c>
      <c r="Q12">
        <f>LOOKUP(R12,[3]Jury!B$2:B$11,[3]Jury!A$2:A$11)</f>
        <v>2</v>
      </c>
      <c r="R12" t="s">
        <v>66</v>
      </c>
      <c r="S12">
        <f>LOOKUP(T12,[3]Jury!B$2:B$11,[3]Jury!A$2:A$11)</f>
        <v>4</v>
      </c>
      <c r="T12" t="s">
        <v>67</v>
      </c>
      <c r="U12">
        <f>LOOKUP(V12,[3]Jury!B$2:B$11,[3]Jury!A$2:A$11)</f>
        <v>7</v>
      </c>
      <c r="V12" t="s">
        <v>71</v>
      </c>
      <c r="W12" t="s">
        <v>99</v>
      </c>
      <c r="X12" t="s">
        <v>76</v>
      </c>
    </row>
    <row r="13" spans="1:25" ht="15" x14ac:dyDescent="0.25">
      <c r="A13">
        <v>12</v>
      </c>
      <c r="B13" s="11">
        <v>4</v>
      </c>
      <c r="C13" s="11">
        <f>LOOKUP(D13,[1]PlanEvent!B$2:B$21,[1]PlanEvent!A$2:A$21)</f>
        <v>10</v>
      </c>
      <c r="D13" t="s">
        <v>26</v>
      </c>
      <c r="E13" s="27">
        <v>45113</v>
      </c>
      <c r="F13" s="5">
        <v>2</v>
      </c>
      <c r="G13" s="5">
        <f>LOOKUP(H13,Activity!$B$2:$B$31,Activity!$A$2:$A$31)</f>
        <v>23</v>
      </c>
      <c r="H13" s="29" t="s">
        <v>12</v>
      </c>
      <c r="I13" s="10">
        <v>2</v>
      </c>
      <c r="J13" s="34">
        <v>0.52083333333333337</v>
      </c>
      <c r="K13" s="2">
        <f>LOOKUP(L13,[2]Moderators!B$2:B$22,[2]Moderators!A$2:A$22)</f>
        <v>2</v>
      </c>
      <c r="L13" s="26" t="s">
        <v>53</v>
      </c>
      <c r="M13" s="26">
        <f>LOOKUP(N13,[3]Jury!B$2:B$11,[3]Jury!A$2:A$11)</f>
        <v>2</v>
      </c>
      <c r="N13" t="s">
        <v>66</v>
      </c>
      <c r="O13">
        <f>LOOKUP(P13,[3]Jury!B$2:B$11,[3]Jury!A$2:A$11)</f>
        <v>5</v>
      </c>
      <c r="P13" s="36" t="s">
        <v>72</v>
      </c>
      <c r="Q13">
        <f>LOOKUP(R13,[3]Jury!B$2:B$11,[3]Jury!A$2:A$11)</f>
        <v>4</v>
      </c>
      <c r="R13" t="s">
        <v>67</v>
      </c>
      <c r="S13" t="s">
        <v>99</v>
      </c>
      <c r="T13" t="s">
        <v>68</v>
      </c>
      <c r="U13">
        <f>LOOKUP(V13,[3]Jury!B$2:B$11,[3]Jury!A$2:A$11)</f>
        <v>5</v>
      </c>
      <c r="V13" t="s">
        <v>72</v>
      </c>
      <c r="W13" t="s">
        <v>99</v>
      </c>
      <c r="X13" t="s">
        <v>76</v>
      </c>
    </row>
    <row r="14" spans="1:25" ht="15" x14ac:dyDescent="0.25">
      <c r="A14">
        <v>13</v>
      </c>
      <c r="B14" s="11">
        <v>5</v>
      </c>
      <c r="C14" s="11">
        <f>LOOKUP(D14,[1]PlanEvent!B$2:B$21,[1]PlanEvent!A$2:A$21)</f>
        <v>12</v>
      </c>
      <c r="D14" t="s">
        <v>27</v>
      </c>
      <c r="E14" s="27">
        <v>45026</v>
      </c>
      <c r="F14" s="5">
        <v>3</v>
      </c>
      <c r="G14" s="5">
        <f>LOOKUP(H14,Activity!$B$2:$B$31,Activity!$A$2:$A$31)</f>
        <v>12</v>
      </c>
      <c r="H14" s="29" t="s">
        <v>13</v>
      </c>
      <c r="I14" s="10">
        <v>1</v>
      </c>
      <c r="J14" s="34">
        <v>0.375</v>
      </c>
      <c r="K14" s="2">
        <f>LOOKUP(L14,[2]Moderators!B$2:B$22,[2]Moderators!A$2:A$22)</f>
        <v>6</v>
      </c>
      <c r="L14" s="26" t="s">
        <v>54</v>
      </c>
      <c r="M14" s="26">
        <f>LOOKUP(N14,[3]Jury!B$2:B$11,[3]Jury!A$2:A$11)</f>
        <v>3</v>
      </c>
      <c r="N14" t="s">
        <v>70</v>
      </c>
      <c r="O14" t="s">
        <v>99</v>
      </c>
      <c r="P14" s="36" t="s">
        <v>72</v>
      </c>
      <c r="Q14">
        <f>LOOKUP(R14,[3]Jury!B$2:B$11,[3]Jury!A$2:A$11)</f>
        <v>9</v>
      </c>
      <c r="R14" t="s">
        <v>68</v>
      </c>
      <c r="S14">
        <f>LOOKUP(T14,[3]Jury!B$2:B$11,[3]Jury!A$2:A$11)</f>
        <v>9</v>
      </c>
      <c r="T14" t="s">
        <v>68</v>
      </c>
      <c r="U14">
        <f>LOOKUP(V14,[3]Jury!B$2:B$11,[3]Jury!A$2:A$11)</f>
        <v>5</v>
      </c>
      <c r="V14" t="s">
        <v>72</v>
      </c>
      <c r="W14" t="s">
        <v>99</v>
      </c>
      <c r="X14" t="s">
        <v>76</v>
      </c>
    </row>
    <row r="15" spans="1:25" ht="15" x14ac:dyDescent="0.25">
      <c r="A15">
        <v>14</v>
      </c>
      <c r="B15" s="11" t="str">
        <f>REPT(B14,1)</f>
        <v>5</v>
      </c>
      <c r="C15" s="11">
        <f>LOOKUP(D15,[1]PlanEvent!B$2:B$21,[1]PlanEvent!A$2:A$21)</f>
        <v>12</v>
      </c>
      <c r="D15" t="s">
        <v>27</v>
      </c>
      <c r="E15" s="27">
        <v>45026</v>
      </c>
      <c r="F15" s="5">
        <v>3</v>
      </c>
      <c r="G15" s="5">
        <f>LOOKUP(H15,Activity!$B$2:$B$31,Activity!$A$2:$A$31)</f>
        <v>16</v>
      </c>
      <c r="H15" s="29" t="s">
        <v>14</v>
      </c>
      <c r="I15" s="10">
        <v>2</v>
      </c>
      <c r="J15" s="34">
        <v>0.44791666666666669</v>
      </c>
      <c r="K15" s="2">
        <f>LOOKUP(L15,[2]Moderators!B$2:B$22,[2]Moderators!A$2:A$22)</f>
        <v>21</v>
      </c>
      <c r="L15" s="26" t="s">
        <v>55</v>
      </c>
      <c r="M15" s="26">
        <f>LOOKUP(N15,[3]Jury!B$2:B$11,[3]Jury!A$2:A$11)</f>
        <v>7</v>
      </c>
      <c r="N15" t="s">
        <v>71</v>
      </c>
      <c r="O15">
        <f>LOOKUP(P15,[3]Jury!B$2:B$11,[3]Jury!A$2:A$11)</f>
        <v>4</v>
      </c>
      <c r="P15" s="36" t="s">
        <v>67</v>
      </c>
      <c r="Q15">
        <f>LOOKUP(R15,[3]Jury!B$2:B$11,[3]Jury!A$2:A$11)</f>
        <v>9</v>
      </c>
      <c r="R15" t="s">
        <v>68</v>
      </c>
      <c r="S15">
        <f>LOOKUP(T15,[3]Jury!B$2:B$11,[3]Jury!A$2:A$11)</f>
        <v>9</v>
      </c>
      <c r="T15" t="s">
        <v>68</v>
      </c>
      <c r="U15">
        <f>LOOKUP(V15,[3]Jury!B$2:B$11,[3]Jury!A$2:A$11)</f>
        <v>3</v>
      </c>
      <c r="V15" t="s">
        <v>70</v>
      </c>
      <c r="W15">
        <f>LOOKUP(X15,[4]Participants!B$2:B$21,[4]Participants!A$2:A$21)</f>
        <v>19</v>
      </c>
      <c r="X15" t="s">
        <v>77</v>
      </c>
    </row>
    <row r="16" spans="1:25" ht="15" x14ac:dyDescent="0.25">
      <c r="A16">
        <v>15</v>
      </c>
      <c r="B16" s="11" t="str">
        <f>REPT(B15,1)</f>
        <v>5</v>
      </c>
      <c r="C16" s="11">
        <f>LOOKUP(D16,[1]PlanEvent!B$2:B$21,[1]PlanEvent!A$2:A$21)</f>
        <v>12</v>
      </c>
      <c r="D16" t="s">
        <v>27</v>
      </c>
      <c r="E16" s="27">
        <v>45026</v>
      </c>
      <c r="F16" s="5">
        <v>3</v>
      </c>
      <c r="G16" s="5">
        <f>LOOKUP(H16,Activity!$B$2:$B$31,Activity!$A$2:$A$31)</f>
        <v>29</v>
      </c>
      <c r="H16" s="29" t="s">
        <v>15</v>
      </c>
      <c r="I16" s="10">
        <v>3</v>
      </c>
      <c r="J16" s="34">
        <v>0.52083333333333337</v>
      </c>
      <c r="K16" s="2">
        <f>LOOKUP(L16,[2]Moderators!B$2:B$22,[2]Moderators!A$2:A$22)</f>
        <v>12</v>
      </c>
      <c r="L16" s="26" t="s">
        <v>56</v>
      </c>
      <c r="M16" s="26">
        <f>LOOKUP(N16,[3]Jury!B$2:B$11,[3]Jury!A$2:A$11)</f>
        <v>5</v>
      </c>
      <c r="N16" t="s">
        <v>72</v>
      </c>
      <c r="O16">
        <f>LOOKUP(P16,[3]Jury!B$2:B$11,[3]Jury!A$2:A$11)</f>
        <v>9</v>
      </c>
      <c r="P16" s="36" t="s">
        <v>68</v>
      </c>
      <c r="Q16" t="s">
        <v>99</v>
      </c>
      <c r="R16" t="s">
        <v>68</v>
      </c>
      <c r="S16">
        <f>LOOKUP(T16,[3]Jury!B$2:B$11,[3]Jury!A$2:A$11)</f>
        <v>9</v>
      </c>
      <c r="T16" t="s">
        <v>68</v>
      </c>
      <c r="U16">
        <f>LOOKUP(V16,[3]Jury!B$2:B$11,[3]Jury!A$2:A$11)</f>
        <v>7</v>
      </c>
      <c r="V16" t="s">
        <v>71</v>
      </c>
      <c r="W16">
        <f>LOOKUP(X16,[4]Participants!B$2:B$21,[4]Participants!A$2:A$21)</f>
        <v>19</v>
      </c>
      <c r="X16" t="s">
        <v>77</v>
      </c>
    </row>
    <row r="17" spans="1:24" ht="15" x14ac:dyDescent="0.25">
      <c r="A17">
        <v>16</v>
      </c>
      <c r="B17" s="11">
        <v>6</v>
      </c>
      <c r="C17" s="11">
        <f>LOOKUP(D17,[1]PlanEvent!B$2:B$21,[1]PlanEvent!A$2:A$21)</f>
        <v>19</v>
      </c>
      <c r="D17" t="s">
        <v>28</v>
      </c>
      <c r="E17" s="27">
        <v>45231</v>
      </c>
      <c r="F17" s="5">
        <v>2</v>
      </c>
      <c r="G17" s="5">
        <f>LOOKUP(H17,Activity!$B$2:$B$31,Activity!$A$2:$A$31)</f>
        <v>19</v>
      </c>
      <c r="H17" s="29" t="s">
        <v>16</v>
      </c>
      <c r="I17" s="10">
        <v>1</v>
      </c>
      <c r="J17" s="34">
        <v>0.375</v>
      </c>
      <c r="K17" s="2">
        <f>LOOKUP(L17,[2]Moderators!B$2:B$22,[2]Moderators!A$2:A$22)</f>
        <v>4</v>
      </c>
      <c r="L17" s="26" t="s">
        <v>57</v>
      </c>
      <c r="M17" s="26">
        <f>LOOKUP(N17,[3]Jury!B$2:B$11,[3]Jury!A$2:A$11)</f>
        <v>10</v>
      </c>
      <c r="N17" t="s">
        <v>69</v>
      </c>
      <c r="O17">
        <f>LOOKUP(P17,[3]Jury!B$2:B$11,[3]Jury!A$2:A$11)</f>
        <v>4</v>
      </c>
      <c r="P17" s="36" t="s">
        <v>67</v>
      </c>
      <c r="Q17">
        <f>LOOKUP(R17,[3]Jury!B$2:B$11,[3]Jury!A$2:A$11)</f>
        <v>10</v>
      </c>
      <c r="R17" t="s">
        <v>69</v>
      </c>
      <c r="S17">
        <f>LOOKUP(T17,[3]Jury!B$2:B$11,[3]Jury!A$2:A$11)</f>
        <v>10</v>
      </c>
      <c r="T17" t="s">
        <v>69</v>
      </c>
      <c r="U17">
        <f>LOOKUP(V17,[3]Jury!B$2:B$11,[3]Jury!A$2:A$11)</f>
        <v>5</v>
      </c>
      <c r="V17" t="s">
        <v>72</v>
      </c>
      <c r="W17">
        <f>LOOKUP(X17,[4]Participants!B$2:B$21,[4]Participants!A$2:A$21)</f>
        <v>19</v>
      </c>
      <c r="X17" t="s">
        <v>77</v>
      </c>
    </row>
    <row r="18" spans="1:24" ht="15" x14ac:dyDescent="0.25">
      <c r="A18">
        <v>17</v>
      </c>
      <c r="B18" s="11" t="str">
        <f>REPT(B17,1)</f>
        <v>6</v>
      </c>
      <c r="C18" s="11">
        <f>LOOKUP(D18,[1]PlanEvent!B$2:B$21,[1]PlanEvent!A$2:A$21)</f>
        <v>19</v>
      </c>
      <c r="D18" t="s">
        <v>28</v>
      </c>
      <c r="E18" s="27">
        <v>45231</v>
      </c>
      <c r="F18" s="5">
        <v>2</v>
      </c>
      <c r="G18" s="5">
        <f>LOOKUP(H18,Activity!$B$2:$B$31,Activity!$A$2:$A$31)</f>
        <v>10</v>
      </c>
      <c r="H18" s="29" t="s">
        <v>32</v>
      </c>
      <c r="I18" s="10">
        <v>1</v>
      </c>
      <c r="J18" s="34">
        <v>0.44791666666666669</v>
      </c>
      <c r="K18" s="2">
        <f>LOOKUP(L18,[2]Moderators!B$2:B$22,[2]Moderators!A$2:A$22)</f>
        <v>14</v>
      </c>
      <c r="L18" s="26" t="s">
        <v>58</v>
      </c>
      <c r="M18" s="26">
        <f>LOOKUP(N18,[3]Jury!B$2:B$11,[3]Jury!A$2:A$11)</f>
        <v>3</v>
      </c>
      <c r="N18" t="s">
        <v>70</v>
      </c>
      <c r="O18">
        <f>LOOKUP(P18,[3]Jury!B$2:B$11,[3]Jury!A$2:A$11)</f>
        <v>9</v>
      </c>
      <c r="P18" s="36" t="s">
        <v>68</v>
      </c>
      <c r="Q18">
        <f>LOOKUP(R18,[3]Jury!B$2:B$11,[3]Jury!A$2:A$11)</f>
        <v>10</v>
      </c>
      <c r="R18" t="s">
        <v>69</v>
      </c>
      <c r="S18">
        <f>LOOKUP(T18,[3]Jury!B$2:B$11,[3]Jury!A$2:A$11)</f>
        <v>3</v>
      </c>
      <c r="T18" t="s">
        <v>70</v>
      </c>
      <c r="U18">
        <f>LOOKUP(V18,[3]Jury!B$2:B$11,[3]Jury!A$2:A$11)</f>
        <v>5</v>
      </c>
      <c r="V18" t="s">
        <v>72</v>
      </c>
      <c r="W18">
        <f>LOOKUP(X18,[4]Participants!B$2:B$21,[4]Participants!A$2:A$21)</f>
        <v>19</v>
      </c>
      <c r="X18" t="s">
        <v>77</v>
      </c>
    </row>
    <row r="19" spans="1:24" ht="15" x14ac:dyDescent="0.25">
      <c r="A19">
        <v>18</v>
      </c>
      <c r="B19" s="11" t="str">
        <f t="shared" ref="B19:B20" si="0">REPT(B18,1)</f>
        <v>6</v>
      </c>
      <c r="C19" s="11">
        <f>LOOKUP(D19,[1]PlanEvent!B$2:B$21,[1]PlanEvent!A$2:A$21)</f>
        <v>19</v>
      </c>
      <c r="D19" t="s">
        <v>28</v>
      </c>
      <c r="E19" s="27">
        <v>45231</v>
      </c>
      <c r="F19" s="5">
        <v>2</v>
      </c>
      <c r="G19" s="5">
        <f>LOOKUP(H19,Activity!$B$2:$B$31,Activity!$A$2:$A$31)</f>
        <v>28</v>
      </c>
      <c r="H19" s="29" t="s">
        <v>33</v>
      </c>
      <c r="I19" s="10">
        <v>1</v>
      </c>
      <c r="J19" s="34">
        <v>0.52083333333333337</v>
      </c>
      <c r="K19" s="2">
        <f>LOOKUP(L19,[2]Moderators!B$2:B$22,[2]Moderators!A$2:A$22)</f>
        <v>17</v>
      </c>
      <c r="L19" s="26" t="s">
        <v>59</v>
      </c>
      <c r="M19" s="26">
        <f>LOOKUP(N19,[3]Jury!B$2:B$11,[3]Jury!A$2:A$11)</f>
        <v>7</v>
      </c>
      <c r="N19" t="s">
        <v>71</v>
      </c>
      <c r="O19" t="s">
        <v>99</v>
      </c>
      <c r="P19" s="36" t="s">
        <v>67</v>
      </c>
      <c r="Q19">
        <f>LOOKUP(R19,[3]Jury!B$2:B$11,[3]Jury!A$2:A$11)</f>
        <v>10</v>
      </c>
      <c r="R19" t="s">
        <v>69</v>
      </c>
      <c r="S19">
        <f>LOOKUP(T19,[3]Jury!B$2:B$11,[3]Jury!A$2:A$11)</f>
        <v>3</v>
      </c>
      <c r="T19" t="s">
        <v>70</v>
      </c>
      <c r="U19">
        <f>LOOKUP(V19,[3]Jury!B$2:B$11,[3]Jury!A$2:A$11)</f>
        <v>4</v>
      </c>
      <c r="V19" t="s">
        <v>67</v>
      </c>
      <c r="W19">
        <f>LOOKUP(X19,[4]Participants!B$2:B$21,[4]Participants!A$2:A$21)</f>
        <v>1</v>
      </c>
      <c r="X19" t="s">
        <v>78</v>
      </c>
    </row>
    <row r="20" spans="1:24" ht="15" x14ac:dyDescent="0.25">
      <c r="A20">
        <v>19</v>
      </c>
      <c r="B20" s="11" t="str">
        <f t="shared" si="0"/>
        <v>6</v>
      </c>
      <c r="C20" s="11">
        <f>LOOKUP(D20,[1]PlanEvent!B$2:B$21,[1]PlanEvent!A$2:A$21)</f>
        <v>19</v>
      </c>
      <c r="D20" t="s">
        <v>28</v>
      </c>
      <c r="E20" s="27">
        <v>45231</v>
      </c>
      <c r="F20" s="5">
        <v>2</v>
      </c>
      <c r="G20" s="5">
        <f>LOOKUP(H20,Activity!$B$2:$B$31,Activity!$A$2:$A$31)</f>
        <v>28</v>
      </c>
      <c r="H20" s="29" t="s">
        <v>33</v>
      </c>
      <c r="I20" s="10">
        <v>1</v>
      </c>
      <c r="J20" s="34">
        <v>0.52083333333333337</v>
      </c>
      <c r="K20" s="2">
        <f>LOOKUP(L20,[2]Moderators!B$2:B$22,[2]Moderators!A$2:A$22)</f>
        <v>17</v>
      </c>
      <c r="L20" s="26" t="s">
        <v>59</v>
      </c>
      <c r="M20" s="26">
        <f>LOOKUP(N20,[3]Jury!B$2:B$11,[3]Jury!A$2:A$11)</f>
        <v>7</v>
      </c>
      <c r="N20" t="s">
        <v>71</v>
      </c>
      <c r="O20">
        <f>LOOKUP(P20,[3]Jury!B$2:B$11,[3]Jury!A$2:A$11)</f>
        <v>9</v>
      </c>
      <c r="P20" s="36" t="s">
        <v>68</v>
      </c>
      <c r="Q20">
        <f>LOOKUP(R20,[3]Jury!B$2:B$11,[3]Jury!A$2:A$11)</f>
        <v>2</v>
      </c>
      <c r="R20" t="s">
        <v>66</v>
      </c>
      <c r="S20">
        <f>LOOKUP(T20,[3]Jury!B$2:B$11,[3]Jury!A$2:A$11)</f>
        <v>8</v>
      </c>
      <c r="T20" t="s">
        <v>64</v>
      </c>
      <c r="U20">
        <f>LOOKUP(V20,[3]Jury!B$2:B$11,[3]Jury!A$2:A$11)</f>
        <v>9</v>
      </c>
      <c r="V20" t="s">
        <v>68</v>
      </c>
      <c r="W20">
        <f>LOOKUP(X20,[4]Participants!B$2:B$21,[4]Participants!A$2:A$21)</f>
        <v>1</v>
      </c>
      <c r="X20" t="s">
        <v>78</v>
      </c>
    </row>
    <row r="21" spans="1:24" ht="15" x14ac:dyDescent="0.25">
      <c r="A21">
        <v>20</v>
      </c>
      <c r="B21" s="11">
        <v>7</v>
      </c>
      <c r="C21" s="11">
        <f>LOOKUP(D21,[1]PlanEvent!B$2:B$21,[1]PlanEvent!A$2:A$21)</f>
        <v>20</v>
      </c>
      <c r="D21" t="s">
        <v>29</v>
      </c>
      <c r="E21" s="27">
        <v>44654</v>
      </c>
      <c r="F21" s="5">
        <v>2</v>
      </c>
      <c r="G21" s="5">
        <f>LOOKUP(H21,Activity!$B$2:$B$31,Activity!$A$2:$A$31)</f>
        <v>17</v>
      </c>
      <c r="H21" s="29" t="s">
        <v>34</v>
      </c>
      <c r="I21" s="10">
        <v>1</v>
      </c>
      <c r="J21" s="34">
        <v>0.375</v>
      </c>
      <c r="K21" s="2">
        <f>LOOKUP(L21,[2]Moderators!B$2:B$22,[2]Moderators!A$2:A$22)</f>
        <v>3</v>
      </c>
      <c r="L21" s="26" t="s">
        <v>60</v>
      </c>
      <c r="M21" s="26">
        <f>LOOKUP(N21,[3]Jury!B$2:B$11,[3]Jury!A$2:A$11)</f>
        <v>6</v>
      </c>
      <c r="N21" t="s">
        <v>65</v>
      </c>
      <c r="O21" t="s">
        <v>99</v>
      </c>
      <c r="P21" s="36" t="s">
        <v>68</v>
      </c>
      <c r="Q21" t="s">
        <v>99</v>
      </c>
      <c r="R21" t="s">
        <v>67</v>
      </c>
      <c r="S21" t="s">
        <v>99</v>
      </c>
      <c r="T21" t="s">
        <v>65</v>
      </c>
      <c r="U21" t="s">
        <v>99</v>
      </c>
      <c r="V21" t="s">
        <v>68</v>
      </c>
      <c r="W21">
        <f>LOOKUP(X21,[4]Participants!B$2:B$21,[4]Participants!A$2:A$21)</f>
        <v>1</v>
      </c>
      <c r="X21" t="s">
        <v>78</v>
      </c>
    </row>
    <row r="22" spans="1:24" ht="15" x14ac:dyDescent="0.25">
      <c r="A22">
        <v>21</v>
      </c>
      <c r="B22" s="11" t="str">
        <f>REPT(B21,1)</f>
        <v>7</v>
      </c>
      <c r="C22" s="11">
        <f>LOOKUP(D22,[1]PlanEvent!B$2:B$21,[1]PlanEvent!A$2:A$21)</f>
        <v>20</v>
      </c>
      <c r="D22" t="s">
        <v>29</v>
      </c>
      <c r="E22" s="27">
        <v>44654</v>
      </c>
      <c r="F22" s="5">
        <v>2</v>
      </c>
      <c r="G22" s="5">
        <f>LOOKUP(H22,Activity!$B$2:$B$31,Activity!$A$2:$A$31)</f>
        <v>24</v>
      </c>
      <c r="H22" s="29" t="s">
        <v>35</v>
      </c>
      <c r="I22" s="10">
        <v>1</v>
      </c>
      <c r="J22" s="34">
        <v>0.44791666666666669</v>
      </c>
      <c r="K22" s="2">
        <f>LOOKUP(L22,[2]Moderators!B$2:B$22,[2]Moderators!A$2:A$22)</f>
        <v>5</v>
      </c>
      <c r="L22" s="26" t="s">
        <v>61</v>
      </c>
      <c r="M22" s="26">
        <f>LOOKUP(N22,[3]Jury!B$2:B$11,[3]Jury!A$2:A$11)</f>
        <v>2</v>
      </c>
      <c r="N22" t="s">
        <v>66</v>
      </c>
      <c r="O22">
        <f>LOOKUP(P22,[3]Jury!B$2:B$11,[3]Jury!A$2:A$11)</f>
        <v>10</v>
      </c>
      <c r="P22" s="36" t="s">
        <v>69</v>
      </c>
      <c r="Q22">
        <f>LOOKUP(R22,[3]Jury!B$2:B$11,[3]Jury!A$2:A$11)</f>
        <v>9</v>
      </c>
      <c r="R22" t="s">
        <v>68</v>
      </c>
      <c r="S22">
        <f>LOOKUP(T22,[3]Jury!B$2:B$11,[3]Jury!A$2:A$11)</f>
        <v>2</v>
      </c>
      <c r="T22" t="s">
        <v>66</v>
      </c>
      <c r="U22">
        <f>LOOKUP(V22,[3]Jury!B$2:B$11,[3]Jury!A$2:A$11)</f>
        <v>9</v>
      </c>
      <c r="V22" t="s">
        <v>68</v>
      </c>
      <c r="W22">
        <f>LOOKUP(X22,[4]Participants!B$2:B$21,[4]Participants!A$2:A$21)</f>
        <v>1</v>
      </c>
      <c r="X22" t="s">
        <v>78</v>
      </c>
    </row>
    <row r="23" spans="1:24" ht="15" x14ac:dyDescent="0.25">
      <c r="A23">
        <v>22</v>
      </c>
      <c r="B23" s="11" t="str">
        <f t="shared" ref="B23:B24" si="1">REPT(B22,1)</f>
        <v>7</v>
      </c>
      <c r="C23" s="11">
        <f>LOOKUP(D23,[1]PlanEvent!B$2:B$21,[1]PlanEvent!A$2:A$21)</f>
        <v>20</v>
      </c>
      <c r="D23" t="s">
        <v>29</v>
      </c>
      <c r="E23" s="27">
        <v>44654</v>
      </c>
      <c r="F23" s="5">
        <v>2</v>
      </c>
      <c r="G23" s="5">
        <f>LOOKUP(H23,Activity!$B$2:$B$31,Activity!$A$2:$A$31)</f>
        <v>5</v>
      </c>
      <c r="H23" s="29" t="s">
        <v>36</v>
      </c>
      <c r="I23" s="10">
        <v>2</v>
      </c>
      <c r="J23" s="34">
        <v>0.52083333333333337</v>
      </c>
      <c r="K23" s="2">
        <f>LOOKUP(L23,[2]Moderators!B$2:B$22,[2]Moderators!A$2:A$22)</f>
        <v>10</v>
      </c>
      <c r="L23" s="26" t="s">
        <v>62</v>
      </c>
      <c r="M23" s="26">
        <f>LOOKUP(N23,[3]Jury!B$2:B$11,[3]Jury!A$2:A$11)</f>
        <v>4</v>
      </c>
      <c r="N23" t="s">
        <v>67</v>
      </c>
      <c r="O23">
        <f>LOOKUP(P23,[3]Jury!B$2:B$11,[3]Jury!A$2:A$11)</f>
        <v>3</v>
      </c>
      <c r="P23" s="36" t="s">
        <v>70</v>
      </c>
      <c r="Q23">
        <f>LOOKUP(R23,[3]Jury!B$2:B$11,[3]Jury!A$2:A$11)</f>
        <v>9</v>
      </c>
      <c r="R23" t="s">
        <v>68</v>
      </c>
      <c r="S23">
        <f>LOOKUP(T23,[3]Jury!B$2:B$11,[3]Jury!A$2:A$11)</f>
        <v>2</v>
      </c>
      <c r="T23" t="s">
        <v>66</v>
      </c>
      <c r="U23">
        <f>LOOKUP(V23,[3]Jury!B$2:B$11,[3]Jury!A$2:A$11)</f>
        <v>9</v>
      </c>
      <c r="V23" t="s">
        <v>68</v>
      </c>
      <c r="W23">
        <f>LOOKUP(X23,[4]Participants!B$2:B$21,[4]Participants!A$2:A$21)</f>
        <v>1</v>
      </c>
      <c r="X23" t="s">
        <v>78</v>
      </c>
    </row>
    <row r="24" spans="1:24" ht="15" x14ac:dyDescent="0.25">
      <c r="A24">
        <v>23</v>
      </c>
      <c r="B24" s="11" t="str">
        <f t="shared" si="1"/>
        <v>7</v>
      </c>
      <c r="C24" s="11">
        <f>LOOKUP(D24,[1]PlanEvent!B$2:B$21,[1]PlanEvent!A$2:A$21)</f>
        <v>20</v>
      </c>
      <c r="D24" t="s">
        <v>29</v>
      </c>
      <c r="E24" s="27">
        <v>44654</v>
      </c>
      <c r="F24" s="5">
        <v>2</v>
      </c>
      <c r="G24" s="5">
        <f>LOOKUP(H24,Activity!$B$2:$B$31,Activity!$A$2:$A$31)</f>
        <v>5</v>
      </c>
      <c r="H24" s="29" t="s">
        <v>36</v>
      </c>
      <c r="I24" s="10">
        <v>2</v>
      </c>
      <c r="J24" s="34">
        <v>0.52083333333333337</v>
      </c>
      <c r="K24" s="2">
        <f>LOOKUP(L24,[2]Moderators!B$2:B$22,[2]Moderators!A$2:A$22)</f>
        <v>10</v>
      </c>
      <c r="L24" s="26" t="s">
        <v>62</v>
      </c>
      <c r="M24" s="26">
        <f>LOOKUP(N24,[3]Jury!B$2:B$11,[3]Jury!A$2:A$11)</f>
        <v>4</v>
      </c>
      <c r="N24" t="s">
        <v>67</v>
      </c>
      <c r="O24">
        <f>LOOKUP(P24,[3]Jury!B$2:B$11,[3]Jury!A$2:A$11)</f>
        <v>3</v>
      </c>
      <c r="P24" s="36" t="s">
        <v>70</v>
      </c>
      <c r="Q24">
        <f>LOOKUP(R24,[3]Jury!B$2:B$11,[3]Jury!A$2:A$11)</f>
        <v>9</v>
      </c>
      <c r="R24" t="s">
        <v>68</v>
      </c>
      <c r="S24">
        <f>LOOKUP(T24,[3]Jury!B$2:B$11,[3]Jury!A$2:A$11)</f>
        <v>2</v>
      </c>
      <c r="T24" t="s">
        <v>66</v>
      </c>
      <c r="U24">
        <f>LOOKUP(V24,[3]Jury!B$2:B$11,[3]Jury!A$2:A$11)</f>
        <v>4</v>
      </c>
      <c r="V24" t="s">
        <v>67</v>
      </c>
      <c r="W24">
        <f>LOOKUP(X24,[4]Participants!B$2:B$21,[4]Participants!A$2:A$21)</f>
        <v>17</v>
      </c>
      <c r="X24" t="s">
        <v>79</v>
      </c>
    </row>
    <row r="25" spans="1:24" ht="15" x14ac:dyDescent="0.25">
      <c r="A25">
        <v>24</v>
      </c>
      <c r="B25" s="13">
        <v>8</v>
      </c>
      <c r="C25" s="11">
        <f>LOOKUP(D25,[1]PlanEvent!B$2:B$21,[1]PlanEvent!A$2:A$21)</f>
        <v>17</v>
      </c>
      <c r="D25" t="s">
        <v>30</v>
      </c>
      <c r="E25" s="27">
        <v>45223</v>
      </c>
      <c r="F25" s="5">
        <v>1</v>
      </c>
      <c r="G25" s="5">
        <f>LOOKUP(H25,Activity!$B$2:$B$31,Activity!$A$2:$A$31)</f>
        <v>18</v>
      </c>
      <c r="H25" s="29" t="s">
        <v>17</v>
      </c>
      <c r="I25" s="10">
        <v>1</v>
      </c>
      <c r="J25" s="34">
        <v>0.375</v>
      </c>
      <c r="K25" s="2">
        <f>LOOKUP(L25,[2]Moderators!B$2:B$22,[2]Moderators!A$2:A$22)</f>
        <v>15</v>
      </c>
      <c r="L25" s="26" t="s">
        <v>43</v>
      </c>
      <c r="M25" s="26">
        <f>LOOKUP(N25,[3]Jury!B$2:B$11,[3]Jury!A$2:A$11)</f>
        <v>8</v>
      </c>
      <c r="N25" t="s">
        <v>64</v>
      </c>
      <c r="O25">
        <f>LOOKUP(P25,[3]Jury!B$2:B$11,[3]Jury!A$2:A$11)</f>
        <v>3</v>
      </c>
      <c r="P25" s="36" t="s">
        <v>21</v>
      </c>
      <c r="Q25">
        <f>LOOKUP(R25,[3]Jury!B$2:B$11,[3]Jury!A$2:A$11)</f>
        <v>9</v>
      </c>
      <c r="R25" t="s">
        <v>68</v>
      </c>
      <c r="S25">
        <f>LOOKUP(T25,[3]Jury!B$2:B$11,[3]Jury!A$2:A$11)</f>
        <v>3</v>
      </c>
      <c r="T25" t="s">
        <v>70</v>
      </c>
      <c r="U25">
        <f>LOOKUP(V25,[3]Jury!B$2:B$11,[3]Jury!A$2:A$11)</f>
        <v>9</v>
      </c>
      <c r="V25" t="s">
        <v>68</v>
      </c>
      <c r="W25">
        <f>LOOKUP(X25,[4]Participants!B$2:B$21,[4]Participants!A$2:A$21)</f>
        <v>17</v>
      </c>
      <c r="X25" t="s">
        <v>79</v>
      </c>
    </row>
    <row r="26" spans="1:24" ht="15" x14ac:dyDescent="0.25">
      <c r="A26">
        <v>25</v>
      </c>
      <c r="B26" s="13" t="str">
        <f>REPT(B25,1)</f>
        <v>8</v>
      </c>
      <c r="C26" s="11">
        <f>LOOKUP(D26,[1]PlanEvent!B$2:B$21,[1]PlanEvent!A$2:A$21)</f>
        <v>17</v>
      </c>
      <c r="D26" t="s">
        <v>30</v>
      </c>
      <c r="E26" s="27">
        <v>45223</v>
      </c>
      <c r="F26" s="5">
        <v>1</v>
      </c>
      <c r="G26" s="5">
        <f>LOOKUP(H26,Activity!$B$2:$B$31,Activity!$A$2:$A$31)</f>
        <v>2</v>
      </c>
      <c r="H26" s="29" t="s">
        <v>18</v>
      </c>
      <c r="I26" s="10">
        <v>1</v>
      </c>
      <c r="J26" s="34">
        <v>0.44791666666666669</v>
      </c>
      <c r="K26" s="2">
        <f>LOOKUP(L26,[2]Moderators!B$2:B$22,[2]Moderators!A$2:A$22)</f>
        <v>1</v>
      </c>
      <c r="L26" s="26" t="s">
        <v>44</v>
      </c>
      <c r="M26" s="26">
        <f>LOOKUP(N26,[3]Jury!B$2:B$11,[3]Jury!A$2:A$11)</f>
        <v>6</v>
      </c>
      <c r="N26" t="s">
        <v>65</v>
      </c>
      <c r="O26">
        <f>LOOKUP(P26,[3]Jury!B$2:B$11,[3]Jury!A$2:A$11)</f>
        <v>9</v>
      </c>
      <c r="P26" s="36" t="s">
        <v>22</v>
      </c>
      <c r="Q26">
        <f>LOOKUP(R26,[3]Jury!B$2:B$11,[3]Jury!A$2:A$11)</f>
        <v>10</v>
      </c>
      <c r="R26" t="s">
        <v>69</v>
      </c>
      <c r="S26">
        <f>LOOKUP(T26,[3]Jury!B$2:B$11,[3]Jury!A$2:A$11)</f>
        <v>7</v>
      </c>
      <c r="T26" t="s">
        <v>71</v>
      </c>
      <c r="U26">
        <f>LOOKUP(V26,[3]Jury!B$2:B$11,[3]Jury!A$2:A$11)</f>
        <v>9</v>
      </c>
      <c r="V26" t="s">
        <v>68</v>
      </c>
      <c r="W26">
        <f>LOOKUP(X26,[4]Participants!B$2:B$21,[4]Participants!A$2:A$21)</f>
        <v>17</v>
      </c>
      <c r="X26" t="s">
        <v>79</v>
      </c>
    </row>
    <row r="27" spans="1:24" ht="15" x14ac:dyDescent="0.25">
      <c r="A27">
        <v>26</v>
      </c>
      <c r="B27" s="13" t="str">
        <f t="shared" ref="B27:B28" si="2">REPT(B26,1)</f>
        <v>8</v>
      </c>
      <c r="C27" s="11">
        <f>LOOKUP(D27,[1]PlanEvent!B$2:B$21,[1]PlanEvent!A$2:A$21)</f>
        <v>17</v>
      </c>
      <c r="D27" t="s">
        <v>30</v>
      </c>
      <c r="E27" s="27">
        <v>45223</v>
      </c>
      <c r="F27" s="5">
        <v>1</v>
      </c>
      <c r="G27" s="5">
        <f>LOOKUP(H27,Activity!$B$2:$B$31,Activity!$A$2:$A$31)</f>
        <v>20</v>
      </c>
      <c r="H27" s="29" t="s">
        <v>19</v>
      </c>
      <c r="I27" s="10">
        <v>1</v>
      </c>
      <c r="J27" s="34">
        <v>0.66666666666666663</v>
      </c>
      <c r="K27" s="2">
        <f>LOOKUP(L27,[2]Moderators!B$2:B$22,[2]Moderators!A$2:A$22)</f>
        <v>18</v>
      </c>
      <c r="L27" s="26" t="s">
        <v>45</v>
      </c>
      <c r="M27" s="26">
        <f>LOOKUP(N27,[3]Jury!B$2:B$11,[3]Jury!A$2:A$11)</f>
        <v>2</v>
      </c>
      <c r="N27" t="s">
        <v>66</v>
      </c>
      <c r="O27" t="s">
        <v>99</v>
      </c>
      <c r="P27" s="36" t="s">
        <v>21</v>
      </c>
      <c r="Q27" t="s">
        <v>99</v>
      </c>
      <c r="R27" t="s">
        <v>69</v>
      </c>
      <c r="S27">
        <f>LOOKUP(T27,[3]Jury!B$2:B$11,[3]Jury!A$2:A$11)</f>
        <v>7</v>
      </c>
      <c r="T27" t="s">
        <v>71</v>
      </c>
      <c r="U27">
        <f>LOOKUP(V27,[3]Jury!B$2:B$11,[3]Jury!A$2:A$11)</f>
        <v>6</v>
      </c>
      <c r="V27" t="s">
        <v>65</v>
      </c>
      <c r="W27">
        <f>LOOKUP(X27,[4]Participants!B$2:B$21,[4]Participants!A$2:A$21)</f>
        <v>5</v>
      </c>
      <c r="X27" t="s">
        <v>80</v>
      </c>
    </row>
    <row r="28" spans="1:24" ht="15" x14ac:dyDescent="0.25">
      <c r="A28">
        <v>27</v>
      </c>
      <c r="B28" s="13" t="str">
        <f t="shared" si="2"/>
        <v>8</v>
      </c>
      <c r="C28" s="11">
        <f>LOOKUP(D28,[1]PlanEvent!B$2:B$21,[1]PlanEvent!A$2:A$21)</f>
        <v>17</v>
      </c>
      <c r="D28" t="s">
        <v>30</v>
      </c>
      <c r="E28" s="27">
        <v>45223</v>
      </c>
      <c r="F28" s="5">
        <v>1</v>
      </c>
      <c r="G28" s="5">
        <f>LOOKUP(H28,Activity!$B$2:$B$31,Activity!$A$2:$A$31)</f>
        <v>20</v>
      </c>
      <c r="H28" s="29" t="s">
        <v>19</v>
      </c>
      <c r="I28" s="10">
        <v>1</v>
      </c>
      <c r="J28" s="34">
        <v>0.66666666666666663</v>
      </c>
      <c r="K28" s="2">
        <f>LOOKUP(L28,[2]Moderators!B$2:B$22,[2]Moderators!A$2:A$22)</f>
        <v>18</v>
      </c>
      <c r="L28" s="26" t="s">
        <v>45</v>
      </c>
      <c r="M28" s="26">
        <f>LOOKUP(N28,[3]Jury!B$2:B$11,[3]Jury!A$2:A$11)</f>
        <v>2</v>
      </c>
      <c r="N28" t="s">
        <v>66</v>
      </c>
      <c r="O28">
        <f>LOOKUP(P28,[3]Jury!B$2:B$11,[3]Jury!A$2:A$11)</f>
        <v>9</v>
      </c>
      <c r="P28" s="36" t="s">
        <v>22</v>
      </c>
      <c r="Q28">
        <f>LOOKUP(R28,[3]Jury!B$2:B$11,[3]Jury!A$2:A$11)</f>
        <v>3</v>
      </c>
      <c r="R28" t="s">
        <v>70</v>
      </c>
      <c r="S28">
        <f>LOOKUP(T28,[3]Jury!B$2:B$11,[3]Jury!A$2:A$11)</f>
        <v>8</v>
      </c>
      <c r="T28" t="s">
        <v>64</v>
      </c>
      <c r="U28">
        <f>LOOKUP(V28,[3]Jury!B$2:B$11,[3]Jury!A$2:A$11)</f>
        <v>2</v>
      </c>
      <c r="V28" t="s">
        <v>66</v>
      </c>
      <c r="W28">
        <f>LOOKUP(X28,[4]Participants!B$2:B$21,[4]Participants!A$2:A$21)</f>
        <v>5</v>
      </c>
      <c r="X28" t="s">
        <v>80</v>
      </c>
    </row>
    <row r="29" spans="1:24" ht="15" x14ac:dyDescent="0.25">
      <c r="A29">
        <v>28</v>
      </c>
      <c r="B29" s="11">
        <v>9</v>
      </c>
      <c r="C29" s="11">
        <f>LOOKUP(D29,[1]PlanEvent!B$2:B$21,[1]PlanEvent!A$2:A$21)</f>
        <v>7</v>
      </c>
      <c r="D29" t="s">
        <v>97</v>
      </c>
      <c r="E29" s="27">
        <v>45166</v>
      </c>
      <c r="F29" s="5">
        <v>3</v>
      </c>
      <c r="G29" s="5">
        <f>LOOKUP(H29,Activity!$B$2:$B$31,Activity!$A$2:$A$31)</f>
        <v>11</v>
      </c>
      <c r="H29" s="29" t="s">
        <v>37</v>
      </c>
      <c r="I29" s="10">
        <v>1</v>
      </c>
      <c r="J29" s="34">
        <v>0.375</v>
      </c>
      <c r="K29" s="2">
        <f>LOOKUP(L29,[2]Moderators!B$2:B$22,[2]Moderators!A$2:A$22)</f>
        <v>7</v>
      </c>
      <c r="L29" s="26" t="s">
        <v>48</v>
      </c>
      <c r="M29" s="26">
        <f>LOOKUP(N29,[3]Jury!B$2:B$11,[3]Jury!A$2:A$11)</f>
        <v>10</v>
      </c>
      <c r="N29" t="s">
        <v>69</v>
      </c>
      <c r="O29">
        <f>LOOKUP(P29,[3]Jury!B$2:B$11,[3]Jury!A$2:A$11)</f>
        <v>9</v>
      </c>
      <c r="P29" s="36" t="s">
        <v>22</v>
      </c>
      <c r="Q29" t="s">
        <v>99</v>
      </c>
      <c r="R29" t="s">
        <v>71</v>
      </c>
      <c r="S29">
        <f>LOOKUP(T29,[3]Jury!B$2:B$11,[3]Jury!A$2:A$11)</f>
        <v>6</v>
      </c>
      <c r="T29" t="s">
        <v>65</v>
      </c>
      <c r="U29">
        <f>LOOKUP(V29,[3]Jury!B$2:B$11,[3]Jury!A$2:A$11)</f>
        <v>4</v>
      </c>
      <c r="V29" t="s">
        <v>67</v>
      </c>
      <c r="W29">
        <f>LOOKUP(X29,[4]Participants!B$2:B$21,[4]Participants!A$2:A$21)</f>
        <v>5</v>
      </c>
      <c r="X29" t="s">
        <v>80</v>
      </c>
    </row>
    <row r="30" spans="1:24" ht="15" x14ac:dyDescent="0.25">
      <c r="A30">
        <v>29</v>
      </c>
      <c r="B30" s="11" t="str">
        <f>REPT(B29,1)</f>
        <v>9</v>
      </c>
      <c r="C30" s="11">
        <f>LOOKUP(D30,[1]PlanEvent!B$2:B$21,[1]PlanEvent!A$2:A$21)</f>
        <v>8</v>
      </c>
      <c r="D30" t="s">
        <v>31</v>
      </c>
      <c r="E30" s="27">
        <v>45166</v>
      </c>
      <c r="F30" s="5">
        <v>3</v>
      </c>
      <c r="G30" s="5">
        <f>LOOKUP(H30,Activity!$B$2:$B$31,Activity!$A$2:$A$31)</f>
        <v>30</v>
      </c>
      <c r="H30" s="29" t="s">
        <v>38</v>
      </c>
      <c r="I30" s="10">
        <v>2</v>
      </c>
      <c r="J30" s="34">
        <v>0.44791666666666669</v>
      </c>
      <c r="K30" s="2">
        <f>LOOKUP(L30,[2]Moderators!B$2:B$22,[2]Moderators!A$2:A$22)</f>
        <v>20</v>
      </c>
      <c r="L30" s="26" t="s">
        <v>49</v>
      </c>
      <c r="M30" s="26">
        <f>LOOKUP(N30,[3]Jury!B$2:B$11,[3]Jury!A$2:A$11)</f>
        <v>3</v>
      </c>
      <c r="N30" t="s">
        <v>70</v>
      </c>
      <c r="O30">
        <f>LOOKUP(P30,[3]Jury!B$2:B$11,[3]Jury!A$2:A$11)</f>
        <v>10</v>
      </c>
      <c r="P30" s="36" t="s">
        <v>69</v>
      </c>
      <c r="Q30">
        <f>LOOKUP(R30,[3]Jury!B$2:B$11,[3]Jury!A$2:A$11)</f>
        <v>7</v>
      </c>
      <c r="R30" t="s">
        <v>71</v>
      </c>
      <c r="S30">
        <f>LOOKUP(T30,[3]Jury!B$2:B$11,[3]Jury!A$2:A$11)</f>
        <v>2</v>
      </c>
      <c r="T30" t="s">
        <v>66</v>
      </c>
      <c r="U30">
        <f>LOOKUP(V30,[3]Jury!B$2:B$11,[3]Jury!A$2:A$11)</f>
        <v>4</v>
      </c>
      <c r="V30" t="s">
        <v>67</v>
      </c>
      <c r="W30">
        <f>LOOKUP(X30,[4]Participants!B$2:B$21,[4]Participants!A$2:A$21)</f>
        <v>5</v>
      </c>
      <c r="X30" t="s">
        <v>80</v>
      </c>
    </row>
    <row r="31" spans="1:24" ht="23.25" x14ac:dyDescent="0.25">
      <c r="A31">
        <v>30</v>
      </c>
      <c r="B31" s="11" t="str">
        <f t="shared" ref="B31:B32" si="3">REPT(B30,1)</f>
        <v>9</v>
      </c>
      <c r="C31" s="11">
        <f>LOOKUP(D31,[1]PlanEvent!B$2:B$21,[1]PlanEvent!A$2:A$21)</f>
        <v>8</v>
      </c>
      <c r="D31" t="s">
        <v>31</v>
      </c>
      <c r="E31" s="27">
        <v>45166</v>
      </c>
      <c r="F31" s="5">
        <v>3</v>
      </c>
      <c r="G31" s="5">
        <f>LOOKUP(H31,Activity!$B$2:$B$31,Activity!$A$2:$A$31)</f>
        <v>22</v>
      </c>
      <c r="H31" s="29" t="s">
        <v>39</v>
      </c>
      <c r="I31" s="10">
        <v>2</v>
      </c>
      <c r="J31" s="34">
        <v>0.52083333333333337</v>
      </c>
      <c r="K31" s="2">
        <f>LOOKUP(L31,[2]Moderators!B$2:B$22,[2]Moderators!A$2:A$22)</f>
        <v>16</v>
      </c>
      <c r="L31" s="26" t="s">
        <v>50</v>
      </c>
      <c r="M31" s="26">
        <f>LOOKUP(N31,[3]Jury!B$2:B$11,[3]Jury!A$2:A$11)</f>
        <v>7</v>
      </c>
      <c r="N31" t="s">
        <v>71</v>
      </c>
      <c r="O31">
        <f>LOOKUP(P31,[3]Jury!B$2:B$11,[3]Jury!A$2:A$11)</f>
        <v>3</v>
      </c>
      <c r="P31" s="36" t="s">
        <v>70</v>
      </c>
      <c r="Q31">
        <f>LOOKUP(R31,[3]Jury!B$2:B$11,[3]Jury!A$2:A$11)</f>
        <v>7</v>
      </c>
      <c r="R31" t="s">
        <v>71</v>
      </c>
      <c r="S31">
        <f>LOOKUP(T31,[3]Jury!B$2:B$11,[3]Jury!A$2:A$11)</f>
        <v>2</v>
      </c>
      <c r="T31" t="s">
        <v>66</v>
      </c>
      <c r="U31">
        <f>LOOKUP(V31,[3]Jury!B$2:B$11,[3]Jury!A$2:A$11)</f>
        <v>6</v>
      </c>
      <c r="V31" t="s">
        <v>65</v>
      </c>
      <c r="W31">
        <f>LOOKUP(X31,[4]Participants!B$2:B$21,[4]Participants!A$2:A$21)</f>
        <v>14</v>
      </c>
      <c r="X31" s="9" t="s">
        <v>81</v>
      </c>
    </row>
    <row r="32" spans="1:24" ht="15" x14ac:dyDescent="0.25">
      <c r="A32">
        <v>31</v>
      </c>
      <c r="B32" s="11" t="str">
        <f t="shared" si="3"/>
        <v>9</v>
      </c>
      <c r="C32" s="11">
        <f>LOOKUP(D32,[1]PlanEvent!B$2:B$21,[1]PlanEvent!A$2:A$21)</f>
        <v>8</v>
      </c>
      <c r="D32" t="s">
        <v>31</v>
      </c>
      <c r="E32" s="27">
        <v>45166</v>
      </c>
      <c r="F32" s="5">
        <v>3</v>
      </c>
      <c r="G32" s="5">
        <f>LOOKUP(H32,Activity!$B$2:$B$31,Activity!$A$2:$A$31)</f>
        <v>22</v>
      </c>
      <c r="H32" s="29" t="s">
        <v>39</v>
      </c>
      <c r="I32" s="10">
        <v>2</v>
      </c>
      <c r="J32" s="34">
        <v>0.52083333333333337</v>
      </c>
      <c r="K32" s="2">
        <f>LOOKUP(L32,[2]Moderators!B$2:B$22,[2]Moderators!A$2:A$22)</f>
        <v>16</v>
      </c>
      <c r="L32" s="26" t="s">
        <v>50</v>
      </c>
      <c r="M32" s="26">
        <f>LOOKUP(N32,[3]Jury!B$2:B$11,[3]Jury!A$2:A$11)</f>
        <v>7</v>
      </c>
      <c r="N32" t="s">
        <v>71</v>
      </c>
      <c r="O32">
        <f>LOOKUP(P32,[3]Jury!B$2:B$11,[3]Jury!A$2:A$11)</f>
        <v>3</v>
      </c>
      <c r="P32" s="36" t="s">
        <v>70</v>
      </c>
      <c r="Q32">
        <f>LOOKUP(R32,[3]Jury!B$2:B$11,[3]Jury!A$2:A$11)</f>
        <v>2</v>
      </c>
      <c r="R32" t="s">
        <v>66</v>
      </c>
      <c r="S32">
        <f>LOOKUP(T32,[3]Jury!B$2:B$11,[3]Jury!A$2:A$11)</f>
        <v>6</v>
      </c>
      <c r="T32" t="s">
        <v>65</v>
      </c>
      <c r="U32">
        <f>LOOKUP(V32,[3]Jury!B$2:B$11,[3]Jury!A$2:A$11)</f>
        <v>2</v>
      </c>
      <c r="V32" t="s">
        <v>66</v>
      </c>
      <c r="W32">
        <f>LOOKUP(X32,[4]Participants!B$2:B$21,[4]Participants!A$2:A$21)</f>
        <v>14</v>
      </c>
      <c r="X32" t="s">
        <v>81</v>
      </c>
    </row>
    <row r="33" spans="1:24" ht="15" x14ac:dyDescent="0.25">
      <c r="A33">
        <v>32</v>
      </c>
      <c r="B33" s="11">
        <v>10</v>
      </c>
      <c r="C33" s="11">
        <f>LOOKUP(D33,[1]PlanEvent!B$2:B$21,[1]PlanEvent!A$2:A$21)</f>
        <v>9</v>
      </c>
      <c r="D33" t="s">
        <v>25</v>
      </c>
      <c r="E33" s="27">
        <v>44680</v>
      </c>
      <c r="F33" s="5">
        <v>3</v>
      </c>
      <c r="G33" s="5">
        <f>LOOKUP(H33,Activity!$B$2:$B$31,Activity!$A$2:$A$31)</f>
        <v>9</v>
      </c>
      <c r="H33" s="29" t="s">
        <v>40</v>
      </c>
      <c r="I33" s="10">
        <v>1</v>
      </c>
      <c r="J33" s="34">
        <v>0.375</v>
      </c>
      <c r="K33" s="2">
        <f>LOOKUP(L33,[2]Moderators!B$2:B$22,[2]Moderators!A$2:A$22)</f>
        <v>14</v>
      </c>
      <c r="L33" s="26" t="s">
        <v>58</v>
      </c>
      <c r="M33" s="26">
        <f>LOOKUP(N33,[3]Jury!B$2:B$11,[3]Jury!A$2:A$11)</f>
        <v>8</v>
      </c>
      <c r="N33" t="s">
        <v>64</v>
      </c>
      <c r="O33">
        <f>LOOKUP(P33,[3]Jury!B$2:B$11,[3]Jury!A$2:A$11)</f>
        <v>8</v>
      </c>
      <c r="P33" s="36" t="s">
        <v>64</v>
      </c>
      <c r="Q33" t="s">
        <v>99</v>
      </c>
      <c r="R33" t="s">
        <v>67</v>
      </c>
      <c r="S33">
        <f>LOOKUP(T33,[3]Jury!B$2:B$11,[3]Jury!A$2:A$11)</f>
        <v>2</v>
      </c>
      <c r="T33" t="s">
        <v>66</v>
      </c>
      <c r="U33">
        <f>LOOKUP(V33,[3]Jury!B$2:B$11,[3]Jury!A$2:A$11)</f>
        <v>4</v>
      </c>
      <c r="V33" t="s">
        <v>67</v>
      </c>
      <c r="W33">
        <f>LOOKUP(X33,[4]Participants!B$2:B$21,[4]Participants!A$2:A$21)</f>
        <v>14</v>
      </c>
      <c r="X33" t="s">
        <v>81</v>
      </c>
    </row>
    <row r="34" spans="1:24" ht="15" x14ac:dyDescent="0.25">
      <c r="A34">
        <v>33</v>
      </c>
      <c r="B34" s="11" t="str">
        <f>REPT(B33,1)</f>
        <v>10</v>
      </c>
      <c r="C34" s="11">
        <f>LOOKUP(D34,[1]PlanEvent!B$2:B$21,[1]PlanEvent!A$2:A$21)</f>
        <v>9</v>
      </c>
      <c r="D34" t="s">
        <v>25</v>
      </c>
      <c r="E34" s="27">
        <v>44680</v>
      </c>
      <c r="F34" s="5">
        <v>3</v>
      </c>
      <c r="G34" s="5">
        <f>LOOKUP(H34,Activity!$B$2:$B$31,Activity!$A$2:$A$31)</f>
        <v>25</v>
      </c>
      <c r="H34" s="29" t="s">
        <v>41</v>
      </c>
      <c r="I34" s="10">
        <v>1</v>
      </c>
      <c r="J34" s="34">
        <v>0.44791666666666669</v>
      </c>
      <c r="K34" s="2">
        <f>LOOKUP(L34,[2]Moderators!B$2:B$22,[2]Moderators!A$2:A$22)</f>
        <v>17</v>
      </c>
      <c r="L34" s="26" t="s">
        <v>59</v>
      </c>
      <c r="M34" s="26">
        <f>LOOKUP(N34,[3]Jury!B$2:B$11,[3]Jury!A$2:A$11)</f>
        <v>6</v>
      </c>
      <c r="N34" t="s">
        <v>65</v>
      </c>
      <c r="O34">
        <f>LOOKUP(P34,[3]Jury!B$2:B$11,[3]Jury!A$2:A$11)</f>
        <v>6</v>
      </c>
      <c r="P34" s="36" t="s">
        <v>65</v>
      </c>
      <c r="Q34">
        <f>LOOKUP(R34,[3]Jury!B$2:B$11,[3]Jury!A$2:A$11)</f>
        <v>9</v>
      </c>
      <c r="R34" t="s">
        <v>68</v>
      </c>
      <c r="S34">
        <f>LOOKUP(T34,[3]Jury!B$2:B$11,[3]Jury!A$2:A$11)</f>
        <v>4</v>
      </c>
      <c r="T34" t="s">
        <v>67</v>
      </c>
      <c r="U34">
        <f>LOOKUP(V34,[3]Jury!B$2:B$11,[3]Jury!A$2:A$11)</f>
        <v>4</v>
      </c>
      <c r="V34" t="s">
        <v>67</v>
      </c>
      <c r="W34">
        <f>LOOKUP(X34,[4]Participants!B$2:B$21,[4]Participants!A$2:A$21)</f>
        <v>14</v>
      </c>
      <c r="X34" t="s">
        <v>81</v>
      </c>
    </row>
    <row r="35" spans="1:24" ht="15" x14ac:dyDescent="0.25">
      <c r="A35">
        <v>34</v>
      </c>
      <c r="B35" s="11" t="str">
        <f>REPT(B34,1)</f>
        <v>10</v>
      </c>
      <c r="C35" s="11">
        <f>LOOKUP(D35,[1]PlanEvent!B$2:B$21,[1]PlanEvent!A$2:A$21)</f>
        <v>9</v>
      </c>
      <c r="D35" t="s">
        <v>25</v>
      </c>
      <c r="E35" s="27">
        <v>44680</v>
      </c>
      <c r="F35" s="5">
        <v>3</v>
      </c>
      <c r="G35" s="5">
        <f>LOOKUP(H35,Activity!$B$2:$B$31,Activity!$A$2:$A$31)</f>
        <v>21</v>
      </c>
      <c r="H35" s="30" t="s">
        <v>20</v>
      </c>
      <c r="I35" s="21">
        <v>2</v>
      </c>
      <c r="J35" s="35">
        <v>0.52083333333333337</v>
      </c>
      <c r="K35" s="2">
        <f>LOOKUP(L35,[2]Moderators!B$2:B$22,[2]Moderators!A$2:A$22)</f>
        <v>3</v>
      </c>
      <c r="L35" s="26" t="s">
        <v>60</v>
      </c>
      <c r="M35" s="26">
        <f>LOOKUP(N35,[3]Jury!B$2:B$11,[3]Jury!A$2:A$11)</f>
        <v>2</v>
      </c>
      <c r="N35" t="s">
        <v>66</v>
      </c>
      <c r="O35" t="s">
        <v>99</v>
      </c>
      <c r="P35" s="36" t="s">
        <v>65</v>
      </c>
      <c r="Q35">
        <f>LOOKUP(R35,[3]Jury!B$2:B$11,[3]Jury!A$2:A$11)</f>
        <v>9</v>
      </c>
      <c r="R35" t="s">
        <v>68</v>
      </c>
      <c r="S35">
        <f>LOOKUP(T35,[3]Jury!B$2:B$11,[3]Jury!A$2:A$11)</f>
        <v>4</v>
      </c>
      <c r="T35" t="s">
        <v>67</v>
      </c>
      <c r="U35" t="s">
        <v>99</v>
      </c>
      <c r="V35" t="s">
        <v>69</v>
      </c>
      <c r="W35">
        <f>LOOKUP(X35,[4]Participants!B$2:B$21,[4]Participants!A$2:A$21)</f>
        <v>6</v>
      </c>
      <c r="X35" t="s">
        <v>82</v>
      </c>
    </row>
    <row r="36" spans="1:24" ht="12.75" x14ac:dyDescent="0.2">
      <c r="B36" s="17"/>
      <c r="C36" s="17"/>
      <c r="D36" s="18"/>
      <c r="E36" s="19"/>
      <c r="F36" s="20"/>
      <c r="H36" s="2"/>
      <c r="I36" s="2"/>
      <c r="J36" s="24"/>
      <c r="K36" s="24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:24" ht="12.75" x14ac:dyDescent="0.2">
      <c r="B37" s="22"/>
      <c r="C37" s="22"/>
      <c r="H37" s="2"/>
      <c r="I37" s="2"/>
      <c r="J37" s="24"/>
      <c r="K37" s="24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:24" ht="12.75" x14ac:dyDescent="0.2">
      <c r="B38" s="22"/>
      <c r="C38" s="22"/>
      <c r="H38" s="2"/>
      <c r="I38" s="2"/>
      <c r="J38" s="2"/>
      <c r="K38" s="2"/>
      <c r="R38"/>
      <c r="S38"/>
      <c r="T38"/>
      <c r="U38"/>
      <c r="V38"/>
      <c r="W38"/>
      <c r="X38"/>
    </row>
    <row r="39" spans="1:24" ht="15" x14ac:dyDescent="0.25">
      <c r="B39" s="22"/>
      <c r="C39" s="22"/>
      <c r="D39" s="23"/>
      <c r="E39" s="15"/>
      <c r="H39" s="2"/>
      <c r="I39" s="2"/>
      <c r="J39" s="24"/>
      <c r="K39" s="24"/>
      <c r="L39" s="25"/>
      <c r="M39" s="25"/>
      <c r="N39"/>
      <c r="O39"/>
      <c r="P39"/>
      <c r="Q39"/>
      <c r="R39"/>
      <c r="S39"/>
      <c r="T39"/>
      <c r="U39"/>
      <c r="V39"/>
      <c r="W39"/>
      <c r="X39"/>
    </row>
    <row r="40" spans="1:24" ht="15" x14ac:dyDescent="0.25">
      <c r="B40" s="22"/>
      <c r="C40" s="22"/>
      <c r="H40" s="2"/>
      <c r="I40" s="2"/>
      <c r="J40" s="24"/>
      <c r="K40" s="24"/>
      <c r="L40" s="25"/>
      <c r="M40" s="25"/>
      <c r="N40"/>
      <c r="O40"/>
      <c r="P40"/>
      <c r="Q40"/>
      <c r="R40"/>
      <c r="S40"/>
    </row>
    <row r="41" spans="1:24" ht="15" x14ac:dyDescent="0.25">
      <c r="B41" s="22"/>
      <c r="C41" s="22"/>
      <c r="H41" s="2"/>
      <c r="I41" s="2"/>
      <c r="J41" s="24"/>
      <c r="K41" s="24"/>
      <c r="L41" s="25"/>
      <c r="M41" s="25"/>
      <c r="N41"/>
      <c r="O41"/>
      <c r="P41"/>
      <c r="Q41"/>
    </row>
    <row r="42" spans="1:24" ht="15" x14ac:dyDescent="0.25">
      <c r="B42" s="22"/>
      <c r="C42" s="22"/>
      <c r="H42" s="2"/>
      <c r="I42" s="2"/>
      <c r="J42" s="24"/>
      <c r="K42" s="24"/>
      <c r="L42" s="25"/>
      <c r="M42" s="25"/>
      <c r="N42"/>
      <c r="O42"/>
      <c r="P42"/>
      <c r="Q42"/>
      <c r="R42"/>
      <c r="S42"/>
      <c r="T42"/>
      <c r="U42"/>
      <c r="V42"/>
      <c r="W42"/>
      <c r="X42"/>
    </row>
    <row r="43" spans="1:24" ht="15" x14ac:dyDescent="0.25">
      <c r="B43" s="22"/>
      <c r="C43" s="22"/>
      <c r="H43" s="2"/>
      <c r="I43" s="2"/>
      <c r="J43" s="24"/>
      <c r="K43" s="24"/>
      <c r="L43" s="25"/>
      <c r="M43" s="25"/>
      <c r="N43"/>
      <c r="O43"/>
      <c r="P43"/>
      <c r="Q43"/>
      <c r="R43"/>
      <c r="S43"/>
      <c r="T43"/>
      <c r="U43"/>
      <c r="V43"/>
      <c r="W43"/>
    </row>
    <row r="44" spans="1:24" ht="12.75" x14ac:dyDescent="0.2">
      <c r="B44" s="22"/>
      <c r="C44" s="22"/>
      <c r="R44"/>
      <c r="S44"/>
      <c r="T44"/>
      <c r="U44"/>
      <c r="V44"/>
      <c r="W44"/>
    </row>
    <row r="45" spans="1:24" ht="12.75" x14ac:dyDescent="0.2">
      <c r="R45"/>
      <c r="S45"/>
      <c r="T45"/>
      <c r="U45"/>
      <c r="V45"/>
      <c r="W45"/>
    </row>
    <row r="46" spans="1:24" ht="12.75" x14ac:dyDescent="0.2">
      <c r="R46"/>
      <c r="S46"/>
    </row>
    <row r="47" spans="1:24" ht="12.75" x14ac:dyDescent="0.2"/>
    <row r="48" spans="1:24" ht="12.75" x14ac:dyDescent="0.2"/>
    <row r="49" ht="12.75" x14ac:dyDescent="0.2"/>
    <row r="98" spans="8:11" ht="15.75" customHeight="1" x14ac:dyDescent="0.2">
      <c r="H98" s="2"/>
      <c r="I98" s="2"/>
      <c r="J98" s="2"/>
      <c r="K98" s="2"/>
    </row>
    <row r="99" spans="8:11" ht="15.75" customHeight="1" x14ac:dyDescent="0.2">
      <c r="H99" s="2"/>
      <c r="I99" s="2"/>
      <c r="J99" s="2"/>
      <c r="K99" s="2"/>
    </row>
    <row r="100" spans="8:11" ht="15.75" customHeight="1" x14ac:dyDescent="0.2">
      <c r="H100" s="2"/>
      <c r="I100" s="2"/>
      <c r="J100" s="2"/>
      <c r="K100" s="2"/>
    </row>
    <row r="101" spans="8:11" ht="15.75" customHeight="1" x14ac:dyDescent="0.2">
      <c r="H101" s="2"/>
      <c r="I101" s="2"/>
      <c r="J101" s="2"/>
      <c r="K101" s="2"/>
    </row>
    <row r="102" spans="8:11" ht="15.75" customHeight="1" x14ac:dyDescent="0.2">
      <c r="H102" s="2"/>
      <c r="I102" s="2"/>
      <c r="J102" s="2"/>
      <c r="K102" s="2"/>
    </row>
    <row r="103" spans="8:11" ht="15.75" customHeight="1" x14ac:dyDescent="0.2">
      <c r="H103" s="2"/>
      <c r="I103" s="2"/>
      <c r="J103" s="2"/>
      <c r="K103" s="2"/>
    </row>
    <row r="104" spans="8:11" ht="12.75" x14ac:dyDescent="0.2">
      <c r="H104" s="2"/>
      <c r="I104" s="2"/>
      <c r="J104" s="2"/>
      <c r="K104" s="2"/>
    </row>
    <row r="105" spans="8:11" ht="12.75" x14ac:dyDescent="0.2">
      <c r="H105" s="2"/>
      <c r="I105" s="2"/>
      <c r="J105" s="2"/>
      <c r="K105" s="2"/>
    </row>
    <row r="106" spans="8:11" ht="12.75" x14ac:dyDescent="0.2">
      <c r="H106" s="2"/>
      <c r="I106" s="2"/>
      <c r="J106" s="2"/>
      <c r="K106" s="2"/>
    </row>
    <row r="107" spans="8:11" ht="12.75" x14ac:dyDescent="0.2">
      <c r="H107" s="2"/>
      <c r="I107" s="2"/>
      <c r="J107" s="2"/>
      <c r="K107" s="2"/>
    </row>
    <row r="108" spans="8:11" ht="12.75" x14ac:dyDescent="0.2">
      <c r="H108" s="2"/>
      <c r="I108" s="2"/>
      <c r="J108" s="2"/>
      <c r="K108" s="2"/>
    </row>
    <row r="109" spans="8:11" ht="12.75" x14ac:dyDescent="0.2">
      <c r="H109" s="2"/>
      <c r="I109" s="2"/>
      <c r="J109" s="2"/>
      <c r="K109" s="2"/>
    </row>
    <row r="110" spans="8:11" ht="12.75" x14ac:dyDescent="0.2">
      <c r="H110" s="2"/>
      <c r="I110" s="2"/>
      <c r="J110" s="2"/>
      <c r="K110" s="2"/>
    </row>
    <row r="111" spans="8:11" ht="12.75" x14ac:dyDescent="0.2">
      <c r="H111" s="2"/>
      <c r="I111" s="2"/>
      <c r="J111" s="2"/>
      <c r="K111" s="2"/>
    </row>
    <row r="112" spans="8:11" ht="12.75" x14ac:dyDescent="0.2">
      <c r="H112" s="2"/>
      <c r="I112" s="2"/>
      <c r="J112" s="2"/>
      <c r="K112" s="2"/>
    </row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zoomScale="190" zoomScaleNormal="190" workbookViewId="0">
      <selection activeCell="A23" sqref="A23"/>
    </sheetView>
  </sheetViews>
  <sheetFormatPr defaultRowHeight="12.75" x14ac:dyDescent="0.2"/>
  <cols>
    <col min="1" max="1" width="24.28515625" customWidth="1"/>
    <col min="2" max="2" width="59.7109375" customWidth="1"/>
  </cols>
  <sheetData>
    <row r="1" spans="1:2" x14ac:dyDescent="0.2">
      <c r="A1" s="32" t="s">
        <v>98</v>
      </c>
      <c r="B1" s="6" t="s">
        <v>86</v>
      </c>
    </row>
    <row r="2" spans="1:2" x14ac:dyDescent="0.2">
      <c r="A2">
        <v>1</v>
      </c>
      <c r="B2" s="29" t="s">
        <v>9</v>
      </c>
    </row>
    <row r="3" spans="1:2" x14ac:dyDescent="0.2">
      <c r="A3">
        <v>2</v>
      </c>
      <c r="B3" s="29" t="s">
        <v>18</v>
      </c>
    </row>
    <row r="4" spans="1:2" x14ac:dyDescent="0.2">
      <c r="A4">
        <v>3</v>
      </c>
      <c r="B4" s="29" t="s">
        <v>8</v>
      </c>
    </row>
    <row r="5" spans="1:2" x14ac:dyDescent="0.2">
      <c r="A5">
        <v>4</v>
      </c>
      <c r="B5" s="29" t="s">
        <v>2</v>
      </c>
    </row>
    <row r="6" spans="1:2" x14ac:dyDescent="0.2">
      <c r="A6">
        <v>5</v>
      </c>
      <c r="B6" s="29" t="s">
        <v>36</v>
      </c>
    </row>
    <row r="7" spans="1:2" x14ac:dyDescent="0.2">
      <c r="A7">
        <v>6</v>
      </c>
      <c r="B7" s="33" t="s">
        <v>7</v>
      </c>
    </row>
    <row r="8" spans="1:2" x14ac:dyDescent="0.2">
      <c r="A8">
        <v>7</v>
      </c>
      <c r="B8" s="1" t="s">
        <v>10</v>
      </c>
    </row>
    <row r="9" spans="1:2" x14ac:dyDescent="0.2">
      <c r="A9">
        <v>8</v>
      </c>
      <c r="B9" s="29" t="s">
        <v>11</v>
      </c>
    </row>
    <row r="10" spans="1:2" x14ac:dyDescent="0.2">
      <c r="A10">
        <v>9</v>
      </c>
      <c r="B10" s="29" t="s">
        <v>40</v>
      </c>
    </row>
    <row r="11" spans="1:2" x14ac:dyDescent="0.2">
      <c r="A11">
        <v>10</v>
      </c>
      <c r="B11" s="29" t="s">
        <v>32</v>
      </c>
    </row>
    <row r="12" spans="1:2" x14ac:dyDescent="0.2">
      <c r="A12">
        <v>11</v>
      </c>
      <c r="B12" s="29" t="s">
        <v>37</v>
      </c>
    </row>
    <row r="13" spans="1:2" x14ac:dyDescent="0.2">
      <c r="A13">
        <v>12</v>
      </c>
      <c r="B13" s="29" t="s">
        <v>13</v>
      </c>
    </row>
    <row r="14" spans="1:2" x14ac:dyDescent="0.2">
      <c r="A14">
        <v>13</v>
      </c>
      <c r="B14" s="29" t="s">
        <v>6</v>
      </c>
    </row>
    <row r="15" spans="1:2" x14ac:dyDescent="0.2">
      <c r="A15">
        <v>14</v>
      </c>
      <c r="B15" s="29" t="s">
        <v>4</v>
      </c>
    </row>
    <row r="16" spans="1:2" x14ac:dyDescent="0.2">
      <c r="A16">
        <v>15</v>
      </c>
      <c r="B16" s="29" t="s">
        <v>5</v>
      </c>
    </row>
    <row r="17" spans="1:2" x14ac:dyDescent="0.2">
      <c r="A17">
        <v>16</v>
      </c>
      <c r="B17" s="29" t="s">
        <v>14</v>
      </c>
    </row>
    <row r="18" spans="1:2" x14ac:dyDescent="0.2">
      <c r="A18">
        <v>17</v>
      </c>
      <c r="B18" s="29" t="s">
        <v>34</v>
      </c>
    </row>
    <row r="19" spans="1:2" x14ac:dyDescent="0.2">
      <c r="A19">
        <v>18</v>
      </c>
      <c r="B19" s="29" t="s">
        <v>17</v>
      </c>
    </row>
    <row r="20" spans="1:2" x14ac:dyDescent="0.2">
      <c r="A20">
        <v>19</v>
      </c>
      <c r="B20" s="29" t="s">
        <v>16</v>
      </c>
    </row>
    <row r="21" spans="1:2" x14ac:dyDescent="0.2">
      <c r="A21">
        <v>20</v>
      </c>
      <c r="B21" s="29" t="s">
        <v>19</v>
      </c>
    </row>
    <row r="22" spans="1:2" x14ac:dyDescent="0.2">
      <c r="A22">
        <v>21</v>
      </c>
      <c r="B22" s="29" t="s">
        <v>20</v>
      </c>
    </row>
    <row r="23" spans="1:2" x14ac:dyDescent="0.2">
      <c r="A23">
        <v>22</v>
      </c>
      <c r="B23" s="29" t="s">
        <v>39</v>
      </c>
    </row>
    <row r="24" spans="1:2" x14ac:dyDescent="0.2">
      <c r="A24">
        <v>23</v>
      </c>
      <c r="B24" s="29" t="s">
        <v>12</v>
      </c>
    </row>
    <row r="25" spans="1:2" x14ac:dyDescent="0.2">
      <c r="A25">
        <v>24</v>
      </c>
      <c r="B25" s="29" t="s">
        <v>35</v>
      </c>
    </row>
    <row r="26" spans="1:2" x14ac:dyDescent="0.2">
      <c r="A26">
        <v>25</v>
      </c>
      <c r="B26" s="29" t="s">
        <v>41</v>
      </c>
    </row>
    <row r="27" spans="1:2" x14ac:dyDescent="0.2">
      <c r="A27">
        <v>26</v>
      </c>
      <c r="B27" s="29" t="s">
        <v>3</v>
      </c>
    </row>
    <row r="28" spans="1:2" x14ac:dyDescent="0.2">
      <c r="A28">
        <v>27</v>
      </c>
      <c r="B28" s="29" t="s">
        <v>1</v>
      </c>
    </row>
    <row r="29" spans="1:2" x14ac:dyDescent="0.2">
      <c r="A29">
        <v>28</v>
      </c>
      <c r="B29" s="29" t="s">
        <v>33</v>
      </c>
    </row>
    <row r="30" spans="1:2" x14ac:dyDescent="0.2">
      <c r="A30">
        <v>29</v>
      </c>
      <c r="B30" s="29" t="s">
        <v>15</v>
      </c>
    </row>
    <row r="31" spans="1:2" x14ac:dyDescent="0.2">
      <c r="A31">
        <v>30</v>
      </c>
      <c r="B31" s="29" t="s">
        <v>38</v>
      </c>
    </row>
  </sheetData>
  <sortState xmlns:xlrd2="http://schemas.microsoft.com/office/spreadsheetml/2017/richdata2" ref="B2:B35">
    <sortCondition ref="B2:B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ShortInformation</vt:lpstr>
      <vt:lpstr>Activity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Федор Скалочкин</cp:lastModifiedBy>
  <dcterms:modified xsi:type="dcterms:W3CDTF">2024-10-09T20:22:45Z</dcterms:modified>
</cp:coreProperties>
</file>