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1355" windowHeight="48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22" i="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2"/>
  <c r="R4"/>
  <c r="S4"/>
  <c r="R3"/>
  <c r="S3"/>
  <c r="R5"/>
  <c r="S5"/>
  <c r="R6"/>
  <c r="S6"/>
  <c r="R8"/>
  <c r="S8"/>
  <c r="R9"/>
  <c r="S9"/>
  <c r="R13"/>
  <c r="S13"/>
  <c r="R16"/>
  <c r="S16"/>
  <c r="R10"/>
  <c r="S10"/>
  <c r="R11"/>
  <c r="S11"/>
  <c r="R20"/>
  <c r="S20"/>
  <c r="R21"/>
  <c r="S21"/>
  <c r="R14"/>
  <c r="S14"/>
  <c r="R15"/>
  <c r="S15"/>
  <c r="R25"/>
  <c r="S25"/>
  <c r="R7"/>
  <c r="S7"/>
  <c r="R17"/>
  <c r="S17"/>
  <c r="S22"/>
  <c r="R28"/>
  <c r="S28"/>
  <c r="R29"/>
  <c r="S29"/>
  <c r="R31"/>
  <c r="S31"/>
  <c r="R26"/>
  <c r="S26"/>
  <c r="R12"/>
  <c r="S12"/>
  <c r="R30"/>
  <c r="S30"/>
  <c r="R32"/>
  <c r="S32"/>
  <c r="R18"/>
  <c r="S18"/>
  <c r="R19"/>
  <c r="S19"/>
  <c r="R33"/>
  <c r="S33"/>
  <c r="R34"/>
  <c r="S34"/>
  <c r="R23"/>
  <c r="S23"/>
  <c r="R24"/>
  <c r="S24"/>
  <c r="R38"/>
  <c r="S38"/>
  <c r="R27"/>
  <c r="S27"/>
  <c r="R35"/>
  <c r="S35"/>
  <c r="R36"/>
  <c r="S36"/>
  <c r="R37"/>
  <c r="S37"/>
  <c r="S2"/>
  <c r="R2"/>
  <c r="U24"/>
  <c r="U23"/>
  <c r="U18"/>
  <c r="U30"/>
  <c r="U14"/>
  <c r="U17"/>
  <c r="U19"/>
  <c r="U12"/>
  <c r="U35"/>
  <c r="U36"/>
  <c r="U37"/>
  <c r="U10"/>
  <c r="U22"/>
  <c r="U11"/>
  <c r="U38"/>
  <c r="U34"/>
  <c r="U33"/>
  <c r="U32"/>
  <c r="U15"/>
  <c r="U8"/>
  <c r="U28"/>
  <c r="U29"/>
  <c r="U31"/>
  <c r="U20"/>
  <c r="U25"/>
  <c r="U16"/>
  <c r="U21"/>
  <c r="U13"/>
  <c r="U9"/>
  <c r="U5"/>
  <c r="U6"/>
  <c r="U4"/>
  <c r="U26"/>
  <c r="U3"/>
  <c r="U7"/>
  <c r="U2"/>
  <c r="U27"/>
  <c r="T24"/>
  <c r="V24" s="1"/>
  <c r="T23"/>
  <c r="V23" s="1"/>
  <c r="T18"/>
  <c r="V18" s="1"/>
  <c r="T30"/>
  <c r="V30" s="1"/>
  <c r="T14"/>
  <c r="V14" s="1"/>
  <c r="T17"/>
  <c r="V17" s="1"/>
  <c r="T19"/>
  <c r="V19" s="1"/>
  <c r="T12"/>
  <c r="V12" s="1"/>
  <c r="T35"/>
  <c r="V35" s="1"/>
  <c r="T36"/>
  <c r="V36" s="1"/>
  <c r="T37"/>
  <c r="V37" s="1"/>
  <c r="T10"/>
  <c r="V10" s="1"/>
  <c r="T22"/>
  <c r="V22" s="1"/>
  <c r="T11"/>
  <c r="V11" s="1"/>
  <c r="T38"/>
  <c r="V38" s="1"/>
  <c r="T34"/>
  <c r="V34" s="1"/>
  <c r="T33"/>
  <c r="V33" s="1"/>
  <c r="T32"/>
  <c r="V32" s="1"/>
  <c r="T15"/>
  <c r="V15" s="1"/>
  <c r="T8"/>
  <c r="V8" s="1"/>
  <c r="T28"/>
  <c r="V28" s="1"/>
  <c r="T29"/>
  <c r="V29" s="1"/>
  <c r="T31"/>
  <c r="V31" s="1"/>
  <c r="T20"/>
  <c r="V20" s="1"/>
  <c r="T25"/>
  <c r="V25" s="1"/>
  <c r="T16"/>
  <c r="V16" s="1"/>
  <c r="T21"/>
  <c r="V21" s="1"/>
  <c r="T13"/>
  <c r="V13" s="1"/>
  <c r="T9"/>
  <c r="V9" s="1"/>
  <c r="T5"/>
  <c r="V5" s="1"/>
  <c r="T6"/>
  <c r="V6" s="1"/>
  <c r="T4"/>
  <c r="V4" s="1"/>
  <c r="T26"/>
  <c r="V26" s="1"/>
  <c r="T3"/>
  <c r="V3" s="1"/>
  <c r="T7"/>
  <c r="V7" s="1"/>
  <c r="T2"/>
  <c r="V2" s="1"/>
  <c r="T27"/>
  <c r="V27" s="1"/>
</calcChain>
</file>

<file path=xl/sharedStrings.xml><?xml version="1.0" encoding="utf-8"?>
<sst xmlns="http://schemas.openxmlformats.org/spreadsheetml/2006/main" count="97" uniqueCount="47">
  <si>
    <t>турель</t>
  </si>
  <si>
    <t>размер</t>
  </si>
  <si>
    <t>радиус</t>
  </si>
  <si>
    <t>разброс</t>
  </si>
  <si>
    <t>выстрелы</t>
  </si>
  <si>
    <t>скорость</t>
  </si>
  <si>
    <t>воздух</t>
  </si>
  <si>
    <t>земля</t>
  </si>
  <si>
    <t>сырье</t>
  </si>
  <si>
    <t>урон</t>
  </si>
  <si>
    <t>урон в радиусе</t>
  </si>
  <si>
    <t>оскол</t>
  </si>
  <si>
    <t>шок</t>
  </si>
  <si>
    <t>заж</t>
  </si>
  <si>
    <t>сам</t>
  </si>
  <si>
    <t>дв. Турель</t>
  </si>
  <si>
    <t>медь</t>
  </si>
  <si>
    <t>графит</t>
  </si>
  <si>
    <t>пиротит</t>
  </si>
  <si>
    <t>кремний</t>
  </si>
  <si>
    <t>рассеиватель</t>
  </si>
  <si>
    <t>мет.лом</t>
  </si>
  <si>
    <t>свинец</t>
  </si>
  <si>
    <t>стекло</t>
  </si>
  <si>
    <t>ускорение</t>
  </si>
  <si>
    <t>обжигатель</t>
  </si>
  <si>
    <t>уголь</t>
  </si>
  <si>
    <t>град</t>
  </si>
  <si>
    <t>роевик</t>
  </si>
  <si>
    <t>взрыв. смесь</t>
  </si>
  <si>
    <t>кин. сплав</t>
  </si>
  <si>
    <t>залп</t>
  </si>
  <si>
    <t>торий</t>
  </si>
  <si>
    <t>взрыватель</t>
  </si>
  <si>
    <t>рябь</t>
  </si>
  <si>
    <t>пластан</t>
  </si>
  <si>
    <t>циклон</t>
  </si>
  <si>
    <t>спектр</t>
  </si>
  <si>
    <t>волна</t>
  </si>
  <si>
    <t>шлак</t>
  </si>
  <si>
    <t>электричество</t>
  </si>
  <si>
    <t>дуга</t>
  </si>
  <si>
    <t>испепелитель</t>
  </si>
  <si>
    <t>урон в сек</t>
  </si>
  <si>
    <t>потребление</t>
  </si>
  <si>
    <t>копейшик</t>
  </si>
  <si>
    <t>погонный урон в сек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</si>
</sst>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topLeftCell="L13" workbookViewId="0">
      <selection activeCell="T26" sqref="T26"/>
    </sheetView>
  </sheetViews>
  <sheetFormatPr defaultRowHeight="15"/>
  <cols>
    <col min="1" max="1" width="13.42578125" bestFit="1" customWidth="1"/>
    <col min="2" max="2" width="7.7109375" bestFit="1" customWidth="1"/>
    <col min="3" max="3" width="7.28515625" bestFit="1" customWidth="1"/>
    <col min="4" max="4" width="8.28515625" bestFit="1" customWidth="1"/>
    <col min="5" max="5" width="10" bestFit="1" customWidth="1"/>
    <col min="6" max="6" width="9" bestFit="1" customWidth="1"/>
    <col min="7" max="7" width="7.140625" bestFit="1" customWidth="1"/>
    <col min="8" max="8" width="6.5703125" bestFit="1" customWidth="1"/>
    <col min="9" max="9" width="12.7109375" bestFit="1" customWidth="1"/>
    <col min="10" max="10" width="5.42578125" bestFit="1" customWidth="1"/>
    <col min="11" max="11" width="14.85546875" bestFit="1" customWidth="1"/>
    <col min="12" max="12" width="7.28515625" bestFit="1" customWidth="1"/>
    <col min="13" max="13" width="10.7109375" bestFit="1" customWidth="1"/>
    <col min="14" max="14" width="4.28515625" bestFit="1" customWidth="1"/>
    <col min="15" max="15" width="6.28515625" bestFit="1" customWidth="1"/>
    <col min="16" max="16" width="4.7109375" bestFit="1" customWidth="1"/>
    <col min="17" max="17" width="4.28515625" bestFit="1" customWidth="1"/>
    <col min="18" max="18" width="14.140625" bestFit="1" customWidth="1"/>
    <col min="19" max="19" width="14.5703125" bestFit="1" customWidth="1"/>
    <col min="20" max="20" width="10.28515625" bestFit="1" customWidth="1"/>
    <col min="21" max="21" width="13.42578125" bestFit="1" customWidth="1"/>
    <col min="22" max="22" width="20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</v>
      </c>
      <c r="M1" t="s">
        <v>24</v>
      </c>
      <c r="N1" t="s">
        <v>14</v>
      </c>
      <c r="O1" t="s">
        <v>11</v>
      </c>
      <c r="P1" t="s">
        <v>12</v>
      </c>
      <c r="Q1" t="s">
        <v>13</v>
      </c>
      <c r="R1" t="s">
        <v>0</v>
      </c>
      <c r="S1" t="s">
        <v>8</v>
      </c>
      <c r="T1" t="s">
        <v>43</v>
      </c>
      <c r="U1" t="s">
        <v>44</v>
      </c>
      <c r="V1" t="s">
        <v>46</v>
      </c>
      <c r="W1" t="s">
        <v>2</v>
      </c>
    </row>
    <row r="2" spans="1:23">
      <c r="A2" t="s">
        <v>42</v>
      </c>
      <c r="B2">
        <v>4</v>
      </c>
      <c r="C2">
        <v>23.75</v>
      </c>
      <c r="D2">
        <v>0</v>
      </c>
      <c r="E2">
        <v>15</v>
      </c>
      <c r="F2">
        <v>0.75</v>
      </c>
      <c r="I2" t="s">
        <v>40</v>
      </c>
      <c r="J2">
        <v>840</v>
      </c>
      <c r="M2">
        <v>1</v>
      </c>
      <c r="R2" t="str">
        <f>A2</f>
        <v>испепелитель</v>
      </c>
      <c r="S2" t="str">
        <f>I2</f>
        <v>электричество</v>
      </c>
      <c r="T2" s="1">
        <f>E2*F2*(J2+K2)*M2</f>
        <v>9450</v>
      </c>
      <c r="U2" s="1">
        <f>F2*M2</f>
        <v>0.75</v>
      </c>
      <c r="V2" s="1">
        <f>T2/B2</f>
        <v>2362.5</v>
      </c>
      <c r="W2" s="1">
        <f>C2</f>
        <v>23.75</v>
      </c>
    </row>
    <row r="3" spans="1:23">
      <c r="A3" t="s">
        <v>45</v>
      </c>
      <c r="B3">
        <v>2</v>
      </c>
      <c r="C3">
        <v>19.38</v>
      </c>
      <c r="D3">
        <v>0</v>
      </c>
      <c r="E3">
        <v>10</v>
      </c>
      <c r="F3">
        <v>0.67</v>
      </c>
      <c r="G3">
        <v>0</v>
      </c>
      <c r="I3" t="s">
        <v>40</v>
      </c>
      <c r="J3">
        <v>140</v>
      </c>
      <c r="M3">
        <v>1</v>
      </c>
      <c r="R3" t="str">
        <f>A3</f>
        <v>копейшик</v>
      </c>
      <c r="S3" t="str">
        <f>I3</f>
        <v>электричество</v>
      </c>
      <c r="T3" s="1">
        <f>E3*F3*(J3+K3)*M3</f>
        <v>938</v>
      </c>
      <c r="U3" s="1">
        <f>F3*M3</f>
        <v>0.67</v>
      </c>
      <c r="V3" s="1">
        <f>T3/B3</f>
        <v>469</v>
      </c>
      <c r="W3" s="1">
        <f>C3</f>
        <v>19.38</v>
      </c>
    </row>
    <row r="4" spans="1:23">
      <c r="A4" t="s">
        <v>37</v>
      </c>
      <c r="B4">
        <v>4</v>
      </c>
      <c r="C4">
        <v>25</v>
      </c>
      <c r="D4">
        <v>3</v>
      </c>
      <c r="E4">
        <v>2</v>
      </c>
      <c r="F4">
        <v>10</v>
      </c>
      <c r="I4" t="s">
        <v>32</v>
      </c>
      <c r="J4">
        <v>65</v>
      </c>
      <c r="M4">
        <v>1</v>
      </c>
      <c r="R4" t="str">
        <f>A4</f>
        <v>спектр</v>
      </c>
      <c r="S4" t="str">
        <f>I4</f>
        <v>торий</v>
      </c>
      <c r="T4" s="1">
        <f>E4*F4*(J4+K4)*M4</f>
        <v>1300</v>
      </c>
      <c r="U4" s="1">
        <f>F4*M4</f>
        <v>10</v>
      </c>
      <c r="V4" s="1">
        <f>T4/B4</f>
        <v>325</v>
      </c>
      <c r="W4" s="1">
        <f>C4</f>
        <v>25</v>
      </c>
    </row>
    <row r="5" spans="1:23">
      <c r="A5" t="s">
        <v>37</v>
      </c>
      <c r="B5">
        <v>4</v>
      </c>
      <c r="C5">
        <v>25</v>
      </c>
      <c r="D5">
        <v>3</v>
      </c>
      <c r="E5">
        <v>2</v>
      </c>
      <c r="F5">
        <v>10</v>
      </c>
      <c r="I5" t="s">
        <v>17</v>
      </c>
      <c r="J5">
        <v>42</v>
      </c>
      <c r="M5">
        <v>1</v>
      </c>
      <c r="R5" t="str">
        <f>A5</f>
        <v>спектр</v>
      </c>
      <c r="S5" t="str">
        <f>I5</f>
        <v>графит</v>
      </c>
      <c r="T5" s="1">
        <f>E5*F5*(J5+K5)*M5</f>
        <v>840</v>
      </c>
      <c r="U5" s="1">
        <f>F5*M5</f>
        <v>10</v>
      </c>
      <c r="V5" s="1">
        <f>T5/B5</f>
        <v>210</v>
      </c>
      <c r="W5" s="1">
        <f>C5</f>
        <v>25</v>
      </c>
    </row>
    <row r="6" spans="1:23">
      <c r="A6" t="s">
        <v>37</v>
      </c>
      <c r="B6">
        <v>4</v>
      </c>
      <c r="C6">
        <v>25</v>
      </c>
      <c r="D6">
        <v>3</v>
      </c>
      <c r="E6">
        <v>2</v>
      </c>
      <c r="F6">
        <v>10</v>
      </c>
      <c r="I6" t="s">
        <v>18</v>
      </c>
      <c r="J6">
        <v>38</v>
      </c>
      <c r="M6">
        <v>1</v>
      </c>
      <c r="Q6">
        <v>1</v>
      </c>
      <c r="R6" t="str">
        <f>A6</f>
        <v>спектр</v>
      </c>
      <c r="S6" t="str">
        <f>I6</f>
        <v>пиротит</v>
      </c>
      <c r="T6" s="1">
        <f>E6*F6*(J6+K6)*M6</f>
        <v>760</v>
      </c>
      <c r="U6" s="1">
        <f>F6*M6</f>
        <v>10</v>
      </c>
      <c r="V6" s="1">
        <f>T6/B6</f>
        <v>190</v>
      </c>
      <c r="W6" s="1">
        <f>C6</f>
        <v>25</v>
      </c>
    </row>
    <row r="7" spans="1:23">
      <c r="A7" t="s">
        <v>41</v>
      </c>
      <c r="B7">
        <v>1</v>
      </c>
      <c r="C7">
        <v>11.25</v>
      </c>
      <c r="D7">
        <v>0</v>
      </c>
      <c r="E7">
        <v>5</v>
      </c>
      <c r="F7">
        <v>1.71</v>
      </c>
      <c r="G7">
        <v>0</v>
      </c>
      <c r="I7" t="s">
        <v>40</v>
      </c>
      <c r="J7">
        <v>21</v>
      </c>
      <c r="M7">
        <v>1</v>
      </c>
      <c r="R7" t="str">
        <f>A7</f>
        <v>дуга</v>
      </c>
      <c r="S7" t="str">
        <f>I7</f>
        <v>электричество</v>
      </c>
      <c r="T7" s="1">
        <f>E7*F7*(J7+K7)*M7</f>
        <v>179.55</v>
      </c>
      <c r="U7" s="1">
        <f>F7*M7</f>
        <v>1.71</v>
      </c>
      <c r="V7" s="1">
        <f>T7/B7</f>
        <v>179.55</v>
      </c>
      <c r="W7" s="1">
        <f>C7</f>
        <v>11.25</v>
      </c>
    </row>
    <row r="8" spans="1:23">
      <c r="A8" t="s">
        <v>33</v>
      </c>
      <c r="B8">
        <v>3</v>
      </c>
      <c r="C8">
        <v>11.25</v>
      </c>
      <c r="D8">
        <v>0</v>
      </c>
      <c r="E8">
        <v>3</v>
      </c>
      <c r="F8">
        <v>1.71</v>
      </c>
      <c r="I8" t="s">
        <v>17</v>
      </c>
      <c r="J8">
        <v>105</v>
      </c>
      <c r="M8">
        <v>1</v>
      </c>
      <c r="R8" t="str">
        <f>A8</f>
        <v>взрыватель</v>
      </c>
      <c r="S8" t="str">
        <f>I8</f>
        <v>графит</v>
      </c>
      <c r="T8" s="1">
        <f>E8*F8*(J8+K8)*M8</f>
        <v>538.65</v>
      </c>
      <c r="U8" s="1">
        <f>F8*M8</f>
        <v>1.71</v>
      </c>
      <c r="V8" s="1">
        <f>T8/B8</f>
        <v>179.54999999999998</v>
      </c>
      <c r="W8" s="1">
        <f>C8</f>
        <v>11.25</v>
      </c>
    </row>
    <row r="9" spans="1:23">
      <c r="A9" t="s">
        <v>36</v>
      </c>
      <c r="B9">
        <v>3</v>
      </c>
      <c r="C9">
        <v>25</v>
      </c>
      <c r="D9">
        <v>10</v>
      </c>
      <c r="E9">
        <v>1</v>
      </c>
      <c r="F9">
        <v>10</v>
      </c>
      <c r="I9" t="s">
        <v>30</v>
      </c>
      <c r="J9">
        <v>7</v>
      </c>
      <c r="K9">
        <v>33</v>
      </c>
      <c r="L9">
        <v>4.3</v>
      </c>
      <c r="M9">
        <v>1</v>
      </c>
      <c r="P9">
        <v>1</v>
      </c>
      <c r="R9" t="str">
        <f>A9</f>
        <v>циклон</v>
      </c>
      <c r="S9" t="str">
        <f>I9</f>
        <v>кин. сплав</v>
      </c>
      <c r="T9" s="1">
        <f>E9*F9*(J9+K9)*M9</f>
        <v>400</v>
      </c>
      <c r="U9" s="1">
        <f>F9*M9</f>
        <v>10</v>
      </c>
      <c r="V9" s="1">
        <f>T9/B9</f>
        <v>133.33333333333334</v>
      </c>
      <c r="W9" s="1">
        <f>C9</f>
        <v>25</v>
      </c>
    </row>
    <row r="10" spans="1:23">
      <c r="A10" t="s">
        <v>28</v>
      </c>
      <c r="B10">
        <v>2</v>
      </c>
      <c r="C10">
        <v>23.13</v>
      </c>
      <c r="D10">
        <v>10</v>
      </c>
      <c r="E10">
        <v>4</v>
      </c>
      <c r="F10">
        <v>1.5</v>
      </c>
      <c r="I10" t="s">
        <v>29</v>
      </c>
      <c r="J10">
        <v>10</v>
      </c>
      <c r="K10">
        <v>30</v>
      </c>
      <c r="L10">
        <v>3.8</v>
      </c>
      <c r="M10">
        <v>1</v>
      </c>
      <c r="N10">
        <v>1</v>
      </c>
      <c r="R10" t="str">
        <f>A10</f>
        <v>роевик</v>
      </c>
      <c r="S10" t="str">
        <f>I10</f>
        <v>взрыв. смесь</v>
      </c>
      <c r="T10" s="1">
        <f>E10*F10*(J10+K10)*M10</f>
        <v>240</v>
      </c>
      <c r="U10" s="1">
        <f>F10*M10</f>
        <v>1.5</v>
      </c>
      <c r="V10" s="1">
        <f>T10/B10</f>
        <v>120</v>
      </c>
      <c r="W10" s="1">
        <f>C10</f>
        <v>23.13</v>
      </c>
    </row>
    <row r="11" spans="1:23">
      <c r="A11" t="s">
        <v>28</v>
      </c>
      <c r="B11">
        <v>2</v>
      </c>
      <c r="C11">
        <v>23.13</v>
      </c>
      <c r="D11">
        <v>10</v>
      </c>
      <c r="E11">
        <v>4</v>
      </c>
      <c r="F11">
        <v>1.5</v>
      </c>
      <c r="I11" t="s">
        <v>30</v>
      </c>
      <c r="J11">
        <v>15</v>
      </c>
      <c r="K11">
        <v>22</v>
      </c>
      <c r="L11">
        <v>3.8</v>
      </c>
      <c r="M11">
        <v>1</v>
      </c>
      <c r="N11">
        <v>1</v>
      </c>
      <c r="P11">
        <v>1</v>
      </c>
      <c r="R11" t="str">
        <f>A11</f>
        <v>роевик</v>
      </c>
      <c r="S11" t="str">
        <f>I11</f>
        <v>кин. сплав</v>
      </c>
      <c r="T11" s="1">
        <f>E11*F11*(J11+K11)*M11</f>
        <v>222</v>
      </c>
      <c r="U11" s="1">
        <f>F11*M11</f>
        <v>1.5</v>
      </c>
      <c r="V11" s="1">
        <f>T11/B11</f>
        <v>111</v>
      </c>
      <c r="W11" s="1">
        <f>C11</f>
        <v>23.13</v>
      </c>
    </row>
    <row r="12" spans="1:23">
      <c r="A12" t="s">
        <v>25</v>
      </c>
      <c r="B12">
        <v>1</v>
      </c>
      <c r="C12">
        <v>7.5</v>
      </c>
      <c r="D12">
        <v>0</v>
      </c>
      <c r="E12">
        <v>1</v>
      </c>
      <c r="F12">
        <v>12</v>
      </c>
      <c r="G12">
        <v>0</v>
      </c>
      <c r="I12" t="s">
        <v>18</v>
      </c>
      <c r="J12">
        <v>9</v>
      </c>
      <c r="M12">
        <v>1</v>
      </c>
      <c r="Q12">
        <v>1</v>
      </c>
      <c r="R12" t="str">
        <f>A12</f>
        <v>обжигатель</v>
      </c>
      <c r="S12" t="str">
        <f>I12</f>
        <v>пиротит</v>
      </c>
      <c r="T12" s="1">
        <f>E12*F12*(J12+K12)*M12</f>
        <v>108</v>
      </c>
      <c r="U12" s="1">
        <f>F12*M12</f>
        <v>12</v>
      </c>
      <c r="V12" s="1">
        <f>T12/B12</f>
        <v>108</v>
      </c>
      <c r="W12" s="1">
        <f>C12</f>
        <v>7.5</v>
      </c>
    </row>
    <row r="13" spans="1:23">
      <c r="A13" t="s">
        <v>36</v>
      </c>
      <c r="B13">
        <v>3</v>
      </c>
      <c r="C13">
        <v>25</v>
      </c>
      <c r="D13">
        <v>10</v>
      </c>
      <c r="E13">
        <v>1</v>
      </c>
      <c r="F13">
        <v>10</v>
      </c>
      <c r="I13" t="s">
        <v>35</v>
      </c>
      <c r="J13">
        <v>6</v>
      </c>
      <c r="K13">
        <v>25</v>
      </c>
      <c r="L13">
        <v>6.3</v>
      </c>
      <c r="M13">
        <v>1</v>
      </c>
      <c r="O13">
        <v>1</v>
      </c>
      <c r="R13" t="str">
        <f>A13</f>
        <v>циклон</v>
      </c>
      <c r="S13" t="str">
        <f>I13</f>
        <v>пластан</v>
      </c>
      <c r="T13" s="1">
        <f>E13*F13*(J13+K13)*M13</f>
        <v>310</v>
      </c>
      <c r="U13" s="1">
        <f>F13*M13</f>
        <v>10</v>
      </c>
      <c r="V13" s="1">
        <f>T13/B13</f>
        <v>103.33333333333333</v>
      </c>
      <c r="W13" s="1">
        <f>C13</f>
        <v>25</v>
      </c>
    </row>
    <row r="14" spans="1:23">
      <c r="A14" t="s">
        <v>20</v>
      </c>
      <c r="B14">
        <v>2</v>
      </c>
      <c r="C14">
        <v>21.25</v>
      </c>
      <c r="D14">
        <v>17</v>
      </c>
      <c r="E14">
        <v>2</v>
      </c>
      <c r="F14">
        <v>3.33</v>
      </c>
      <c r="H14">
        <v>0</v>
      </c>
      <c r="I14" t="s">
        <v>22</v>
      </c>
      <c r="J14">
        <v>3</v>
      </c>
      <c r="K14">
        <v>27</v>
      </c>
      <c r="L14">
        <v>1.9</v>
      </c>
      <c r="M14">
        <v>1</v>
      </c>
      <c r="R14" t="str">
        <f>A14</f>
        <v>рассеиватель</v>
      </c>
      <c r="S14" t="str">
        <f>I14</f>
        <v>свинец</v>
      </c>
      <c r="T14" s="1">
        <f>E14*F14*(J14+K14)*M14</f>
        <v>199.8</v>
      </c>
      <c r="U14" s="1">
        <f>F14*M14</f>
        <v>3.33</v>
      </c>
      <c r="V14" s="1">
        <f>T14/B14</f>
        <v>99.9</v>
      </c>
      <c r="W14" s="1">
        <f>C14</f>
        <v>21.25</v>
      </c>
    </row>
    <row r="15" spans="1:23">
      <c r="A15" t="s">
        <v>31</v>
      </c>
      <c r="B15">
        <v>2</v>
      </c>
      <c r="C15">
        <v>18.75</v>
      </c>
      <c r="D15">
        <v>0</v>
      </c>
      <c r="E15">
        <v>4</v>
      </c>
      <c r="F15">
        <v>1.58</v>
      </c>
      <c r="I15" t="s">
        <v>32</v>
      </c>
      <c r="J15">
        <v>29</v>
      </c>
      <c r="M15">
        <v>1</v>
      </c>
      <c r="R15" t="str">
        <f>A15</f>
        <v>залп</v>
      </c>
      <c r="S15" t="str">
        <f>I15</f>
        <v>торий</v>
      </c>
      <c r="T15" s="1">
        <f>E15*F15*(J15+K15)*M15</f>
        <v>183.28</v>
      </c>
      <c r="U15" s="1">
        <f>F15*M15</f>
        <v>1.58</v>
      </c>
      <c r="V15" s="1">
        <f>T15/B15</f>
        <v>91.64</v>
      </c>
      <c r="W15" s="1">
        <f>C15</f>
        <v>18.75</v>
      </c>
    </row>
    <row r="16" spans="1:23">
      <c r="A16" t="s">
        <v>36</v>
      </c>
      <c r="B16">
        <v>3</v>
      </c>
      <c r="C16">
        <v>25</v>
      </c>
      <c r="D16">
        <v>10</v>
      </c>
      <c r="E16">
        <v>1</v>
      </c>
      <c r="F16">
        <v>10</v>
      </c>
      <c r="I16" t="s">
        <v>23</v>
      </c>
      <c r="J16">
        <v>3</v>
      </c>
      <c r="K16">
        <v>30</v>
      </c>
      <c r="L16">
        <v>3.3</v>
      </c>
      <c r="M16">
        <v>0.8</v>
      </c>
      <c r="O16">
        <v>1</v>
      </c>
      <c r="R16" t="str">
        <f>A16</f>
        <v>циклон</v>
      </c>
      <c r="S16" t="str">
        <f>I16</f>
        <v>стекло</v>
      </c>
      <c r="T16" s="1">
        <f>E16*F16*(J16+K16)*M16</f>
        <v>264</v>
      </c>
      <c r="U16" s="1">
        <f>F16*M16</f>
        <v>8</v>
      </c>
      <c r="V16" s="1">
        <f>T16/B16</f>
        <v>88</v>
      </c>
      <c r="W16" s="1">
        <f>C16</f>
        <v>25</v>
      </c>
    </row>
    <row r="17" spans="1:23">
      <c r="A17" t="s">
        <v>20</v>
      </c>
      <c r="B17">
        <v>2</v>
      </c>
      <c r="C17">
        <v>21.25</v>
      </c>
      <c r="D17">
        <v>17</v>
      </c>
      <c r="E17">
        <v>2</v>
      </c>
      <c r="F17">
        <v>3.33</v>
      </c>
      <c r="H17">
        <v>0</v>
      </c>
      <c r="I17" t="s">
        <v>23</v>
      </c>
      <c r="J17">
        <v>3</v>
      </c>
      <c r="K17">
        <v>30</v>
      </c>
      <c r="L17">
        <v>3.3</v>
      </c>
      <c r="M17">
        <v>0.8</v>
      </c>
      <c r="O17">
        <v>1</v>
      </c>
      <c r="R17" t="str">
        <f>A17</f>
        <v>рассеиватель</v>
      </c>
      <c r="S17" t="str">
        <f>I17</f>
        <v>стекло</v>
      </c>
      <c r="T17" s="1">
        <f>E17*F17*(J17+K17)*M17</f>
        <v>175.82400000000001</v>
      </c>
      <c r="U17" s="1">
        <f>F17*M17</f>
        <v>2.6640000000000001</v>
      </c>
      <c r="V17" s="1">
        <f>T17/B17</f>
        <v>87.912000000000006</v>
      </c>
      <c r="W17" s="1">
        <f>C17</f>
        <v>21.25</v>
      </c>
    </row>
    <row r="18" spans="1:23">
      <c r="A18" t="s">
        <v>15</v>
      </c>
      <c r="B18">
        <v>1</v>
      </c>
      <c r="C18">
        <v>12.5</v>
      </c>
      <c r="D18">
        <v>2</v>
      </c>
      <c r="E18">
        <v>2</v>
      </c>
      <c r="F18">
        <v>3</v>
      </c>
      <c r="I18" t="s">
        <v>19</v>
      </c>
      <c r="J18">
        <v>9</v>
      </c>
      <c r="M18">
        <v>1.4</v>
      </c>
      <c r="N18">
        <v>1</v>
      </c>
      <c r="R18" t="str">
        <f>A18</f>
        <v>дв. Турель</v>
      </c>
      <c r="S18" t="str">
        <f>I18</f>
        <v>кремний</v>
      </c>
      <c r="T18" s="1">
        <f>E18*F18*(J18+K18)*M18</f>
        <v>75.599999999999994</v>
      </c>
      <c r="U18" s="1">
        <f>F18*M18</f>
        <v>4.1999999999999993</v>
      </c>
      <c r="V18" s="1">
        <f>T18/B18</f>
        <v>75.599999999999994</v>
      </c>
      <c r="W18" s="1">
        <f>C18</f>
        <v>12.5</v>
      </c>
    </row>
    <row r="19" spans="1:23">
      <c r="A19" t="s">
        <v>25</v>
      </c>
      <c r="B19">
        <v>1</v>
      </c>
      <c r="C19">
        <v>7.5</v>
      </c>
      <c r="D19">
        <v>0</v>
      </c>
      <c r="E19">
        <v>1</v>
      </c>
      <c r="F19">
        <v>12</v>
      </c>
      <c r="G19">
        <v>0</v>
      </c>
      <c r="I19" t="s">
        <v>26</v>
      </c>
      <c r="J19">
        <v>6</v>
      </c>
      <c r="M19">
        <v>1</v>
      </c>
      <c r="Q19">
        <v>1</v>
      </c>
      <c r="R19" t="str">
        <f>A19</f>
        <v>обжигатель</v>
      </c>
      <c r="S19" t="str">
        <f>I19</f>
        <v>уголь</v>
      </c>
      <c r="T19" s="1">
        <f>E19*F19*(J19+K19)*M19</f>
        <v>72</v>
      </c>
      <c r="U19" s="1">
        <f>F19*M19</f>
        <v>12</v>
      </c>
      <c r="V19" s="1">
        <f>T19/B19</f>
        <v>72</v>
      </c>
      <c r="W19" s="1">
        <f>C19</f>
        <v>7.5</v>
      </c>
    </row>
    <row r="20" spans="1:23">
      <c r="A20" t="s">
        <v>34</v>
      </c>
      <c r="B20">
        <v>3</v>
      </c>
      <c r="C20">
        <v>36.25</v>
      </c>
      <c r="D20">
        <v>12</v>
      </c>
      <c r="E20">
        <v>4</v>
      </c>
      <c r="F20">
        <v>1</v>
      </c>
      <c r="G20">
        <v>0</v>
      </c>
      <c r="I20" t="s">
        <v>29</v>
      </c>
      <c r="K20">
        <v>50</v>
      </c>
      <c r="L20">
        <v>5.6</v>
      </c>
      <c r="M20">
        <v>1</v>
      </c>
      <c r="R20" t="str">
        <f>A20</f>
        <v>рябь</v>
      </c>
      <c r="S20" t="str">
        <f>I20</f>
        <v>взрыв. смесь</v>
      </c>
      <c r="T20" s="1">
        <f>E20*F20*(J20+K20)*M20</f>
        <v>200</v>
      </c>
      <c r="U20" s="1">
        <f>F20*M20</f>
        <v>1</v>
      </c>
      <c r="V20" s="1">
        <f>T20/B20</f>
        <v>66.666666666666671</v>
      </c>
      <c r="W20" s="1">
        <f>C20</f>
        <v>36.25</v>
      </c>
    </row>
    <row r="21" spans="1:23">
      <c r="A21" t="s">
        <v>36</v>
      </c>
      <c r="B21">
        <v>3</v>
      </c>
      <c r="C21">
        <v>25</v>
      </c>
      <c r="D21">
        <v>10</v>
      </c>
      <c r="E21">
        <v>1</v>
      </c>
      <c r="F21">
        <v>10</v>
      </c>
      <c r="I21" t="s">
        <v>29</v>
      </c>
      <c r="J21">
        <v>5</v>
      </c>
      <c r="K21">
        <v>15</v>
      </c>
      <c r="L21">
        <v>4.3</v>
      </c>
      <c r="M21">
        <v>1</v>
      </c>
      <c r="R21" t="str">
        <f>A21</f>
        <v>циклон</v>
      </c>
      <c r="S21" t="str">
        <f>I21</f>
        <v>взрыв. смесь</v>
      </c>
      <c r="T21" s="1">
        <f>E21*F21*(J21+K21)*M21</f>
        <v>200</v>
      </c>
      <c r="U21" s="1">
        <f>F21*M21</f>
        <v>10</v>
      </c>
      <c r="V21" s="1">
        <f>T21/B21</f>
        <v>66.666666666666671</v>
      </c>
      <c r="W21" s="1">
        <f>C21</f>
        <v>25</v>
      </c>
    </row>
    <row r="22" spans="1:23">
      <c r="A22" t="s">
        <v>28</v>
      </c>
      <c r="B22">
        <v>2</v>
      </c>
      <c r="C22">
        <v>23.13</v>
      </c>
      <c r="D22">
        <v>10</v>
      </c>
      <c r="E22">
        <v>4</v>
      </c>
      <c r="F22">
        <v>1.5</v>
      </c>
      <c r="I22" t="s">
        <v>18</v>
      </c>
      <c r="J22">
        <v>12</v>
      </c>
      <c r="K22">
        <v>10</v>
      </c>
      <c r="L22">
        <v>1.3</v>
      </c>
      <c r="M22">
        <v>1</v>
      </c>
      <c r="N22">
        <v>1</v>
      </c>
      <c r="Q22">
        <v>1</v>
      </c>
      <c r="R22" t="str">
        <f>A22</f>
        <v>роевик</v>
      </c>
      <c r="S22" t="str">
        <f>I22</f>
        <v>пиротит</v>
      </c>
      <c r="T22" s="1">
        <f>E22*F22*(J22+K22)*M22</f>
        <v>132</v>
      </c>
      <c r="U22" s="1">
        <f>F22*M22</f>
        <v>1.5</v>
      </c>
      <c r="V22" s="1">
        <f>T22/B22</f>
        <v>66</v>
      </c>
      <c r="W22" s="1">
        <f>C22</f>
        <v>23.13</v>
      </c>
    </row>
    <row r="23" spans="1:23">
      <c r="A23" t="s">
        <v>15</v>
      </c>
      <c r="B23">
        <v>1</v>
      </c>
      <c r="C23">
        <v>12.5</v>
      </c>
      <c r="D23">
        <v>2</v>
      </c>
      <c r="E23">
        <v>2</v>
      </c>
      <c r="F23">
        <v>3</v>
      </c>
      <c r="I23" t="s">
        <v>18</v>
      </c>
      <c r="J23">
        <v>11</v>
      </c>
      <c r="M23">
        <v>1</v>
      </c>
      <c r="Q23">
        <v>1</v>
      </c>
      <c r="R23" t="str">
        <f>A23</f>
        <v>дв. Турель</v>
      </c>
      <c r="S23" t="str">
        <f>I23</f>
        <v>пиротит</v>
      </c>
      <c r="T23" s="1">
        <f>E23*F23*(J23+K23)*M23</f>
        <v>66</v>
      </c>
      <c r="U23" s="1">
        <f>F23*M23</f>
        <v>3</v>
      </c>
      <c r="V23" s="1">
        <f>T23/B23</f>
        <v>66</v>
      </c>
      <c r="W23" s="1">
        <f>C23</f>
        <v>12.5</v>
      </c>
    </row>
    <row r="24" spans="1:23">
      <c r="A24" t="s">
        <v>15</v>
      </c>
      <c r="B24">
        <v>1</v>
      </c>
      <c r="C24">
        <v>12.5</v>
      </c>
      <c r="D24">
        <v>2</v>
      </c>
      <c r="E24">
        <v>2</v>
      </c>
      <c r="F24">
        <v>3</v>
      </c>
      <c r="I24" t="s">
        <v>17</v>
      </c>
      <c r="J24">
        <v>18</v>
      </c>
      <c r="M24">
        <v>0.6</v>
      </c>
      <c r="R24" t="str">
        <f>A24</f>
        <v>дв. Турель</v>
      </c>
      <c r="S24" t="str">
        <f>I24</f>
        <v>графит</v>
      </c>
      <c r="T24" s="1">
        <f>E24*F24*(J24+K24)*M24</f>
        <v>64.8</v>
      </c>
      <c r="U24" s="1">
        <f>F24*M24</f>
        <v>1.7999999999999998</v>
      </c>
      <c r="V24" s="1">
        <f>T24/B24</f>
        <v>64.8</v>
      </c>
      <c r="W24" s="1">
        <f>C24</f>
        <v>12.5</v>
      </c>
    </row>
    <row r="25" spans="1:23">
      <c r="A25" t="s">
        <v>34</v>
      </c>
      <c r="B25">
        <v>3</v>
      </c>
      <c r="C25">
        <v>36.25</v>
      </c>
      <c r="D25">
        <v>12</v>
      </c>
      <c r="E25">
        <v>4</v>
      </c>
      <c r="F25">
        <v>1</v>
      </c>
      <c r="G25">
        <v>0</v>
      </c>
      <c r="I25" t="s">
        <v>35</v>
      </c>
      <c r="K25">
        <v>45</v>
      </c>
      <c r="L25">
        <v>4.4000000000000004</v>
      </c>
      <c r="M25">
        <v>1</v>
      </c>
      <c r="O25">
        <v>1</v>
      </c>
      <c r="R25" t="str">
        <f>A25</f>
        <v>рябь</v>
      </c>
      <c r="S25" t="str">
        <f>I25</f>
        <v>пластан</v>
      </c>
      <c r="T25" s="1">
        <f>E25*F25*(J25+K25)*M25</f>
        <v>180</v>
      </c>
      <c r="U25" s="1">
        <f>F25*M25</f>
        <v>1</v>
      </c>
      <c r="V25" s="1">
        <f>T25/B25</f>
        <v>60</v>
      </c>
      <c r="W25" s="1">
        <f>C25</f>
        <v>36.25</v>
      </c>
    </row>
    <row r="26" spans="1:23">
      <c r="A26" t="s">
        <v>38</v>
      </c>
      <c r="B26">
        <v>2</v>
      </c>
      <c r="C26">
        <v>13.75</v>
      </c>
      <c r="D26">
        <v>5</v>
      </c>
      <c r="E26">
        <v>1</v>
      </c>
      <c r="F26">
        <v>30</v>
      </c>
      <c r="I26" t="s">
        <v>39</v>
      </c>
      <c r="J26">
        <v>4</v>
      </c>
      <c r="M26">
        <v>1</v>
      </c>
      <c r="Q26">
        <v>1</v>
      </c>
      <c r="R26" t="str">
        <f>A26</f>
        <v>волна</v>
      </c>
      <c r="S26" t="str">
        <f>I26</f>
        <v>шлак</v>
      </c>
      <c r="T26" s="1">
        <f>E26*F26*(J26+K26)*M26</f>
        <v>120</v>
      </c>
      <c r="U26" s="1">
        <f>F26*M26</f>
        <v>30</v>
      </c>
      <c r="V26" s="1">
        <f>T26/B26</f>
        <v>60</v>
      </c>
      <c r="W26" s="1">
        <f>C26</f>
        <v>13.75</v>
      </c>
    </row>
    <row r="27" spans="1:23">
      <c r="A27" t="s">
        <v>15</v>
      </c>
      <c r="B27">
        <v>1</v>
      </c>
      <c r="C27">
        <v>12.5</v>
      </c>
      <c r="D27">
        <v>2</v>
      </c>
      <c r="E27">
        <v>2</v>
      </c>
      <c r="F27">
        <v>3</v>
      </c>
      <c r="I27" t="s">
        <v>16</v>
      </c>
      <c r="J27">
        <v>9</v>
      </c>
      <c r="M27">
        <v>1</v>
      </c>
      <c r="R27" t="str">
        <f>A27</f>
        <v>дв. Турель</v>
      </c>
      <c r="S27" t="str">
        <f>I27</f>
        <v>медь</v>
      </c>
      <c r="T27" s="1">
        <f>E27*F27*(J27+K27)*M27</f>
        <v>54</v>
      </c>
      <c r="U27" s="1">
        <f>F27*M27</f>
        <v>3</v>
      </c>
      <c r="V27" s="1">
        <f>T27/B27</f>
        <v>54</v>
      </c>
      <c r="W27" s="1">
        <f>C27</f>
        <v>12.5</v>
      </c>
    </row>
    <row r="28" spans="1:23">
      <c r="A28" t="s">
        <v>34</v>
      </c>
      <c r="B28">
        <v>3</v>
      </c>
      <c r="C28">
        <v>36.25</v>
      </c>
      <c r="D28">
        <v>12</v>
      </c>
      <c r="E28">
        <v>4</v>
      </c>
      <c r="F28">
        <v>1</v>
      </c>
      <c r="G28">
        <v>0</v>
      </c>
      <c r="I28" t="s">
        <v>17</v>
      </c>
      <c r="K28">
        <v>33</v>
      </c>
      <c r="L28">
        <v>3.1</v>
      </c>
      <c r="M28">
        <v>1</v>
      </c>
      <c r="R28" t="str">
        <f>A28</f>
        <v>рябь</v>
      </c>
      <c r="S28" t="str">
        <f>I28</f>
        <v>графит</v>
      </c>
      <c r="T28" s="1">
        <f>E28*F28*(J28+K28)*M28</f>
        <v>132</v>
      </c>
      <c r="U28" s="1">
        <f>F28*M28</f>
        <v>1</v>
      </c>
      <c r="V28" s="1">
        <f>T28/B28</f>
        <v>44</v>
      </c>
      <c r="W28" s="1">
        <f>C28</f>
        <v>36.25</v>
      </c>
    </row>
    <row r="29" spans="1:23">
      <c r="A29" t="s">
        <v>34</v>
      </c>
      <c r="B29">
        <v>3</v>
      </c>
      <c r="C29">
        <v>36.25</v>
      </c>
      <c r="D29">
        <v>12</v>
      </c>
      <c r="E29">
        <v>4</v>
      </c>
      <c r="F29">
        <v>1</v>
      </c>
      <c r="G29">
        <v>0</v>
      </c>
      <c r="I29" t="s">
        <v>19</v>
      </c>
      <c r="K29">
        <v>33</v>
      </c>
      <c r="L29">
        <v>3.1</v>
      </c>
      <c r="M29">
        <v>1</v>
      </c>
      <c r="N29">
        <v>1</v>
      </c>
      <c r="R29" t="str">
        <f>A29</f>
        <v>рябь</v>
      </c>
      <c r="S29" t="str">
        <f>I29</f>
        <v>кремний</v>
      </c>
      <c r="T29" s="1">
        <f>E29*F29*(J29+K29)*M29</f>
        <v>132</v>
      </c>
      <c r="U29" s="1">
        <f>F29*M29</f>
        <v>1</v>
      </c>
      <c r="V29" s="1">
        <f>T29/B29</f>
        <v>44</v>
      </c>
      <c r="W29" s="1">
        <f>C29</f>
        <v>36.25</v>
      </c>
    </row>
    <row r="30" spans="1:23">
      <c r="A30" t="s">
        <v>20</v>
      </c>
      <c r="B30">
        <v>2</v>
      </c>
      <c r="C30">
        <v>21.25</v>
      </c>
      <c r="D30">
        <v>17</v>
      </c>
      <c r="E30">
        <v>2</v>
      </c>
      <c r="F30">
        <v>3.33</v>
      </c>
      <c r="H30">
        <v>0</v>
      </c>
      <c r="I30" t="s">
        <v>21</v>
      </c>
      <c r="J30">
        <v>3</v>
      </c>
      <c r="K30">
        <v>22</v>
      </c>
      <c r="L30">
        <v>3</v>
      </c>
      <c r="M30">
        <v>0.5</v>
      </c>
      <c r="R30" t="str">
        <f>A30</f>
        <v>рассеиватель</v>
      </c>
      <c r="S30" t="str">
        <f>I30</f>
        <v>мет.лом</v>
      </c>
      <c r="T30" s="1">
        <f>E30*F30*(J30+K30)*M30</f>
        <v>83.25</v>
      </c>
      <c r="U30" s="1">
        <f>F30*M30</f>
        <v>1.665</v>
      </c>
      <c r="V30" s="1">
        <f>T30/B30</f>
        <v>41.625</v>
      </c>
      <c r="W30" s="1">
        <f>C30</f>
        <v>21.25</v>
      </c>
    </row>
    <row r="31" spans="1:23">
      <c r="A31" t="s">
        <v>34</v>
      </c>
      <c r="B31">
        <v>3</v>
      </c>
      <c r="C31">
        <v>36.25</v>
      </c>
      <c r="D31">
        <v>12</v>
      </c>
      <c r="E31">
        <v>4</v>
      </c>
      <c r="F31">
        <v>1</v>
      </c>
      <c r="G31">
        <v>0</v>
      </c>
      <c r="I31" t="s">
        <v>18</v>
      </c>
      <c r="K31">
        <v>30</v>
      </c>
      <c r="L31">
        <v>3.1</v>
      </c>
      <c r="M31">
        <v>1</v>
      </c>
      <c r="Q31">
        <v>1</v>
      </c>
      <c r="R31" t="str">
        <f>A31</f>
        <v>рябь</v>
      </c>
      <c r="S31" t="str">
        <f>I31</f>
        <v>пиротит</v>
      </c>
      <c r="T31" s="1">
        <f>E31*F31*(J31+K31)*M31</f>
        <v>120</v>
      </c>
      <c r="U31" s="1">
        <f>F31*M31</f>
        <v>1</v>
      </c>
      <c r="V31" s="1">
        <f>T31/B31</f>
        <v>40</v>
      </c>
      <c r="W31" s="1">
        <f>C31</f>
        <v>36.25</v>
      </c>
    </row>
    <row r="32" spans="1:23">
      <c r="A32" t="s">
        <v>31</v>
      </c>
      <c r="B32">
        <v>2</v>
      </c>
      <c r="C32">
        <v>18.75</v>
      </c>
      <c r="D32">
        <v>0</v>
      </c>
      <c r="E32">
        <v>4</v>
      </c>
      <c r="F32">
        <v>1.58</v>
      </c>
      <c r="I32" t="s">
        <v>19</v>
      </c>
      <c r="J32">
        <v>9</v>
      </c>
      <c r="M32">
        <v>1.4</v>
      </c>
      <c r="N32">
        <v>1</v>
      </c>
      <c r="R32" t="str">
        <f>A32</f>
        <v>залп</v>
      </c>
      <c r="S32" t="str">
        <f>I32</f>
        <v>кремний</v>
      </c>
      <c r="T32" s="1">
        <f>E32*F32*(J32+K32)*M32</f>
        <v>79.632000000000005</v>
      </c>
      <c r="U32" s="1">
        <f>F32*M32</f>
        <v>2.2119999999999997</v>
      </c>
      <c r="V32" s="1">
        <f>T32/B32</f>
        <v>39.816000000000003</v>
      </c>
      <c r="W32" s="1">
        <f>C32</f>
        <v>18.75</v>
      </c>
    </row>
    <row r="33" spans="1:23">
      <c r="A33" t="s">
        <v>31</v>
      </c>
      <c r="B33">
        <v>2</v>
      </c>
      <c r="C33">
        <v>18.75</v>
      </c>
      <c r="D33">
        <v>0</v>
      </c>
      <c r="E33">
        <v>4</v>
      </c>
      <c r="F33">
        <v>1.58</v>
      </c>
      <c r="I33" t="s">
        <v>18</v>
      </c>
      <c r="J33">
        <v>11</v>
      </c>
      <c r="M33">
        <v>1</v>
      </c>
      <c r="Q33">
        <v>1</v>
      </c>
      <c r="R33" t="str">
        <f>A33</f>
        <v>залп</v>
      </c>
      <c r="S33" t="str">
        <f>I33</f>
        <v>пиротит</v>
      </c>
      <c r="T33" s="1">
        <f>E33*F33*(J33+K33)*M33</f>
        <v>69.52000000000001</v>
      </c>
      <c r="U33" s="1">
        <f>F33*M33</f>
        <v>1.58</v>
      </c>
      <c r="V33" s="1">
        <f>T33/B33</f>
        <v>34.760000000000005</v>
      </c>
      <c r="W33" s="1">
        <f>C33</f>
        <v>18.75</v>
      </c>
    </row>
    <row r="34" spans="1:23">
      <c r="A34" t="s">
        <v>31</v>
      </c>
      <c r="B34">
        <v>2</v>
      </c>
      <c r="C34">
        <v>18.75</v>
      </c>
      <c r="D34">
        <v>0</v>
      </c>
      <c r="E34">
        <v>4</v>
      </c>
      <c r="F34">
        <v>1.58</v>
      </c>
      <c r="I34" t="s">
        <v>17</v>
      </c>
      <c r="J34">
        <v>18</v>
      </c>
      <c r="M34">
        <v>0.6</v>
      </c>
      <c r="R34" t="str">
        <f>A34</f>
        <v>залп</v>
      </c>
      <c r="S34" t="str">
        <f>I34</f>
        <v>графит</v>
      </c>
      <c r="T34" s="1">
        <f>E34*F34*(J34+K34)*M34</f>
        <v>68.256</v>
      </c>
      <c r="U34" s="1">
        <f>F34*M34</f>
        <v>0.94799999999999995</v>
      </c>
      <c r="V34" s="1">
        <f>T34/B34</f>
        <v>34.128</v>
      </c>
      <c r="W34" s="1">
        <f>C34</f>
        <v>18.75</v>
      </c>
    </row>
    <row r="35" spans="1:23">
      <c r="A35" t="s">
        <v>27</v>
      </c>
      <c r="B35">
        <v>1</v>
      </c>
      <c r="C35">
        <v>28.75</v>
      </c>
      <c r="D35">
        <v>1</v>
      </c>
      <c r="E35">
        <v>1</v>
      </c>
      <c r="F35">
        <v>1</v>
      </c>
      <c r="G35">
        <v>0</v>
      </c>
      <c r="I35" t="s">
        <v>17</v>
      </c>
      <c r="K35">
        <v>33</v>
      </c>
      <c r="L35">
        <v>3.1</v>
      </c>
      <c r="M35">
        <v>1</v>
      </c>
      <c r="R35" t="str">
        <f>A35</f>
        <v>град</v>
      </c>
      <c r="S35" t="str">
        <f>I35</f>
        <v>графит</v>
      </c>
      <c r="T35" s="1">
        <f>E35*F35*(J35+K35)*M35</f>
        <v>33</v>
      </c>
      <c r="U35" s="1">
        <f>F35*M35</f>
        <v>1</v>
      </c>
      <c r="V35" s="1">
        <f>T35/B35</f>
        <v>33</v>
      </c>
      <c r="W35" s="1">
        <f>C35</f>
        <v>28.75</v>
      </c>
    </row>
    <row r="36" spans="1:23">
      <c r="A36" t="s">
        <v>27</v>
      </c>
      <c r="B36">
        <v>1</v>
      </c>
      <c r="C36">
        <v>28.75</v>
      </c>
      <c r="D36">
        <v>1</v>
      </c>
      <c r="E36">
        <v>1</v>
      </c>
      <c r="F36">
        <v>1</v>
      </c>
      <c r="G36">
        <v>0</v>
      </c>
      <c r="I36" t="s">
        <v>19</v>
      </c>
      <c r="K36">
        <v>33</v>
      </c>
      <c r="L36">
        <v>3.1</v>
      </c>
      <c r="M36">
        <v>1</v>
      </c>
      <c r="N36">
        <v>1</v>
      </c>
      <c r="R36" t="str">
        <f>A36</f>
        <v>град</v>
      </c>
      <c r="S36" t="str">
        <f>I36</f>
        <v>кремний</v>
      </c>
      <c r="T36" s="1">
        <f>E36*F36*(J36+K36)*M36</f>
        <v>33</v>
      </c>
      <c r="U36" s="1">
        <f>F36*M36</f>
        <v>1</v>
      </c>
      <c r="V36" s="1">
        <f>T36/B36</f>
        <v>33</v>
      </c>
      <c r="W36" s="1">
        <f>C36</f>
        <v>28.75</v>
      </c>
    </row>
    <row r="37" spans="1:23">
      <c r="A37" t="s">
        <v>27</v>
      </c>
      <c r="B37">
        <v>1</v>
      </c>
      <c r="C37">
        <v>28.75</v>
      </c>
      <c r="D37">
        <v>1</v>
      </c>
      <c r="E37">
        <v>1</v>
      </c>
      <c r="F37">
        <v>1</v>
      </c>
      <c r="G37">
        <v>0</v>
      </c>
      <c r="I37" t="s">
        <v>18</v>
      </c>
      <c r="K37">
        <v>30</v>
      </c>
      <c r="L37">
        <v>3.1</v>
      </c>
      <c r="M37">
        <v>1</v>
      </c>
      <c r="Q37">
        <v>1</v>
      </c>
      <c r="R37" t="str">
        <f>A37</f>
        <v>град</v>
      </c>
      <c r="S37" t="str">
        <f>I37</f>
        <v>пиротит</v>
      </c>
      <c r="T37" s="1">
        <f>E37*F37*(J37+K37)*M37</f>
        <v>30</v>
      </c>
      <c r="U37" s="1">
        <f>F37*M37</f>
        <v>1</v>
      </c>
      <c r="V37" s="1">
        <f>T37/B37</f>
        <v>30</v>
      </c>
      <c r="W37" s="1">
        <f>C37</f>
        <v>28.75</v>
      </c>
    </row>
    <row r="38" spans="1:23">
      <c r="A38" t="s">
        <v>31</v>
      </c>
      <c r="B38">
        <v>2</v>
      </c>
      <c r="C38">
        <v>18.75</v>
      </c>
      <c r="D38">
        <v>0</v>
      </c>
      <c r="E38">
        <v>4</v>
      </c>
      <c r="F38">
        <v>1.58</v>
      </c>
      <c r="I38" t="s">
        <v>16</v>
      </c>
      <c r="J38">
        <v>9</v>
      </c>
      <c r="M38">
        <v>1</v>
      </c>
      <c r="R38" t="str">
        <f>A38</f>
        <v>залп</v>
      </c>
      <c r="S38" t="str">
        <f>I38</f>
        <v>медь</v>
      </c>
      <c r="T38" s="1">
        <f>E38*F38*(J38+K38)*M38</f>
        <v>56.88</v>
      </c>
      <c r="U38" s="1">
        <f>F38*M38</f>
        <v>1.58</v>
      </c>
      <c r="V38" s="1">
        <f>T38/B38</f>
        <v>28.44</v>
      </c>
      <c r="W38" s="1">
        <f>C38</f>
        <v>18.75</v>
      </c>
    </row>
  </sheetData>
  <sortState ref="A2:W38">
    <sortCondition descending="1" ref="V2:V3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2020-05-21T11:12:27Z</dcterms:created>
  <dcterms:modified xsi:type="dcterms:W3CDTF">2020-05-21T23:42:35Z</dcterms:modified>
</cp:coreProperties>
</file>