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 firstSheet="2" activeTab="2"/>
  </bookViews>
  <sheets>
    <sheet name="seamana 41.2" sheetId="83" state="hidden" r:id="rId1"/>
    <sheet name="teste" sheetId="123" r:id="rId2"/>
    <sheet name="ALEXANDRE LEONARDO" sheetId="125" r:id="rId3"/>
  </sheets>
  <definedNames>
    <definedName name="_xlnm._FilterDatabase" localSheetId="2" hidden="1">'ALEXANDRE LEONARDO'!$A$2:$M$33</definedName>
    <definedName name="_xlnm._FilterDatabase" localSheetId="1" hidden="1">teste!$A$2:$M$35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25" l="1"/>
  <c r="I26" i="125"/>
  <c r="K8" i="125" l="1"/>
  <c r="K32" i="125"/>
  <c r="J32" i="125"/>
  <c r="I32" i="125"/>
  <c r="H32" i="125"/>
  <c r="K31" i="125"/>
  <c r="J31" i="125"/>
  <c r="I31" i="125"/>
  <c r="H31" i="125"/>
  <c r="K30" i="125"/>
  <c r="J30" i="125"/>
  <c r="I30" i="125"/>
  <c r="H30" i="125"/>
  <c r="K29" i="125"/>
  <c r="J29" i="125"/>
  <c r="I29" i="125"/>
  <c r="H29" i="125"/>
  <c r="K28" i="125"/>
  <c r="J28" i="125"/>
  <c r="I28" i="125"/>
  <c r="H28" i="125"/>
  <c r="K27" i="125"/>
  <c r="J27" i="125"/>
  <c r="I27" i="125"/>
  <c r="H27" i="125"/>
  <c r="K26" i="125"/>
  <c r="J26" i="125"/>
  <c r="H26" i="125"/>
  <c r="K25" i="125"/>
  <c r="J25" i="125"/>
  <c r="I25" i="125"/>
  <c r="H25" i="125"/>
  <c r="K24" i="125"/>
  <c r="J24" i="125"/>
  <c r="I24" i="125"/>
  <c r="H24" i="125"/>
  <c r="K23" i="125"/>
  <c r="J23" i="125"/>
  <c r="I23" i="125"/>
  <c r="H23" i="125"/>
  <c r="K22" i="125"/>
  <c r="J22" i="125"/>
  <c r="I22" i="125"/>
  <c r="H22" i="125"/>
  <c r="K21" i="125"/>
  <c r="J21" i="125"/>
  <c r="I21" i="125"/>
  <c r="H21" i="125"/>
  <c r="K20" i="125"/>
  <c r="J20" i="125"/>
  <c r="I20" i="125"/>
  <c r="H20" i="125"/>
  <c r="K19" i="125"/>
  <c r="J19" i="125"/>
  <c r="I19" i="125"/>
  <c r="H19" i="125"/>
  <c r="K18" i="125"/>
  <c r="J18" i="125"/>
  <c r="I18" i="125"/>
  <c r="H18" i="125"/>
  <c r="K17" i="125"/>
  <c r="J17" i="125"/>
  <c r="I17" i="125"/>
  <c r="H17" i="125"/>
  <c r="K16" i="125"/>
  <c r="J16" i="125"/>
  <c r="I16" i="125"/>
  <c r="H16" i="125"/>
  <c r="K15" i="125"/>
  <c r="J15" i="125"/>
  <c r="I15" i="125"/>
  <c r="H15" i="125"/>
  <c r="K14" i="125"/>
  <c r="J14" i="125"/>
  <c r="I14" i="125"/>
  <c r="H14" i="125"/>
  <c r="K13" i="125"/>
  <c r="J13" i="125"/>
  <c r="I13" i="125"/>
  <c r="H13" i="125"/>
  <c r="K12" i="125"/>
  <c r="J12" i="125"/>
  <c r="I12" i="125"/>
  <c r="H12" i="125"/>
  <c r="K11" i="125"/>
  <c r="J11" i="125"/>
  <c r="I11" i="125"/>
  <c r="H11" i="125"/>
  <c r="K10" i="125"/>
  <c r="J10" i="125"/>
  <c r="I10" i="125"/>
  <c r="H10" i="125"/>
  <c r="K9" i="125"/>
  <c r="J9" i="125"/>
  <c r="I9" i="125"/>
  <c r="H9" i="125"/>
  <c r="J8" i="125"/>
  <c r="I8" i="125"/>
  <c r="H8" i="125"/>
  <c r="K7" i="125"/>
  <c r="J7" i="125"/>
  <c r="I7" i="125"/>
  <c r="H7" i="125"/>
  <c r="K6" i="125"/>
  <c r="J6" i="125"/>
  <c r="I6" i="125"/>
  <c r="H6" i="125"/>
  <c r="K5" i="125"/>
  <c r="J5" i="125"/>
  <c r="I5" i="125"/>
  <c r="H5" i="125"/>
  <c r="K4" i="125"/>
  <c r="J4" i="125"/>
  <c r="I4" i="125"/>
  <c r="H4" i="125"/>
  <c r="K3" i="125"/>
  <c r="I3" i="125"/>
  <c r="J3" i="125"/>
  <c r="H3" i="125"/>
  <c r="I33" i="125" l="1"/>
  <c r="J33" i="125"/>
  <c r="H33" i="125"/>
  <c r="H4" i="123" l="1"/>
  <c r="H33" i="123"/>
  <c r="H32" i="123"/>
  <c r="H31" i="123"/>
  <c r="H30" i="123"/>
  <c r="H29" i="123"/>
  <c r="H28" i="123"/>
  <c r="H27" i="123"/>
  <c r="H26" i="123"/>
  <c r="H25" i="123"/>
  <c r="H24" i="123"/>
  <c r="H23" i="123"/>
  <c r="H22" i="123"/>
  <c r="H21" i="123"/>
  <c r="H20" i="123"/>
  <c r="H19" i="123"/>
  <c r="H18" i="123"/>
  <c r="H17" i="123"/>
  <c r="H16" i="123"/>
  <c r="H15" i="123"/>
  <c r="H14" i="123"/>
  <c r="H13" i="123"/>
  <c r="H12" i="123"/>
  <c r="H11" i="123"/>
  <c r="H10" i="123"/>
  <c r="H9" i="123"/>
  <c r="H8" i="123"/>
  <c r="H7" i="123"/>
  <c r="H6" i="123"/>
  <c r="H5" i="123"/>
  <c r="H3" i="123"/>
  <c r="J33" i="123"/>
  <c r="J32" i="123"/>
  <c r="J31" i="123"/>
  <c r="J30" i="123"/>
  <c r="J29" i="123"/>
  <c r="J28" i="123"/>
  <c r="J27" i="123"/>
  <c r="J26" i="123"/>
  <c r="J25" i="123"/>
  <c r="J24" i="123"/>
  <c r="J23" i="123"/>
  <c r="J22" i="123"/>
  <c r="J21" i="123"/>
  <c r="J20" i="123"/>
  <c r="J19" i="123"/>
  <c r="J18" i="123"/>
  <c r="J17" i="123"/>
  <c r="J16" i="123"/>
  <c r="J15" i="123"/>
  <c r="J14" i="123"/>
  <c r="J13" i="123"/>
  <c r="J12" i="123"/>
  <c r="J11" i="123"/>
  <c r="J10" i="123"/>
  <c r="J9" i="123"/>
  <c r="J8" i="123"/>
  <c r="J7" i="123"/>
  <c r="J6" i="123"/>
  <c r="J4" i="123"/>
  <c r="J3" i="123"/>
  <c r="J5" i="123"/>
  <c r="H35" i="123"/>
  <c r="I3" i="123"/>
  <c r="I33" i="123"/>
  <c r="G33" i="123"/>
  <c r="I32" i="123"/>
  <c r="G32" i="123"/>
  <c r="I31" i="123"/>
  <c r="G31" i="123"/>
  <c r="I30" i="123"/>
  <c r="G30" i="123"/>
  <c r="I29" i="123"/>
  <c r="G29" i="123"/>
  <c r="I28" i="123"/>
  <c r="G28" i="123"/>
  <c r="I27" i="123"/>
  <c r="G27" i="123"/>
  <c r="I26" i="123"/>
  <c r="G26" i="123"/>
  <c r="I25" i="123"/>
  <c r="G25" i="123"/>
  <c r="I24" i="123"/>
  <c r="G24" i="123"/>
  <c r="I23" i="123"/>
  <c r="G23" i="123"/>
  <c r="I22" i="123"/>
  <c r="G22" i="123"/>
  <c r="I21" i="123"/>
  <c r="G21" i="123"/>
  <c r="I20" i="123"/>
  <c r="G20" i="123"/>
  <c r="I19" i="123"/>
  <c r="G19" i="123"/>
  <c r="I18" i="123"/>
  <c r="G18" i="123"/>
  <c r="I17" i="123"/>
  <c r="G17" i="123"/>
  <c r="I16" i="123"/>
  <c r="G16" i="123"/>
  <c r="I15" i="123"/>
  <c r="G15" i="123"/>
  <c r="I14" i="123"/>
  <c r="G14" i="123"/>
  <c r="I13" i="123"/>
  <c r="G13" i="123"/>
  <c r="I12" i="123"/>
  <c r="G12" i="123"/>
  <c r="I11" i="123"/>
  <c r="G11" i="123"/>
  <c r="I10" i="123"/>
  <c r="G10" i="123"/>
  <c r="I9" i="123"/>
  <c r="G9" i="123"/>
  <c r="I8" i="123"/>
  <c r="G8" i="123"/>
  <c r="I7" i="123"/>
  <c r="G7" i="123"/>
  <c r="I6" i="123"/>
  <c r="G6" i="123"/>
  <c r="I5" i="123"/>
  <c r="G5" i="123"/>
  <c r="I4" i="123"/>
  <c r="G4" i="123"/>
  <c r="J35" i="123"/>
  <c r="I35" i="123"/>
  <c r="G3" i="123"/>
  <c r="G35" i="123" l="1"/>
  <c r="F77" i="83"/>
  <c r="E77" i="83"/>
  <c r="F66" i="83"/>
  <c r="E66" i="83"/>
  <c r="F55" i="83"/>
  <c r="E55" i="83"/>
  <c r="H55" i="83" s="1"/>
  <c r="F43" i="83"/>
  <c r="E43" i="83"/>
  <c r="F32" i="83"/>
  <c r="E32" i="83"/>
  <c r="F21" i="83"/>
  <c r="E21" i="83"/>
  <c r="F10" i="83"/>
  <c r="E10" i="83"/>
  <c r="H10" i="83" s="1"/>
  <c r="H43" i="83" l="1"/>
  <c r="H77" i="83"/>
  <c r="H66" i="83"/>
  <c r="H32" i="83"/>
  <c r="H21" i="83"/>
  <c r="H80" i="83" l="1"/>
</calcChain>
</file>

<file path=xl/sharedStrings.xml><?xml version="1.0" encoding="utf-8"?>
<sst xmlns="http://schemas.openxmlformats.org/spreadsheetml/2006/main" count="206" uniqueCount="36">
  <si>
    <t>HUBERDAN  180,00 (eletricista 2) sede detran</t>
  </si>
  <si>
    <t>diária</t>
  </si>
  <si>
    <t>hora extra</t>
  </si>
  <si>
    <t>total</t>
  </si>
  <si>
    <t xml:space="preserve"> </t>
  </si>
  <si>
    <t>PAULO SERGIO 180,00 (eletricista 2)</t>
  </si>
  <si>
    <t>DANIEL  130,00 (eletricista 1)</t>
  </si>
  <si>
    <t>DIELSON  130,00 (eletricista 1)</t>
  </si>
  <si>
    <t>PAULO HENRIQUE.  130,00 (eletricista 1)</t>
  </si>
  <si>
    <t>BRUNO  100,00 (eletricista 1)</t>
  </si>
  <si>
    <t>ALEXANDRE  130,00 (eletricista 1)</t>
  </si>
  <si>
    <t>Funcionario A</t>
  </si>
  <si>
    <t>Entrada</t>
  </si>
  <si>
    <t>Saida</t>
  </si>
  <si>
    <t>De Para</t>
  </si>
  <si>
    <t>Hs. Nomais</t>
  </si>
  <si>
    <t>Hs Extra 50%</t>
  </si>
  <si>
    <t>Hs Extra 100%</t>
  </si>
  <si>
    <t>AD Noturno</t>
  </si>
  <si>
    <t>De-Para</t>
  </si>
  <si>
    <t>100 = 100%</t>
  </si>
  <si>
    <t>50 = 50%</t>
  </si>
  <si>
    <t>6 = Sexta</t>
  </si>
  <si>
    <r>
      <rPr>
        <b/>
        <sz val="11"/>
        <color rgb="FF000000"/>
        <rFont val="Calibri"/>
        <scheme val="minor"/>
      </rPr>
      <t>Falta</t>
    </r>
    <r>
      <rPr>
        <sz val="11"/>
        <color rgb="FF000000"/>
        <rFont val="Calibri"/>
        <scheme val="minor"/>
      </rPr>
      <t xml:space="preserve"> = 00:00 / </t>
    </r>
    <r>
      <rPr>
        <b/>
        <sz val="11"/>
        <color rgb="FF000000"/>
        <rFont val="Calibri"/>
        <scheme val="minor"/>
      </rPr>
      <t>De Para</t>
    </r>
    <r>
      <rPr>
        <sz val="11"/>
        <color rgb="FF000000"/>
        <rFont val="Calibri"/>
        <scheme val="minor"/>
      </rPr>
      <t xml:space="preserve"> = 0</t>
    </r>
  </si>
  <si>
    <r>
      <rPr>
        <b/>
        <sz val="11"/>
        <color rgb="FF000000"/>
        <rFont val="Calibri"/>
        <scheme val="minor"/>
      </rPr>
      <t>Intervalo</t>
    </r>
    <r>
      <rPr>
        <sz val="11"/>
        <color rgb="FF000000"/>
        <rFont val="Calibri"/>
        <scheme val="minor"/>
      </rPr>
      <t xml:space="preserve"> = 00:00 até 24:00</t>
    </r>
  </si>
  <si>
    <t>Totais</t>
  </si>
  <si>
    <t>ESPELHO DE PONTO DO MÊS DE DEZEMBRO 2024</t>
  </si>
  <si>
    <t>DIA DA SEMANA</t>
  </si>
  <si>
    <t>TERÇA</t>
  </si>
  <si>
    <t>100=100%</t>
  </si>
  <si>
    <t>QUARTA</t>
  </si>
  <si>
    <t>QUINTA</t>
  </si>
  <si>
    <t>SEXTA</t>
  </si>
  <si>
    <t>SÁBADO</t>
  </si>
  <si>
    <t>DOMINGO</t>
  </si>
  <si>
    <t>SEGUNDA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</si>
</sst>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[h]:mm:ss;@"/>
    <numFmt numFmtId="166" formatCode="h:mm;@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sz val="11"/>
      <color rgb="FF000000"/>
      <name val="Calibri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20" fontId="0" fillId="0" borderId="0" xfId="0" applyNumberFormat="1" applyAlignment="1">
      <alignment horizontal="right"/>
    </xf>
    <xf numFmtId="2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4" fontId="2" fillId="0" borderId="0" xfId="0" applyNumberFormat="1" applyFont="1"/>
    <xf numFmtId="9" fontId="0" fillId="0" borderId="0" xfId="0" applyNumberFormat="1"/>
    <xf numFmtId="4" fontId="3" fillId="0" borderId="0" xfId="0" applyNumberFormat="1" applyFont="1"/>
    <xf numFmtId="2" fontId="5" fillId="0" borderId="0" xfId="0" applyNumberFormat="1" applyFont="1" applyAlignment="1">
      <alignment horizontal="right"/>
    </xf>
    <xf numFmtId="4" fontId="5" fillId="0" borderId="0" xfId="0" applyNumberFormat="1" applyFont="1"/>
    <xf numFmtId="0" fontId="4" fillId="0" borderId="0" xfId="0" applyFont="1"/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16" fontId="6" fillId="0" borderId="0" xfId="0" applyNumberFormat="1" applyFont="1"/>
    <xf numFmtId="20" fontId="6" fillId="0" borderId="0" xfId="0" applyNumberFormat="1" applyFont="1"/>
    <xf numFmtId="9" fontId="6" fillId="0" borderId="0" xfId="0" applyNumberFormat="1" applyFont="1"/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9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6" fontId="10" fillId="0" borderId="1" xfId="0" applyNumberFormat="1" applyFon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9" fontId="10" fillId="0" borderId="1" xfId="0" applyNumberFormat="1" applyFont="1" applyBorder="1"/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 wrapText="1"/>
    </xf>
    <xf numFmtId="0" fontId="10" fillId="0" borderId="1" xfId="0" applyFont="1" applyBorder="1"/>
    <xf numFmtId="0" fontId="0" fillId="0" borderId="1" xfId="0" applyBorder="1"/>
    <xf numFmtId="0" fontId="4" fillId="0" borderId="1" xfId="0" applyFont="1" applyBorder="1"/>
    <xf numFmtId="164" fontId="0" fillId="0" borderId="0" xfId="0" applyNumberFormat="1"/>
    <xf numFmtId="0" fontId="4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8" fillId="0" borderId="1" xfId="0" applyNumberFormat="1" applyFont="1" applyBorder="1"/>
    <xf numFmtId="2" fontId="7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4" fillId="0" borderId="1" xfId="0" applyNumberFormat="1" applyFont="1" applyBorder="1"/>
    <xf numFmtId="1" fontId="11" fillId="0" borderId="1" xfId="0" applyNumberFormat="1" applyFont="1" applyBorder="1"/>
    <xf numFmtId="0" fontId="12" fillId="0" borderId="1" xfId="0" applyFont="1" applyBorder="1" applyAlignment="1">
      <alignment horizontal="center"/>
    </xf>
    <xf numFmtId="165" fontId="0" fillId="0" borderId="0" xfId="0" applyNumberFormat="1"/>
    <xf numFmtId="166" fontId="0" fillId="0" borderId="1" xfId="0" quotePrefix="1" applyNumberForma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166" fontId="6" fillId="0" borderId="4" xfId="0" applyNumberFormat="1" applyFont="1" applyBorder="1" applyAlignment="1">
      <alignment horizontal="center" wrapText="1"/>
    </xf>
    <xf numFmtId="166" fontId="10" fillId="0" borderId="1" xfId="0" applyNumberFormat="1" applyFont="1" applyBorder="1" applyAlignment="1">
      <alignment horizontal="center" wrapText="1"/>
    </xf>
    <xf numFmtId="2" fontId="10" fillId="0" borderId="1" xfId="0" applyNumberFormat="1" applyFont="1" applyBorder="1"/>
    <xf numFmtId="1" fontId="10" fillId="0" borderId="1" xfId="0" applyNumberFormat="1" applyFont="1" applyBorder="1"/>
    <xf numFmtId="167" fontId="0" fillId="0" borderId="0" xfId="0" applyNumberFormat="1"/>
    <xf numFmtId="1" fontId="0" fillId="0" borderId="0" xfId="0" applyNumberFormat="1"/>
    <xf numFmtId="165" fontId="10" fillId="0" borderId="1" xfId="0" applyNumberFormat="1" applyFont="1" applyBorder="1" applyAlignment="1">
      <alignment horizontal="center"/>
    </xf>
    <xf numFmtId="16" fontId="14" fillId="0" borderId="1" xfId="0" applyNumberFormat="1" applyFont="1" applyBorder="1" applyAlignment="1">
      <alignment horizontal="center"/>
    </xf>
    <xf numFmtId="165" fontId="10" fillId="2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wrapText="1"/>
    </xf>
    <xf numFmtId="166" fontId="0" fillId="2" borderId="1" xfId="0" quotePrefix="1" applyNumberFormat="1" applyFill="1" applyBorder="1" applyAlignment="1">
      <alignment horizontal="center" wrapText="1"/>
    </xf>
    <xf numFmtId="166" fontId="10" fillId="2" borderId="1" xfId="0" applyNumberFormat="1" applyFont="1" applyFill="1" applyBorder="1" applyAlignment="1">
      <alignment horizontal="center" wrapText="1"/>
    </xf>
    <xf numFmtId="165" fontId="10" fillId="3" borderId="1" xfId="0" applyNumberFormat="1" applyFont="1" applyFill="1" applyBorder="1" applyAlignment="1">
      <alignment horizontal="center"/>
    </xf>
    <xf numFmtId="20" fontId="10" fillId="3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14" fontId="14" fillId="0" borderId="1" xfId="0" applyNumberFormat="1" applyFont="1" applyBorder="1" applyAlignment="1">
      <alignment horizontal="center"/>
    </xf>
    <xf numFmtId="16" fontId="15" fillId="0" borderId="1" xfId="0" applyNumberFormat="1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20" fontId="10" fillId="5" borderId="1" xfId="0" applyNumberFormat="1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0"/>
  <sheetViews>
    <sheetView topLeftCell="A51" workbookViewId="0">
      <selection activeCell="A79" sqref="A79"/>
    </sheetView>
  </sheetViews>
  <sheetFormatPr defaultRowHeight="15" x14ac:dyDescent="0.25"/>
  <cols>
    <col min="4" max="4" width="13.5703125" customWidth="1"/>
  </cols>
  <sheetData>
    <row r="2" spans="1:8" x14ac:dyDescent="0.25">
      <c r="A2" s="14" t="s">
        <v>0</v>
      </c>
      <c r="B2" s="14"/>
      <c r="C2" s="14"/>
      <c r="D2" s="14"/>
      <c r="E2" s="15" t="s">
        <v>1</v>
      </c>
      <c r="F2" s="15" t="s">
        <v>2</v>
      </c>
      <c r="G2" s="16"/>
      <c r="H2" s="16" t="s">
        <v>3</v>
      </c>
    </row>
    <row r="3" spans="1:8" x14ac:dyDescent="0.25">
      <c r="A3" s="18">
        <v>45453</v>
      </c>
      <c r="B3" s="19">
        <v>0.29166666666666669</v>
      </c>
      <c r="C3" s="19">
        <v>0.75</v>
      </c>
      <c r="D3" s="23"/>
      <c r="E3" s="21">
        <v>180</v>
      </c>
      <c r="F3" s="21">
        <v>30</v>
      </c>
    </row>
    <row r="4" spans="1:8" x14ac:dyDescent="0.25">
      <c r="A4" s="1" t="s">
        <v>4</v>
      </c>
      <c r="B4" s="2" t="s">
        <v>4</v>
      </c>
      <c r="C4" s="2"/>
      <c r="D4" s="10" t="s">
        <v>4</v>
      </c>
      <c r="E4" s="4" t="s">
        <v>4</v>
      </c>
      <c r="F4" s="4"/>
    </row>
    <row r="5" spans="1:8" x14ac:dyDescent="0.25">
      <c r="A5" s="18" t="s">
        <v>4</v>
      </c>
      <c r="B5" s="19" t="s">
        <v>4</v>
      </c>
      <c r="C5" s="19"/>
      <c r="D5" s="20" t="s">
        <v>4</v>
      </c>
      <c r="E5" s="21" t="s">
        <v>4</v>
      </c>
      <c r="F5" s="21"/>
    </row>
    <row r="6" spans="1:8" x14ac:dyDescent="0.25">
      <c r="A6" s="18" t="s">
        <v>4</v>
      </c>
      <c r="B6" s="19" t="s">
        <v>4</v>
      </c>
      <c r="C6" s="19"/>
      <c r="D6" s="20" t="s">
        <v>4</v>
      </c>
      <c r="E6" s="21" t="s">
        <v>4</v>
      </c>
      <c r="F6" s="21"/>
      <c r="G6" s="22" t="s">
        <v>4</v>
      </c>
    </row>
    <row r="7" spans="1:8" x14ac:dyDescent="0.25">
      <c r="A7" s="18" t="s">
        <v>4</v>
      </c>
      <c r="B7" s="19" t="s">
        <v>4</v>
      </c>
      <c r="C7" s="19"/>
      <c r="D7" s="20"/>
      <c r="E7" s="21" t="s">
        <v>4</v>
      </c>
      <c r="F7" s="21"/>
    </row>
    <row r="8" spans="1:8" x14ac:dyDescent="0.25">
      <c r="A8" s="18" t="s">
        <v>4</v>
      </c>
      <c r="B8" s="19" t="s">
        <v>4</v>
      </c>
      <c r="C8" s="19"/>
      <c r="D8" s="24" t="s">
        <v>4</v>
      </c>
      <c r="E8" s="21" t="s">
        <v>4</v>
      </c>
      <c r="F8" s="21"/>
    </row>
    <row r="9" spans="1:8" x14ac:dyDescent="0.25">
      <c r="A9" s="18" t="s">
        <v>4</v>
      </c>
      <c r="B9" s="19" t="s">
        <v>4</v>
      </c>
      <c r="C9" s="19" t="s">
        <v>4</v>
      </c>
      <c r="D9" s="20" t="s">
        <v>4</v>
      </c>
      <c r="E9" s="21" t="s">
        <v>4</v>
      </c>
      <c r="F9" s="21" t="s">
        <v>4</v>
      </c>
    </row>
    <row r="10" spans="1:8" x14ac:dyDescent="0.25">
      <c r="E10" s="12">
        <f>SUM(E3:E9)</f>
        <v>180</v>
      </c>
      <c r="F10" s="12">
        <f>SUM(F3:F9)</f>
        <v>30</v>
      </c>
      <c r="G10" s="17"/>
      <c r="H10" s="13">
        <f>SUM(E10:F10)</f>
        <v>210</v>
      </c>
    </row>
    <row r="11" spans="1:8" x14ac:dyDescent="0.25">
      <c r="E11" s="3"/>
      <c r="F11" s="3"/>
    </row>
    <row r="12" spans="1:8" x14ac:dyDescent="0.25">
      <c r="E12" s="3"/>
      <c r="F12" s="3"/>
    </row>
    <row r="13" spans="1:8" x14ac:dyDescent="0.25">
      <c r="A13" s="14" t="s">
        <v>5</v>
      </c>
      <c r="B13" s="14"/>
      <c r="C13" s="14"/>
      <c r="D13" s="14"/>
      <c r="E13" s="15" t="s">
        <v>1</v>
      </c>
      <c r="F13" s="15" t="s">
        <v>2</v>
      </c>
      <c r="G13" s="14"/>
      <c r="H13" s="16" t="s">
        <v>3</v>
      </c>
    </row>
    <row r="14" spans="1:8" x14ac:dyDescent="0.25">
      <c r="A14" s="18">
        <v>45453</v>
      </c>
      <c r="B14" s="19">
        <v>0.29166666666666669</v>
      </c>
      <c r="C14" s="19">
        <v>0.75</v>
      </c>
      <c r="D14" s="23"/>
      <c r="E14" s="21">
        <v>180</v>
      </c>
      <c r="F14" s="21">
        <v>30</v>
      </c>
    </row>
    <row r="15" spans="1:8" x14ac:dyDescent="0.25">
      <c r="A15" s="1">
        <v>45454</v>
      </c>
      <c r="B15" s="2">
        <v>0.29166666666666669</v>
      </c>
      <c r="C15" s="2">
        <v>0.75</v>
      </c>
      <c r="D15" s="10" t="s">
        <v>4</v>
      </c>
      <c r="E15" s="4">
        <v>180</v>
      </c>
      <c r="F15" s="4">
        <v>30</v>
      </c>
    </row>
    <row r="16" spans="1:8" x14ac:dyDescent="0.25">
      <c r="A16" s="18">
        <v>45455</v>
      </c>
      <c r="B16" s="19">
        <v>0.29166666666666669</v>
      </c>
      <c r="C16" s="19">
        <v>0.75</v>
      </c>
      <c r="D16" s="20" t="s">
        <v>4</v>
      </c>
      <c r="E16" s="21">
        <v>180</v>
      </c>
      <c r="F16" s="21">
        <v>30</v>
      </c>
    </row>
    <row r="17" spans="1:8" x14ac:dyDescent="0.25">
      <c r="A17" s="18">
        <v>45456</v>
      </c>
      <c r="B17" s="19">
        <v>0.29166666666666669</v>
      </c>
      <c r="C17" s="19">
        <v>0.8125</v>
      </c>
      <c r="D17" s="20" t="s">
        <v>4</v>
      </c>
      <c r="E17" s="21">
        <v>180</v>
      </c>
      <c r="F17" s="21">
        <v>75</v>
      </c>
      <c r="G17" s="22" t="s">
        <v>4</v>
      </c>
    </row>
    <row r="18" spans="1:8" x14ac:dyDescent="0.25">
      <c r="A18" s="18">
        <v>45457</v>
      </c>
      <c r="B18" s="19">
        <v>0.29166666666666669</v>
      </c>
      <c r="C18" s="19">
        <v>0.77083333333333337</v>
      </c>
      <c r="D18" s="20"/>
      <c r="E18" s="21">
        <v>180</v>
      </c>
      <c r="F18" s="21">
        <v>45</v>
      </c>
    </row>
    <row r="19" spans="1:8" x14ac:dyDescent="0.25">
      <c r="A19" s="18">
        <v>45458</v>
      </c>
      <c r="B19" s="19">
        <v>0.29166666666666669</v>
      </c>
      <c r="C19" s="19">
        <v>0.70833333333333337</v>
      </c>
      <c r="D19" s="24">
        <v>0.5</v>
      </c>
      <c r="E19" s="21" t="s">
        <v>4</v>
      </c>
      <c r="F19" s="21">
        <v>270</v>
      </c>
    </row>
    <row r="20" spans="1:8" x14ac:dyDescent="0.25">
      <c r="A20" s="18" t="s">
        <v>4</v>
      </c>
      <c r="B20" s="19" t="s">
        <v>4</v>
      </c>
      <c r="C20" s="19" t="s">
        <v>4</v>
      </c>
      <c r="D20" s="20" t="s">
        <v>4</v>
      </c>
      <c r="E20" s="21" t="s">
        <v>4</v>
      </c>
      <c r="F20" s="21" t="s">
        <v>4</v>
      </c>
    </row>
    <row r="21" spans="1:8" x14ac:dyDescent="0.25">
      <c r="E21" s="12">
        <f>SUM(E14:E20)</f>
        <v>900</v>
      </c>
      <c r="F21" s="12">
        <f>SUM(F14:F20)</f>
        <v>480</v>
      </c>
      <c r="G21" s="14"/>
      <c r="H21" s="13">
        <f>SUM(E21:F21)</f>
        <v>1380</v>
      </c>
    </row>
    <row r="22" spans="1:8" x14ac:dyDescent="0.25">
      <c r="E22" s="3"/>
      <c r="F22" s="3"/>
    </row>
    <row r="23" spans="1:8" x14ac:dyDescent="0.25">
      <c r="E23" s="3"/>
      <c r="F23" s="3"/>
    </row>
    <row r="24" spans="1:8" x14ac:dyDescent="0.25">
      <c r="A24" s="14" t="s">
        <v>6</v>
      </c>
      <c r="B24" s="14"/>
      <c r="C24" s="14"/>
      <c r="D24" s="14"/>
      <c r="E24" s="15" t="s">
        <v>1</v>
      </c>
      <c r="F24" s="15" t="s">
        <v>2</v>
      </c>
      <c r="G24" s="14"/>
      <c r="H24" s="16" t="s">
        <v>3</v>
      </c>
    </row>
    <row r="25" spans="1:8" x14ac:dyDescent="0.25">
      <c r="A25" s="18">
        <v>45453</v>
      </c>
      <c r="B25" s="19">
        <v>0.29166666666666669</v>
      </c>
      <c r="C25" s="19">
        <v>0.75</v>
      </c>
      <c r="D25" s="23"/>
      <c r="E25" s="21">
        <v>130</v>
      </c>
      <c r="F25" s="21">
        <v>21.66</v>
      </c>
    </row>
    <row r="26" spans="1:8" x14ac:dyDescent="0.25">
      <c r="A26" s="1">
        <v>45454</v>
      </c>
      <c r="B26" s="2">
        <v>0.29166666666666669</v>
      </c>
      <c r="C26" s="2">
        <v>0.9375</v>
      </c>
      <c r="D26" s="10" t="s">
        <v>4</v>
      </c>
      <c r="E26" s="4">
        <v>130</v>
      </c>
      <c r="F26" s="4">
        <v>119.16</v>
      </c>
    </row>
    <row r="27" spans="1:8" x14ac:dyDescent="0.25">
      <c r="A27" s="18">
        <v>45455</v>
      </c>
      <c r="B27" s="19">
        <v>0.29166666666666669</v>
      </c>
      <c r="C27" s="19">
        <v>0.75</v>
      </c>
      <c r="D27" s="20" t="s">
        <v>4</v>
      </c>
      <c r="E27" s="21">
        <v>130</v>
      </c>
      <c r="F27" s="21">
        <v>21.66</v>
      </c>
    </row>
    <row r="28" spans="1:8" x14ac:dyDescent="0.25">
      <c r="A28" s="18">
        <v>45456</v>
      </c>
      <c r="B28" s="19">
        <v>0.29166666666666669</v>
      </c>
      <c r="C28" s="19">
        <v>0.8125</v>
      </c>
      <c r="D28" s="20" t="s">
        <v>4</v>
      </c>
      <c r="E28" s="21">
        <v>130</v>
      </c>
      <c r="F28" s="21">
        <v>54.16</v>
      </c>
      <c r="G28" s="8" t="s">
        <v>4</v>
      </c>
    </row>
    <row r="29" spans="1:8" x14ac:dyDescent="0.25">
      <c r="A29" s="18">
        <v>45457</v>
      </c>
      <c r="B29" s="19">
        <v>0.29166666666666669</v>
      </c>
      <c r="C29" s="19">
        <v>0</v>
      </c>
      <c r="D29" s="20"/>
      <c r="E29" s="21">
        <v>130</v>
      </c>
      <c r="F29" s="21">
        <v>151.66</v>
      </c>
    </row>
    <row r="30" spans="1:8" x14ac:dyDescent="0.25">
      <c r="A30" s="18">
        <v>45458</v>
      </c>
      <c r="B30" s="19">
        <v>0.29166666666666669</v>
      </c>
      <c r="C30" s="19">
        <v>0.70833333333333337</v>
      </c>
      <c r="D30" s="24">
        <v>0.5</v>
      </c>
      <c r="E30" s="21" t="s">
        <v>4</v>
      </c>
      <c r="F30" s="21">
        <v>195</v>
      </c>
    </row>
    <row r="31" spans="1:8" x14ac:dyDescent="0.25">
      <c r="A31" s="18" t="s">
        <v>4</v>
      </c>
      <c r="B31" s="19" t="s">
        <v>4</v>
      </c>
      <c r="C31" s="19" t="s">
        <v>4</v>
      </c>
      <c r="D31" s="20" t="s">
        <v>4</v>
      </c>
      <c r="E31" s="21" t="s">
        <v>4</v>
      </c>
      <c r="F31" s="21" t="s">
        <v>4</v>
      </c>
    </row>
    <row r="32" spans="1:8" x14ac:dyDescent="0.25">
      <c r="E32" s="12">
        <f>SUM(E25:E31)</f>
        <v>650</v>
      </c>
      <c r="F32" s="12">
        <f>SUM(F25:F31)</f>
        <v>563.29999999999995</v>
      </c>
      <c r="G32" s="17"/>
      <c r="H32" s="13">
        <f>SUM(E32:F32)</f>
        <v>1213.3</v>
      </c>
    </row>
    <row r="33" spans="1:8" x14ac:dyDescent="0.25">
      <c r="E33" s="12"/>
      <c r="F33" s="12"/>
      <c r="G33" s="17"/>
      <c r="H33" s="13"/>
    </row>
    <row r="34" spans="1:8" x14ac:dyDescent="0.25">
      <c r="E34" s="12"/>
      <c r="F34" s="12"/>
      <c r="G34" s="17"/>
      <c r="H34" s="13"/>
    </row>
    <row r="35" spans="1:8" x14ac:dyDescent="0.25">
      <c r="A35" s="14" t="s">
        <v>7</v>
      </c>
      <c r="B35" s="14"/>
      <c r="C35" s="14"/>
      <c r="D35" s="14"/>
      <c r="E35" s="15" t="s">
        <v>1</v>
      </c>
      <c r="F35" s="15" t="s">
        <v>2</v>
      </c>
      <c r="G35" s="14"/>
      <c r="H35" s="16" t="s">
        <v>3</v>
      </c>
    </row>
    <row r="36" spans="1:8" x14ac:dyDescent="0.25">
      <c r="A36" s="18">
        <v>45453</v>
      </c>
      <c r="B36" s="19">
        <v>0.29166666666666669</v>
      </c>
      <c r="C36" s="19">
        <v>0.75</v>
      </c>
      <c r="D36" s="23"/>
      <c r="E36" s="21">
        <v>130</v>
      </c>
      <c r="F36" s="21">
        <v>21.66</v>
      </c>
    </row>
    <row r="37" spans="1:8" x14ac:dyDescent="0.25">
      <c r="A37" s="1" t="s">
        <v>4</v>
      </c>
      <c r="B37" s="2" t="s">
        <v>4</v>
      </c>
      <c r="C37" s="2"/>
      <c r="D37" s="10" t="s">
        <v>4</v>
      </c>
      <c r="E37" s="4" t="s">
        <v>4</v>
      </c>
      <c r="F37" s="4"/>
    </row>
    <row r="38" spans="1:8" x14ac:dyDescent="0.25">
      <c r="A38" s="18" t="s">
        <v>4</v>
      </c>
      <c r="B38" s="19" t="s">
        <v>4</v>
      </c>
      <c r="C38" s="19"/>
      <c r="D38" s="20" t="s">
        <v>4</v>
      </c>
      <c r="E38" s="21" t="s">
        <v>4</v>
      </c>
      <c r="F38" s="21"/>
    </row>
    <row r="39" spans="1:8" x14ac:dyDescent="0.25">
      <c r="A39" s="18" t="s">
        <v>4</v>
      </c>
      <c r="B39" s="19" t="s">
        <v>4</v>
      </c>
      <c r="C39" s="19"/>
      <c r="D39" s="20" t="s">
        <v>4</v>
      </c>
      <c r="E39" s="21" t="s">
        <v>4</v>
      </c>
      <c r="F39" s="21"/>
      <c r="G39" s="8" t="s">
        <v>4</v>
      </c>
    </row>
    <row r="40" spans="1:8" x14ac:dyDescent="0.25">
      <c r="A40" s="18" t="s">
        <v>4</v>
      </c>
      <c r="B40" s="19" t="s">
        <v>4</v>
      </c>
      <c r="C40" s="19"/>
      <c r="D40" s="20"/>
      <c r="E40" s="21" t="s">
        <v>4</v>
      </c>
      <c r="F40" s="21"/>
    </row>
    <row r="41" spans="1:8" x14ac:dyDescent="0.25">
      <c r="A41" s="18" t="s">
        <v>4</v>
      </c>
      <c r="B41" s="19" t="s">
        <v>4</v>
      </c>
      <c r="C41" s="19"/>
      <c r="D41" s="24" t="s">
        <v>4</v>
      </c>
      <c r="E41" s="21" t="s">
        <v>4</v>
      </c>
      <c r="F41" s="21"/>
    </row>
    <row r="42" spans="1:8" x14ac:dyDescent="0.25">
      <c r="A42" s="18" t="s">
        <v>4</v>
      </c>
      <c r="B42" s="19" t="s">
        <v>4</v>
      </c>
      <c r="C42" s="19" t="s">
        <v>4</v>
      </c>
      <c r="D42" s="20" t="s">
        <v>4</v>
      </c>
      <c r="E42" s="21" t="s">
        <v>4</v>
      </c>
      <c r="F42" s="21" t="s">
        <v>4</v>
      </c>
    </row>
    <row r="43" spans="1:8" x14ac:dyDescent="0.25">
      <c r="E43" s="12">
        <f>SUM(E36:E42)</f>
        <v>130</v>
      </c>
      <c r="F43" s="12">
        <f>SUM(F36:F42)</f>
        <v>21.66</v>
      </c>
      <c r="G43" s="17"/>
      <c r="H43" s="13">
        <f>SUM(E43:F43)</f>
        <v>151.66</v>
      </c>
    </row>
    <row r="44" spans="1:8" x14ac:dyDescent="0.25">
      <c r="H44" s="11" t="s">
        <v>4</v>
      </c>
    </row>
    <row r="46" spans="1:8" x14ac:dyDescent="0.25">
      <c r="C46" s="19"/>
      <c r="E46" s="12"/>
      <c r="F46" s="12"/>
      <c r="G46" s="17"/>
      <c r="H46" s="13"/>
    </row>
    <row r="47" spans="1:8" x14ac:dyDescent="0.25">
      <c r="A47" s="14" t="s">
        <v>8</v>
      </c>
      <c r="B47" s="14"/>
      <c r="C47" s="14"/>
      <c r="D47" s="14"/>
      <c r="E47" s="15" t="s">
        <v>1</v>
      </c>
      <c r="F47" s="15" t="s">
        <v>2</v>
      </c>
      <c r="G47" s="14"/>
      <c r="H47" s="16" t="s">
        <v>3</v>
      </c>
    </row>
    <row r="48" spans="1:8" x14ac:dyDescent="0.25">
      <c r="A48" s="18">
        <v>45453</v>
      </c>
      <c r="B48" s="19">
        <v>0.29166666666666669</v>
      </c>
      <c r="C48" s="19">
        <v>0.72916666666666663</v>
      </c>
      <c r="D48" s="23"/>
      <c r="E48" s="21">
        <v>130</v>
      </c>
      <c r="F48" s="21">
        <v>10.83</v>
      </c>
    </row>
    <row r="49" spans="1:8" x14ac:dyDescent="0.25">
      <c r="A49" s="1">
        <v>45454</v>
      </c>
      <c r="B49" s="2">
        <v>0.29166666666666669</v>
      </c>
      <c r="C49" s="2">
        <v>0.72916666666666663</v>
      </c>
      <c r="D49" s="10" t="s">
        <v>4</v>
      </c>
      <c r="E49" s="4">
        <v>130</v>
      </c>
      <c r="F49" s="4">
        <v>10.83</v>
      </c>
    </row>
    <row r="50" spans="1:8" x14ac:dyDescent="0.25">
      <c r="A50" s="18">
        <v>45455</v>
      </c>
      <c r="B50" s="19">
        <v>0.29166666666666669</v>
      </c>
      <c r="C50" s="19">
        <v>0.75</v>
      </c>
      <c r="D50" s="20" t="s">
        <v>4</v>
      </c>
      <c r="E50" s="21">
        <v>130</v>
      </c>
      <c r="F50" s="21">
        <v>21.66</v>
      </c>
    </row>
    <row r="51" spans="1:8" x14ac:dyDescent="0.25">
      <c r="A51" s="18">
        <v>45456</v>
      </c>
      <c r="B51" s="19">
        <v>0.29166666666666669</v>
      </c>
      <c r="C51" s="19">
        <v>0.75</v>
      </c>
      <c r="D51" s="20" t="s">
        <v>4</v>
      </c>
      <c r="E51" s="21">
        <v>130</v>
      </c>
      <c r="F51" s="21">
        <v>21.66</v>
      </c>
      <c r="G51" s="8" t="s">
        <v>4</v>
      </c>
    </row>
    <row r="52" spans="1:8" x14ac:dyDescent="0.25">
      <c r="A52" s="18">
        <v>45457</v>
      </c>
      <c r="B52" s="19">
        <v>0.29166666666666669</v>
      </c>
      <c r="C52" s="19">
        <v>0.77083333333333337</v>
      </c>
      <c r="D52" s="20"/>
      <c r="E52" s="21">
        <v>130</v>
      </c>
      <c r="F52" s="21">
        <v>32.5</v>
      </c>
    </row>
    <row r="53" spans="1:8" x14ac:dyDescent="0.25">
      <c r="A53" s="18">
        <v>45458</v>
      </c>
      <c r="B53" s="19">
        <v>0.29166666666666669</v>
      </c>
      <c r="C53" s="19">
        <v>0.70833333333333337</v>
      </c>
      <c r="D53" s="24">
        <v>0.5</v>
      </c>
      <c r="E53" s="21"/>
      <c r="F53" s="21">
        <v>195</v>
      </c>
    </row>
    <row r="54" spans="1:8" x14ac:dyDescent="0.25">
      <c r="A54" s="18" t="s">
        <v>4</v>
      </c>
      <c r="B54" s="19" t="s">
        <v>4</v>
      </c>
      <c r="C54" s="19" t="s">
        <v>4</v>
      </c>
      <c r="D54" s="20" t="s">
        <v>4</v>
      </c>
      <c r="E54" s="21" t="s">
        <v>4</v>
      </c>
      <c r="F54" s="21" t="s">
        <v>4</v>
      </c>
    </row>
    <row r="55" spans="1:8" x14ac:dyDescent="0.25">
      <c r="C55" s="19" t="s">
        <v>4</v>
      </c>
      <c r="E55" s="12">
        <f>SUM(E48:E54)</f>
        <v>650</v>
      </c>
      <c r="F55" s="12">
        <f>SUM(F48:F54)</f>
        <v>292.48</v>
      </c>
      <c r="G55" s="17"/>
      <c r="H55" s="13">
        <f>SUM(E55:F55)</f>
        <v>942.48</v>
      </c>
    </row>
    <row r="56" spans="1:8" x14ac:dyDescent="0.25">
      <c r="A56" s="1"/>
      <c r="B56" s="2"/>
      <c r="C56" s="2"/>
      <c r="D56" s="10"/>
      <c r="E56" s="3"/>
      <c r="F56" s="3"/>
    </row>
    <row r="57" spans="1:8" x14ac:dyDescent="0.25">
      <c r="A57" s="1"/>
      <c r="B57" s="2"/>
      <c r="C57" s="2"/>
      <c r="D57" s="10"/>
      <c r="E57" s="6"/>
      <c r="F57" s="3"/>
      <c r="G57" s="5"/>
      <c r="H57" s="7"/>
    </row>
    <row r="58" spans="1:8" x14ac:dyDescent="0.25">
      <c r="A58" s="14" t="s">
        <v>9</v>
      </c>
      <c r="B58" s="14"/>
      <c r="C58" s="14"/>
      <c r="D58" s="14"/>
      <c r="E58" s="15" t="s">
        <v>1</v>
      </c>
      <c r="F58" s="15" t="s">
        <v>2</v>
      </c>
      <c r="G58" s="14"/>
      <c r="H58" s="16" t="s">
        <v>3</v>
      </c>
    </row>
    <row r="59" spans="1:8" x14ac:dyDescent="0.25">
      <c r="A59" s="18">
        <v>45453</v>
      </c>
      <c r="B59" s="19" t="s">
        <v>4</v>
      </c>
      <c r="C59" s="19"/>
      <c r="D59" s="23"/>
      <c r="E59" s="21" t="s">
        <v>4</v>
      </c>
      <c r="F59" s="21"/>
    </row>
    <row r="60" spans="1:8" x14ac:dyDescent="0.25">
      <c r="A60" s="1">
        <v>45454</v>
      </c>
      <c r="B60" s="2">
        <v>0.29166666666666669</v>
      </c>
      <c r="C60" s="2">
        <v>0.72916666666666663</v>
      </c>
      <c r="D60" s="10" t="s">
        <v>4</v>
      </c>
      <c r="E60" s="4">
        <v>100</v>
      </c>
      <c r="F60" s="4">
        <v>8.33</v>
      </c>
    </row>
    <row r="61" spans="1:8" x14ac:dyDescent="0.25">
      <c r="A61" s="18">
        <v>45455</v>
      </c>
      <c r="B61" s="19">
        <v>0.29166666666666669</v>
      </c>
      <c r="C61" s="19">
        <v>0.72916666666666663</v>
      </c>
      <c r="D61" s="20" t="s">
        <v>4</v>
      </c>
      <c r="E61" s="21">
        <v>100</v>
      </c>
      <c r="F61" s="21">
        <v>8.33</v>
      </c>
    </row>
    <row r="62" spans="1:8" x14ac:dyDescent="0.25">
      <c r="A62" s="18">
        <v>45456</v>
      </c>
      <c r="B62" s="19">
        <v>0.29166666666666669</v>
      </c>
      <c r="C62" s="19">
        <v>0.72916666666666663</v>
      </c>
      <c r="D62" s="20" t="s">
        <v>4</v>
      </c>
      <c r="E62" s="21">
        <v>100</v>
      </c>
      <c r="F62" s="21">
        <v>8.33</v>
      </c>
      <c r="G62" s="8" t="s">
        <v>4</v>
      </c>
    </row>
    <row r="63" spans="1:8" x14ac:dyDescent="0.25">
      <c r="A63" s="18">
        <v>45457</v>
      </c>
      <c r="B63" s="19">
        <v>0.29166666666666669</v>
      </c>
      <c r="C63" s="19">
        <v>0.75</v>
      </c>
      <c r="D63" s="20"/>
      <c r="E63" s="21">
        <v>100</v>
      </c>
      <c r="F63" s="21">
        <v>16.66</v>
      </c>
    </row>
    <row r="64" spans="1:8" x14ac:dyDescent="0.25">
      <c r="A64" s="18">
        <v>45458</v>
      </c>
      <c r="B64" s="19">
        <v>0.29166666666666669</v>
      </c>
      <c r="C64" s="19">
        <v>0.70833333333333337</v>
      </c>
      <c r="D64" s="24">
        <v>0.5</v>
      </c>
      <c r="E64" s="21" t="s">
        <v>4</v>
      </c>
      <c r="F64" s="21">
        <v>150</v>
      </c>
    </row>
    <row r="65" spans="1:8" x14ac:dyDescent="0.25">
      <c r="A65" s="18" t="s">
        <v>4</v>
      </c>
      <c r="B65" s="19" t="s">
        <v>4</v>
      </c>
      <c r="C65" s="19" t="s">
        <v>4</v>
      </c>
      <c r="D65" s="20" t="s">
        <v>4</v>
      </c>
      <c r="E65" s="21" t="s">
        <v>4</v>
      </c>
      <c r="F65" s="21" t="s">
        <v>4</v>
      </c>
    </row>
    <row r="66" spans="1:8" x14ac:dyDescent="0.25">
      <c r="A66" t="s">
        <v>4</v>
      </c>
      <c r="E66" s="12">
        <f>SUM(E59:E65)</f>
        <v>400</v>
      </c>
      <c r="F66" s="12">
        <f>SUM(F59:F65)</f>
        <v>191.65</v>
      </c>
      <c r="H66" s="13">
        <f>SUM(E66:F66)</f>
        <v>591.65</v>
      </c>
    </row>
    <row r="67" spans="1:8" x14ac:dyDescent="0.25">
      <c r="E67" s="12"/>
      <c r="F67" s="12"/>
      <c r="H67" s="13"/>
    </row>
    <row r="68" spans="1:8" x14ac:dyDescent="0.25">
      <c r="E68" s="12"/>
      <c r="F68" s="12"/>
      <c r="H68" s="13"/>
    </row>
    <row r="69" spans="1:8" x14ac:dyDescent="0.25">
      <c r="A69" s="14" t="s">
        <v>10</v>
      </c>
      <c r="B69" s="14"/>
      <c r="C69" s="14"/>
      <c r="D69" s="14"/>
      <c r="E69" s="15" t="s">
        <v>1</v>
      </c>
      <c r="F69" s="15" t="s">
        <v>2</v>
      </c>
      <c r="G69" s="14"/>
      <c r="H69" s="16" t="s">
        <v>3</v>
      </c>
    </row>
    <row r="70" spans="1:8" x14ac:dyDescent="0.25">
      <c r="A70" s="18">
        <v>45453</v>
      </c>
      <c r="B70" s="19">
        <v>0.29166666666666669</v>
      </c>
      <c r="C70" s="19">
        <v>0.72916666666666663</v>
      </c>
      <c r="D70" s="23"/>
      <c r="E70" s="21">
        <v>130</v>
      </c>
      <c r="F70" s="21">
        <v>10.83</v>
      </c>
    </row>
    <row r="71" spans="1:8" x14ac:dyDescent="0.25">
      <c r="A71" s="1">
        <v>45454</v>
      </c>
      <c r="B71" s="2">
        <v>0.29166666666666669</v>
      </c>
      <c r="C71" s="2">
        <v>0.9375</v>
      </c>
      <c r="D71" s="10" t="s">
        <v>4</v>
      </c>
      <c r="E71" s="4">
        <v>130</v>
      </c>
      <c r="F71" s="4">
        <v>119.16</v>
      </c>
    </row>
    <row r="72" spans="1:8" x14ac:dyDescent="0.25">
      <c r="A72" s="18">
        <v>45455</v>
      </c>
      <c r="B72" s="19">
        <v>0.29166666666666669</v>
      </c>
      <c r="C72" s="19">
        <v>0.75</v>
      </c>
      <c r="D72" s="20" t="s">
        <v>4</v>
      </c>
      <c r="E72" s="21">
        <v>130</v>
      </c>
      <c r="F72" s="21">
        <v>21.66</v>
      </c>
    </row>
    <row r="73" spans="1:8" x14ac:dyDescent="0.25">
      <c r="A73" s="18">
        <v>45456</v>
      </c>
      <c r="B73" s="19">
        <v>0.29166666666666669</v>
      </c>
      <c r="C73" s="19">
        <v>0.8125</v>
      </c>
      <c r="D73" s="20" t="s">
        <v>4</v>
      </c>
      <c r="E73" s="21">
        <v>130</v>
      </c>
      <c r="F73" s="21">
        <v>54.16</v>
      </c>
      <c r="G73" s="8" t="s">
        <v>4</v>
      </c>
    </row>
    <row r="74" spans="1:8" x14ac:dyDescent="0.25">
      <c r="A74" s="18">
        <v>45457</v>
      </c>
      <c r="B74" s="19">
        <v>0.29166666666666669</v>
      </c>
      <c r="C74" s="19">
        <v>0</v>
      </c>
      <c r="D74" s="20"/>
      <c r="E74" s="21">
        <v>130</v>
      </c>
      <c r="F74" s="21">
        <v>151.66</v>
      </c>
    </row>
    <row r="75" spans="1:8" x14ac:dyDescent="0.25">
      <c r="A75" s="18">
        <v>45458</v>
      </c>
      <c r="B75" s="19">
        <v>0.29166666666666669</v>
      </c>
      <c r="C75" s="19">
        <v>0.70833333333333337</v>
      </c>
      <c r="D75" s="24">
        <v>0.5</v>
      </c>
      <c r="E75" s="21" t="s">
        <v>4</v>
      </c>
      <c r="F75" s="21">
        <v>195</v>
      </c>
    </row>
    <row r="76" spans="1:8" x14ac:dyDescent="0.25">
      <c r="A76" s="18" t="s">
        <v>4</v>
      </c>
      <c r="B76" s="19" t="s">
        <v>4</v>
      </c>
      <c r="C76" s="19" t="s">
        <v>4</v>
      </c>
      <c r="D76" s="20" t="s">
        <v>4</v>
      </c>
      <c r="E76" s="21" t="s">
        <v>4</v>
      </c>
      <c r="F76" s="21" t="s">
        <v>4</v>
      </c>
    </row>
    <row r="77" spans="1:8" x14ac:dyDescent="0.25">
      <c r="A77" t="s">
        <v>4</v>
      </c>
      <c r="E77" s="12">
        <f>SUM(E70:E76)</f>
        <v>650</v>
      </c>
      <c r="F77" s="12">
        <f>SUM(F70:F76)</f>
        <v>552.47</v>
      </c>
      <c r="H77" s="13">
        <f>SUM(E77:F77)</f>
        <v>1202.47</v>
      </c>
    </row>
    <row r="80" spans="1:8" x14ac:dyDescent="0.25">
      <c r="H80" s="9">
        <f>SUM(H10:H77)</f>
        <v>5691.56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Classificação: Restrito&amp;1#_x000D_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pane ySplit="2" topLeftCell="A3" activePane="bottomLeft" state="frozen"/>
      <selection pane="bottomLeft" activeCell="A39" sqref="A39"/>
    </sheetView>
  </sheetViews>
  <sheetFormatPr defaultColWidth="16.42578125" defaultRowHeight="15" x14ac:dyDescent="0.25"/>
  <cols>
    <col min="1" max="1" width="24.85546875" customWidth="1"/>
    <col min="3" max="3" width="17" bestFit="1" customWidth="1"/>
    <col min="4" max="5" width="17" customWidth="1"/>
    <col min="7" max="7" width="19.28515625" customWidth="1"/>
    <col min="8" max="8" width="21.42578125" customWidth="1"/>
    <col min="12" max="12" width="31.140625" customWidth="1"/>
  </cols>
  <sheetData>
    <row r="1" spans="1:14" x14ac:dyDescent="0.25">
      <c r="H1" s="3"/>
      <c r="I1" s="3"/>
      <c r="J1" s="3"/>
      <c r="M1" s="40"/>
      <c r="N1" s="57"/>
    </row>
    <row r="2" spans="1:14" x14ac:dyDescent="0.25">
      <c r="A2" s="28" t="s">
        <v>11</v>
      </c>
      <c r="B2" s="41" t="s">
        <v>12</v>
      </c>
      <c r="C2" s="29" t="s">
        <v>13</v>
      </c>
      <c r="D2" s="29" t="s">
        <v>12</v>
      </c>
      <c r="E2" s="29" t="s">
        <v>13</v>
      </c>
      <c r="F2" s="29" t="s">
        <v>14</v>
      </c>
      <c r="G2" s="29" t="s">
        <v>15</v>
      </c>
      <c r="H2" s="44" t="s">
        <v>16</v>
      </c>
      <c r="I2" s="43" t="s">
        <v>17</v>
      </c>
      <c r="J2" s="45" t="s">
        <v>18</v>
      </c>
      <c r="K2" s="26"/>
      <c r="L2" s="29" t="s">
        <v>19</v>
      </c>
      <c r="M2" s="40"/>
      <c r="N2" s="56"/>
    </row>
    <row r="3" spans="1:14" ht="15.75" customHeight="1" x14ac:dyDescent="0.25">
      <c r="A3" s="30">
        <v>45590</v>
      </c>
      <c r="B3" s="58">
        <v>0.29166666666666669</v>
      </c>
      <c r="C3" s="58">
        <v>0.5</v>
      </c>
      <c r="D3" s="58">
        <v>0.54166666666666696</v>
      </c>
      <c r="E3" s="58">
        <v>0.70833333333333337</v>
      </c>
      <c r="F3" s="47">
        <v>6</v>
      </c>
      <c r="G3" s="51">
        <f>IF(
    F3 = 50,
    0,
    IF(
        F3 = 100,
        0,
        IF(
            F3 = 6,
            IF(
                (C3-B3 + E3-D3) &gt; 8/24,
                8/24,
                (C3-B3 + E3-D3)
            ),
            IF(
                F3 = "",
                IF(
                    (C3-B3 + E3-D3) &gt; 9/24,
                    9/24,
                    (C3-B3 + E3-D3)
                ),
                (C3-B3 + E3-D3)
            )
        )
    )
)</f>
        <v>0.33333333333333331</v>
      </c>
      <c r="H3" s="50">
        <f>IF(
    F3 = 100,
    0,
    IF(
        F3 = 50,
        (C3-B3) + (E3-D3) - IF(E3 &gt; 21/24, 1/24, 0),
        IF(
            F3 = 6,
            IF(
                (C3-B3) + (E3-D3) - (8/24) &gt;= 0,
                (C3-B3) + (E3-D3) - (8/24) - IF(E3 &gt; 21/24, 1/24, 0),
                0
            ),
            IF(
                F3 = "",
                IF(
                    E3 &gt; 21/24,
                    IF((C3-B3) + (E3-D3) - (10/24) &lt; 0, 0, (C3-B3) + (E3-D3) - (10/24)),
                    IF((C3-B3) + (E3-D3) - (9/24) &lt; 0, 0, (C3-B3) + (E3-D3) - (9/24))
                ),
                (C3-B3) + (E3-D3)
            )
        )
    )
)</f>
        <v>4.1666666666666408E-2</v>
      </c>
      <c r="I3" s="52">
        <f>IF(
    F3 = 50,
    0,
    IF(
        F3 = 100,
        (C3-B3) + (E3-D3) - IF(E3 &gt; 21/24, 1/24, 0),
        IF(
            F3 = 6,
            0,
        )
    )
)</f>
        <v>0</v>
      </c>
      <c r="J3" s="53">
        <f t="shared" ref="J3:J4" si="0">IF(OR(F3="", F3=100, F3=50, F3=6), IF(OR(B3&lt;5/24, E3&gt;22/24), IF(B3&lt;5/24, 5/24-B3, 0) + IF(E3&gt;22/24, E3-22/24, 0), 0), 0)</f>
        <v>0</v>
      </c>
      <c r="K3" s="27"/>
      <c r="L3" s="42" t="s">
        <v>20</v>
      </c>
      <c r="M3" s="40"/>
      <c r="N3" s="40"/>
    </row>
    <row r="4" spans="1:14" ht="17.25" customHeight="1" x14ac:dyDescent="0.25">
      <c r="A4" s="30">
        <v>45591</v>
      </c>
      <c r="B4" s="58">
        <v>0</v>
      </c>
      <c r="C4" s="58">
        <v>0</v>
      </c>
      <c r="D4" s="58">
        <v>0</v>
      </c>
      <c r="E4" s="58">
        <v>0</v>
      </c>
      <c r="F4" s="47">
        <v>0</v>
      </c>
      <c r="G4" s="51">
        <f t="shared" ref="G4:G33" si="1">IF(
    F4 = 50,
    0,
    IF(
        F4 = 100,
        0,
        IF(
            F4 = 6,
            IF(
                (C4-B4 + E4-D4) &gt; 8/24,
                8/24,
                (C4-B4 + E4-D4)
            ),
            IF(
                F4 = "",
                IF(
                    (C4-B4 + E4-D4) &gt; 9/24,
                    9/24,
                    (C4-B4 + E4-D4)
                ),
                (C4-B4 + E4-D4)
            )
        )
    )
)</f>
        <v>0</v>
      </c>
      <c r="H4" s="50">
        <f>IF(
    F4 = 100,
    0,
    IF(
        F4 = 50,
        (C4-B4) + (E4-D4) - IF(E4 &gt; 21/24, 1/24, 0),
        IF(
            F4 = 6,
            IF(
                (C4-B4) + (E4-D4) - (8/24) &gt;= 0,
                (C4-B4) + (E4-D4) - (8/24) - IF(E4 &gt; 21/24, 1/24, 0),
                0
            ),
            IF(
                F4 = "",
                IF(
                    E4 &gt; 21/24,
                    IF((C4-B4) + (E4-D4) - (10/24) &lt; 0, 0, (C4-B4) + (E4-D4) - (10/24)),
                    IF((C4-B4) + (E4-D4) - (9/24) &lt; 0, 0, (C4-B4) + (E4-D4) - (9/24))
                ),
                (C4-B4) + (E4-D4)
            )
        )
    )
)</f>
        <v>0</v>
      </c>
      <c r="I4" s="51">
        <f t="shared" ref="I4:I33" si="2">IF(
    F4 = 50,
    0,
    IF(
        F4 = 100,
        (C4-B4) + (E4-D4) - IF(E4 &gt; 21/24, 1/24, 0),
        IF(
            F4 = 6,
            0,
        )
    )
)</f>
        <v>0</v>
      </c>
      <c r="J4" s="53">
        <f t="shared" si="0"/>
        <v>0</v>
      </c>
      <c r="K4" s="27"/>
      <c r="L4" s="42" t="s">
        <v>21</v>
      </c>
      <c r="M4" s="40"/>
      <c r="N4" s="40"/>
    </row>
    <row r="5" spans="1:14" x14ac:dyDescent="0.25">
      <c r="A5" s="30">
        <v>45592</v>
      </c>
      <c r="B5" s="58">
        <v>0</v>
      </c>
      <c r="C5" s="58">
        <v>0</v>
      </c>
      <c r="D5" s="58">
        <v>0</v>
      </c>
      <c r="E5" s="58">
        <v>0</v>
      </c>
      <c r="F5" s="54"/>
      <c r="G5" s="51">
        <f t="shared" si="1"/>
        <v>0</v>
      </c>
      <c r="H5" s="50">
        <f t="shared" ref="H5:H33" si="3">IF(
    F5 = 100,
    0,
    IF(
        F5 = 50,
        (C5-B5) + (E5-D5) - IF(E5 &gt; 21/24, 1/24, 0),
        IF(
            F5 = 6,
            IF(
                (C5-B5) + (E5-D5) - (8/24) &gt;= 0,
                (C5-B5) + (E5-D5) - (8/24) - IF(E5 &gt; 21/24, 1/24, 0),
                0
            ),
            IF(
                F5 = "",
                IF(
                    E5 &gt; 21/24,
                    IF((C5-B5) + (E5-D5) - (10/24) &lt; 0, 0, (C5-B5) + (E5-D5) - (10/24)),
                    IF((C5-B5) + (E5-D5) - (9/24) &lt; 0, 0, (C5-B5) + (E5-D5) - (9/24))
                ),
                (C5-B5) + (E5-D5)
            )
        )
    )
)</f>
        <v>0</v>
      </c>
      <c r="I5" s="51">
        <f t="shared" si="2"/>
        <v>0</v>
      </c>
      <c r="J5" s="53">
        <f>IF(OR(F5="", F5=100, F5=50, F5=6), IF(OR(B5&lt;5/24, E5&gt;22/24), IF(B5&lt;5/24, 5/24-B5, 0) + IF(E5&gt;22/24, E5-22/24, 0), 0), 0)</f>
        <v>0.20833333333333334</v>
      </c>
      <c r="K5" s="27"/>
      <c r="L5" s="42" t="s">
        <v>22</v>
      </c>
      <c r="M5" s="40"/>
      <c r="N5" s="40"/>
    </row>
    <row r="6" spans="1:14" x14ac:dyDescent="0.25">
      <c r="A6" s="30">
        <v>45593</v>
      </c>
      <c r="B6" s="58">
        <v>0.29166666666666669</v>
      </c>
      <c r="C6" s="58">
        <v>0.5</v>
      </c>
      <c r="D6" s="58">
        <v>0.54166666666666696</v>
      </c>
      <c r="E6" s="58">
        <v>0.79166666666666663</v>
      </c>
      <c r="F6" s="37"/>
      <c r="G6" s="51">
        <f t="shared" si="1"/>
        <v>0.375</v>
      </c>
      <c r="H6" s="50">
        <f t="shared" si="3"/>
        <v>8.3333333333332982E-2</v>
      </c>
      <c r="I6" s="51">
        <f t="shared" si="2"/>
        <v>0</v>
      </c>
      <c r="J6" s="53">
        <f t="shared" ref="J6:J33" si="4">IF(OR(F6="", F6=100, F6=50, F6=6), IF(OR(B6&lt;5/24, E6&gt;22/24), IF(B6&lt;5/24, 5/24-B6, 0) + IF(E6&gt;22/24, E6-22/24, 0), 0), 0)</f>
        <v>0</v>
      </c>
      <c r="K6" s="27"/>
      <c r="L6" s="48" t="s">
        <v>23</v>
      </c>
      <c r="M6" s="40"/>
      <c r="N6" s="40"/>
    </row>
    <row r="7" spans="1:14" x14ac:dyDescent="0.25">
      <c r="A7" s="30">
        <v>45594</v>
      </c>
      <c r="B7" s="58">
        <v>0.29166666666666669</v>
      </c>
      <c r="C7" s="58">
        <v>0.5</v>
      </c>
      <c r="D7" s="58">
        <v>0.54166666666666696</v>
      </c>
      <c r="E7" s="58">
        <v>0.70833333333333304</v>
      </c>
      <c r="F7" s="37"/>
      <c r="G7" s="51">
        <f t="shared" si="1"/>
        <v>0.37499999999999933</v>
      </c>
      <c r="H7" s="50">
        <f t="shared" si="3"/>
        <v>0</v>
      </c>
      <c r="I7" s="51">
        <f t="shared" si="2"/>
        <v>0</v>
      </c>
      <c r="J7" s="53">
        <f t="shared" si="4"/>
        <v>0</v>
      </c>
      <c r="K7" s="27"/>
      <c r="L7" s="48" t="s">
        <v>24</v>
      </c>
      <c r="M7" s="40"/>
      <c r="N7" s="40"/>
    </row>
    <row r="8" spans="1:14" ht="15" customHeight="1" x14ac:dyDescent="0.25">
      <c r="A8" s="30">
        <v>45595</v>
      </c>
      <c r="B8" s="58">
        <v>0.29166666666666669</v>
      </c>
      <c r="C8" s="58">
        <v>0.5</v>
      </c>
      <c r="D8" s="58">
        <v>0.54166666666666696</v>
      </c>
      <c r="E8" s="58">
        <v>0.70833333333333304</v>
      </c>
      <c r="F8" s="55"/>
      <c r="G8" s="51">
        <f t="shared" si="1"/>
        <v>0.37499999999999933</v>
      </c>
      <c r="H8" s="50">
        <f t="shared" si="3"/>
        <v>0</v>
      </c>
      <c r="I8" s="51">
        <f t="shared" si="2"/>
        <v>0</v>
      </c>
      <c r="J8" s="53">
        <f t="shared" si="4"/>
        <v>0</v>
      </c>
      <c r="K8" s="27"/>
      <c r="L8" s="25"/>
      <c r="M8" s="40"/>
      <c r="N8" s="40"/>
    </row>
    <row r="9" spans="1:14" x14ac:dyDescent="0.25">
      <c r="A9" s="30">
        <v>45596</v>
      </c>
      <c r="B9" s="58">
        <v>0.29166666666666669</v>
      </c>
      <c r="C9" s="58">
        <v>0.5</v>
      </c>
      <c r="D9" s="58">
        <v>0.54166666666666696</v>
      </c>
      <c r="E9" s="58">
        <v>0.70833333333333304</v>
      </c>
      <c r="F9" s="32"/>
      <c r="G9" s="51">
        <f t="shared" si="1"/>
        <v>0.37499999999999933</v>
      </c>
      <c r="H9" s="50">
        <f t="shared" si="3"/>
        <v>0</v>
      </c>
      <c r="I9" s="51">
        <f t="shared" si="2"/>
        <v>0</v>
      </c>
      <c r="J9" s="53">
        <f t="shared" si="4"/>
        <v>0</v>
      </c>
      <c r="K9" s="27"/>
      <c r="L9" s="25"/>
      <c r="M9" s="40"/>
      <c r="N9" s="40"/>
    </row>
    <row r="10" spans="1:14" x14ac:dyDescent="0.25">
      <c r="A10" s="30">
        <v>45597</v>
      </c>
      <c r="B10" s="58">
        <v>0.29166666666666669</v>
      </c>
      <c r="C10" s="58">
        <v>0.5</v>
      </c>
      <c r="D10" s="58">
        <v>0.54166666666666696</v>
      </c>
      <c r="E10" s="58">
        <v>0.70833333333333304</v>
      </c>
      <c r="F10" s="47">
        <v>6</v>
      </c>
      <c r="G10" s="51">
        <f t="shared" si="1"/>
        <v>0.33333333333333331</v>
      </c>
      <c r="H10" s="50">
        <f t="shared" si="3"/>
        <v>4.1666666666666075E-2</v>
      </c>
      <c r="I10" s="51">
        <f t="shared" si="2"/>
        <v>0</v>
      </c>
      <c r="J10" s="53">
        <f t="shared" si="4"/>
        <v>0</v>
      </c>
      <c r="K10" s="27"/>
      <c r="M10" s="40"/>
      <c r="N10" s="40"/>
    </row>
    <row r="11" spans="1:14" x14ac:dyDescent="0.25">
      <c r="A11" s="30">
        <v>45598</v>
      </c>
      <c r="B11" s="58">
        <v>0.29166666666666669</v>
      </c>
      <c r="C11" s="58">
        <v>0.5</v>
      </c>
      <c r="D11" s="58">
        <v>0.54166666666666696</v>
      </c>
      <c r="E11" s="58">
        <v>0.70833333333333304</v>
      </c>
      <c r="F11" s="38"/>
      <c r="G11" s="51">
        <f t="shared" si="1"/>
        <v>0.37499999999999933</v>
      </c>
      <c r="H11" s="50">
        <f t="shared" si="3"/>
        <v>0</v>
      </c>
      <c r="I11" s="51">
        <f t="shared" si="2"/>
        <v>0</v>
      </c>
      <c r="J11" s="53">
        <f t="shared" si="4"/>
        <v>0</v>
      </c>
      <c r="K11" s="27"/>
      <c r="M11" s="40"/>
      <c r="N11" s="40"/>
    </row>
    <row r="12" spans="1:14" x14ac:dyDescent="0.25">
      <c r="A12" s="30">
        <v>45599</v>
      </c>
      <c r="B12" s="58">
        <v>0.29166666666666669</v>
      </c>
      <c r="C12" s="58">
        <v>0.5</v>
      </c>
      <c r="D12" s="58">
        <v>0.54166666666666696</v>
      </c>
      <c r="E12" s="58">
        <v>0.70833333333333304</v>
      </c>
      <c r="F12" s="38"/>
      <c r="G12" s="51">
        <f t="shared" si="1"/>
        <v>0.37499999999999933</v>
      </c>
      <c r="H12" s="50">
        <f t="shared" si="3"/>
        <v>0</v>
      </c>
      <c r="I12" s="51">
        <f t="shared" si="2"/>
        <v>0</v>
      </c>
      <c r="J12" s="53">
        <f t="shared" si="4"/>
        <v>0</v>
      </c>
      <c r="K12" s="27"/>
      <c r="M12" s="40"/>
      <c r="N12" s="40"/>
    </row>
    <row r="13" spans="1:14" x14ac:dyDescent="0.25">
      <c r="A13" s="30">
        <v>45600</v>
      </c>
      <c r="B13" s="58">
        <v>0.29166666666666669</v>
      </c>
      <c r="C13" s="58">
        <v>0.5</v>
      </c>
      <c r="D13" s="58">
        <v>0.54166666666666696</v>
      </c>
      <c r="E13" s="58">
        <v>0.70833333333333304</v>
      </c>
      <c r="F13" s="38"/>
      <c r="G13" s="51">
        <f t="shared" si="1"/>
        <v>0.37499999999999933</v>
      </c>
      <c r="H13" s="50">
        <f t="shared" si="3"/>
        <v>0</v>
      </c>
      <c r="I13" s="51">
        <f t="shared" si="2"/>
        <v>0</v>
      </c>
      <c r="J13" s="53">
        <f t="shared" si="4"/>
        <v>0</v>
      </c>
      <c r="K13" s="27"/>
      <c r="M13" s="40"/>
      <c r="N13" s="40"/>
    </row>
    <row r="14" spans="1:14" x14ac:dyDescent="0.25">
      <c r="A14" s="30">
        <v>45601</v>
      </c>
      <c r="B14" s="58">
        <v>0.29166666666666669</v>
      </c>
      <c r="C14" s="58">
        <v>0.5</v>
      </c>
      <c r="D14" s="58">
        <v>0.54166666666666696</v>
      </c>
      <c r="E14" s="58">
        <v>0.70833333333333304</v>
      </c>
      <c r="F14" s="38"/>
      <c r="G14" s="51">
        <f t="shared" si="1"/>
        <v>0.37499999999999933</v>
      </c>
      <c r="H14" s="50">
        <f t="shared" si="3"/>
        <v>0</v>
      </c>
      <c r="I14" s="51">
        <f t="shared" si="2"/>
        <v>0</v>
      </c>
      <c r="J14" s="53">
        <f t="shared" si="4"/>
        <v>0</v>
      </c>
      <c r="K14" s="27"/>
      <c r="M14" s="40"/>
      <c r="N14" s="40"/>
    </row>
    <row r="15" spans="1:14" x14ac:dyDescent="0.25">
      <c r="A15" s="30">
        <v>45602</v>
      </c>
      <c r="B15" s="58">
        <v>0.29166666666666669</v>
      </c>
      <c r="C15" s="58">
        <v>0.5</v>
      </c>
      <c r="D15" s="58">
        <v>0.54166666666666696</v>
      </c>
      <c r="E15" s="58">
        <v>0.70833333333333304</v>
      </c>
      <c r="F15" s="38"/>
      <c r="G15" s="51">
        <f t="shared" si="1"/>
        <v>0.37499999999999933</v>
      </c>
      <c r="H15" s="50">
        <f t="shared" si="3"/>
        <v>0</v>
      </c>
      <c r="I15" s="51">
        <f t="shared" si="2"/>
        <v>0</v>
      </c>
      <c r="J15" s="53">
        <f t="shared" si="4"/>
        <v>0</v>
      </c>
      <c r="K15" s="27"/>
      <c r="M15" s="40"/>
      <c r="N15" s="40"/>
    </row>
    <row r="16" spans="1:14" x14ac:dyDescent="0.25">
      <c r="A16" s="30">
        <v>45603</v>
      </c>
      <c r="B16" s="58">
        <v>0.29166666666666669</v>
      </c>
      <c r="C16" s="58">
        <v>0.5</v>
      </c>
      <c r="D16" s="58">
        <v>0.54166666666666696</v>
      </c>
      <c r="E16" s="58">
        <v>0.70833333333333304</v>
      </c>
      <c r="F16" s="38"/>
      <c r="G16" s="51">
        <f t="shared" si="1"/>
        <v>0.37499999999999933</v>
      </c>
      <c r="H16" s="50">
        <f t="shared" si="3"/>
        <v>0</v>
      </c>
      <c r="I16" s="51">
        <f t="shared" si="2"/>
        <v>0</v>
      </c>
      <c r="J16" s="53">
        <f t="shared" si="4"/>
        <v>0</v>
      </c>
      <c r="K16" s="27"/>
      <c r="M16" s="40"/>
      <c r="N16" s="40"/>
    </row>
    <row r="17" spans="1:14" x14ac:dyDescent="0.25">
      <c r="A17" s="30">
        <v>45604</v>
      </c>
      <c r="B17" s="58">
        <v>0.29166666666666669</v>
      </c>
      <c r="C17" s="58">
        <v>0.5</v>
      </c>
      <c r="D17" s="58">
        <v>0.54166666666666696</v>
      </c>
      <c r="E17" s="58">
        <v>0.70833333333333304</v>
      </c>
      <c r="F17" s="39">
        <v>6</v>
      </c>
      <c r="G17" s="51">
        <f t="shared" si="1"/>
        <v>0.33333333333333331</v>
      </c>
      <c r="H17" s="50">
        <f t="shared" si="3"/>
        <v>4.1666666666666075E-2</v>
      </c>
      <c r="I17" s="51">
        <f t="shared" si="2"/>
        <v>0</v>
      </c>
      <c r="J17" s="53">
        <f t="shared" si="4"/>
        <v>0</v>
      </c>
      <c r="K17" s="27"/>
      <c r="M17" s="40"/>
      <c r="N17" s="40"/>
    </row>
    <row r="18" spans="1:14" x14ac:dyDescent="0.25">
      <c r="A18" s="30">
        <v>45605</v>
      </c>
      <c r="B18" s="58">
        <v>0.29166666666666669</v>
      </c>
      <c r="C18" s="58">
        <v>0.5</v>
      </c>
      <c r="D18" s="58">
        <v>0.54166666666666696</v>
      </c>
      <c r="E18" s="58">
        <v>0.70833333333333304</v>
      </c>
      <c r="F18" s="38"/>
      <c r="G18" s="51">
        <f t="shared" si="1"/>
        <v>0.37499999999999933</v>
      </c>
      <c r="H18" s="50">
        <f t="shared" si="3"/>
        <v>0</v>
      </c>
      <c r="I18" s="51">
        <f t="shared" si="2"/>
        <v>0</v>
      </c>
      <c r="J18" s="53">
        <f t="shared" si="4"/>
        <v>0</v>
      </c>
      <c r="K18" s="27"/>
      <c r="M18" s="40"/>
      <c r="N18" s="40"/>
    </row>
    <row r="19" spans="1:14" x14ac:dyDescent="0.25">
      <c r="A19" s="30">
        <v>45606</v>
      </c>
      <c r="B19" s="58">
        <v>0.29166666666666669</v>
      </c>
      <c r="C19" s="58">
        <v>0.5</v>
      </c>
      <c r="D19" s="58">
        <v>0.54166666666666696</v>
      </c>
      <c r="E19" s="58">
        <v>0.70833333333333304</v>
      </c>
      <c r="F19" s="38"/>
      <c r="G19" s="51">
        <f t="shared" si="1"/>
        <v>0.37499999999999933</v>
      </c>
      <c r="H19" s="50">
        <f t="shared" si="3"/>
        <v>0</v>
      </c>
      <c r="I19" s="51">
        <f t="shared" si="2"/>
        <v>0</v>
      </c>
      <c r="J19" s="53">
        <f t="shared" si="4"/>
        <v>0</v>
      </c>
      <c r="K19" s="27"/>
      <c r="M19" s="40"/>
      <c r="N19" s="40"/>
    </row>
    <row r="20" spans="1:14" x14ac:dyDescent="0.25">
      <c r="A20" s="30">
        <v>45607</v>
      </c>
      <c r="B20" s="58">
        <v>0.29166666666666669</v>
      </c>
      <c r="C20" s="58">
        <v>0.5</v>
      </c>
      <c r="D20" s="58">
        <v>0.54166666666666696</v>
      </c>
      <c r="E20" s="58">
        <v>0.70833333333333304</v>
      </c>
      <c r="F20" s="38"/>
      <c r="G20" s="51">
        <f t="shared" si="1"/>
        <v>0.37499999999999933</v>
      </c>
      <c r="H20" s="50">
        <f t="shared" si="3"/>
        <v>0</v>
      </c>
      <c r="I20" s="51">
        <f t="shared" si="2"/>
        <v>0</v>
      </c>
      <c r="J20" s="53">
        <f t="shared" si="4"/>
        <v>0</v>
      </c>
      <c r="K20" s="27"/>
      <c r="M20" s="40"/>
      <c r="N20" s="40"/>
    </row>
    <row r="21" spans="1:14" x14ac:dyDescent="0.25">
      <c r="A21" s="30">
        <v>45608</v>
      </c>
      <c r="B21" s="58">
        <v>0.29166666666666669</v>
      </c>
      <c r="C21" s="58">
        <v>0.5</v>
      </c>
      <c r="D21" s="58">
        <v>0.54166666666666696</v>
      </c>
      <c r="E21" s="58">
        <v>0.70833333333333304</v>
      </c>
      <c r="F21" s="38"/>
      <c r="G21" s="51">
        <f t="shared" si="1"/>
        <v>0.37499999999999933</v>
      </c>
      <c r="H21" s="50">
        <f t="shared" si="3"/>
        <v>0</v>
      </c>
      <c r="I21" s="51">
        <f t="shared" si="2"/>
        <v>0</v>
      </c>
      <c r="J21" s="53">
        <f t="shared" si="4"/>
        <v>0</v>
      </c>
      <c r="K21" s="27"/>
      <c r="M21" s="40"/>
      <c r="N21" s="40"/>
    </row>
    <row r="22" spans="1:14" x14ac:dyDescent="0.25">
      <c r="A22" s="30">
        <v>45609</v>
      </c>
      <c r="B22" s="58">
        <v>0.29166666666666669</v>
      </c>
      <c r="C22" s="58">
        <v>0.5</v>
      </c>
      <c r="D22" s="58">
        <v>0.54166666666666696</v>
      </c>
      <c r="E22" s="58">
        <v>0.70833333333333304</v>
      </c>
      <c r="F22" s="38"/>
      <c r="G22" s="51">
        <f t="shared" si="1"/>
        <v>0.37499999999999933</v>
      </c>
      <c r="H22" s="50">
        <f t="shared" si="3"/>
        <v>0</v>
      </c>
      <c r="I22" s="51">
        <f t="shared" si="2"/>
        <v>0</v>
      </c>
      <c r="J22" s="53">
        <f t="shared" si="4"/>
        <v>0</v>
      </c>
      <c r="K22" s="27"/>
      <c r="M22" s="40"/>
      <c r="N22" s="40"/>
    </row>
    <row r="23" spans="1:14" x14ac:dyDescent="0.25">
      <c r="A23" s="30">
        <v>45610</v>
      </c>
      <c r="B23" s="58">
        <v>0.29166666666666669</v>
      </c>
      <c r="C23" s="58">
        <v>0.5</v>
      </c>
      <c r="D23" s="58">
        <v>0.54166666666666696</v>
      </c>
      <c r="E23" s="58">
        <v>0.70833333333333304</v>
      </c>
      <c r="F23" s="38"/>
      <c r="G23" s="51">
        <f t="shared" si="1"/>
        <v>0.37499999999999933</v>
      </c>
      <c r="H23" s="50">
        <f t="shared" si="3"/>
        <v>0</v>
      </c>
      <c r="I23" s="51">
        <f t="shared" si="2"/>
        <v>0</v>
      </c>
      <c r="J23" s="53">
        <f t="shared" si="4"/>
        <v>0</v>
      </c>
      <c r="K23" s="27"/>
      <c r="M23" s="40"/>
      <c r="N23" s="40"/>
    </row>
    <row r="24" spans="1:14" x14ac:dyDescent="0.25">
      <c r="A24" s="30">
        <v>45611</v>
      </c>
      <c r="B24" s="58">
        <v>0.29166666666666669</v>
      </c>
      <c r="C24" s="58">
        <v>0.5</v>
      </c>
      <c r="D24" s="58">
        <v>0.54166666666666696</v>
      </c>
      <c r="E24" s="58">
        <v>0.70833333333333304</v>
      </c>
      <c r="F24" s="39">
        <v>100</v>
      </c>
      <c r="G24" s="51">
        <f t="shared" si="1"/>
        <v>0</v>
      </c>
      <c r="H24" s="50">
        <f t="shared" si="3"/>
        <v>0</v>
      </c>
      <c r="I24" s="51">
        <f t="shared" si="2"/>
        <v>0.37499999999999939</v>
      </c>
      <c r="J24" s="53">
        <f t="shared" si="4"/>
        <v>0</v>
      </c>
      <c r="K24" s="27"/>
      <c r="M24" s="40"/>
      <c r="N24" s="40"/>
    </row>
    <row r="25" spans="1:14" x14ac:dyDescent="0.25">
      <c r="A25" s="30">
        <v>45612</v>
      </c>
      <c r="B25" s="58">
        <v>0.29166666666666669</v>
      </c>
      <c r="C25" s="58">
        <v>0.5</v>
      </c>
      <c r="D25" s="58">
        <v>0.54166666666666696</v>
      </c>
      <c r="E25" s="58">
        <v>0.70833333333333304</v>
      </c>
      <c r="F25" s="38"/>
      <c r="G25" s="51">
        <f t="shared" si="1"/>
        <v>0.37499999999999933</v>
      </c>
      <c r="H25" s="50">
        <f t="shared" si="3"/>
        <v>0</v>
      </c>
      <c r="I25" s="51">
        <f t="shared" si="2"/>
        <v>0</v>
      </c>
      <c r="J25" s="53">
        <f t="shared" si="4"/>
        <v>0</v>
      </c>
      <c r="K25" s="27"/>
      <c r="M25" s="40"/>
      <c r="N25" s="40"/>
    </row>
    <row r="26" spans="1:14" x14ac:dyDescent="0.25">
      <c r="A26" s="30">
        <v>45613</v>
      </c>
      <c r="B26" s="58">
        <v>0.29166666666666669</v>
      </c>
      <c r="C26" s="58">
        <v>0.5</v>
      </c>
      <c r="D26" s="58">
        <v>0.54166666666666696</v>
      </c>
      <c r="E26" s="58">
        <v>0.70833333333333304</v>
      </c>
      <c r="F26" s="38"/>
      <c r="G26" s="51">
        <f t="shared" si="1"/>
        <v>0.37499999999999933</v>
      </c>
      <c r="H26" s="50">
        <f t="shared" si="3"/>
        <v>0</v>
      </c>
      <c r="I26" s="51">
        <f t="shared" si="2"/>
        <v>0</v>
      </c>
      <c r="J26" s="53">
        <f t="shared" si="4"/>
        <v>0</v>
      </c>
      <c r="K26" s="27"/>
      <c r="M26" s="40"/>
      <c r="N26" s="40"/>
    </row>
    <row r="27" spans="1:14" x14ac:dyDescent="0.25">
      <c r="A27" s="30">
        <v>45614</v>
      </c>
      <c r="B27" s="58">
        <v>0.29166666666666669</v>
      </c>
      <c r="C27" s="58">
        <v>0.5</v>
      </c>
      <c r="D27" s="58">
        <v>0.54166666666666696</v>
      </c>
      <c r="E27" s="58">
        <v>0.70833333333333304</v>
      </c>
      <c r="F27" s="38"/>
      <c r="G27" s="51">
        <f t="shared" si="1"/>
        <v>0.37499999999999933</v>
      </c>
      <c r="H27" s="50">
        <f t="shared" si="3"/>
        <v>0</v>
      </c>
      <c r="I27" s="51">
        <f t="shared" si="2"/>
        <v>0</v>
      </c>
      <c r="J27" s="53">
        <f t="shared" si="4"/>
        <v>0</v>
      </c>
      <c r="K27" s="27"/>
      <c r="M27" s="40"/>
      <c r="N27" s="40"/>
    </row>
    <row r="28" spans="1:14" x14ac:dyDescent="0.25">
      <c r="A28" s="30">
        <v>45615</v>
      </c>
      <c r="B28" s="58">
        <v>0.29166666666666669</v>
      </c>
      <c r="C28" s="58">
        <v>0.5</v>
      </c>
      <c r="D28" s="58">
        <v>0.54166666666666696</v>
      </c>
      <c r="E28" s="58">
        <v>0.70833333333333304</v>
      </c>
      <c r="F28" s="38"/>
      <c r="G28" s="51">
        <f t="shared" si="1"/>
        <v>0.37499999999999933</v>
      </c>
      <c r="H28" s="50">
        <f t="shared" si="3"/>
        <v>0</v>
      </c>
      <c r="I28" s="51">
        <f t="shared" si="2"/>
        <v>0</v>
      </c>
      <c r="J28" s="53">
        <f t="shared" si="4"/>
        <v>0</v>
      </c>
      <c r="K28" s="27"/>
      <c r="M28" s="40"/>
      <c r="N28" s="40"/>
    </row>
    <row r="29" spans="1:14" x14ac:dyDescent="0.25">
      <c r="A29" s="30">
        <v>45616</v>
      </c>
      <c r="B29" s="58">
        <v>0.29166666666666669</v>
      </c>
      <c r="C29" s="58">
        <v>0.5</v>
      </c>
      <c r="D29" s="58">
        <v>0.54166666666666696</v>
      </c>
      <c r="E29" s="58">
        <v>0.70833333333333304</v>
      </c>
      <c r="F29" s="39">
        <v>100</v>
      </c>
      <c r="G29" s="51">
        <f t="shared" si="1"/>
        <v>0</v>
      </c>
      <c r="H29" s="50">
        <f t="shared" si="3"/>
        <v>0</v>
      </c>
      <c r="I29" s="51">
        <f t="shared" si="2"/>
        <v>0.37499999999999939</v>
      </c>
      <c r="J29" s="53">
        <f t="shared" si="4"/>
        <v>0</v>
      </c>
      <c r="K29" s="27"/>
      <c r="M29" s="40"/>
      <c r="N29" s="40"/>
    </row>
    <row r="30" spans="1:14" x14ac:dyDescent="0.25">
      <c r="A30" s="30">
        <v>45617</v>
      </c>
      <c r="B30" s="58">
        <v>0.29166666666666669</v>
      </c>
      <c r="C30" s="58">
        <v>0.5</v>
      </c>
      <c r="D30" s="58">
        <v>0.54166666666666696</v>
      </c>
      <c r="E30" s="58">
        <v>0.70833333333333304</v>
      </c>
      <c r="F30" s="38"/>
      <c r="G30" s="51">
        <f>IF(
    F30 = 50,
    0,
    IF(
        F30 = 100,
        0,
        IF(
            F30 = 6,
            IF(
                (C30-B30 + E30-D30) &gt; 8/24,
                8/24,
                (C30-B30 + E30-D30)
            ),
            IF(
                F30 = "",
                IF(
                    (C30-B30 + E30-D30) &gt; 9/24,
                    9/24,
                    (C30-B30 + E30-D30)
                ),
                (C30-B30 + E30-D30)
            )
        )
    )
)</f>
        <v>0.37499999999999933</v>
      </c>
      <c r="H30" s="50">
        <f t="shared" si="3"/>
        <v>0</v>
      </c>
      <c r="I30" s="51">
        <f>IF(
    F30 = 50,
    0,
    IF(
        F30 = 100,
        (C30-B30) + (E30-D30) - IF(E30 &gt; 21/24, 1/24, 0),
        IF(
            F30 = 6,
            0,
        )
    )
)</f>
        <v>0</v>
      </c>
      <c r="J30" s="53">
        <f t="shared" si="4"/>
        <v>0</v>
      </c>
      <c r="K30" s="27"/>
      <c r="M30" s="40"/>
      <c r="N30" s="40"/>
    </row>
    <row r="31" spans="1:14" x14ac:dyDescent="0.25">
      <c r="A31" s="30">
        <v>45618</v>
      </c>
      <c r="B31" s="58">
        <v>0.29166666666666669</v>
      </c>
      <c r="C31" s="58">
        <v>0.5</v>
      </c>
      <c r="D31" s="58">
        <v>0.54166666666666696</v>
      </c>
      <c r="E31" s="58">
        <v>0.70833333333333304</v>
      </c>
      <c r="F31" s="39">
        <v>6</v>
      </c>
      <c r="G31" s="51">
        <f>IF(
    F31 = 50,
    0,
    IF(
        F31 = 100,
        0,
        IF(
            F31 = 6,
            IF(
                (C31-B31 + E31-D31) &gt; 8/24,
                8/24,
                (C31-B31 + E31-D31)
            ),
            IF(
                F31 = "",
                IF(
                    (C31-B31 + E31-D31) &gt; 9/24,
                    9/24,
                    (C31-B31 + E31-D31)
                ),
                (C31-B31 + E31-D31)
            )
        )
    )
)</f>
        <v>0.33333333333333331</v>
      </c>
      <c r="H31" s="50">
        <f t="shared" si="3"/>
        <v>4.1666666666666075E-2</v>
      </c>
      <c r="I31" s="51">
        <f>IF(
    F31 = 50,
    0,
    IF(
        F31 = 100,
        (C31-B31) + (E31-D31) - IF(E31 &gt; 21/24, 1/24, 0),
        IF(
            F31 = 6,
            0,
        )
    )
)</f>
        <v>0</v>
      </c>
      <c r="J31" s="53">
        <f t="shared" si="4"/>
        <v>0</v>
      </c>
      <c r="K31" s="27"/>
      <c r="M31" s="40"/>
      <c r="N31" s="40"/>
    </row>
    <row r="32" spans="1:14" x14ac:dyDescent="0.25">
      <c r="A32" s="30">
        <v>45619</v>
      </c>
      <c r="B32" s="58">
        <v>0.29166666666666669</v>
      </c>
      <c r="C32" s="58">
        <v>0.5</v>
      </c>
      <c r="D32" s="58">
        <v>0.54166666666666696</v>
      </c>
      <c r="E32" s="58">
        <v>0.70833333333333304</v>
      </c>
      <c r="F32" s="38"/>
      <c r="G32" s="51">
        <f t="shared" si="1"/>
        <v>0.37499999999999933</v>
      </c>
      <c r="H32" s="50">
        <f t="shared" si="3"/>
        <v>0</v>
      </c>
      <c r="I32" s="51">
        <f t="shared" si="2"/>
        <v>0</v>
      </c>
      <c r="J32" s="53">
        <f t="shared" si="4"/>
        <v>0</v>
      </c>
      <c r="K32" s="27"/>
      <c r="M32" s="40"/>
      <c r="N32" s="40"/>
    </row>
    <row r="33" spans="1:14" x14ac:dyDescent="0.25">
      <c r="A33" s="30">
        <v>45620</v>
      </c>
      <c r="B33" s="58">
        <v>0.29166666666666669</v>
      </c>
      <c r="C33" s="58">
        <v>0.5</v>
      </c>
      <c r="D33" s="58">
        <v>0.54166666666666696</v>
      </c>
      <c r="E33" s="58">
        <v>0.91666666666666663</v>
      </c>
      <c r="F33" s="38"/>
      <c r="G33" s="51">
        <f t="shared" si="1"/>
        <v>0.375</v>
      </c>
      <c r="H33" s="50">
        <f t="shared" si="3"/>
        <v>0.16666666666666635</v>
      </c>
      <c r="I33" s="51">
        <f t="shared" si="2"/>
        <v>0</v>
      </c>
      <c r="J33" s="53">
        <f t="shared" si="4"/>
        <v>0</v>
      </c>
      <c r="K33" s="27"/>
      <c r="M33" s="40"/>
      <c r="N33" s="40"/>
    </row>
    <row r="34" spans="1:14" x14ac:dyDescent="0.25">
      <c r="A34" s="30"/>
      <c r="B34" s="31"/>
      <c r="C34" s="31"/>
      <c r="D34" s="31"/>
      <c r="E34" s="31"/>
      <c r="F34" s="38"/>
      <c r="G34" s="33"/>
      <c r="H34" s="34"/>
      <c r="I34" s="35"/>
      <c r="J34" s="36"/>
      <c r="K34" s="27"/>
      <c r="M34" s="40"/>
      <c r="N34" s="40"/>
    </row>
    <row r="35" spans="1:14" x14ac:dyDescent="0.25">
      <c r="A35" s="38"/>
      <c r="B35" s="38"/>
      <c r="C35" s="38"/>
      <c r="D35" s="38"/>
      <c r="E35" s="38"/>
      <c r="F35" s="39" t="s">
        <v>25</v>
      </c>
      <c r="G35" s="46">
        <f>SUM(G3:G33)</f>
        <v>9.9583333333333197</v>
      </c>
      <c r="H35" s="46">
        <f>SUM(H3:H33)</f>
        <v>0.41666666666666397</v>
      </c>
      <c r="I35" s="46">
        <f>SUM(I3:I33)</f>
        <v>0.74999999999999878</v>
      </c>
      <c r="J35" s="46">
        <f>SUM(J3:J33)</f>
        <v>0.20833333333333334</v>
      </c>
      <c r="M35" s="40"/>
      <c r="N35" s="40"/>
    </row>
    <row r="36" spans="1:14" x14ac:dyDescent="0.25">
      <c r="M36" s="40"/>
      <c r="N36" s="40"/>
    </row>
    <row r="37" spans="1:14" x14ac:dyDescent="0.25">
      <c r="M37" s="40"/>
      <c r="N37" s="40"/>
    </row>
    <row r="38" spans="1:14" x14ac:dyDescent="0.25">
      <c r="M38" s="40"/>
      <c r="N38" s="40"/>
    </row>
    <row r="39" spans="1:14" x14ac:dyDescent="0.25">
      <c r="M39" s="40"/>
      <c r="N39" s="40"/>
    </row>
    <row r="40" spans="1:14" x14ac:dyDescent="0.25">
      <c r="M40" s="40"/>
      <c r="N40" s="40"/>
    </row>
    <row r="41" spans="1:14" x14ac:dyDescent="0.25">
      <c r="M41" s="40"/>
      <c r="N41" s="40"/>
    </row>
    <row r="42" spans="1:14" x14ac:dyDescent="0.25">
      <c r="M42" s="40"/>
      <c r="N42" s="40"/>
    </row>
    <row r="43" spans="1:14" x14ac:dyDescent="0.25">
      <c r="M43" s="40"/>
      <c r="N43" s="40"/>
    </row>
    <row r="44" spans="1:14" x14ac:dyDescent="0.25">
      <c r="M44" s="40"/>
      <c r="N44" s="40"/>
    </row>
    <row r="45" spans="1:14" x14ac:dyDescent="0.25">
      <c r="M45" s="40"/>
      <c r="N45" s="40"/>
    </row>
    <row r="46" spans="1:14" x14ac:dyDescent="0.25">
      <c r="M46" s="40"/>
      <c r="N46" s="40"/>
    </row>
    <row r="47" spans="1:14" x14ac:dyDescent="0.25">
      <c r="M47" s="40"/>
      <c r="N47" s="40"/>
    </row>
    <row r="48" spans="1:14" x14ac:dyDescent="0.25">
      <c r="M48" s="40"/>
      <c r="N48" s="40"/>
    </row>
    <row r="49" spans="13:14" x14ac:dyDescent="0.25">
      <c r="M49" s="49"/>
      <c r="N49" s="40"/>
    </row>
    <row r="50" spans="13:14" x14ac:dyDescent="0.25">
      <c r="M50" s="40"/>
      <c r="N50" s="40"/>
    </row>
    <row r="51" spans="13:14" x14ac:dyDescent="0.25">
      <c r="M51" s="40"/>
      <c r="N51" s="40"/>
    </row>
    <row r="52" spans="13:14" x14ac:dyDescent="0.25">
      <c r="M52" s="40"/>
      <c r="N52" s="40"/>
    </row>
  </sheetData>
  <dataValidations count="1">
    <dataValidation allowBlank="1" showInputMessage="1" showErrorMessage="1" sqref="B3:E3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zoomScaleNormal="100" workbookViewId="0">
      <pane ySplit="3" topLeftCell="A8" activePane="bottomLeft" state="frozen"/>
      <selection pane="bottomLeft" activeCell="L35" sqref="L35"/>
    </sheetView>
  </sheetViews>
  <sheetFormatPr defaultColWidth="16.42578125" defaultRowHeight="15" x14ac:dyDescent="0.25"/>
  <cols>
    <col min="1" max="1" width="18" customWidth="1"/>
    <col min="2" max="2" width="11.42578125" customWidth="1"/>
    <col min="4" max="4" width="17" bestFit="1" customWidth="1"/>
    <col min="5" max="6" width="17" customWidth="1"/>
    <col min="7" max="7" width="10.7109375" customWidth="1"/>
    <col min="8" max="8" width="26.5703125" customWidth="1"/>
    <col min="9" max="9" width="10.7109375" customWidth="1"/>
    <col min="10" max="10" width="10.85546875" customWidth="1"/>
    <col min="11" max="11" width="10.7109375" customWidth="1"/>
    <col min="12" max="12" width="28.5703125" customWidth="1"/>
    <col min="13" max="13" width="26.85546875" customWidth="1"/>
  </cols>
  <sheetData>
    <row r="1" spans="1:14" ht="15.75" x14ac:dyDescent="0.25">
      <c r="A1" s="77" t="s">
        <v>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M1" s="40"/>
      <c r="N1" s="57"/>
    </row>
    <row r="2" spans="1:14" ht="30" x14ac:dyDescent="0.25">
      <c r="A2" s="28" t="s">
        <v>11</v>
      </c>
      <c r="B2" s="66" t="s">
        <v>27</v>
      </c>
      <c r="C2" s="41" t="s">
        <v>12</v>
      </c>
      <c r="D2" s="29" t="s">
        <v>13</v>
      </c>
      <c r="E2" s="29" t="s">
        <v>12</v>
      </c>
      <c r="F2" s="29" t="s">
        <v>13</v>
      </c>
      <c r="G2" s="29" t="s">
        <v>14</v>
      </c>
      <c r="H2" s="29" t="s">
        <v>15</v>
      </c>
      <c r="I2" s="44" t="s">
        <v>16</v>
      </c>
      <c r="J2" s="43" t="s">
        <v>17</v>
      </c>
      <c r="K2" s="45" t="s">
        <v>18</v>
      </c>
      <c r="L2" s="29" t="s">
        <v>19</v>
      </c>
      <c r="M2" s="29"/>
      <c r="N2" s="56"/>
    </row>
    <row r="3" spans="1:14" ht="17.25" customHeight="1" x14ac:dyDescent="0.25">
      <c r="A3" s="69">
        <v>45622</v>
      </c>
      <c r="B3" s="68" t="s">
        <v>28</v>
      </c>
      <c r="C3" s="60">
        <v>0.29166666666666669</v>
      </c>
      <c r="D3" s="60">
        <v>0.5</v>
      </c>
      <c r="E3" s="60">
        <v>0.54166666666666663</v>
      </c>
      <c r="F3" s="60">
        <v>0.83333333333333337</v>
      </c>
      <c r="G3" s="73"/>
      <c r="H3" s="61">
        <f>IF(
    G3 = 50,
    0,
    IF(
        G3 = 100,
        0,
        IF(
            G3 = 6,
            IF(
                (D3 - C3 + IF(F3 &lt; E3, (1-E3) + F3, F3 - E3)) &gt; 8/24,
                8/24,
                (D3 - C3 + IF(F3 &lt; E3, (1-E3) + F3, F3 - E3))
            ),
            IF(
                G3 = "",
                IF(
                    (D3 - C3 + IF(F3 &lt; E3, (1-E3) + F3, F3 - E3)) &gt; 9/24,
                    9/24,
                    (D3 - C3 + IF(F3 &lt; E3, (1-E3) + F3, F3 - E3))
                ),
                (D3 - C3 + IF(F3 &lt; E3, (1-E3) + F3, F3 - E3))
            )
        )
    )
)</f>
        <v>0.375</v>
      </c>
      <c r="I3" s="62">
        <f>IF(
    G3 = 100,
    IF(
        F3 &lt; E3,
        F3,
        0
    ),
    IF(
        G3 = 50,
        (D3-C3) + IF(F3 &lt; E3, ((1-E3) + F3)-1/24, (F3-E3)) - IF(F3 &gt; 21/24, 1/24, 0),
        IF(
            G3 = 6,
            IF(
                (D3-C3) + IF(F3 &lt; E3, ((1-E3) + F3)-1/24, (F3-E3)) - (8/24) &gt;= 0,
                (D3-C3) + IF(F3 &lt; E3, ((1-E3) + F3)-1/24, (F3-E3)) - (8/24) - IF(F3 &gt; 21/24, 1/24, 0),
                0
            ),
            IF(
                G3 = "",
                IF(
                    F3 &gt; 21/24,
                    IF(
                        (D3-C3) + IF(F3 &lt; E3, ((1-E3) + F3)-1/24, (F3-E3)) - (10/24) &lt; 0,
                        0,
                        (D3-C3) + IF(F3 &lt; E3, ((1-E3) + F3)-1/24, (F3-E3)) - (10/24)
                    ),
                    IF(
                        (D3-C3) + IF(F3 &lt; E3, ((1-E3) + F3)-1/24, (F3-E3)) - (9/24) &lt; 0,
                        0,
                        (D3-C3) + IF(F3 &lt; E3, ((1-E3) + F3)-1/24, (F3-E3)) - (9/24)
                    )
                ),
                (D3-C3) + IF(F3 &lt; E3, ((1-E3) + F3)-1/24, (F3-E3))
            )
        )
    )
)</f>
        <v>0.125</v>
      </c>
      <c r="J3" s="61">
        <f>IF(
    G3 = 50,
    0,
    IF(
        G3 = 100,
        (D3 - C3 + IF(F3 &lt; E3, (1- E3)-1/24, F3 - E3)) - IF(F3 &gt; 21/24, 1/24, 0),
        IF(
            G3 = 6,
            0,
        )
    )
)</f>
        <v>0</v>
      </c>
      <c r="K3" s="63">
        <f>IF(
    E3 = 0,
    0,
    IF(
        OR(G3 = "", G3 = 100, G3 = 50, G3 = 6),
        IF(
            OR(C3 &lt; 5/24, F3 &gt; 22/24, F3 &lt; E3),
            IF(C3 &lt; 5/24, 5/24 - C3, 0) +
            IF(F3 &gt; 22/24, F3 - 22/24, 0) +
            IF(F3 &lt; E3, ((1 - 22/24) + F3), 0),
            0
        ),
        0
    )
)</f>
        <v>0</v>
      </c>
      <c r="L3" s="25" t="s">
        <v>29</v>
      </c>
      <c r="M3" s="42"/>
      <c r="N3" s="40"/>
    </row>
    <row r="4" spans="1:14" x14ac:dyDescent="0.25">
      <c r="A4" s="69">
        <v>45623</v>
      </c>
      <c r="B4" s="68" t="s">
        <v>30</v>
      </c>
      <c r="C4" s="60">
        <v>0.29166666666666669</v>
      </c>
      <c r="D4" s="60">
        <v>0.5</v>
      </c>
      <c r="E4" s="60">
        <v>0.54166666666666663</v>
      </c>
      <c r="F4" s="60">
        <v>0.95833333333333337</v>
      </c>
      <c r="G4" s="73"/>
      <c r="H4" s="61">
        <f t="shared" ref="H4:H32" si="0">IF(
    G4 = 50,
    0,
    IF(
        G4 = 100,
        0,
        IF(
            G4 = 6,
            IF(
                (D4 - C4 + IF(F4 &lt; E4, (1-E4) + F4, F4 - E4)) &gt; 8/24,
                8/24,
                (D4 - C4 + IF(F4 &lt; E4, (1-E4) + F4, F4 - E4))
            ),
            IF(
                G4 = "",
                IF(
                    (D4 - C4 + IF(F4 &lt; E4, (1-E4) + F4, F4 - E4)) &gt; 9/24,
                    9/24,
                    (D4 - C4 + IF(F4 &lt; E4, (1-E4) + F4, F4 - E4))
                ),
                (D4 - C4 + IF(F4 &lt; E4, (1-E4) + F4, F4 - E4))
            )
        )
    )
)</f>
        <v>0.375</v>
      </c>
      <c r="I4" s="62">
        <f t="shared" ref="I4:I32" si="1">IF(
    G4 = 100,
    IF(
        F4 &lt; E4,
        F4,
        0
    ),
    IF(
        G4 = 50,
        (D4-C4) + IF(F4 &lt; E4, ((1-E4) + F4)-1/24, (F4-E4)) - IF(F4 &gt; 21/24, 1/24, 0),
        IF(
            G4 = 6,
            IF(
                (D4-C4) + IF(F4 &lt; E4, ((1-E4) + F4)-1/24, (F4-E4)) - (8/24) &gt;= 0,
                (D4-C4) + IF(F4 &lt; E4, ((1-E4) + F4)-1/24, (F4-E4)) - (8/24) - IF(F4 &gt; 21/24, 1/24, 0),
                0
            ),
            IF(
                G4 = "",
                IF(
                    F4 &gt; 21/24,
                    IF(
                        (D4-C4) + IF(F4 &lt; E4, ((1-E4) + F4)-1/24, (F4-E4)) - (10/24) &lt; 0,
                        0,
                        (D4-C4) + IF(F4 &lt; E4, ((1-E4) + F4)-1/24, (F4-E4)) - (10/24)
                    ),
                    IF(
                        (D4-C4) + IF(F4 &lt; E4, ((1-E4) + F4)-1/24, (F4-E4)) - (9/24) &lt; 0,
                        0,
                        (D4-C4) + IF(F4 &lt; E4, ((1-E4) + F4)-1/24, (F4-E4)) - (9/24)
                    )
                ),
                (D4-C4) + IF(F4 &lt; E4, ((1-E4) + F4)-1/24, (F4-E4))
            )
        )
    )
)</f>
        <v>0.20833333333333331</v>
      </c>
      <c r="J4" s="61">
        <f t="shared" ref="J4:J32" si="2">IF(
    G4 = 50,
    0,
    IF(
        G4 = 100,
        (D4 - C4 + IF(F4 &lt; E4, (1- E4)-1/24, F4 - E4)) - IF(F4 &gt; 21/24, 1/24, 0),
        IF(
            G4 = 6,
            0,
        )
    )
)</f>
        <v>0</v>
      </c>
      <c r="K4" s="63">
        <f t="shared" ref="K4:K32" si="3">IF(
    E4 = 0,
    0,
    IF(
        OR(G4 = "", G4 = 100, G4 = 50, G4 = 6),
        IF(
            OR(C4 &lt; 5/24, F4 &gt; 22/24, F4 &lt; E4),
            IF(C4 &lt; 5/24, 5/24 - C4, 0) +
            IF(F4 &gt; 22/24, F4 - 22/24, 0) +
            IF(F4 &lt; E4, ((1 - 22/24) + F4), 0),
            0
        ),
        0
    )
)</f>
        <v>4.1666666666666741E-2</v>
      </c>
      <c r="L4" s="42" t="s">
        <v>21</v>
      </c>
      <c r="M4" s="42"/>
      <c r="N4" s="40"/>
    </row>
    <row r="5" spans="1:14" x14ac:dyDescent="0.25">
      <c r="A5" s="69">
        <v>45624</v>
      </c>
      <c r="B5" s="68" t="s">
        <v>31</v>
      </c>
      <c r="C5" s="60">
        <v>0.29166666666666669</v>
      </c>
      <c r="D5" s="60">
        <v>0.5</v>
      </c>
      <c r="E5" s="60">
        <v>0.54166666666666663</v>
      </c>
      <c r="F5" s="60">
        <v>0.91666666666666663</v>
      </c>
      <c r="G5" s="73"/>
      <c r="H5" s="61">
        <f t="shared" si="0"/>
        <v>0.375</v>
      </c>
      <c r="I5" s="62">
        <f t="shared" si="1"/>
        <v>0.16666666666666657</v>
      </c>
      <c r="J5" s="61">
        <f t="shared" si="2"/>
        <v>0</v>
      </c>
      <c r="K5" s="63">
        <f t="shared" si="3"/>
        <v>0</v>
      </c>
      <c r="L5" s="42" t="s">
        <v>22</v>
      </c>
      <c r="M5" s="48"/>
      <c r="N5" s="40"/>
    </row>
    <row r="6" spans="1:14" x14ac:dyDescent="0.25">
      <c r="A6" s="69">
        <v>45625</v>
      </c>
      <c r="B6" s="68" t="s">
        <v>32</v>
      </c>
      <c r="C6" s="60">
        <v>0.29166666666666669</v>
      </c>
      <c r="D6" s="60">
        <v>0.5</v>
      </c>
      <c r="E6" s="60">
        <v>0.54166666666666663</v>
      </c>
      <c r="F6" s="60">
        <v>0.91666666666666663</v>
      </c>
      <c r="G6" s="74">
        <v>6</v>
      </c>
      <c r="H6" s="61">
        <f t="shared" si="0"/>
        <v>0.33333333333333331</v>
      </c>
      <c r="I6" s="62">
        <f t="shared" si="1"/>
        <v>0.20833333333333329</v>
      </c>
      <c r="J6" s="61">
        <f t="shared" si="2"/>
        <v>0</v>
      </c>
      <c r="K6" s="63">
        <f t="shared" si="3"/>
        <v>0</v>
      </c>
      <c r="L6" s="71" t="s">
        <v>23</v>
      </c>
      <c r="M6" s="48"/>
      <c r="N6" s="40"/>
    </row>
    <row r="7" spans="1:14" ht="15" customHeight="1" x14ac:dyDescent="0.25">
      <c r="A7" s="69">
        <v>45626</v>
      </c>
      <c r="B7" s="68" t="s">
        <v>33</v>
      </c>
      <c r="C7" s="60">
        <v>0.29166666666666669</v>
      </c>
      <c r="D7" s="60">
        <v>0.5</v>
      </c>
      <c r="E7" s="60">
        <v>0</v>
      </c>
      <c r="F7" s="60">
        <v>0</v>
      </c>
      <c r="G7" s="73">
        <v>50</v>
      </c>
      <c r="H7" s="61">
        <f t="shared" si="0"/>
        <v>0</v>
      </c>
      <c r="I7" s="62">
        <f t="shared" si="1"/>
        <v>0.20833333333333331</v>
      </c>
      <c r="J7" s="61">
        <f t="shared" si="2"/>
        <v>0</v>
      </c>
      <c r="K7" s="63">
        <f t="shared" si="3"/>
        <v>0</v>
      </c>
      <c r="L7" s="48" t="s">
        <v>24</v>
      </c>
      <c r="M7" s="40"/>
      <c r="N7" s="40"/>
    </row>
    <row r="8" spans="1:14" x14ac:dyDescent="0.25">
      <c r="A8" s="67">
        <v>45627</v>
      </c>
      <c r="B8" s="59" t="s">
        <v>34</v>
      </c>
      <c r="C8" s="64">
        <v>0</v>
      </c>
      <c r="D8" s="64">
        <v>0</v>
      </c>
      <c r="E8" s="64">
        <v>0</v>
      </c>
      <c r="F8" s="64">
        <v>0</v>
      </c>
      <c r="G8" s="72">
        <v>100</v>
      </c>
      <c r="H8" s="65">
        <f t="shared" si="0"/>
        <v>0</v>
      </c>
      <c r="I8" s="65">
        <f t="shared" si="1"/>
        <v>0</v>
      </c>
      <c r="J8" s="65">
        <f t="shared" si="2"/>
        <v>0</v>
      </c>
      <c r="K8" s="65">
        <f>IF(
    E8 = 0,
    0,
    IF(
        OR(G8 = "", G8 = 100, G8 = 50, G8 = 6),
        IF(
            OR(C8 &lt; 5/24, F8 &gt; 22/24, F8 &lt; E8),
            IF(C8 &lt; 5/24, 5/24 - C8, 0) +
            IF(F8 &gt; 22/24, F8 - 22/24, 0) +
            IF(F8 &lt; E8, ((1 - 22/24) + F8), 0),
            0
        ),
        0
    )
)</f>
        <v>0</v>
      </c>
      <c r="M8" s="40"/>
      <c r="N8" s="40"/>
    </row>
    <row r="9" spans="1:14" x14ac:dyDescent="0.25">
      <c r="A9" s="70">
        <v>45628</v>
      </c>
      <c r="B9" s="68" t="s">
        <v>35</v>
      </c>
      <c r="C9" s="60">
        <v>0.29166666666666669</v>
      </c>
      <c r="D9" s="60">
        <v>0.5</v>
      </c>
      <c r="E9" s="60">
        <v>0.54166666666666663</v>
      </c>
      <c r="F9" s="60">
        <v>0.75</v>
      </c>
      <c r="G9" s="73"/>
      <c r="H9" s="61">
        <f t="shared" si="0"/>
        <v>0.375</v>
      </c>
      <c r="I9" s="62">
        <f t="shared" si="1"/>
        <v>4.1666666666666685E-2</v>
      </c>
      <c r="J9" s="61">
        <f t="shared" si="2"/>
        <v>0</v>
      </c>
      <c r="K9" s="63">
        <f t="shared" si="3"/>
        <v>0</v>
      </c>
      <c r="M9" s="40"/>
      <c r="N9" s="40"/>
    </row>
    <row r="10" spans="1:14" x14ac:dyDescent="0.25">
      <c r="A10" s="70">
        <v>45629</v>
      </c>
      <c r="B10" s="68" t="s">
        <v>28</v>
      </c>
      <c r="C10" s="60">
        <v>0.29166666666666669</v>
      </c>
      <c r="D10" s="60">
        <v>0.5</v>
      </c>
      <c r="E10" s="60">
        <v>0.54166666666666663</v>
      </c>
      <c r="F10" s="60">
        <v>0.79166666666666663</v>
      </c>
      <c r="G10" s="73"/>
      <c r="H10" s="61">
        <f t="shared" si="0"/>
        <v>0.375</v>
      </c>
      <c r="I10" s="62">
        <f t="shared" si="1"/>
        <v>8.3333333333333315E-2</v>
      </c>
      <c r="J10" s="61">
        <f t="shared" si="2"/>
        <v>0</v>
      </c>
      <c r="K10" s="63">
        <f t="shared" si="3"/>
        <v>0</v>
      </c>
      <c r="M10" s="40"/>
      <c r="N10" s="40"/>
    </row>
    <row r="11" spans="1:14" x14ac:dyDescent="0.25">
      <c r="A11" s="70">
        <v>45600</v>
      </c>
      <c r="B11" s="68" t="s">
        <v>30</v>
      </c>
      <c r="C11" s="60">
        <v>0.29166666666666669</v>
      </c>
      <c r="D11" s="60">
        <v>0.5</v>
      </c>
      <c r="E11" s="60">
        <v>0.54166666666666663</v>
      </c>
      <c r="F11" s="60">
        <v>0.95833333333333337</v>
      </c>
      <c r="G11" s="73"/>
      <c r="H11" s="61">
        <f t="shared" si="0"/>
        <v>0.375</v>
      </c>
      <c r="I11" s="62">
        <f t="shared" si="1"/>
        <v>0.20833333333333331</v>
      </c>
      <c r="J11" s="61">
        <f t="shared" si="2"/>
        <v>0</v>
      </c>
      <c r="K11" s="63">
        <f t="shared" si="3"/>
        <v>4.1666666666666741E-2</v>
      </c>
      <c r="M11" s="40"/>
      <c r="N11" s="40"/>
    </row>
    <row r="12" spans="1:14" x14ac:dyDescent="0.25">
      <c r="A12" s="70">
        <v>45601</v>
      </c>
      <c r="B12" s="68" t="s">
        <v>31</v>
      </c>
      <c r="C12" s="60">
        <v>0.29166666666666669</v>
      </c>
      <c r="D12" s="60">
        <v>0.5</v>
      </c>
      <c r="E12" s="60">
        <v>0.54166666666666663</v>
      </c>
      <c r="F12" s="60">
        <v>1</v>
      </c>
      <c r="G12" s="73"/>
      <c r="H12" s="61">
        <f t="shared" si="0"/>
        <v>0.375</v>
      </c>
      <c r="I12" s="62">
        <f t="shared" si="1"/>
        <v>0.25000000000000006</v>
      </c>
      <c r="J12" s="61">
        <f t="shared" si="2"/>
        <v>0</v>
      </c>
      <c r="K12" s="63">
        <f t="shared" si="3"/>
        <v>8.333333333333337E-2</v>
      </c>
      <c r="M12" s="40"/>
      <c r="N12" s="40"/>
    </row>
    <row r="13" spans="1:14" x14ac:dyDescent="0.25">
      <c r="A13" s="70">
        <v>45602</v>
      </c>
      <c r="B13" s="68" t="s">
        <v>32</v>
      </c>
      <c r="C13" s="60">
        <v>0.29166666666666669</v>
      </c>
      <c r="D13" s="60">
        <v>0.5</v>
      </c>
      <c r="E13" s="60">
        <v>0.54166666666666663</v>
      </c>
      <c r="F13" s="60">
        <v>1</v>
      </c>
      <c r="G13" s="73">
        <v>6</v>
      </c>
      <c r="H13" s="61">
        <f t="shared" si="0"/>
        <v>0.33333333333333331</v>
      </c>
      <c r="I13" s="62">
        <f t="shared" si="1"/>
        <v>0.29166666666666674</v>
      </c>
      <c r="J13" s="61">
        <f t="shared" si="2"/>
        <v>0</v>
      </c>
      <c r="K13" s="63">
        <f t="shared" si="3"/>
        <v>8.333333333333337E-2</v>
      </c>
      <c r="M13" s="40"/>
      <c r="N13" s="40"/>
    </row>
    <row r="14" spans="1:14" x14ac:dyDescent="0.25">
      <c r="A14" s="70">
        <v>45603</v>
      </c>
      <c r="B14" s="68" t="s">
        <v>33</v>
      </c>
      <c r="C14" s="60">
        <v>0.29166666666666669</v>
      </c>
      <c r="D14" s="60">
        <v>0.5</v>
      </c>
      <c r="E14" s="60">
        <v>0.54166666666666663</v>
      </c>
      <c r="F14" s="60">
        <v>0.95833333333333337</v>
      </c>
      <c r="G14" s="73">
        <v>50</v>
      </c>
      <c r="H14" s="61">
        <f t="shared" si="0"/>
        <v>0</v>
      </c>
      <c r="I14" s="62">
        <f t="shared" si="1"/>
        <v>0.58333333333333337</v>
      </c>
      <c r="J14" s="61">
        <f t="shared" si="2"/>
        <v>0</v>
      </c>
      <c r="K14" s="63">
        <f t="shared" si="3"/>
        <v>4.1666666666666741E-2</v>
      </c>
      <c r="M14" s="40"/>
      <c r="N14" s="40"/>
    </row>
    <row r="15" spans="1:14" x14ac:dyDescent="0.25">
      <c r="A15" s="67">
        <v>45604</v>
      </c>
      <c r="B15" s="59" t="s">
        <v>34</v>
      </c>
      <c r="C15" s="64">
        <v>0</v>
      </c>
      <c r="D15" s="64">
        <v>0</v>
      </c>
      <c r="E15" s="64">
        <v>0</v>
      </c>
      <c r="F15" s="64">
        <v>0</v>
      </c>
      <c r="G15" s="72">
        <v>100</v>
      </c>
      <c r="H15" s="65">
        <f t="shared" si="0"/>
        <v>0</v>
      </c>
      <c r="I15" s="65">
        <f t="shared" si="1"/>
        <v>0</v>
      </c>
      <c r="J15" s="65">
        <f t="shared" si="2"/>
        <v>0</v>
      </c>
      <c r="K15" s="65">
        <f t="shared" si="3"/>
        <v>0</v>
      </c>
      <c r="M15" s="40"/>
      <c r="N15" s="40"/>
    </row>
    <row r="16" spans="1:14" x14ac:dyDescent="0.25">
      <c r="A16" s="69">
        <v>45605</v>
      </c>
      <c r="B16" s="68" t="s">
        <v>35</v>
      </c>
      <c r="C16" s="60">
        <v>0.29166666666666669</v>
      </c>
      <c r="D16" s="60">
        <v>0.5</v>
      </c>
      <c r="E16" s="60">
        <v>0.54166666666666663</v>
      </c>
      <c r="F16" s="60">
        <v>0.79166666666666663</v>
      </c>
      <c r="G16" s="73"/>
      <c r="H16" s="61">
        <f t="shared" si="0"/>
        <v>0.375</v>
      </c>
      <c r="I16" s="62">
        <f t="shared" si="1"/>
        <v>8.3333333333333315E-2</v>
      </c>
      <c r="J16" s="61">
        <f t="shared" si="2"/>
        <v>0</v>
      </c>
      <c r="K16" s="63">
        <f t="shared" si="3"/>
        <v>0</v>
      </c>
      <c r="M16" s="40"/>
      <c r="N16" s="40"/>
    </row>
    <row r="17" spans="1:14" x14ac:dyDescent="0.25">
      <c r="A17" s="69">
        <v>45606</v>
      </c>
      <c r="B17" s="68" t="s">
        <v>28</v>
      </c>
      <c r="C17" s="60">
        <v>0.29166666666666669</v>
      </c>
      <c r="D17" s="60">
        <v>0.5</v>
      </c>
      <c r="E17" s="60">
        <v>0.54166666666666663</v>
      </c>
      <c r="F17" s="60">
        <v>0.79166666666666663</v>
      </c>
      <c r="G17" s="73"/>
      <c r="H17" s="61">
        <f t="shared" si="0"/>
        <v>0.375</v>
      </c>
      <c r="I17" s="62">
        <f t="shared" si="1"/>
        <v>8.3333333333333315E-2</v>
      </c>
      <c r="J17" s="61">
        <f t="shared" si="2"/>
        <v>0</v>
      </c>
      <c r="K17" s="63">
        <f t="shared" si="3"/>
        <v>0</v>
      </c>
      <c r="M17" s="40"/>
      <c r="N17" s="40"/>
    </row>
    <row r="18" spans="1:14" x14ac:dyDescent="0.25">
      <c r="A18" s="69">
        <v>45607</v>
      </c>
      <c r="B18" s="68" t="s">
        <v>30</v>
      </c>
      <c r="C18" s="60">
        <v>0.29166666666666669</v>
      </c>
      <c r="D18" s="60">
        <v>0.5</v>
      </c>
      <c r="E18" s="60">
        <v>0.54166666666666663</v>
      </c>
      <c r="F18" s="60">
        <v>0.70833333333333337</v>
      </c>
      <c r="G18" s="75"/>
      <c r="H18" s="61">
        <f t="shared" si="0"/>
        <v>0.37500000000000006</v>
      </c>
      <c r="I18" s="62">
        <f t="shared" si="1"/>
        <v>5.5511151231257827E-17</v>
      </c>
      <c r="J18" s="61">
        <f t="shared" si="2"/>
        <v>0</v>
      </c>
      <c r="K18" s="63">
        <f t="shared" si="3"/>
        <v>0</v>
      </c>
      <c r="M18" s="40"/>
      <c r="N18" s="40"/>
    </row>
    <row r="19" spans="1:14" x14ac:dyDescent="0.25">
      <c r="A19" s="69">
        <v>45608</v>
      </c>
      <c r="B19" s="68" t="s">
        <v>31</v>
      </c>
      <c r="C19" s="60">
        <v>0.29166666666666669</v>
      </c>
      <c r="D19" s="60">
        <v>0.5</v>
      </c>
      <c r="E19" s="60">
        <v>0.54166666666666663</v>
      </c>
      <c r="F19" s="60">
        <v>0.83333333333333337</v>
      </c>
      <c r="G19" s="75"/>
      <c r="H19" s="61">
        <f t="shared" si="0"/>
        <v>0.375</v>
      </c>
      <c r="I19" s="62">
        <f t="shared" si="1"/>
        <v>0.125</v>
      </c>
      <c r="J19" s="61">
        <f t="shared" si="2"/>
        <v>0</v>
      </c>
      <c r="K19" s="63">
        <f t="shared" si="3"/>
        <v>0</v>
      </c>
      <c r="M19" s="40"/>
      <c r="N19" s="40"/>
    </row>
    <row r="20" spans="1:14" x14ac:dyDescent="0.25">
      <c r="A20" s="69">
        <v>45609</v>
      </c>
      <c r="B20" s="68" t="s">
        <v>32</v>
      </c>
      <c r="C20" s="60">
        <v>0.29166666666666669</v>
      </c>
      <c r="D20" s="60">
        <v>0.5</v>
      </c>
      <c r="E20" s="60">
        <v>0.54166666666666663</v>
      </c>
      <c r="F20" s="60">
        <v>0.875</v>
      </c>
      <c r="G20" s="75">
        <v>6</v>
      </c>
      <c r="H20" s="61">
        <f t="shared" si="0"/>
        <v>0.33333333333333331</v>
      </c>
      <c r="I20" s="62">
        <f t="shared" si="1"/>
        <v>0.20833333333333343</v>
      </c>
      <c r="J20" s="61">
        <f t="shared" si="2"/>
        <v>0</v>
      </c>
      <c r="K20" s="63">
        <f t="shared" si="3"/>
        <v>0</v>
      </c>
      <c r="M20" s="40"/>
      <c r="N20" s="40"/>
    </row>
    <row r="21" spans="1:14" x14ac:dyDescent="0.25">
      <c r="A21" s="69">
        <v>45610</v>
      </c>
      <c r="B21" s="68" t="s">
        <v>33</v>
      </c>
      <c r="C21" s="60">
        <v>0.29166666666666669</v>
      </c>
      <c r="D21" s="60">
        <v>0.5</v>
      </c>
      <c r="E21" s="60">
        <v>0.54166666666666663</v>
      </c>
      <c r="F21" s="60">
        <v>0.91666666666666663</v>
      </c>
      <c r="G21" s="75">
        <v>50</v>
      </c>
      <c r="H21" s="61">
        <f t="shared" si="0"/>
        <v>0</v>
      </c>
      <c r="I21" s="62">
        <f t="shared" si="1"/>
        <v>0.54166666666666663</v>
      </c>
      <c r="J21" s="61">
        <f t="shared" si="2"/>
        <v>0</v>
      </c>
      <c r="K21" s="63">
        <f t="shared" si="3"/>
        <v>0</v>
      </c>
      <c r="M21" s="40"/>
      <c r="N21" s="40"/>
    </row>
    <row r="22" spans="1:14" x14ac:dyDescent="0.25">
      <c r="A22" s="67">
        <v>45611</v>
      </c>
      <c r="B22" s="59" t="s">
        <v>34</v>
      </c>
      <c r="C22" s="64">
        <v>0.29166666666666669</v>
      </c>
      <c r="D22" s="64">
        <v>0.5</v>
      </c>
      <c r="E22" s="64">
        <v>0.54166666666666663</v>
      </c>
      <c r="F22" s="64">
        <v>4.1666666666666664E-2</v>
      </c>
      <c r="G22" s="72">
        <v>100</v>
      </c>
      <c r="H22" s="65">
        <f t="shared" si="0"/>
        <v>0</v>
      </c>
      <c r="I22" s="65">
        <f t="shared" si="1"/>
        <v>4.1666666666666664E-2</v>
      </c>
      <c r="J22" s="65">
        <f t="shared" si="2"/>
        <v>0.625</v>
      </c>
      <c r="K22" s="65">
        <f t="shared" si="3"/>
        <v>0.12500000000000003</v>
      </c>
      <c r="M22" s="40"/>
      <c r="N22" s="40"/>
    </row>
    <row r="23" spans="1:14" x14ac:dyDescent="0.25">
      <c r="A23" s="69">
        <v>45612</v>
      </c>
      <c r="B23" s="68" t="s">
        <v>35</v>
      </c>
      <c r="C23" s="60">
        <v>0.29166666666666669</v>
      </c>
      <c r="D23" s="60">
        <v>0.5</v>
      </c>
      <c r="E23" s="60">
        <v>0.54166666666666663</v>
      </c>
      <c r="F23" s="60">
        <v>4.1666666666666664E-2</v>
      </c>
      <c r="G23" s="75"/>
      <c r="H23" s="61">
        <f t="shared" si="0"/>
        <v>0.375</v>
      </c>
      <c r="I23" s="62">
        <f t="shared" si="1"/>
        <v>0.29166666666666663</v>
      </c>
      <c r="J23" s="61">
        <f t="shared" si="2"/>
        <v>0</v>
      </c>
      <c r="K23" s="63">
        <f t="shared" si="3"/>
        <v>0.12500000000000003</v>
      </c>
      <c r="M23" s="40"/>
      <c r="N23" s="40"/>
    </row>
    <row r="24" spans="1:14" x14ac:dyDescent="0.25">
      <c r="A24" s="69">
        <v>45613</v>
      </c>
      <c r="B24" s="68" t="s">
        <v>28</v>
      </c>
      <c r="C24" s="60">
        <v>0.29166666666666669</v>
      </c>
      <c r="D24" s="60">
        <v>0.5</v>
      </c>
      <c r="E24" s="60">
        <v>0.54166666666666663</v>
      </c>
      <c r="F24" s="60">
        <v>0.125</v>
      </c>
      <c r="G24" s="75"/>
      <c r="H24" s="61">
        <f t="shared" si="0"/>
        <v>0.375</v>
      </c>
      <c r="I24" s="62">
        <f t="shared" si="1"/>
        <v>0.375</v>
      </c>
      <c r="J24" s="61">
        <f t="shared" si="2"/>
        <v>0</v>
      </c>
      <c r="K24" s="63">
        <f t="shared" si="3"/>
        <v>0.20833333333333337</v>
      </c>
      <c r="M24" s="40"/>
      <c r="N24" s="40"/>
    </row>
    <row r="25" spans="1:14" x14ac:dyDescent="0.25">
      <c r="A25" s="69">
        <v>45614</v>
      </c>
      <c r="B25" s="68" t="s">
        <v>30</v>
      </c>
      <c r="C25" s="60">
        <v>0.29166666666666669</v>
      </c>
      <c r="D25" s="60">
        <v>0.5</v>
      </c>
      <c r="E25" s="60">
        <v>0.54166666666666663</v>
      </c>
      <c r="F25" s="60">
        <v>0.125</v>
      </c>
      <c r="G25" s="75"/>
      <c r="H25" s="61">
        <f t="shared" si="0"/>
        <v>0.375</v>
      </c>
      <c r="I25" s="62">
        <f t="shared" si="1"/>
        <v>0.375</v>
      </c>
      <c r="J25" s="61">
        <f t="shared" si="2"/>
        <v>0</v>
      </c>
      <c r="K25" s="63">
        <f t="shared" si="3"/>
        <v>0.20833333333333337</v>
      </c>
      <c r="M25" s="40"/>
      <c r="N25" s="40"/>
    </row>
    <row r="26" spans="1:14" x14ac:dyDescent="0.25">
      <c r="A26" s="69">
        <v>45615</v>
      </c>
      <c r="B26" s="68" t="s">
        <v>31</v>
      </c>
      <c r="C26" s="60">
        <v>0.29166666666666669</v>
      </c>
      <c r="D26" s="60">
        <v>0.5</v>
      </c>
      <c r="E26" s="60">
        <v>0.54166666666666663</v>
      </c>
      <c r="F26" s="60">
        <v>0.91666666666666663</v>
      </c>
      <c r="G26" s="75"/>
      <c r="H26" s="61">
        <f t="shared" si="0"/>
        <v>0.375</v>
      </c>
      <c r="I26" s="62">
        <f t="shared" si="1"/>
        <v>0.16666666666666657</v>
      </c>
      <c r="J26" s="61">
        <f t="shared" si="2"/>
        <v>0</v>
      </c>
      <c r="K26" s="63">
        <f t="shared" si="3"/>
        <v>0</v>
      </c>
      <c r="M26" s="40"/>
      <c r="N26" s="40"/>
    </row>
    <row r="27" spans="1:14" x14ac:dyDescent="0.25">
      <c r="A27" s="69">
        <v>45616</v>
      </c>
      <c r="B27" s="68" t="s">
        <v>32</v>
      </c>
      <c r="C27" s="60">
        <v>0.29166666666666669</v>
      </c>
      <c r="D27" s="60">
        <v>0.5</v>
      </c>
      <c r="E27" s="60">
        <v>0.54166666666666663</v>
      </c>
      <c r="F27" s="60">
        <v>0.66666666666666663</v>
      </c>
      <c r="G27" s="75">
        <v>6</v>
      </c>
      <c r="H27" s="61">
        <f t="shared" si="0"/>
        <v>0.33333333333333331</v>
      </c>
      <c r="I27" s="62">
        <f t="shared" si="1"/>
        <v>0</v>
      </c>
      <c r="J27" s="61">
        <f t="shared" si="2"/>
        <v>0</v>
      </c>
      <c r="K27" s="63">
        <f t="shared" si="3"/>
        <v>0</v>
      </c>
      <c r="M27" s="40"/>
      <c r="N27" s="40"/>
    </row>
    <row r="28" spans="1:14" x14ac:dyDescent="0.25">
      <c r="A28" s="69">
        <v>45617</v>
      </c>
      <c r="B28" s="68" t="s">
        <v>33</v>
      </c>
      <c r="C28" s="60">
        <v>0.29166666666666669</v>
      </c>
      <c r="D28" s="60">
        <v>0.5</v>
      </c>
      <c r="E28" s="60">
        <v>0.54166666666666663</v>
      </c>
      <c r="F28" s="60">
        <v>0.95833333333333337</v>
      </c>
      <c r="G28" s="75">
        <v>50</v>
      </c>
      <c r="H28" s="61">
        <f t="shared" si="0"/>
        <v>0</v>
      </c>
      <c r="I28" s="62">
        <f t="shared" si="1"/>
        <v>0.58333333333333337</v>
      </c>
      <c r="J28" s="61">
        <f t="shared" si="2"/>
        <v>0</v>
      </c>
      <c r="K28" s="63">
        <f t="shared" si="3"/>
        <v>4.1666666666666741E-2</v>
      </c>
      <c r="M28" s="40"/>
      <c r="N28" s="40"/>
    </row>
    <row r="29" spans="1:14" x14ac:dyDescent="0.25">
      <c r="A29" s="67">
        <v>45618</v>
      </c>
      <c r="B29" s="59" t="s">
        <v>34</v>
      </c>
      <c r="C29" s="64">
        <v>0</v>
      </c>
      <c r="D29" s="64">
        <v>0</v>
      </c>
      <c r="E29" s="64">
        <v>0</v>
      </c>
      <c r="F29" s="64">
        <v>0</v>
      </c>
      <c r="G29" s="72">
        <v>100</v>
      </c>
      <c r="H29" s="65">
        <f t="shared" si="0"/>
        <v>0</v>
      </c>
      <c r="I29" s="65">
        <f t="shared" si="1"/>
        <v>0</v>
      </c>
      <c r="J29" s="65">
        <f t="shared" si="2"/>
        <v>0</v>
      </c>
      <c r="K29" s="65">
        <f t="shared" si="3"/>
        <v>0</v>
      </c>
      <c r="M29" s="40"/>
      <c r="N29" s="40"/>
    </row>
    <row r="30" spans="1:14" ht="18" customHeight="1" x14ac:dyDescent="0.25">
      <c r="A30" s="69">
        <v>45619</v>
      </c>
      <c r="B30" s="68" t="s">
        <v>35</v>
      </c>
      <c r="C30" s="60">
        <v>0.29166666666666669</v>
      </c>
      <c r="D30" s="60">
        <v>0.5</v>
      </c>
      <c r="E30" s="60">
        <v>0.54166666666666663</v>
      </c>
      <c r="F30" s="60">
        <v>0.70833333333333337</v>
      </c>
      <c r="G30" s="75"/>
      <c r="H30" s="61">
        <f t="shared" si="0"/>
        <v>0.37500000000000006</v>
      </c>
      <c r="I30" s="62">
        <f t="shared" si="1"/>
        <v>5.5511151231257827E-17</v>
      </c>
      <c r="J30" s="61">
        <f t="shared" si="2"/>
        <v>0</v>
      </c>
      <c r="K30" s="63">
        <f t="shared" si="3"/>
        <v>0</v>
      </c>
      <c r="M30" s="40"/>
      <c r="N30" s="40"/>
    </row>
    <row r="31" spans="1:14" ht="15.75" customHeight="1" x14ac:dyDescent="0.25">
      <c r="A31" s="69">
        <v>45620</v>
      </c>
      <c r="B31" s="68" t="s">
        <v>28</v>
      </c>
      <c r="C31" s="60">
        <v>0.29166666666666669</v>
      </c>
      <c r="D31" s="60">
        <v>0.5</v>
      </c>
      <c r="E31" s="60">
        <v>0.54166666666666663</v>
      </c>
      <c r="F31" s="60">
        <v>0.79166666666666663</v>
      </c>
      <c r="G31" s="75"/>
      <c r="H31" s="61">
        <f t="shared" si="0"/>
        <v>0.375</v>
      </c>
      <c r="I31" s="62">
        <f t="shared" si="1"/>
        <v>8.3333333333333315E-2</v>
      </c>
      <c r="J31" s="61">
        <f t="shared" si="2"/>
        <v>0</v>
      </c>
      <c r="K31" s="63">
        <f t="shared" si="3"/>
        <v>0</v>
      </c>
      <c r="M31" s="40"/>
      <c r="N31" s="40"/>
    </row>
    <row r="32" spans="1:14" x14ac:dyDescent="0.25">
      <c r="A32" s="67">
        <v>45621</v>
      </c>
      <c r="B32" s="59" t="s">
        <v>30</v>
      </c>
      <c r="C32" s="64">
        <v>0.29166666666666669</v>
      </c>
      <c r="D32" s="64">
        <v>0.5</v>
      </c>
      <c r="E32" s="64">
        <v>0.54166666666666663</v>
      </c>
      <c r="F32" s="64">
        <v>0.70833333333333337</v>
      </c>
      <c r="G32" s="72">
        <v>100</v>
      </c>
      <c r="H32" s="65">
        <f t="shared" si="0"/>
        <v>0</v>
      </c>
      <c r="I32" s="65">
        <f t="shared" si="1"/>
        <v>0</v>
      </c>
      <c r="J32" s="65">
        <f t="shared" si="2"/>
        <v>0.37500000000000006</v>
      </c>
      <c r="K32" s="65">
        <f t="shared" si="3"/>
        <v>0</v>
      </c>
      <c r="M32" s="40"/>
      <c r="N32" s="40"/>
    </row>
    <row r="33" spans="1:14" x14ac:dyDescent="0.25">
      <c r="A33" s="38"/>
      <c r="B33" s="38"/>
      <c r="C33" s="38"/>
      <c r="D33" s="38"/>
      <c r="E33" s="38"/>
      <c r="F33" s="38"/>
      <c r="G33" s="39" t="s">
        <v>25</v>
      </c>
      <c r="H33" s="46">
        <f>SUM(H3:H31)</f>
        <v>7.7083333333333321</v>
      </c>
      <c r="I33" s="46">
        <f>SUM(I3:I31)</f>
        <v>5.333333333333333</v>
      </c>
      <c r="J33" s="46">
        <f>SUM(J3:J31)</f>
        <v>0.625</v>
      </c>
      <c r="K33" s="46">
        <f>SUM(K4:K32)</f>
        <v>1.0000000000000004</v>
      </c>
      <c r="M33" s="40"/>
      <c r="N33" s="40"/>
    </row>
    <row r="34" spans="1:14" x14ac:dyDescent="0.25">
      <c r="M34" s="40"/>
      <c r="N34" s="40"/>
    </row>
    <row r="35" spans="1:14" x14ac:dyDescent="0.25">
      <c r="C35" s="76"/>
      <c r="M35" s="40"/>
      <c r="N35" s="40"/>
    </row>
    <row r="36" spans="1:14" x14ac:dyDescent="0.25">
      <c r="M36" s="40"/>
      <c r="N36" s="40"/>
    </row>
    <row r="37" spans="1:14" x14ac:dyDescent="0.25">
      <c r="M37" s="40"/>
      <c r="N37" s="40"/>
    </row>
    <row r="38" spans="1:14" x14ac:dyDescent="0.25">
      <c r="M38" s="40"/>
      <c r="N38" s="40"/>
    </row>
    <row r="39" spans="1:14" x14ac:dyDescent="0.25">
      <c r="M39" s="40"/>
      <c r="N39" s="40"/>
    </row>
    <row r="40" spans="1:14" x14ac:dyDescent="0.25">
      <c r="M40" s="40"/>
      <c r="N40" s="40"/>
    </row>
    <row r="41" spans="1:14" x14ac:dyDescent="0.25">
      <c r="M41" s="40"/>
      <c r="N41" s="40"/>
    </row>
    <row r="42" spans="1:14" x14ac:dyDescent="0.25">
      <c r="M42" s="40"/>
      <c r="N42" s="40"/>
    </row>
    <row r="43" spans="1:14" x14ac:dyDescent="0.25">
      <c r="M43" s="40"/>
      <c r="N43" s="40"/>
    </row>
    <row r="44" spans="1:14" x14ac:dyDescent="0.25">
      <c r="M44" s="40"/>
      <c r="N44" s="40"/>
    </row>
    <row r="45" spans="1:14" x14ac:dyDescent="0.25">
      <c r="M45" s="40"/>
      <c r="N45" s="40"/>
    </row>
    <row r="46" spans="1:14" x14ac:dyDescent="0.25">
      <c r="M46" s="40"/>
      <c r="N46" s="40"/>
    </row>
    <row r="47" spans="1:14" x14ac:dyDescent="0.25">
      <c r="M47" s="49"/>
      <c r="N47" s="40"/>
    </row>
    <row r="48" spans="1:14" x14ac:dyDescent="0.25">
      <c r="M48" s="40"/>
      <c r="N48" s="40"/>
    </row>
    <row r="49" spans="13:14" x14ac:dyDescent="0.25">
      <c r="M49" s="40"/>
      <c r="N49" s="40"/>
    </row>
    <row r="50" spans="13:14" x14ac:dyDescent="0.25">
      <c r="M50" s="40"/>
      <c r="N50" s="40"/>
    </row>
  </sheetData>
  <mergeCells count="1">
    <mergeCell ref="A1:K1"/>
  </mergeCells>
  <dataValidations count="1">
    <dataValidation allowBlank="1" showInputMessage="1" showErrorMessage="1" sqref="C3"/>
  </dataValidations>
  <pageMargins left="0.19685039370078741" right="0.19685039370078741" top="0.39370078740157483" bottom="0.74803149606299213" header="0.31496062992125984" footer="0.31496062992125984"/>
  <pageSetup paperSize="9" scale="7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seamana 41.2</vt:lpstr>
      <vt:lpstr>teste</vt:lpstr>
      <vt:lpstr>ALEXANDRE LEONARDO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Braga</dc:creator>
  <cp:keywords/>
  <dc:description/>
  <cp:lastModifiedBy>USER</cp:lastModifiedBy>
  <cp:revision/>
  <dcterms:created xsi:type="dcterms:W3CDTF">2022-09-18T20:43:43Z</dcterms:created>
  <dcterms:modified xsi:type="dcterms:W3CDTF">2024-12-30T17:26:13Z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a01d7b-e820-4c64-b341-549ce04d9d63_Enabled">
    <vt:lpwstr>true</vt:lpwstr>
  </property>
  <property fmtid="{D5CDD505-2E9C-101B-9397-08002B2CF9AE}" pid="3" name="MSIP_Label_97a01d7b-e820-4c64-b341-549ce04d9d63_SetDate">
    <vt:lpwstr>2024-10-23T03:42:10Z</vt:lpwstr>
  </property>
  <property fmtid="{D5CDD505-2E9C-101B-9397-08002B2CF9AE}" pid="4" name="MSIP_Label_97a01d7b-e820-4c64-b341-549ce04d9d63_Method">
    <vt:lpwstr>Standard</vt:lpwstr>
  </property>
  <property fmtid="{D5CDD505-2E9C-101B-9397-08002B2CF9AE}" pid="5" name="MSIP_Label_97a01d7b-e820-4c64-b341-549ce04d9d63_Name">
    <vt:lpwstr>Restrito</vt:lpwstr>
  </property>
  <property fmtid="{D5CDD505-2E9C-101B-9397-08002B2CF9AE}" pid="6" name="MSIP_Label_97a01d7b-e820-4c64-b341-549ce04d9d63_SiteId">
    <vt:lpwstr>b8fd2a17-277e-4917-b79f-eff898370dcb</vt:lpwstr>
  </property>
  <property fmtid="{D5CDD505-2E9C-101B-9397-08002B2CF9AE}" pid="7" name="MSIP_Label_97a01d7b-e820-4c64-b341-549ce04d9d63_ActionId">
    <vt:lpwstr>27e9170e-7623-4b27-adf4-7e18153d6db6</vt:lpwstr>
  </property>
  <property fmtid="{D5CDD505-2E9C-101B-9397-08002B2CF9AE}" pid="8" name="MSIP_Label_97a01d7b-e820-4c64-b341-549ce04d9d63_ContentBits">
    <vt:lpwstr>1</vt:lpwstr>
  </property>
</Properties>
</file>