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10,10,25 Горняк(Донецк) ЗПФ доставка на 29,10,25\"/>
    </mc:Choice>
  </mc:AlternateContent>
  <xr:revisionPtr revIDLastSave="0" documentId="13_ncr:1_{8225B7D0-26B7-4428-AD90-57BA37E2169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заказ" sheetId="1" r:id="rId1"/>
  </sheets>
  <definedNames>
    <definedName name="_xlnm._FilterDatabase" localSheetId="0" hidden="1">заказ!$H$1:$H$80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8" i="1" l="1"/>
  <c r="K38" i="1"/>
  <c r="L38" i="1"/>
  <c r="J39" i="1"/>
  <c r="K39" i="1"/>
  <c r="L39" i="1"/>
  <c r="J40" i="1"/>
  <c r="K40" i="1"/>
  <c r="L40" i="1"/>
  <c r="J41" i="1"/>
  <c r="K41" i="1"/>
  <c r="L41" i="1"/>
  <c r="J42" i="1"/>
  <c r="K42" i="1"/>
  <c r="L42" i="1"/>
  <c r="J43" i="1"/>
  <c r="K43" i="1"/>
  <c r="L43" i="1"/>
  <c r="J44" i="1"/>
  <c r="K44" i="1"/>
  <c r="L44" i="1"/>
  <c r="J45" i="1"/>
  <c r="K45" i="1"/>
  <c r="L45" i="1"/>
  <c r="J46" i="1"/>
  <c r="K46" i="1"/>
  <c r="L46" i="1"/>
  <c r="J47" i="1"/>
  <c r="K47" i="1"/>
  <c r="L47" i="1"/>
  <c r="J48" i="1"/>
  <c r="K48" i="1"/>
  <c r="L48" i="1"/>
  <c r="J49" i="1"/>
  <c r="K49" i="1"/>
  <c r="L49" i="1"/>
  <c r="J50" i="1"/>
  <c r="K50" i="1"/>
  <c r="L50" i="1"/>
  <c r="J51" i="1"/>
  <c r="K51" i="1"/>
  <c r="L51" i="1"/>
  <c r="J52" i="1"/>
  <c r="K52" i="1"/>
  <c r="L52" i="1"/>
  <c r="J53" i="1"/>
  <c r="K53" i="1"/>
  <c r="L53" i="1"/>
  <c r="J54" i="1"/>
  <c r="K54" i="1"/>
  <c r="L54" i="1"/>
  <c r="J55" i="1"/>
  <c r="K55" i="1"/>
  <c r="L55" i="1"/>
  <c r="J56" i="1"/>
  <c r="K56" i="1"/>
  <c r="L56" i="1"/>
  <c r="J57" i="1"/>
  <c r="K57" i="1"/>
  <c r="L57" i="1"/>
  <c r="J58" i="1"/>
  <c r="K58" i="1"/>
  <c r="L58" i="1"/>
  <c r="L8" i="1" l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6" i="1"/>
  <c r="K16" i="1"/>
  <c r="J17" i="1"/>
  <c r="K17" i="1"/>
  <c r="J18" i="1"/>
  <c r="K18" i="1"/>
  <c r="J19" i="1"/>
  <c r="K19" i="1"/>
  <c r="J20" i="1"/>
  <c r="K20" i="1"/>
  <c r="J21" i="1"/>
  <c r="K21" i="1"/>
  <c r="J22" i="1"/>
  <c r="K22" i="1"/>
  <c r="J23" i="1"/>
  <c r="K23" i="1"/>
  <c r="J24" i="1"/>
  <c r="K24" i="1"/>
  <c r="J25" i="1"/>
  <c r="K25" i="1"/>
  <c r="J26" i="1"/>
  <c r="K26" i="1"/>
  <c r="J27" i="1"/>
  <c r="K27" i="1"/>
  <c r="J28" i="1"/>
  <c r="K28" i="1"/>
  <c r="J29" i="1"/>
  <c r="K29" i="1"/>
  <c r="J30" i="1"/>
  <c r="K30" i="1"/>
  <c r="J31" i="1"/>
  <c r="K31" i="1"/>
  <c r="J32" i="1"/>
  <c r="K32" i="1"/>
  <c r="J33" i="1"/>
  <c r="K33" i="1"/>
  <c r="J34" i="1"/>
  <c r="K34" i="1"/>
  <c r="J35" i="1"/>
  <c r="K35" i="1"/>
  <c r="J36" i="1"/>
  <c r="K36" i="1"/>
  <c r="J37" i="1"/>
  <c r="K37" i="1"/>
  <c r="I59" i="1" l="1"/>
  <c r="K59" i="1"/>
  <c r="J59" i="1"/>
  <c r="L59" i="1"/>
  <c r="L60" i="1" l="1"/>
  <c r="M59" i="1"/>
</calcChain>
</file>

<file path=xl/sharedStrings.xml><?xml version="1.0" encoding="utf-8"?>
<sst xmlns="http://schemas.openxmlformats.org/spreadsheetml/2006/main" count="165" uniqueCount="72">
  <si>
    <t>№</t>
  </si>
  <si>
    <t>Кол-во ящ на паллете</t>
  </si>
  <si>
    <t>Вес брутто ящ</t>
  </si>
  <si>
    <t>ящики</t>
  </si>
  <si>
    <t>паллеты</t>
  </si>
  <si>
    <t>кг в ящ</t>
  </si>
  <si>
    <t>вес нетто, кг</t>
  </si>
  <si>
    <t>вес брутто, кг</t>
  </si>
  <si>
    <t>Кол-во ящ в ряду</t>
  </si>
  <si>
    <t>Наименование продукции</t>
  </si>
  <si>
    <t>Нагетосы Сочная курочка в хрустящей панировке со сметаной и зеленью Наггетсы ГШ Фикс.вес 0,25 Лоток Горячая штучка</t>
  </si>
  <si>
    <t>Наггетсы Нагетосы Сочная курочка Наггетсы ГШ Фикс.вес 0,25 Лоток Горячая штучка</t>
  </si>
  <si>
    <t>Пельмени Бульмени с говядиной и свининой Наваристые Бульмени ГШ Весовые Сфера Горячая штучка 2,7 кг</t>
  </si>
  <si>
    <t>Пельмени Бульмени с говядиной и свининой Наваристые Бульмени ГШ Весовые Сфера Горячая штучка 5 кг</t>
  </si>
  <si>
    <t>Бельмеши сочные с мясом Базовый ассортимент Фикс.вес 0,3 Лоток Горячая штучка</t>
  </si>
  <si>
    <t>Крылья Крылышки острые к пиву Базовый ассортимент Фикс.вес 0,3 Лоток Горячая штучка</t>
  </si>
  <si>
    <t>Крылья Хрустящие крылышки Базовый ассортимент Фикс.вес 0,3 Лоток Горячая штучка</t>
  </si>
  <si>
    <t>Чебупели Курочка гриль Базовый ассортимент Фикс.вес 0,3 Пакет Горячая штучка</t>
  </si>
  <si>
    <t>Чебупицца Пепперони Чебупицца Фикс.вес 0,25 Лоток Горячая штучка</t>
  </si>
  <si>
    <t>Чебупицца курочка По-итальянски Чебупицца Фикс.вес 0,25 Лоток Горячая штучка</t>
  </si>
  <si>
    <t>Хотстеры Хотстеры Фикс.вес 0,25 Лоток Горячая штучка</t>
  </si>
  <si>
    <t>Снеки Пекерсы с индейкой в сливочном соусе Пекерсы Фикс.вес 0,25 Лоток Горячая штучка</t>
  </si>
  <si>
    <t>Пельмени Супермени с мясом Супермени 0,2 Сфера Горячая штучка</t>
  </si>
  <si>
    <t>Пельмени Супермени со сливочным маслом Супермени 0,2 Сфера Горячая штучка</t>
  </si>
  <si>
    <t>Снеки Чебуманы с говядиной Чебуманы Фикс.вес 0,28 лоток Горячая штучка</t>
  </si>
  <si>
    <t>Наггетсы С индейкой Наггетсы Фикс.вес 0,25 Вязанка</t>
  </si>
  <si>
    <t>Наггетсы с куриным филе (из печи) Наггетсы Фикс.вес 0,25 Лоток Вязанка</t>
  </si>
  <si>
    <t>Пельмени «Медвежьи ушки с фермерскими сливками» 0,4 Классическая форма ТМ «Стародворье»</t>
  </si>
  <si>
    <t>Пельмени «Медвежьи ушки с фермерскими сливками» 0,7 Классическая форма ТМ «Стародворье»</t>
  </si>
  <si>
    <t>Пельмени «Медвежьи ушки с фермерской свининой и говядиной Большие» 0,4 Классическая форма ТМ «Стародворье»</t>
  </si>
  <si>
    <t>Пельмени «Медвежьи ушки с фермерской свининой и говядиной Малые» 0,4 Классическая форма ТМ «Стародворье»</t>
  </si>
  <si>
    <t>Пельмени «Медвежьи ушки с фермерской свининой и говядиной Малые» 0,7 Классическая форма ТМ «Стародворье»</t>
  </si>
  <si>
    <t>Наггетсы «Хрустящие» Весовые ТМ «Зареченские» 6 кг</t>
  </si>
  <si>
    <t>14</t>
  </si>
  <si>
    <t>12</t>
  </si>
  <si>
    <t>18</t>
  </si>
  <si>
    <t>8</t>
  </si>
  <si>
    <t>6</t>
  </si>
  <si>
    <t>СТАРОДВОРЬЕ</t>
  </si>
  <si>
    <t>Кол-во штук в коробе</t>
  </si>
  <si>
    <t>Снеки «Мини-шарики с курочкой и сыром» Весовой ТМ «Зареченские» 3 кг</t>
  </si>
  <si>
    <t xml:space="preserve">Снеки «Пирожки с мясом, картофелем и грибами» Весовые ТМ «Зареченские» 3,7 кг </t>
  </si>
  <si>
    <t>«Пирожки с мясом» Весовые ТМ «Зареченские» 3,7 кг</t>
  </si>
  <si>
    <t xml:space="preserve">Снеки «Мини-сосиски в тесте» Весовые ТМ «Зареченские» 3,7 кг </t>
  </si>
  <si>
    <t>Снеки «Пирожки с яблоком и грушей» Весовой ТМ «Зареченские» 3,7 кг</t>
  </si>
  <si>
    <t>Пельмени «Бигбули #МЕГАВКУСИЩЕ с сочной грудинкой» 0,4 сфера ТМ «Горячая штучка»</t>
  </si>
  <si>
    <t>Пельмени «Бигбули #МЕГАВКУСИЩЕ с сочной грудинкой» 0,7 сфера ТМ «Горячая штучка»</t>
  </si>
  <si>
    <t>Пельмени «Бигбули с мясом» 0,4 Сфера ТМ «Горячая штучка»</t>
  </si>
  <si>
    <t>Пельмени «Бигбули с мясом» 0,7 Сфера ТМ «Горячая штучка»</t>
  </si>
  <si>
    <t>Пельмени «Бульмени с говядиной и свининой» 0,4 Сфера ТМ «Горячая штучка»</t>
  </si>
  <si>
    <t>Пельмени «Бульмени с говядиной и свининой» 0,7 Сфера ТМ «Горячая штучка»</t>
  </si>
  <si>
    <t>Пельмени «Бульмени со сливочным маслом» 0,4 Сфера ТМ «Горячая штучка»</t>
  </si>
  <si>
    <t>Пельмени «Бульмени со сливочным маслом» 0,7 Сфера ТМ «Горячая штучка»</t>
  </si>
  <si>
    <t>Пельмени «Бигбули #МЕГАМАСЛИЩЕ со сливочным маслом» 0,4 сфера ТМ «Горячая штучка»</t>
  </si>
  <si>
    <t>Пельмени «Бигбули #МЕГАМАСЛИЩЕ со сливочным маслом» 0,7 сфера ТМ «Горячая штучка»</t>
  </si>
  <si>
    <t>Слой</t>
  </si>
  <si>
    <t>КРАТНОСТЬ</t>
  </si>
  <si>
    <t>Пельмени «Grandmeni с говядиной и свининой» Фикс.вес 0,7 классическая форма ТМ «Горячая штучка»</t>
  </si>
  <si>
    <t>Пельмени «Grandmeni со сливочным маслом» Фикс.вес 0,7 сфера ТМ «Горячая штучка»</t>
  </si>
  <si>
    <t>Снеки «Мини-пицца с ветчиной и сыром» Весовые ТМ «Зареченские продукты» 3 кг</t>
  </si>
  <si>
    <t>Пельмени «Grandmeni с говядиной» Фикс.вес 0,7 сфера ТМ «Горячая штучка»</t>
  </si>
  <si>
    <t>Снеки «Мини-чебуречки с мясом» Весовой ТМ «Зареченские» 5,5 кг</t>
  </si>
  <si>
    <t>Снеки «Готовые чебупели острые с мясом» Фикс.вес 0,24 ТМ «Горячая штучка»</t>
  </si>
  <si>
    <t>Снеки «Готовые чебупели с мясом» Фикс.вес 0,24 ТМ «Горячая штучка»</t>
  </si>
  <si>
    <t>Снеки «Готовые чебупели сочные с мясом» Фикс.вес 0,48 ТМ «Горячая штучка»</t>
  </si>
  <si>
    <t>Палета</t>
  </si>
  <si>
    <t>Снеки «Готовые чебупели сочные с мясом» Фикс.вес 0,24 ТМ «Горячая штучка»</t>
  </si>
  <si>
    <t>Снеки «Готовые чебупели с ветчиной и сыром» Фикс.вес 0,24 ТМ «Горячая штучка»</t>
  </si>
  <si>
    <t>Снеки «Круггетсы с сырным соусом» Фикс.вес 0,2 ТМ «Горячая штучка»</t>
  </si>
  <si>
    <t>Снеки «Круггетсы сочные» Фикс.вес 0,2 ТМ «Горячая штучка»</t>
  </si>
  <si>
    <t>ГОРНЯК, ТД, ООО, Донецкая Народная Респ, Донецк, ул. Адыгейская ул, д. 13,</t>
  </si>
  <si>
    <t>Доставка 29.10.25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</si>
</sst>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sz val="9"/>
      <name val="Calibri"/>
      <family val="2"/>
      <charset val="204"/>
      <scheme val="minor"/>
    </font>
    <font>
      <b/>
      <sz val="9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i/>
      <u/>
      <sz val="18"/>
      <color theme="1"/>
      <name val="Calibri"/>
      <family val="2"/>
      <charset val="204"/>
      <scheme val="minor"/>
    </font>
    <font>
      <b/>
      <u/>
      <sz val="11"/>
      <color rgb="FFFF0000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8"/>
      <color rgb="FFFF0000"/>
      <name val="Calibri"/>
      <family val="2"/>
      <charset val="204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84">
    <xf numFmtId="0" fontId="0" fillId="0" borderId="0" xfId="0"/>
    <xf numFmtId="0" fontId="0" fillId="0" borderId="0" xfId="0" applyProtection="1">
      <protection locked="0"/>
    </xf>
    <xf numFmtId="0" fontId="0" fillId="0" borderId="0" xfId="0" applyFill="1" applyProtection="1">
      <protection locked="0"/>
    </xf>
    <xf numFmtId="0" fontId="0" fillId="0" borderId="0" xfId="0" applyBorder="1" applyProtection="1"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 wrapText="1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8" fillId="2" borderId="4" xfId="0" applyFont="1" applyFill="1" applyBorder="1" applyAlignment="1" applyProtection="1">
      <alignment horizontal="center" vertical="center"/>
      <protection locked="0"/>
    </xf>
    <xf numFmtId="1" fontId="0" fillId="0" borderId="15" xfId="0" applyNumberFormat="1" applyBorder="1" applyAlignment="1" applyProtection="1">
      <alignment horizontal="center" vertical="center"/>
      <protection locked="0"/>
    </xf>
    <xf numFmtId="0" fontId="0" fillId="0" borderId="0" xfId="0" applyFill="1" applyBorder="1" applyProtection="1">
      <protection locked="0"/>
    </xf>
    <xf numFmtId="0" fontId="0" fillId="4" borderId="0" xfId="0" applyFill="1" applyProtection="1">
      <protection locked="0"/>
    </xf>
    <xf numFmtId="1" fontId="1" fillId="0" borderId="14" xfId="0" applyNumberFormat="1" applyFont="1" applyBorder="1" applyAlignment="1" applyProtection="1">
      <alignment horizontal="center" vertical="center"/>
      <protection locked="0"/>
    </xf>
    <xf numFmtId="0" fontId="0" fillId="0" borderId="0" xfId="0" applyProtection="1"/>
    <xf numFmtId="0" fontId="1" fillId="0" borderId="5" xfId="0" applyFont="1" applyBorder="1" applyProtection="1"/>
    <xf numFmtId="0" fontId="1" fillId="0" borderId="6" xfId="0" applyFont="1" applyBorder="1" applyProtection="1"/>
    <xf numFmtId="0" fontId="1" fillId="0" borderId="6" xfId="0" applyFont="1" applyBorder="1" applyAlignment="1" applyProtection="1">
      <alignment wrapText="1"/>
    </xf>
    <xf numFmtId="0" fontId="1" fillId="0" borderId="7" xfId="0" applyFont="1" applyBorder="1" applyAlignment="1" applyProtection="1">
      <alignment wrapText="1"/>
    </xf>
    <xf numFmtId="1" fontId="0" fillId="0" borderId="4" xfId="0" applyNumberFormat="1" applyBorder="1" applyProtection="1"/>
    <xf numFmtId="0" fontId="5" fillId="0" borderId="4" xfId="1" applyFont="1" applyFill="1" applyBorder="1" applyAlignment="1" applyProtection="1">
      <alignment horizontal="left" vertical="center" wrapText="1"/>
    </xf>
    <xf numFmtId="0" fontId="6" fillId="0" borderId="4" xfId="0" applyFont="1" applyFill="1" applyBorder="1" applyProtection="1"/>
    <xf numFmtId="0" fontId="5" fillId="5" borderId="4" xfId="1" applyFont="1" applyFill="1" applyBorder="1" applyAlignment="1" applyProtection="1">
      <alignment horizontal="left" vertical="center" wrapText="1"/>
    </xf>
    <xf numFmtId="0" fontId="6" fillId="0" borderId="9" xfId="0" applyFont="1" applyFill="1" applyBorder="1" applyProtection="1"/>
    <xf numFmtId="0" fontId="5" fillId="0" borderId="10" xfId="1" applyFont="1" applyFill="1" applyBorder="1" applyAlignment="1" applyProtection="1">
      <alignment horizontal="left" vertical="center" wrapText="1"/>
    </xf>
    <xf numFmtId="1" fontId="0" fillId="0" borderId="1" xfId="0" applyNumberFormat="1" applyBorder="1" applyProtection="1"/>
    <xf numFmtId="0" fontId="0" fillId="0" borderId="11" xfId="0" applyBorder="1" applyProtection="1"/>
    <xf numFmtId="0" fontId="1" fillId="0" borderId="8" xfId="0" applyFont="1" applyBorder="1" applyAlignment="1" applyProtection="1">
      <alignment horizontal="center" vertical="center"/>
    </xf>
    <xf numFmtId="0" fontId="3" fillId="0" borderId="0" xfId="1" applyFont="1" applyAlignment="1" applyProtection="1">
      <alignment horizontal="left" vertical="center" wrapText="1"/>
    </xf>
    <xf numFmtId="0" fontId="0" fillId="0" borderId="0" xfId="0" applyBorder="1" applyAlignment="1" applyProtection="1">
      <alignment horizontal="left"/>
    </xf>
    <xf numFmtId="0" fontId="0" fillId="0" borderId="0" xfId="0" applyBorder="1" applyProtection="1"/>
    <xf numFmtId="0" fontId="0" fillId="4" borderId="0" xfId="0" applyFill="1" applyBorder="1" applyProtection="1"/>
    <xf numFmtId="2" fontId="1" fillId="0" borderId="8" xfId="0" applyNumberFormat="1" applyFont="1" applyBorder="1" applyAlignment="1" applyProtection="1">
      <alignment horizontal="center" vertical="center"/>
    </xf>
    <xf numFmtId="164" fontId="1" fillId="0" borderId="13" xfId="0" applyNumberFormat="1" applyFont="1" applyBorder="1" applyAlignment="1" applyProtection="1">
      <alignment horizontal="center" vertical="center"/>
    </xf>
    <xf numFmtId="0" fontId="7" fillId="0" borderId="0" xfId="0" applyFont="1" applyFill="1" applyProtection="1"/>
    <xf numFmtId="0" fontId="0" fillId="7" borderId="0" xfId="0" applyFill="1" applyProtection="1"/>
    <xf numFmtId="0" fontId="9" fillId="7" borderId="0" xfId="0" applyFont="1" applyFill="1" applyAlignment="1" applyProtection="1">
      <alignment horizontal="center" vertical="center"/>
    </xf>
    <xf numFmtId="0" fontId="3" fillId="8" borderId="4" xfId="1" applyFont="1" applyFill="1" applyBorder="1" applyAlignment="1" applyProtection="1">
      <alignment horizontal="right" wrapText="1"/>
    </xf>
    <xf numFmtId="0" fontId="3" fillId="8" borderId="4" xfId="0" applyFont="1" applyFill="1" applyBorder="1" applyProtection="1"/>
    <xf numFmtId="165" fontId="3" fillId="8" borderId="4" xfId="1" applyNumberFormat="1" applyFont="1" applyFill="1" applyBorder="1" applyAlignment="1" applyProtection="1">
      <alignment horizontal="center" vertical="center" wrapText="1"/>
    </xf>
    <xf numFmtId="0" fontId="3" fillId="8" borderId="4" xfId="0" applyFont="1" applyFill="1" applyBorder="1" applyAlignment="1" applyProtection="1">
      <alignment horizontal="right"/>
    </xf>
    <xf numFmtId="165" fontId="3" fillId="8" borderId="4" xfId="0" applyNumberFormat="1" applyFont="1" applyFill="1" applyBorder="1" applyAlignment="1" applyProtection="1">
      <alignment horizontal="center"/>
    </xf>
    <xf numFmtId="0" fontId="3" fillId="8" borderId="9" xfId="0" applyFont="1" applyFill="1" applyBorder="1" applyAlignment="1" applyProtection="1">
      <alignment horizontal="right"/>
    </xf>
    <xf numFmtId="165" fontId="3" fillId="8" borderId="9" xfId="0" applyNumberFormat="1" applyFont="1" applyFill="1" applyBorder="1" applyAlignment="1" applyProtection="1">
      <alignment horizontal="center"/>
    </xf>
    <xf numFmtId="0" fontId="3" fillId="8" borderId="10" xfId="1" applyFont="1" applyFill="1" applyBorder="1" applyAlignment="1" applyProtection="1">
      <alignment horizontal="right" wrapText="1"/>
    </xf>
    <xf numFmtId="0" fontId="3" fillId="8" borderId="10" xfId="0" applyFont="1" applyFill="1" applyBorder="1" applyProtection="1"/>
    <xf numFmtId="165" fontId="3" fillId="8" borderId="10" xfId="1" applyNumberFormat="1" applyFont="1" applyFill="1" applyBorder="1" applyAlignment="1" applyProtection="1">
      <alignment horizontal="center" vertical="center" wrapText="1"/>
    </xf>
    <xf numFmtId="0" fontId="1" fillId="0" borderId="0" xfId="0" applyFont="1" applyFill="1" applyProtection="1"/>
    <xf numFmtId="1" fontId="10" fillId="0" borderId="15" xfId="0" applyNumberFormat="1" applyFont="1" applyBorder="1" applyAlignment="1" applyProtection="1">
      <alignment horizontal="center" vertical="center"/>
      <protection locked="0"/>
    </xf>
    <xf numFmtId="164" fontId="1" fillId="6" borderId="16" xfId="0" applyNumberFormat="1" applyFont="1" applyFill="1" applyBorder="1" applyAlignment="1" applyProtection="1">
      <alignment horizontal="center" vertical="center"/>
    </xf>
    <xf numFmtId="164" fontId="0" fillId="0" borderId="4" xfId="0" applyNumberFormat="1" applyBorder="1" applyAlignment="1" applyProtection="1">
      <alignment horizontal="center" vertical="center"/>
    </xf>
    <xf numFmtId="164" fontId="1" fillId="0" borderId="8" xfId="0" applyNumberFormat="1" applyFont="1" applyBorder="1" applyAlignment="1" applyProtection="1">
      <alignment horizontal="center" vertical="center"/>
    </xf>
    <xf numFmtId="1" fontId="11" fillId="0" borderId="15" xfId="0" applyNumberFormat="1" applyFont="1" applyBorder="1" applyAlignment="1" applyProtection="1">
      <alignment horizontal="center" vertical="center"/>
      <protection locked="0"/>
    </xf>
    <xf numFmtId="0" fontId="11" fillId="0" borderId="0" xfId="0" applyFont="1" applyFill="1" applyProtection="1">
      <protection locked="0"/>
    </xf>
    <xf numFmtId="1" fontId="0" fillId="0" borderId="0" xfId="0" applyNumberFormat="1" applyFill="1" applyProtection="1">
      <protection locked="0"/>
    </xf>
    <xf numFmtId="0" fontId="5" fillId="0" borderId="4" xfId="0" applyFont="1" applyFill="1" applyBorder="1" applyProtection="1"/>
    <xf numFmtId="0" fontId="4" fillId="0" borderId="0" xfId="1" applyFont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49" fontId="1" fillId="4" borderId="0" xfId="0" applyNumberFormat="1" applyFont="1" applyFill="1" applyBorder="1" applyAlignment="1" applyProtection="1">
      <alignment horizontal="center" vertical="center"/>
    </xf>
    <xf numFmtId="0" fontId="1" fillId="4" borderId="0" xfId="0" applyFont="1" applyFill="1" applyBorder="1" applyAlignment="1" applyProtection="1">
      <alignment horizontal="center" vertical="center"/>
    </xf>
    <xf numFmtId="0" fontId="11" fillId="4" borderId="0" xfId="0" applyFont="1" applyFill="1" applyBorder="1" applyProtection="1"/>
    <xf numFmtId="0" fontId="1" fillId="0" borderId="6" xfId="0" applyFont="1" applyBorder="1" applyAlignment="1" applyProtection="1">
      <alignment horizontal="center" vertical="center"/>
    </xf>
    <xf numFmtId="0" fontId="1" fillId="0" borderId="6" xfId="0" applyFont="1" applyBorder="1" applyAlignment="1" applyProtection="1">
      <alignment horizontal="left" vertical="top" wrapText="1"/>
    </xf>
    <xf numFmtId="0" fontId="3" fillId="9" borderId="4" xfId="1" applyFont="1" applyFill="1" applyBorder="1" applyAlignment="1" applyProtection="1">
      <alignment horizontal="center" vertical="center" wrapText="1"/>
    </xf>
    <xf numFmtId="0" fontId="3" fillId="9" borderId="4" xfId="0" applyFont="1" applyFill="1" applyBorder="1" applyAlignment="1" applyProtection="1">
      <alignment horizontal="center"/>
    </xf>
    <xf numFmtId="0" fontId="3" fillId="9" borderId="9" xfId="0" applyFont="1" applyFill="1" applyBorder="1" applyAlignment="1" applyProtection="1">
      <alignment horizontal="center"/>
    </xf>
    <xf numFmtId="0" fontId="3" fillId="9" borderId="10" xfId="1" applyFont="1" applyFill="1" applyBorder="1" applyAlignment="1" applyProtection="1">
      <alignment horizontal="center" vertical="center" wrapText="1"/>
    </xf>
    <xf numFmtId="2" fontId="3" fillId="10" borderId="4" xfId="1" applyNumberFormat="1" applyFont="1" applyFill="1" applyBorder="1" applyAlignment="1" applyProtection="1">
      <alignment horizontal="center" vertical="center" wrapText="1"/>
    </xf>
    <xf numFmtId="164" fontId="3" fillId="10" borderId="4" xfId="0" applyNumberFormat="1" applyFont="1" applyFill="1" applyBorder="1" applyAlignment="1" applyProtection="1">
      <alignment horizontal="center"/>
    </xf>
    <xf numFmtId="0" fontId="3" fillId="10" borderId="4" xfId="0" applyFont="1" applyFill="1" applyBorder="1" applyAlignment="1" applyProtection="1">
      <alignment horizontal="center"/>
    </xf>
    <xf numFmtId="0" fontId="3" fillId="10" borderId="9" xfId="0" applyFont="1" applyFill="1" applyBorder="1" applyAlignment="1" applyProtection="1">
      <alignment horizontal="center"/>
    </xf>
    <xf numFmtId="2" fontId="3" fillId="10" borderId="10" xfId="1" applyNumberFormat="1" applyFont="1" applyFill="1" applyBorder="1" applyAlignment="1" applyProtection="1">
      <alignment horizontal="center" vertical="center" wrapText="1"/>
    </xf>
    <xf numFmtId="2" fontId="3" fillId="10" borderId="4" xfId="1" applyNumberFormat="1" applyFont="1" applyFill="1" applyBorder="1" applyAlignment="1" applyProtection="1">
      <alignment horizontal="center" vertical="center"/>
    </xf>
    <xf numFmtId="2" fontId="3" fillId="9" borderId="4" xfId="1" applyNumberFormat="1" applyFont="1" applyFill="1" applyBorder="1" applyAlignment="1" applyProtection="1">
      <alignment horizontal="center" vertical="center"/>
    </xf>
    <xf numFmtId="1" fontId="3" fillId="10" borderId="4" xfId="1" applyNumberFormat="1" applyFont="1" applyFill="1" applyBorder="1" applyAlignment="1" applyProtection="1">
      <alignment horizontal="center" vertical="center" wrapText="1"/>
    </xf>
    <xf numFmtId="2" fontId="3" fillId="11" borderId="4" xfId="1" applyNumberFormat="1" applyFont="1" applyFill="1" applyBorder="1" applyAlignment="1" applyProtection="1">
      <alignment horizontal="center" vertical="center"/>
    </xf>
    <xf numFmtId="164" fontId="3" fillId="11" borderId="4" xfId="0" applyNumberFormat="1" applyFont="1" applyFill="1" applyBorder="1" applyAlignment="1" applyProtection="1">
      <alignment horizontal="center" vertical="center"/>
    </xf>
    <xf numFmtId="0" fontId="3" fillId="11" borderId="4" xfId="0" applyFont="1" applyFill="1" applyBorder="1" applyAlignment="1" applyProtection="1">
      <alignment horizontal="center" vertical="center"/>
    </xf>
    <xf numFmtId="2" fontId="3" fillId="11" borderId="10" xfId="1" applyNumberFormat="1" applyFont="1" applyFill="1" applyBorder="1" applyAlignment="1" applyProtection="1">
      <alignment horizontal="center" vertical="center"/>
    </xf>
    <xf numFmtId="164" fontId="0" fillId="0" borderId="9" xfId="0" applyNumberFormat="1" applyBorder="1" applyAlignment="1" applyProtection="1">
      <alignment horizontal="center" vertical="center"/>
    </xf>
    <xf numFmtId="0" fontId="4" fillId="0" borderId="0" xfId="1" applyFont="1" applyAlignment="1" applyProtection="1">
      <alignment horizontal="center" vertical="center" wrapText="1"/>
    </xf>
    <xf numFmtId="0" fontId="11" fillId="3" borderId="2" xfId="0" applyFont="1" applyFill="1" applyBorder="1" applyAlignment="1" applyProtection="1">
      <alignment horizontal="center"/>
      <protection locked="0"/>
    </xf>
    <xf numFmtId="0" fontId="11" fillId="3" borderId="3" xfId="0" applyFont="1" applyFill="1" applyBorder="1" applyAlignment="1" applyProtection="1">
      <alignment horizontal="center"/>
      <protection locked="0"/>
    </xf>
    <xf numFmtId="0" fontId="11" fillId="3" borderId="12" xfId="0" applyFont="1" applyFill="1" applyBorder="1" applyAlignment="1" applyProtection="1">
      <alignment horizontal="center"/>
      <protection locked="0"/>
    </xf>
    <xf numFmtId="0" fontId="1" fillId="4" borderId="0" xfId="0" applyFont="1" applyFill="1" applyAlignment="1" applyProtection="1">
      <alignment horizontal="center"/>
      <protection locked="0"/>
    </xf>
    <xf numFmtId="0" fontId="12" fillId="0" borderId="0" xfId="0" applyFont="1" applyFill="1" applyAlignment="1" applyProtection="1">
      <alignment horizontal="center" vertical="center"/>
      <protection locked="0"/>
    </xf>
  </cellXfs>
  <cellStyles count="2">
    <cellStyle name="Excel Built-in Normal" xfId="1" xr:uid="{00000000-0005-0000-0000-000000000000}"/>
    <cellStyle name="Обычный" xfId="0" builtinId="0"/>
  </cellStyles>
  <dxfs count="0"/>
  <tableStyles count="0" defaultTableStyle="TableStyleMedium2" defaultPivotStyle="PivotStyleLight16"/>
  <colors>
    <mruColors>
      <color rgb="FFCCFFFF"/>
      <color rgb="FFCCFFCC"/>
      <color rgb="FF66FF99"/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80"/>
  <sheetViews>
    <sheetView tabSelected="1" zoomScale="90" zoomScaleNormal="90" workbookViewId="0">
      <pane xSplit="2" ySplit="7" topLeftCell="C50" activePane="bottomRight" state="frozen"/>
      <selection pane="topRight" activeCell="F1" sqref="F1"/>
      <selection pane="bottomLeft" activeCell="A8" sqref="A8"/>
      <selection pane="bottomRight" activeCell="R57" sqref="R57"/>
    </sheetView>
  </sheetViews>
  <sheetFormatPr defaultRowHeight="15" outlineLevelCol="1" x14ac:dyDescent="0.25"/>
  <cols>
    <col min="1" max="1" width="4.7109375" style="12" customWidth="1"/>
    <col min="2" max="2" width="88.7109375" style="12" customWidth="1"/>
    <col min="3" max="3" width="7.5703125" style="12" hidden="1" customWidth="1" outlineLevel="1"/>
    <col min="4" max="7" width="9.140625" style="12" hidden="1" customWidth="1" outlineLevel="1"/>
    <col min="8" max="8" width="8" style="12" hidden="1" customWidth="1" outlineLevel="1"/>
    <col min="9" max="9" width="10.42578125" style="1" customWidth="1" collapsed="1"/>
    <col min="10" max="11" width="10.42578125" style="1" customWidth="1"/>
    <col min="12" max="12" width="12" style="1" customWidth="1"/>
    <col min="13" max="13" width="12.42578125" style="1" customWidth="1"/>
    <col min="14" max="14" width="10.7109375" style="1" customWidth="1"/>
    <col min="15" max="15" width="9.140625" style="1" customWidth="1"/>
    <col min="16" max="16" width="16.85546875" style="1" bestFit="1" customWidth="1"/>
    <col min="17" max="17" width="15.28515625" style="1" customWidth="1"/>
    <col min="18" max="18" width="15.140625" style="1" customWidth="1"/>
    <col min="19" max="19" width="18.28515625" style="1" customWidth="1"/>
    <col min="20" max="20" width="11.140625" style="1" customWidth="1"/>
    <col min="21" max="16384" width="9.140625" style="1"/>
  </cols>
  <sheetData>
    <row r="1" spans="1:25" x14ac:dyDescent="0.25">
      <c r="A1" s="45"/>
      <c r="B1" s="33"/>
    </row>
    <row r="2" spans="1:25" x14ac:dyDescent="0.25">
      <c r="B2" s="33"/>
    </row>
    <row r="3" spans="1:25" ht="23.25" x14ac:dyDescent="0.25">
      <c r="B3" s="34" t="s">
        <v>38</v>
      </c>
      <c r="C3" s="32"/>
    </row>
    <row r="4" spans="1:25" x14ac:dyDescent="0.25">
      <c r="B4" s="33"/>
      <c r="P4" s="2"/>
      <c r="Q4" s="2"/>
      <c r="R4" s="2"/>
      <c r="S4" s="2"/>
      <c r="T4" s="2"/>
      <c r="U4" s="2"/>
      <c r="V4" s="2"/>
    </row>
    <row r="5" spans="1:25" ht="15.75" thickBot="1" x14ac:dyDescent="0.3">
      <c r="B5" s="33"/>
      <c r="I5" s="82"/>
      <c r="J5" s="82"/>
      <c r="K5" s="82"/>
      <c r="L5" s="82"/>
      <c r="P5" s="2"/>
      <c r="Q5" s="2"/>
      <c r="R5" s="2"/>
      <c r="S5" s="2"/>
      <c r="T5" s="2"/>
      <c r="U5" s="2"/>
      <c r="V5" s="2"/>
    </row>
    <row r="6" spans="1:25" ht="17.25" customHeight="1" thickBot="1" x14ac:dyDescent="0.3">
      <c r="B6" s="33"/>
      <c r="I6" s="79" t="s">
        <v>71</v>
      </c>
      <c r="J6" s="80"/>
      <c r="K6" s="80"/>
      <c r="L6" s="81"/>
      <c r="M6" s="3"/>
      <c r="N6" s="3"/>
      <c r="P6" s="2"/>
      <c r="Q6" s="2"/>
      <c r="R6" s="2"/>
      <c r="S6" s="2"/>
      <c r="T6" s="2"/>
      <c r="U6" s="2"/>
      <c r="V6" s="2"/>
    </row>
    <row r="7" spans="1:25" ht="48" customHeight="1" thickBot="1" x14ac:dyDescent="0.3">
      <c r="A7" s="13" t="s">
        <v>0</v>
      </c>
      <c r="B7" s="14" t="s">
        <v>9</v>
      </c>
      <c r="C7" s="60" t="s">
        <v>39</v>
      </c>
      <c r="D7" s="59" t="s">
        <v>5</v>
      </c>
      <c r="E7" s="15" t="s">
        <v>2</v>
      </c>
      <c r="F7" s="15" t="s">
        <v>1</v>
      </c>
      <c r="G7" s="16" t="s">
        <v>8</v>
      </c>
      <c r="H7" s="55" t="s">
        <v>56</v>
      </c>
      <c r="I7" s="4" t="s">
        <v>3</v>
      </c>
      <c r="J7" s="5" t="s">
        <v>6</v>
      </c>
      <c r="K7" s="5" t="s">
        <v>7</v>
      </c>
      <c r="L7" s="4" t="s">
        <v>4</v>
      </c>
      <c r="M7" s="3"/>
      <c r="N7" s="6"/>
      <c r="P7" s="83" t="s">
        <v>70</v>
      </c>
      <c r="Q7" s="83"/>
      <c r="R7" s="83"/>
      <c r="S7" s="83"/>
      <c r="T7" s="83"/>
      <c r="U7" s="83"/>
      <c r="V7" s="83"/>
      <c r="W7" s="83"/>
      <c r="X7" s="83"/>
      <c r="Y7" s="83"/>
    </row>
    <row r="8" spans="1:25" ht="20.25" customHeight="1" x14ac:dyDescent="0.25">
      <c r="A8" s="17">
        <v>1</v>
      </c>
      <c r="B8" s="18" t="s">
        <v>11</v>
      </c>
      <c r="C8" s="35">
        <v>6</v>
      </c>
      <c r="D8" s="36">
        <v>1.5</v>
      </c>
      <c r="E8" s="37">
        <v>1.9218</v>
      </c>
      <c r="F8" s="61">
        <v>140</v>
      </c>
      <c r="G8" s="65" t="s">
        <v>33</v>
      </c>
      <c r="H8" s="70" t="s">
        <v>55</v>
      </c>
      <c r="I8" s="7">
        <v>126</v>
      </c>
      <c r="J8" s="77">
        <f t="shared" ref="J8:J37" si="0">I8*$D8</f>
        <v>189</v>
      </c>
      <c r="K8" s="48">
        <f t="shared" ref="K8:K37" si="1">I8*$E8</f>
        <v>242.14679999999998</v>
      </c>
      <c r="L8" s="48">
        <f t="shared" ref="L8:L37" si="2">I8/$F8</f>
        <v>0.9</v>
      </c>
      <c r="M8" s="57"/>
      <c r="N8" s="8"/>
      <c r="O8" s="2"/>
      <c r="P8" s="52"/>
      <c r="Q8" s="2"/>
      <c r="R8" s="2"/>
      <c r="S8" s="2"/>
      <c r="T8" s="2"/>
      <c r="U8" s="2"/>
      <c r="V8" s="2"/>
    </row>
    <row r="9" spans="1:25" s="2" customFormat="1" ht="25.5" x14ac:dyDescent="0.25">
      <c r="A9" s="17">
        <v>2</v>
      </c>
      <c r="B9" s="18" t="s">
        <v>10</v>
      </c>
      <c r="C9" s="35">
        <v>6</v>
      </c>
      <c r="D9" s="36">
        <v>1.5</v>
      </c>
      <c r="E9" s="37">
        <v>1.9218</v>
      </c>
      <c r="F9" s="61">
        <v>140</v>
      </c>
      <c r="G9" s="65" t="s">
        <v>33</v>
      </c>
      <c r="H9" s="70" t="s">
        <v>55</v>
      </c>
      <c r="I9" s="7">
        <v>140</v>
      </c>
      <c r="J9" s="77">
        <f t="shared" si="0"/>
        <v>210</v>
      </c>
      <c r="K9" s="48">
        <f t="shared" si="1"/>
        <v>269.05200000000002</v>
      </c>
      <c r="L9" s="48">
        <f t="shared" si="2"/>
        <v>1</v>
      </c>
      <c r="M9" s="56"/>
      <c r="N9" s="8"/>
      <c r="P9" s="52"/>
    </row>
    <row r="10" spans="1:25" s="2" customFormat="1" ht="15.75" customHeight="1" x14ac:dyDescent="0.25">
      <c r="A10" s="17">
        <v>3</v>
      </c>
      <c r="B10" s="18" t="s">
        <v>60</v>
      </c>
      <c r="C10" s="35">
        <v>8</v>
      </c>
      <c r="D10" s="36">
        <v>5.6</v>
      </c>
      <c r="E10" s="37">
        <v>5.87</v>
      </c>
      <c r="F10" s="61">
        <v>84</v>
      </c>
      <c r="G10" s="65" t="s">
        <v>34</v>
      </c>
      <c r="H10" s="70" t="s">
        <v>55</v>
      </c>
      <c r="I10" s="7">
        <v>24</v>
      </c>
      <c r="J10" s="77">
        <f t="shared" si="0"/>
        <v>134.39999999999998</v>
      </c>
      <c r="K10" s="48">
        <f t="shared" si="1"/>
        <v>140.88</v>
      </c>
      <c r="L10" s="48">
        <f t="shared" si="2"/>
        <v>0.2857142857142857</v>
      </c>
      <c r="M10" s="56"/>
      <c r="N10" s="8"/>
      <c r="P10" s="52"/>
    </row>
    <row r="11" spans="1:25" s="2" customFormat="1" ht="24" customHeight="1" x14ac:dyDescent="0.25">
      <c r="A11" s="17">
        <v>4</v>
      </c>
      <c r="B11" s="18" t="s">
        <v>57</v>
      </c>
      <c r="C11" s="35">
        <v>8</v>
      </c>
      <c r="D11" s="36">
        <v>5.6</v>
      </c>
      <c r="E11" s="37">
        <v>5.87</v>
      </c>
      <c r="F11" s="61">
        <v>84</v>
      </c>
      <c r="G11" s="65" t="s">
        <v>34</v>
      </c>
      <c r="H11" s="70" t="s">
        <v>55</v>
      </c>
      <c r="I11" s="7">
        <v>12</v>
      </c>
      <c r="J11" s="77">
        <f t="shared" si="0"/>
        <v>67.199999999999989</v>
      </c>
      <c r="K11" s="48">
        <f t="shared" si="1"/>
        <v>70.44</v>
      </c>
      <c r="L11" s="48">
        <f t="shared" si="2"/>
        <v>0.14285714285714285</v>
      </c>
      <c r="M11" s="57"/>
      <c r="N11" s="8"/>
      <c r="P11" s="52"/>
    </row>
    <row r="12" spans="1:25" s="2" customFormat="1" ht="15.75" x14ac:dyDescent="0.25">
      <c r="A12" s="17">
        <v>5</v>
      </c>
      <c r="B12" s="18" t="s">
        <v>58</v>
      </c>
      <c r="C12" s="35">
        <v>8</v>
      </c>
      <c r="D12" s="36">
        <v>5.6</v>
      </c>
      <c r="E12" s="37">
        <v>5.87</v>
      </c>
      <c r="F12" s="61">
        <v>84</v>
      </c>
      <c r="G12" s="65" t="s">
        <v>34</v>
      </c>
      <c r="H12" s="70" t="s">
        <v>55</v>
      </c>
      <c r="I12" s="7">
        <v>96</v>
      </c>
      <c r="J12" s="77">
        <f t="shared" si="0"/>
        <v>537.59999999999991</v>
      </c>
      <c r="K12" s="48">
        <f t="shared" si="1"/>
        <v>563.52</v>
      </c>
      <c r="L12" s="48">
        <f t="shared" si="2"/>
        <v>1.1428571428571428</v>
      </c>
      <c r="M12" s="58"/>
      <c r="N12" s="50"/>
      <c r="O12" s="51"/>
      <c r="P12" s="52"/>
    </row>
    <row r="13" spans="1:25" s="2" customFormat="1" ht="15.75" x14ac:dyDescent="0.25">
      <c r="A13" s="17">
        <v>6</v>
      </c>
      <c r="B13" s="18" t="s">
        <v>45</v>
      </c>
      <c r="C13" s="35">
        <v>16</v>
      </c>
      <c r="D13" s="36">
        <v>6.4</v>
      </c>
      <c r="E13" s="37">
        <v>6.7195999999999998</v>
      </c>
      <c r="F13" s="61">
        <v>84</v>
      </c>
      <c r="G13" s="65" t="s">
        <v>34</v>
      </c>
      <c r="H13" s="70" t="s">
        <v>55</v>
      </c>
      <c r="I13" s="7">
        <v>0</v>
      </c>
      <c r="J13" s="77">
        <f t="shared" si="0"/>
        <v>0</v>
      </c>
      <c r="K13" s="48">
        <f t="shared" si="1"/>
        <v>0</v>
      </c>
      <c r="L13" s="48">
        <f t="shared" si="2"/>
        <v>0</v>
      </c>
      <c r="M13" s="29"/>
      <c r="N13" s="8"/>
      <c r="P13" s="52"/>
    </row>
    <row r="14" spans="1:25" s="2" customFormat="1" ht="15.75" x14ac:dyDescent="0.25">
      <c r="A14" s="17">
        <v>7</v>
      </c>
      <c r="B14" s="19" t="s">
        <v>46</v>
      </c>
      <c r="C14" s="38">
        <v>10</v>
      </c>
      <c r="D14" s="38">
        <v>7</v>
      </c>
      <c r="E14" s="39">
        <v>7.3</v>
      </c>
      <c r="F14" s="62">
        <v>84</v>
      </c>
      <c r="G14" s="65" t="s">
        <v>34</v>
      </c>
      <c r="H14" s="70" t="s">
        <v>55</v>
      </c>
      <c r="I14" s="7">
        <v>0</v>
      </c>
      <c r="J14" s="77">
        <f t="shared" si="0"/>
        <v>0</v>
      </c>
      <c r="K14" s="48">
        <f t="shared" si="1"/>
        <v>0</v>
      </c>
      <c r="L14" s="48">
        <f t="shared" si="2"/>
        <v>0</v>
      </c>
      <c r="M14" s="29"/>
      <c r="N14" s="8"/>
      <c r="P14" s="52"/>
    </row>
    <row r="15" spans="1:25" s="2" customFormat="1" ht="15.75" x14ac:dyDescent="0.25">
      <c r="A15" s="17">
        <v>8</v>
      </c>
      <c r="B15" s="19" t="s">
        <v>53</v>
      </c>
      <c r="C15" s="38">
        <v>16</v>
      </c>
      <c r="D15" s="38">
        <v>6.4</v>
      </c>
      <c r="E15" s="39">
        <v>6.7195999999999998</v>
      </c>
      <c r="F15" s="62">
        <v>84</v>
      </c>
      <c r="G15" s="65" t="s">
        <v>34</v>
      </c>
      <c r="H15" s="70" t="s">
        <v>55</v>
      </c>
      <c r="I15" s="7">
        <v>0</v>
      </c>
      <c r="J15" s="77">
        <f t="shared" si="0"/>
        <v>0</v>
      </c>
      <c r="K15" s="48">
        <f t="shared" si="1"/>
        <v>0</v>
      </c>
      <c r="L15" s="48">
        <f t="shared" si="2"/>
        <v>0</v>
      </c>
      <c r="M15" s="29"/>
      <c r="N15" s="8"/>
      <c r="P15" s="52"/>
    </row>
    <row r="16" spans="1:25" s="2" customFormat="1" ht="15.75" x14ac:dyDescent="0.25">
      <c r="A16" s="17">
        <v>9</v>
      </c>
      <c r="B16" s="19" t="s">
        <v>54</v>
      </c>
      <c r="C16" s="38">
        <v>10</v>
      </c>
      <c r="D16" s="38">
        <v>7</v>
      </c>
      <c r="E16" s="39">
        <v>7.2859999999999996</v>
      </c>
      <c r="F16" s="62">
        <v>84</v>
      </c>
      <c r="G16" s="65" t="s">
        <v>34</v>
      </c>
      <c r="H16" s="70" t="s">
        <v>55</v>
      </c>
      <c r="I16" s="7">
        <v>0</v>
      </c>
      <c r="J16" s="77">
        <f t="shared" si="0"/>
        <v>0</v>
      </c>
      <c r="K16" s="48">
        <f t="shared" si="1"/>
        <v>0</v>
      </c>
      <c r="L16" s="48">
        <f t="shared" si="2"/>
        <v>0</v>
      </c>
      <c r="M16" s="29"/>
      <c r="N16" s="8"/>
      <c r="P16" s="52"/>
    </row>
    <row r="17" spans="1:18" s="2" customFormat="1" ht="15.75" x14ac:dyDescent="0.25">
      <c r="A17" s="17">
        <v>10</v>
      </c>
      <c r="B17" s="18" t="s">
        <v>47</v>
      </c>
      <c r="C17" s="35">
        <v>16</v>
      </c>
      <c r="D17" s="36">
        <v>6.4</v>
      </c>
      <c r="E17" s="37">
        <v>6.7195999999999998</v>
      </c>
      <c r="F17" s="61">
        <v>84</v>
      </c>
      <c r="G17" s="65" t="s">
        <v>34</v>
      </c>
      <c r="H17" s="70" t="s">
        <v>55</v>
      </c>
      <c r="I17" s="7">
        <v>12</v>
      </c>
      <c r="J17" s="77">
        <f t="shared" si="0"/>
        <v>76.800000000000011</v>
      </c>
      <c r="K17" s="48">
        <f t="shared" si="1"/>
        <v>80.635199999999998</v>
      </c>
      <c r="L17" s="48">
        <f t="shared" si="2"/>
        <v>0.14285714285714285</v>
      </c>
      <c r="M17" s="29"/>
      <c r="N17" s="8"/>
      <c r="P17" s="52"/>
    </row>
    <row r="18" spans="1:18" s="2" customFormat="1" ht="15.75" x14ac:dyDescent="0.25">
      <c r="A18" s="17">
        <v>11</v>
      </c>
      <c r="B18" s="19" t="s">
        <v>48</v>
      </c>
      <c r="C18" s="38">
        <v>10</v>
      </c>
      <c r="D18" s="38">
        <v>7</v>
      </c>
      <c r="E18" s="39">
        <v>7.3</v>
      </c>
      <c r="F18" s="62">
        <v>84</v>
      </c>
      <c r="G18" s="65" t="s">
        <v>34</v>
      </c>
      <c r="H18" s="73" t="s">
        <v>55</v>
      </c>
      <c r="I18" s="7">
        <v>48</v>
      </c>
      <c r="J18" s="77">
        <f t="shared" si="0"/>
        <v>336</v>
      </c>
      <c r="K18" s="48">
        <f t="shared" si="1"/>
        <v>350.4</v>
      </c>
      <c r="L18" s="48">
        <f t="shared" si="2"/>
        <v>0.5714285714285714</v>
      </c>
      <c r="M18" s="29"/>
      <c r="N18" s="8"/>
      <c r="P18" s="52"/>
    </row>
    <row r="19" spans="1:18" s="2" customFormat="1" ht="15.75" x14ac:dyDescent="0.25">
      <c r="A19" s="17">
        <v>12</v>
      </c>
      <c r="B19" s="19" t="s">
        <v>12</v>
      </c>
      <c r="C19" s="38">
        <v>1</v>
      </c>
      <c r="D19" s="38">
        <v>2.7</v>
      </c>
      <c r="E19" s="39">
        <v>2.8132000000000001</v>
      </c>
      <c r="F19" s="62">
        <v>234</v>
      </c>
      <c r="G19" s="66" t="s">
        <v>35</v>
      </c>
      <c r="H19" s="74" t="s">
        <v>55</v>
      </c>
      <c r="I19" s="7">
        <v>0</v>
      </c>
      <c r="J19" s="77">
        <f t="shared" si="0"/>
        <v>0</v>
      </c>
      <c r="K19" s="48">
        <f t="shared" si="1"/>
        <v>0</v>
      </c>
      <c r="L19" s="48">
        <f t="shared" si="2"/>
        <v>0</v>
      </c>
      <c r="M19" s="29"/>
      <c r="N19" s="8"/>
      <c r="P19" s="52"/>
    </row>
    <row r="20" spans="1:18" s="2" customFormat="1" ht="15.75" x14ac:dyDescent="0.25">
      <c r="A20" s="17">
        <v>13</v>
      </c>
      <c r="B20" s="19" t="s">
        <v>13</v>
      </c>
      <c r="C20" s="38">
        <v>1</v>
      </c>
      <c r="D20" s="38">
        <v>5</v>
      </c>
      <c r="E20" s="39">
        <v>5.2131999999999996</v>
      </c>
      <c r="F20" s="62">
        <v>144</v>
      </c>
      <c r="G20" s="67" t="s">
        <v>34</v>
      </c>
      <c r="H20" s="75" t="s">
        <v>55</v>
      </c>
      <c r="I20" s="7">
        <v>12</v>
      </c>
      <c r="J20" s="77">
        <f t="shared" si="0"/>
        <v>60</v>
      </c>
      <c r="K20" s="48">
        <f t="shared" si="1"/>
        <v>62.558399999999992</v>
      </c>
      <c r="L20" s="48">
        <f t="shared" si="2"/>
        <v>8.3333333333333329E-2</v>
      </c>
      <c r="M20" s="29"/>
      <c r="N20" s="8"/>
      <c r="P20" s="52"/>
      <c r="Q20" s="10"/>
      <c r="R20" s="10"/>
    </row>
    <row r="21" spans="1:18" s="2" customFormat="1" ht="15.75" x14ac:dyDescent="0.25">
      <c r="A21" s="17">
        <v>14</v>
      </c>
      <c r="B21" s="18" t="s">
        <v>14</v>
      </c>
      <c r="C21" s="35">
        <v>12</v>
      </c>
      <c r="D21" s="36">
        <v>3.6</v>
      </c>
      <c r="E21" s="37">
        <v>4.3036000000000003</v>
      </c>
      <c r="F21" s="61">
        <v>70</v>
      </c>
      <c r="G21" s="65" t="s">
        <v>33</v>
      </c>
      <c r="H21" s="73" t="s">
        <v>55</v>
      </c>
      <c r="I21" s="7">
        <v>14</v>
      </c>
      <c r="J21" s="77">
        <f t="shared" si="0"/>
        <v>50.4</v>
      </c>
      <c r="K21" s="48">
        <f t="shared" si="1"/>
        <v>60.250400000000006</v>
      </c>
      <c r="L21" s="48">
        <f t="shared" si="2"/>
        <v>0.2</v>
      </c>
      <c r="M21" s="29"/>
      <c r="N21" s="8"/>
      <c r="P21" s="52"/>
    </row>
    <row r="22" spans="1:18" s="2" customFormat="1" ht="18" customHeight="1" x14ac:dyDescent="0.25">
      <c r="A22" s="17">
        <v>15</v>
      </c>
      <c r="B22" s="18" t="s">
        <v>16</v>
      </c>
      <c r="C22" s="35">
        <v>12</v>
      </c>
      <c r="D22" s="36">
        <v>3.6</v>
      </c>
      <c r="E22" s="37">
        <v>4.3036000000000003</v>
      </c>
      <c r="F22" s="61">
        <v>70</v>
      </c>
      <c r="G22" s="65" t="s">
        <v>33</v>
      </c>
      <c r="H22" s="73" t="s">
        <v>55</v>
      </c>
      <c r="I22" s="7">
        <v>14</v>
      </c>
      <c r="J22" s="77">
        <f t="shared" si="0"/>
        <v>50.4</v>
      </c>
      <c r="K22" s="48">
        <f t="shared" si="1"/>
        <v>60.250400000000006</v>
      </c>
      <c r="L22" s="48">
        <f t="shared" si="2"/>
        <v>0.2</v>
      </c>
      <c r="M22" s="29"/>
      <c r="N22" s="8"/>
      <c r="P22" s="52"/>
    </row>
    <row r="23" spans="1:18" s="2" customFormat="1" ht="15" customHeight="1" x14ac:dyDescent="0.25">
      <c r="A23" s="17">
        <v>16</v>
      </c>
      <c r="B23" s="18" t="s">
        <v>15</v>
      </c>
      <c r="C23" s="35">
        <v>12</v>
      </c>
      <c r="D23" s="36">
        <v>3.6</v>
      </c>
      <c r="E23" s="37">
        <v>4.3036000000000003</v>
      </c>
      <c r="F23" s="61">
        <v>70</v>
      </c>
      <c r="G23" s="65" t="s">
        <v>33</v>
      </c>
      <c r="H23" s="73" t="s">
        <v>55</v>
      </c>
      <c r="I23" s="7">
        <v>14</v>
      </c>
      <c r="J23" s="77">
        <f t="shared" si="0"/>
        <v>50.4</v>
      </c>
      <c r="K23" s="48">
        <f t="shared" si="1"/>
        <v>60.250400000000006</v>
      </c>
      <c r="L23" s="48">
        <f t="shared" si="2"/>
        <v>0.2</v>
      </c>
      <c r="M23" s="29"/>
      <c r="N23" s="8"/>
      <c r="P23" s="52"/>
    </row>
    <row r="24" spans="1:18" s="2" customFormat="1" ht="15.75" x14ac:dyDescent="0.25">
      <c r="A24" s="17">
        <v>17</v>
      </c>
      <c r="B24" s="18" t="s">
        <v>62</v>
      </c>
      <c r="C24" s="35">
        <v>12</v>
      </c>
      <c r="D24" s="36">
        <v>2.88</v>
      </c>
      <c r="E24" s="37">
        <v>3.5836000000000001</v>
      </c>
      <c r="F24" s="61">
        <v>70</v>
      </c>
      <c r="G24" s="65" t="s">
        <v>33</v>
      </c>
      <c r="H24" s="73" t="s">
        <v>55</v>
      </c>
      <c r="I24" s="7">
        <v>28</v>
      </c>
      <c r="J24" s="77">
        <f t="shared" si="0"/>
        <v>80.64</v>
      </c>
      <c r="K24" s="48">
        <f t="shared" si="1"/>
        <v>100.3408</v>
      </c>
      <c r="L24" s="48">
        <f t="shared" si="2"/>
        <v>0.4</v>
      </c>
      <c r="M24" s="29"/>
      <c r="N24" s="8"/>
      <c r="P24" s="52"/>
    </row>
    <row r="25" spans="1:18" s="2" customFormat="1" ht="15.75" x14ac:dyDescent="0.25">
      <c r="A25" s="17">
        <v>18</v>
      </c>
      <c r="B25" s="19" t="s">
        <v>67</v>
      </c>
      <c r="C25" s="38">
        <v>12</v>
      </c>
      <c r="D25" s="38">
        <v>2.88</v>
      </c>
      <c r="E25" s="39">
        <v>3.5836000000000001</v>
      </c>
      <c r="F25" s="62">
        <v>70</v>
      </c>
      <c r="G25" s="65" t="s">
        <v>33</v>
      </c>
      <c r="H25" s="73" t="s">
        <v>55</v>
      </c>
      <c r="I25" s="7">
        <v>14</v>
      </c>
      <c r="J25" s="77">
        <f t="shared" si="0"/>
        <v>40.32</v>
      </c>
      <c r="K25" s="48">
        <f t="shared" si="1"/>
        <v>50.170400000000001</v>
      </c>
      <c r="L25" s="48">
        <f t="shared" si="2"/>
        <v>0.2</v>
      </c>
      <c r="M25" s="29"/>
      <c r="N25" s="8"/>
      <c r="P25" s="52"/>
    </row>
    <row r="26" spans="1:18" s="2" customFormat="1" ht="15.75" x14ac:dyDescent="0.25">
      <c r="A26" s="17">
        <v>19</v>
      </c>
      <c r="B26" s="19" t="s">
        <v>63</v>
      </c>
      <c r="C26" s="38">
        <v>12</v>
      </c>
      <c r="D26" s="38">
        <v>2.88</v>
      </c>
      <c r="E26" s="39">
        <v>3.5836000000000001</v>
      </c>
      <c r="F26" s="62">
        <v>70</v>
      </c>
      <c r="G26" s="67" t="s">
        <v>33</v>
      </c>
      <c r="H26" s="75" t="s">
        <v>55</v>
      </c>
      <c r="I26" s="7">
        <v>42</v>
      </c>
      <c r="J26" s="77">
        <f t="shared" si="0"/>
        <v>120.96</v>
      </c>
      <c r="K26" s="48">
        <f t="shared" si="1"/>
        <v>150.5112</v>
      </c>
      <c r="L26" s="48">
        <f t="shared" si="2"/>
        <v>0.6</v>
      </c>
      <c r="M26" s="29"/>
      <c r="N26" s="8"/>
      <c r="P26" s="52"/>
      <c r="Q26" s="10"/>
      <c r="R26" s="10"/>
    </row>
    <row r="27" spans="1:18" s="2" customFormat="1" ht="15.75" x14ac:dyDescent="0.25">
      <c r="A27" s="17">
        <v>20</v>
      </c>
      <c r="B27" s="53" t="s">
        <v>66</v>
      </c>
      <c r="C27" s="38">
        <v>12</v>
      </c>
      <c r="D27" s="38">
        <v>2.88</v>
      </c>
      <c r="E27" s="39">
        <v>3.5836000000000001</v>
      </c>
      <c r="F27" s="62">
        <v>70</v>
      </c>
      <c r="G27" s="66" t="s">
        <v>33</v>
      </c>
      <c r="H27" s="73" t="s">
        <v>55</v>
      </c>
      <c r="I27" s="7">
        <v>42</v>
      </c>
      <c r="J27" s="77">
        <f t="shared" si="0"/>
        <v>120.96</v>
      </c>
      <c r="K27" s="48">
        <f t="shared" si="1"/>
        <v>150.5112</v>
      </c>
      <c r="L27" s="48">
        <f t="shared" si="2"/>
        <v>0.6</v>
      </c>
      <c r="M27" s="29"/>
      <c r="N27" s="8"/>
      <c r="P27" s="52"/>
      <c r="Q27" s="10"/>
      <c r="R27" s="1"/>
    </row>
    <row r="28" spans="1:18" s="2" customFormat="1" ht="15.75" x14ac:dyDescent="0.25">
      <c r="A28" s="17">
        <v>21</v>
      </c>
      <c r="B28" s="19" t="s">
        <v>64</v>
      </c>
      <c r="C28" s="38">
        <v>8</v>
      </c>
      <c r="D28" s="38">
        <v>3.84</v>
      </c>
      <c r="E28" s="39">
        <v>4.4488000000000003</v>
      </c>
      <c r="F28" s="62">
        <v>70</v>
      </c>
      <c r="G28" s="65" t="s">
        <v>33</v>
      </c>
      <c r="H28" s="73" t="s">
        <v>55</v>
      </c>
      <c r="I28" s="7">
        <v>28</v>
      </c>
      <c r="J28" s="77">
        <f t="shared" si="0"/>
        <v>107.52</v>
      </c>
      <c r="K28" s="48">
        <f t="shared" si="1"/>
        <v>124.56640000000002</v>
      </c>
      <c r="L28" s="48">
        <f t="shared" si="2"/>
        <v>0.4</v>
      </c>
      <c r="M28" s="29"/>
      <c r="N28" s="8"/>
      <c r="P28" s="52"/>
      <c r="Q28" s="10"/>
    </row>
    <row r="29" spans="1:18" s="2" customFormat="1" ht="15.75" x14ac:dyDescent="0.25">
      <c r="A29" s="17">
        <v>22</v>
      </c>
      <c r="B29" s="18" t="s">
        <v>17</v>
      </c>
      <c r="C29" s="35">
        <v>14</v>
      </c>
      <c r="D29" s="36">
        <v>4.2</v>
      </c>
      <c r="E29" s="37">
        <v>4.5292000000000003</v>
      </c>
      <c r="F29" s="61">
        <v>70</v>
      </c>
      <c r="G29" s="65" t="s">
        <v>33</v>
      </c>
      <c r="H29" s="73" t="s">
        <v>55</v>
      </c>
      <c r="I29" s="7">
        <v>14</v>
      </c>
      <c r="J29" s="77">
        <f t="shared" si="0"/>
        <v>58.800000000000004</v>
      </c>
      <c r="K29" s="48">
        <f t="shared" si="1"/>
        <v>63.408800000000006</v>
      </c>
      <c r="L29" s="48">
        <f t="shared" si="2"/>
        <v>0.2</v>
      </c>
      <c r="M29" s="29"/>
      <c r="N29" s="8"/>
      <c r="P29" s="52"/>
    </row>
    <row r="30" spans="1:18" s="2" customFormat="1" ht="15.75" x14ac:dyDescent="0.25">
      <c r="A30" s="17">
        <v>23</v>
      </c>
      <c r="B30" s="18" t="s">
        <v>49</v>
      </c>
      <c r="C30" s="35">
        <v>16</v>
      </c>
      <c r="D30" s="36">
        <v>6.4</v>
      </c>
      <c r="E30" s="37">
        <v>6.7195999999999998</v>
      </c>
      <c r="F30" s="61">
        <v>84</v>
      </c>
      <c r="G30" s="65" t="s">
        <v>34</v>
      </c>
      <c r="H30" s="73" t="s">
        <v>55</v>
      </c>
      <c r="I30" s="7">
        <v>36</v>
      </c>
      <c r="J30" s="77">
        <f t="shared" si="0"/>
        <v>230.4</v>
      </c>
      <c r="K30" s="48">
        <f t="shared" si="1"/>
        <v>241.90559999999999</v>
      </c>
      <c r="L30" s="48">
        <f t="shared" si="2"/>
        <v>0.42857142857142855</v>
      </c>
      <c r="M30" s="29"/>
      <c r="N30" s="8"/>
      <c r="P30" s="52"/>
    </row>
    <row r="31" spans="1:18" s="2" customFormat="1" ht="15.75" x14ac:dyDescent="0.25">
      <c r="A31" s="17">
        <v>24</v>
      </c>
      <c r="B31" s="18" t="s">
        <v>50</v>
      </c>
      <c r="C31" s="35">
        <v>10</v>
      </c>
      <c r="D31" s="36">
        <v>7</v>
      </c>
      <c r="E31" s="37">
        <v>7.3</v>
      </c>
      <c r="F31" s="61">
        <v>84</v>
      </c>
      <c r="G31" s="65" t="s">
        <v>34</v>
      </c>
      <c r="H31" s="73" t="s">
        <v>55</v>
      </c>
      <c r="I31" s="7">
        <v>156</v>
      </c>
      <c r="J31" s="77">
        <f t="shared" si="0"/>
        <v>1092</v>
      </c>
      <c r="K31" s="48">
        <f t="shared" si="1"/>
        <v>1138.8</v>
      </c>
      <c r="L31" s="48">
        <f t="shared" si="2"/>
        <v>1.8571428571428572</v>
      </c>
      <c r="M31" s="29"/>
      <c r="N31" s="8"/>
      <c r="P31" s="52"/>
      <c r="Q31" s="10"/>
      <c r="R31" s="1"/>
    </row>
    <row r="32" spans="1:18" s="2" customFormat="1" ht="18.75" customHeight="1" x14ac:dyDescent="0.25">
      <c r="A32" s="17">
        <v>25</v>
      </c>
      <c r="B32" s="18" t="s">
        <v>51</v>
      </c>
      <c r="C32" s="35">
        <v>16</v>
      </c>
      <c r="D32" s="36">
        <v>6.4</v>
      </c>
      <c r="E32" s="37">
        <v>6.7195999999999998</v>
      </c>
      <c r="F32" s="61">
        <v>84</v>
      </c>
      <c r="G32" s="65" t="s">
        <v>34</v>
      </c>
      <c r="H32" s="73" t="s">
        <v>55</v>
      </c>
      <c r="I32" s="7">
        <v>84</v>
      </c>
      <c r="J32" s="77">
        <f t="shared" si="0"/>
        <v>537.6</v>
      </c>
      <c r="K32" s="48">
        <f t="shared" si="1"/>
        <v>564.44640000000004</v>
      </c>
      <c r="L32" s="48">
        <f t="shared" si="2"/>
        <v>1</v>
      </c>
      <c r="M32" s="29"/>
      <c r="N32" s="8"/>
      <c r="P32" s="52"/>
    </row>
    <row r="33" spans="1:18" s="2" customFormat="1" ht="15.75" x14ac:dyDescent="0.25">
      <c r="A33" s="17">
        <v>26</v>
      </c>
      <c r="B33" s="18" t="s">
        <v>52</v>
      </c>
      <c r="C33" s="35">
        <v>10</v>
      </c>
      <c r="D33" s="36">
        <v>7</v>
      </c>
      <c r="E33" s="37">
        <v>7.3</v>
      </c>
      <c r="F33" s="61">
        <v>84</v>
      </c>
      <c r="G33" s="65" t="s">
        <v>34</v>
      </c>
      <c r="H33" s="73" t="s">
        <v>55</v>
      </c>
      <c r="I33" s="7">
        <v>156</v>
      </c>
      <c r="J33" s="77">
        <f t="shared" si="0"/>
        <v>1092</v>
      </c>
      <c r="K33" s="48">
        <f t="shared" si="1"/>
        <v>1138.8</v>
      </c>
      <c r="L33" s="48">
        <f t="shared" si="2"/>
        <v>1.8571428571428572</v>
      </c>
      <c r="M33" s="29"/>
      <c r="N33" s="8"/>
      <c r="P33" s="52"/>
    </row>
    <row r="34" spans="1:18" s="2" customFormat="1" ht="15.75" x14ac:dyDescent="0.25">
      <c r="A34" s="17">
        <v>27</v>
      </c>
      <c r="B34" s="18" t="s">
        <v>19</v>
      </c>
      <c r="C34" s="35">
        <v>12</v>
      </c>
      <c r="D34" s="36">
        <v>3</v>
      </c>
      <c r="E34" s="37">
        <v>3.7035999999999998</v>
      </c>
      <c r="F34" s="61">
        <v>70</v>
      </c>
      <c r="G34" s="65" t="s">
        <v>33</v>
      </c>
      <c r="H34" s="73" t="s">
        <v>55</v>
      </c>
      <c r="I34" s="7">
        <v>112</v>
      </c>
      <c r="J34" s="77">
        <f t="shared" si="0"/>
        <v>336</v>
      </c>
      <c r="K34" s="48">
        <f t="shared" si="1"/>
        <v>414.80319999999995</v>
      </c>
      <c r="L34" s="48">
        <f t="shared" si="2"/>
        <v>1.6</v>
      </c>
      <c r="M34" s="29"/>
      <c r="N34" s="8"/>
      <c r="P34" s="52"/>
    </row>
    <row r="35" spans="1:18" s="2" customFormat="1" ht="15.75" x14ac:dyDescent="0.25">
      <c r="A35" s="17">
        <v>28</v>
      </c>
      <c r="B35" s="18" t="s">
        <v>18</v>
      </c>
      <c r="C35" s="35">
        <v>12</v>
      </c>
      <c r="D35" s="36">
        <v>3</v>
      </c>
      <c r="E35" s="37">
        <v>3.7035999999999998</v>
      </c>
      <c r="F35" s="61">
        <v>70</v>
      </c>
      <c r="G35" s="65" t="s">
        <v>33</v>
      </c>
      <c r="H35" s="73" t="s">
        <v>55</v>
      </c>
      <c r="I35" s="7">
        <v>280</v>
      </c>
      <c r="J35" s="77">
        <f t="shared" si="0"/>
        <v>840</v>
      </c>
      <c r="K35" s="48">
        <f t="shared" si="1"/>
        <v>1037.008</v>
      </c>
      <c r="L35" s="48">
        <f t="shared" si="2"/>
        <v>4</v>
      </c>
      <c r="M35" s="29"/>
      <c r="N35" s="8"/>
      <c r="P35" s="52"/>
    </row>
    <row r="36" spans="1:18" s="2" customFormat="1" ht="15.75" x14ac:dyDescent="0.25">
      <c r="A36" s="17">
        <v>29</v>
      </c>
      <c r="B36" s="20" t="s">
        <v>19</v>
      </c>
      <c r="C36" s="35"/>
      <c r="D36" s="36">
        <v>3</v>
      </c>
      <c r="E36" s="37">
        <v>3.7035999999999998</v>
      </c>
      <c r="F36" s="61">
        <v>70</v>
      </c>
      <c r="G36" s="65"/>
      <c r="H36" s="73"/>
      <c r="I36" s="7">
        <v>0</v>
      </c>
      <c r="J36" s="77">
        <f t="shared" si="0"/>
        <v>0</v>
      </c>
      <c r="K36" s="48">
        <f t="shared" si="1"/>
        <v>0</v>
      </c>
      <c r="L36" s="48">
        <f t="shared" si="2"/>
        <v>0</v>
      </c>
      <c r="M36" s="29"/>
      <c r="N36" s="8"/>
      <c r="P36" s="52"/>
    </row>
    <row r="37" spans="1:18" s="2" customFormat="1" ht="15.75" x14ac:dyDescent="0.25">
      <c r="A37" s="17">
        <v>30</v>
      </c>
      <c r="B37" s="18" t="s">
        <v>20</v>
      </c>
      <c r="C37" s="35">
        <v>12</v>
      </c>
      <c r="D37" s="36">
        <v>3</v>
      </c>
      <c r="E37" s="37">
        <v>3.7035999999999998</v>
      </c>
      <c r="F37" s="61">
        <v>70</v>
      </c>
      <c r="G37" s="65" t="s">
        <v>33</v>
      </c>
      <c r="H37" s="73" t="s">
        <v>55</v>
      </c>
      <c r="I37" s="7">
        <v>126</v>
      </c>
      <c r="J37" s="77">
        <f t="shared" si="0"/>
        <v>378</v>
      </c>
      <c r="K37" s="48">
        <f t="shared" si="1"/>
        <v>466.65359999999998</v>
      </c>
      <c r="L37" s="48">
        <f t="shared" si="2"/>
        <v>1.8</v>
      </c>
      <c r="M37" s="29"/>
      <c r="N37" s="46"/>
      <c r="P37" s="52"/>
    </row>
    <row r="38" spans="1:18" s="2" customFormat="1" ht="15.75" x14ac:dyDescent="0.25">
      <c r="A38" s="17">
        <v>31</v>
      </c>
      <c r="B38" s="18" t="s">
        <v>68</v>
      </c>
      <c r="C38" s="35">
        <v>12</v>
      </c>
      <c r="D38" s="36">
        <v>2.4</v>
      </c>
      <c r="E38" s="37">
        <v>2.68</v>
      </c>
      <c r="F38" s="61">
        <v>70</v>
      </c>
      <c r="G38" s="65" t="s">
        <v>33</v>
      </c>
      <c r="H38" s="71" t="s">
        <v>65</v>
      </c>
      <c r="I38" s="7">
        <v>14</v>
      </c>
      <c r="J38" s="77">
        <f t="shared" ref="J38:J58" si="3">I38*$D38</f>
        <v>33.6</v>
      </c>
      <c r="K38" s="48">
        <f t="shared" ref="K38:K58" si="4">I38*$E38</f>
        <v>37.520000000000003</v>
      </c>
      <c r="L38" s="48">
        <f t="shared" ref="L38:L58" si="5">I38/$F38</f>
        <v>0.2</v>
      </c>
      <c r="M38" s="29"/>
      <c r="N38" s="8"/>
      <c r="P38" s="52"/>
    </row>
    <row r="39" spans="1:18" s="2" customFormat="1" ht="15.75" x14ac:dyDescent="0.25">
      <c r="A39" s="17">
        <v>32</v>
      </c>
      <c r="B39" s="18" t="s">
        <v>69</v>
      </c>
      <c r="C39" s="35">
        <v>12</v>
      </c>
      <c r="D39" s="36">
        <v>2.4</v>
      </c>
      <c r="E39" s="37">
        <v>2.68</v>
      </c>
      <c r="F39" s="61">
        <v>70</v>
      </c>
      <c r="G39" s="65" t="s">
        <v>33</v>
      </c>
      <c r="H39" s="73" t="s">
        <v>55</v>
      </c>
      <c r="I39" s="7">
        <v>28</v>
      </c>
      <c r="J39" s="77">
        <f t="shared" si="3"/>
        <v>67.2</v>
      </c>
      <c r="K39" s="48">
        <f t="shared" si="4"/>
        <v>75.040000000000006</v>
      </c>
      <c r="L39" s="48">
        <f t="shared" si="5"/>
        <v>0.4</v>
      </c>
      <c r="M39" s="29"/>
      <c r="N39" s="8"/>
      <c r="P39" s="52"/>
    </row>
    <row r="40" spans="1:18" ht="15.75" x14ac:dyDescent="0.25">
      <c r="A40" s="17">
        <v>33</v>
      </c>
      <c r="B40" s="19" t="s">
        <v>21</v>
      </c>
      <c r="C40" s="38">
        <v>12</v>
      </c>
      <c r="D40" s="38">
        <v>3</v>
      </c>
      <c r="E40" s="39">
        <v>3.7035999999999998</v>
      </c>
      <c r="F40" s="62">
        <v>70</v>
      </c>
      <c r="G40" s="65" t="s">
        <v>33</v>
      </c>
      <c r="H40" s="73" t="s">
        <v>55</v>
      </c>
      <c r="I40" s="7">
        <v>70</v>
      </c>
      <c r="J40" s="77">
        <f t="shared" si="3"/>
        <v>210</v>
      </c>
      <c r="K40" s="48">
        <f t="shared" si="4"/>
        <v>259.25200000000001</v>
      </c>
      <c r="L40" s="48">
        <f t="shared" si="5"/>
        <v>1</v>
      </c>
      <c r="M40" s="29"/>
      <c r="N40" s="8"/>
      <c r="O40" s="2"/>
      <c r="P40" s="52"/>
      <c r="Q40" s="2"/>
      <c r="R40" s="2"/>
    </row>
    <row r="41" spans="1:18" s="2" customFormat="1" ht="15.75" x14ac:dyDescent="0.25">
      <c r="A41" s="17">
        <v>34</v>
      </c>
      <c r="B41" s="19" t="s">
        <v>22</v>
      </c>
      <c r="C41" s="38">
        <v>8</v>
      </c>
      <c r="D41" s="38">
        <v>2.4</v>
      </c>
      <c r="E41" s="39">
        <v>3.13</v>
      </c>
      <c r="F41" s="62">
        <v>48</v>
      </c>
      <c r="G41" s="65" t="s">
        <v>36</v>
      </c>
      <c r="H41" s="73" t="s">
        <v>55</v>
      </c>
      <c r="I41" s="7">
        <v>0</v>
      </c>
      <c r="J41" s="77">
        <f t="shared" si="3"/>
        <v>0</v>
      </c>
      <c r="K41" s="48">
        <f t="shared" si="4"/>
        <v>0</v>
      </c>
      <c r="L41" s="48">
        <f t="shared" si="5"/>
        <v>0</v>
      </c>
      <c r="M41" s="29"/>
      <c r="N41" s="8"/>
      <c r="P41" s="52"/>
      <c r="Q41" s="10"/>
      <c r="R41" s="1"/>
    </row>
    <row r="42" spans="1:18" ht="15.75" x14ac:dyDescent="0.25">
      <c r="A42" s="17">
        <v>35</v>
      </c>
      <c r="B42" s="21" t="s">
        <v>23</v>
      </c>
      <c r="C42" s="40">
        <v>8</v>
      </c>
      <c r="D42" s="40">
        <v>1.6</v>
      </c>
      <c r="E42" s="41">
        <v>2.12</v>
      </c>
      <c r="F42" s="63">
        <v>72</v>
      </c>
      <c r="G42" s="68" t="s">
        <v>37</v>
      </c>
      <c r="H42" s="73" t="s">
        <v>55</v>
      </c>
      <c r="I42" s="7">
        <v>0</v>
      </c>
      <c r="J42" s="77">
        <f t="shared" si="3"/>
        <v>0</v>
      </c>
      <c r="K42" s="48">
        <f t="shared" si="4"/>
        <v>0</v>
      </c>
      <c r="L42" s="48">
        <f t="shared" si="5"/>
        <v>0</v>
      </c>
      <c r="M42" s="29"/>
      <c r="N42" s="8"/>
      <c r="O42" s="2"/>
      <c r="P42" s="52"/>
      <c r="Q42" s="10"/>
      <c r="R42" s="10"/>
    </row>
    <row r="43" spans="1:18" ht="15.75" x14ac:dyDescent="0.25">
      <c r="A43" s="17">
        <v>36</v>
      </c>
      <c r="B43" s="19" t="s">
        <v>24</v>
      </c>
      <c r="C43" s="38">
        <v>6</v>
      </c>
      <c r="D43" s="38">
        <v>1.68</v>
      </c>
      <c r="E43" s="39">
        <v>2.1017999999999999</v>
      </c>
      <c r="F43" s="62">
        <v>140</v>
      </c>
      <c r="G43" s="67" t="s">
        <v>33</v>
      </c>
      <c r="H43" s="75" t="s">
        <v>55</v>
      </c>
      <c r="I43" s="7">
        <v>84</v>
      </c>
      <c r="J43" s="77">
        <f t="shared" si="3"/>
        <v>141.12</v>
      </c>
      <c r="K43" s="48">
        <f t="shared" si="4"/>
        <v>176.55119999999999</v>
      </c>
      <c r="L43" s="48">
        <f t="shared" si="5"/>
        <v>0.6</v>
      </c>
      <c r="M43" s="29"/>
      <c r="N43" s="8"/>
      <c r="O43" s="2"/>
      <c r="P43" s="52"/>
      <c r="Q43" s="10"/>
      <c r="R43" s="10"/>
    </row>
    <row r="44" spans="1:18" ht="15.75" x14ac:dyDescent="0.25">
      <c r="A44" s="17">
        <v>37</v>
      </c>
      <c r="B44" s="19" t="s">
        <v>25</v>
      </c>
      <c r="C44" s="38">
        <v>12</v>
      </c>
      <c r="D44" s="38">
        <v>3</v>
      </c>
      <c r="E44" s="39">
        <v>3.3879999999999999</v>
      </c>
      <c r="F44" s="62">
        <v>70</v>
      </c>
      <c r="G44" s="67" t="s">
        <v>33</v>
      </c>
      <c r="H44" s="73" t="s">
        <v>55</v>
      </c>
      <c r="I44" s="7">
        <v>42</v>
      </c>
      <c r="J44" s="77">
        <f t="shared" si="3"/>
        <v>126</v>
      </c>
      <c r="K44" s="48">
        <f t="shared" si="4"/>
        <v>142.29599999999999</v>
      </c>
      <c r="L44" s="48">
        <f t="shared" si="5"/>
        <v>0.6</v>
      </c>
      <c r="M44" s="29"/>
      <c r="N44" s="8"/>
      <c r="O44" s="2"/>
      <c r="P44" s="52"/>
      <c r="Q44" s="10"/>
      <c r="R44" s="10"/>
    </row>
    <row r="45" spans="1:18" ht="15.75" x14ac:dyDescent="0.25">
      <c r="A45" s="17">
        <v>38</v>
      </c>
      <c r="B45" s="18" t="s">
        <v>26</v>
      </c>
      <c r="C45" s="35">
        <v>12</v>
      </c>
      <c r="D45" s="36">
        <v>3</v>
      </c>
      <c r="E45" s="37">
        <v>3.3879999999999999</v>
      </c>
      <c r="F45" s="61">
        <v>70</v>
      </c>
      <c r="G45" s="65" t="s">
        <v>33</v>
      </c>
      <c r="H45" s="73" t="s">
        <v>55</v>
      </c>
      <c r="I45" s="7">
        <v>0</v>
      </c>
      <c r="J45" s="77">
        <f t="shared" si="3"/>
        <v>0</v>
      </c>
      <c r="K45" s="48">
        <f t="shared" si="4"/>
        <v>0</v>
      </c>
      <c r="L45" s="48">
        <f t="shared" si="5"/>
        <v>0</v>
      </c>
      <c r="M45" s="29"/>
      <c r="N45" s="8"/>
      <c r="O45" s="2"/>
      <c r="P45" s="52"/>
      <c r="Q45" s="2"/>
      <c r="R45" s="2"/>
    </row>
    <row r="46" spans="1:18" ht="15.75" x14ac:dyDescent="0.25">
      <c r="A46" s="17">
        <v>39</v>
      </c>
      <c r="B46" s="18" t="s">
        <v>27</v>
      </c>
      <c r="C46" s="35">
        <v>16</v>
      </c>
      <c r="D46" s="36">
        <v>6.4</v>
      </c>
      <c r="E46" s="37">
        <v>6.63</v>
      </c>
      <c r="F46" s="61">
        <v>84</v>
      </c>
      <c r="G46" s="65" t="s">
        <v>34</v>
      </c>
      <c r="H46" s="73" t="s">
        <v>55</v>
      </c>
      <c r="I46" s="7">
        <v>0</v>
      </c>
      <c r="J46" s="77">
        <f t="shared" si="3"/>
        <v>0</v>
      </c>
      <c r="K46" s="48">
        <f t="shared" si="4"/>
        <v>0</v>
      </c>
      <c r="L46" s="48">
        <f t="shared" si="5"/>
        <v>0</v>
      </c>
      <c r="M46" s="29"/>
      <c r="N46" s="8"/>
      <c r="O46" s="2"/>
      <c r="P46" s="52"/>
      <c r="Q46" s="2"/>
      <c r="R46" s="2"/>
    </row>
    <row r="47" spans="1:18" s="2" customFormat="1" ht="15.75" x14ac:dyDescent="0.25">
      <c r="A47" s="17">
        <v>40</v>
      </c>
      <c r="B47" s="22" t="s">
        <v>28</v>
      </c>
      <c r="C47" s="42">
        <v>8</v>
      </c>
      <c r="D47" s="43">
        <v>5.6</v>
      </c>
      <c r="E47" s="44">
        <v>5.83</v>
      </c>
      <c r="F47" s="64">
        <v>84</v>
      </c>
      <c r="G47" s="69" t="s">
        <v>34</v>
      </c>
      <c r="H47" s="76" t="s">
        <v>55</v>
      </c>
      <c r="I47" s="7">
        <v>0</v>
      </c>
      <c r="J47" s="77">
        <f t="shared" si="3"/>
        <v>0</v>
      </c>
      <c r="K47" s="48">
        <f t="shared" si="4"/>
        <v>0</v>
      </c>
      <c r="L47" s="48">
        <f t="shared" si="5"/>
        <v>0</v>
      </c>
      <c r="M47" s="29"/>
      <c r="N47" s="8"/>
      <c r="P47" s="52"/>
      <c r="Q47" s="10"/>
      <c r="R47" s="1"/>
    </row>
    <row r="48" spans="1:18" s="2" customFormat="1" ht="15.75" x14ac:dyDescent="0.25">
      <c r="A48" s="17">
        <v>41</v>
      </c>
      <c r="B48" s="19" t="s">
        <v>29</v>
      </c>
      <c r="C48" s="38">
        <v>16</v>
      </c>
      <c r="D48" s="38">
        <v>6.4</v>
      </c>
      <c r="E48" s="39">
        <v>6.71</v>
      </c>
      <c r="F48" s="62">
        <v>84</v>
      </c>
      <c r="G48" s="65" t="s">
        <v>34</v>
      </c>
      <c r="H48" s="73" t="s">
        <v>55</v>
      </c>
      <c r="I48" s="7">
        <v>0</v>
      </c>
      <c r="J48" s="77">
        <f t="shared" si="3"/>
        <v>0</v>
      </c>
      <c r="K48" s="48">
        <f t="shared" si="4"/>
        <v>0</v>
      </c>
      <c r="L48" s="48">
        <f t="shared" si="5"/>
        <v>0</v>
      </c>
      <c r="M48" s="29"/>
      <c r="N48" s="8"/>
      <c r="P48" s="52"/>
      <c r="Q48" s="10"/>
      <c r="R48" s="1"/>
    </row>
    <row r="49" spans="1:22" s="2" customFormat="1" ht="18" customHeight="1" x14ac:dyDescent="0.25">
      <c r="A49" s="17">
        <v>42</v>
      </c>
      <c r="B49" s="18" t="s">
        <v>30</v>
      </c>
      <c r="C49" s="35">
        <v>16</v>
      </c>
      <c r="D49" s="36">
        <v>6.4</v>
      </c>
      <c r="E49" s="37">
        <v>6.71</v>
      </c>
      <c r="F49" s="61">
        <v>84</v>
      </c>
      <c r="G49" s="65" t="s">
        <v>34</v>
      </c>
      <c r="H49" s="73" t="s">
        <v>55</v>
      </c>
      <c r="I49" s="7">
        <v>0</v>
      </c>
      <c r="J49" s="77">
        <f t="shared" si="3"/>
        <v>0</v>
      </c>
      <c r="K49" s="48">
        <f t="shared" si="4"/>
        <v>0</v>
      </c>
      <c r="L49" s="48">
        <f t="shared" si="5"/>
        <v>0</v>
      </c>
      <c r="M49" s="29"/>
      <c r="N49" s="8"/>
      <c r="P49" s="52"/>
    </row>
    <row r="50" spans="1:22" s="2" customFormat="1" ht="15.75" x14ac:dyDescent="0.25">
      <c r="A50" s="17">
        <v>43</v>
      </c>
      <c r="B50" s="19" t="s">
        <v>31</v>
      </c>
      <c r="C50" s="38">
        <v>8</v>
      </c>
      <c r="D50" s="38">
        <v>5.6</v>
      </c>
      <c r="E50" s="39">
        <v>5.87</v>
      </c>
      <c r="F50" s="62">
        <v>84</v>
      </c>
      <c r="G50" s="65" t="s">
        <v>34</v>
      </c>
      <c r="H50" s="73" t="s">
        <v>55</v>
      </c>
      <c r="I50" s="7">
        <v>0</v>
      </c>
      <c r="J50" s="77">
        <f t="shared" si="3"/>
        <v>0</v>
      </c>
      <c r="K50" s="48">
        <f t="shared" si="4"/>
        <v>0</v>
      </c>
      <c r="L50" s="48">
        <f t="shared" si="5"/>
        <v>0</v>
      </c>
      <c r="M50" s="29"/>
      <c r="N50" s="8"/>
      <c r="P50" s="52"/>
      <c r="Q50" s="10"/>
    </row>
    <row r="51" spans="1:22" s="2" customFormat="1" ht="15.75" x14ac:dyDescent="0.25">
      <c r="A51" s="17">
        <v>44</v>
      </c>
      <c r="B51" s="18" t="s">
        <v>32</v>
      </c>
      <c r="C51" s="35">
        <v>6</v>
      </c>
      <c r="D51" s="36">
        <v>6</v>
      </c>
      <c r="E51" s="37">
        <v>6.26</v>
      </c>
      <c r="F51" s="61">
        <v>84</v>
      </c>
      <c r="G51" s="65" t="s">
        <v>34</v>
      </c>
      <c r="H51" s="73" t="s">
        <v>55</v>
      </c>
      <c r="I51" s="7">
        <v>132</v>
      </c>
      <c r="J51" s="77">
        <f t="shared" si="3"/>
        <v>792</v>
      </c>
      <c r="K51" s="48">
        <f t="shared" si="4"/>
        <v>826.31999999999994</v>
      </c>
      <c r="L51" s="48">
        <f t="shared" si="5"/>
        <v>1.5714285714285714</v>
      </c>
      <c r="M51" s="29"/>
      <c r="N51" s="8"/>
      <c r="P51" s="52"/>
    </row>
    <row r="52" spans="1:22" s="2" customFormat="1" ht="15.75" x14ac:dyDescent="0.25">
      <c r="A52" s="17">
        <v>45</v>
      </c>
      <c r="B52" s="18" t="s">
        <v>59</v>
      </c>
      <c r="C52" s="35">
        <v>1</v>
      </c>
      <c r="D52" s="36">
        <v>3</v>
      </c>
      <c r="E52" s="37">
        <v>3.1920000000000002</v>
      </c>
      <c r="F52" s="61">
        <v>126</v>
      </c>
      <c r="G52" s="65" t="s">
        <v>33</v>
      </c>
      <c r="H52" s="73" t="s">
        <v>55</v>
      </c>
      <c r="I52" s="7">
        <v>0</v>
      </c>
      <c r="J52" s="77">
        <f t="shared" si="3"/>
        <v>0</v>
      </c>
      <c r="K52" s="48">
        <f t="shared" si="4"/>
        <v>0</v>
      </c>
      <c r="L52" s="48">
        <f t="shared" si="5"/>
        <v>0</v>
      </c>
      <c r="M52" s="29"/>
      <c r="N52" s="8"/>
      <c r="P52" s="52"/>
    </row>
    <row r="53" spans="1:22" s="2" customFormat="1" ht="15.75" x14ac:dyDescent="0.25">
      <c r="A53" s="17">
        <v>46</v>
      </c>
      <c r="B53" s="18" t="s">
        <v>43</v>
      </c>
      <c r="C53" s="38">
        <v>1</v>
      </c>
      <c r="D53" s="36">
        <v>3.7</v>
      </c>
      <c r="E53" s="37">
        <v>3.8919999999999999</v>
      </c>
      <c r="F53" s="61">
        <v>126</v>
      </c>
      <c r="G53" s="65" t="s">
        <v>33</v>
      </c>
      <c r="H53" s="71" t="s">
        <v>65</v>
      </c>
      <c r="I53" s="7">
        <v>294</v>
      </c>
      <c r="J53" s="77">
        <f t="shared" si="3"/>
        <v>1087.8</v>
      </c>
      <c r="K53" s="48">
        <f t="shared" si="4"/>
        <v>1144.248</v>
      </c>
      <c r="L53" s="48">
        <f t="shared" si="5"/>
        <v>2.3333333333333335</v>
      </c>
      <c r="M53" s="29"/>
      <c r="N53" s="8"/>
      <c r="P53" s="52"/>
    </row>
    <row r="54" spans="1:22" s="2" customFormat="1" ht="15.75" x14ac:dyDescent="0.25">
      <c r="A54" s="17">
        <v>47</v>
      </c>
      <c r="B54" s="18" t="s">
        <v>61</v>
      </c>
      <c r="C54" s="38">
        <v>1</v>
      </c>
      <c r="D54" s="36">
        <v>5.5</v>
      </c>
      <c r="E54" s="37">
        <v>5.7350000000000003</v>
      </c>
      <c r="F54" s="61">
        <v>84</v>
      </c>
      <c r="G54" s="72">
        <v>12</v>
      </c>
      <c r="H54" s="73" t="s">
        <v>55</v>
      </c>
      <c r="I54" s="7">
        <v>204</v>
      </c>
      <c r="J54" s="77">
        <f t="shared" si="3"/>
        <v>1122</v>
      </c>
      <c r="K54" s="48">
        <f t="shared" si="4"/>
        <v>1169.94</v>
      </c>
      <c r="L54" s="48">
        <f t="shared" si="5"/>
        <v>2.4285714285714284</v>
      </c>
      <c r="M54" s="29"/>
      <c r="N54" s="8"/>
      <c r="P54" s="52"/>
    </row>
    <row r="55" spans="1:22" s="2" customFormat="1" ht="15.75" x14ac:dyDescent="0.25">
      <c r="A55" s="17">
        <v>48</v>
      </c>
      <c r="B55" s="18" t="s">
        <v>40</v>
      </c>
      <c r="C55" s="38">
        <v>1</v>
      </c>
      <c r="D55" s="36">
        <v>3</v>
      </c>
      <c r="E55" s="37">
        <v>3.1920000000000002</v>
      </c>
      <c r="F55" s="61">
        <v>126</v>
      </c>
      <c r="G55" s="65" t="s">
        <v>33</v>
      </c>
      <c r="H55" s="73" t="s">
        <v>55</v>
      </c>
      <c r="I55" s="7">
        <v>98</v>
      </c>
      <c r="J55" s="77">
        <f t="shared" si="3"/>
        <v>294</v>
      </c>
      <c r="K55" s="48">
        <f t="shared" si="4"/>
        <v>312.81600000000003</v>
      </c>
      <c r="L55" s="48">
        <f t="shared" si="5"/>
        <v>0.77777777777777779</v>
      </c>
      <c r="M55" s="29"/>
      <c r="N55" s="8"/>
      <c r="P55" s="52"/>
    </row>
    <row r="56" spans="1:22" s="2" customFormat="1" ht="15.75" x14ac:dyDescent="0.25">
      <c r="A56" s="17">
        <v>49</v>
      </c>
      <c r="B56" s="19" t="s">
        <v>41</v>
      </c>
      <c r="C56" s="38">
        <v>1</v>
      </c>
      <c r="D56" s="38">
        <v>3.7</v>
      </c>
      <c r="E56" s="39">
        <v>3.8919999999999999</v>
      </c>
      <c r="F56" s="62">
        <v>126</v>
      </c>
      <c r="G56" s="65" t="s">
        <v>33</v>
      </c>
      <c r="H56" s="73" t="s">
        <v>55</v>
      </c>
      <c r="I56" s="7">
        <v>28</v>
      </c>
      <c r="J56" s="77">
        <f t="shared" si="3"/>
        <v>103.60000000000001</v>
      </c>
      <c r="K56" s="48">
        <f t="shared" si="4"/>
        <v>108.976</v>
      </c>
      <c r="L56" s="48">
        <f t="shared" si="5"/>
        <v>0.22222222222222221</v>
      </c>
      <c r="M56" s="29"/>
      <c r="N56" s="8"/>
      <c r="P56" s="52"/>
    </row>
    <row r="57" spans="1:22" s="2" customFormat="1" ht="15.75" x14ac:dyDescent="0.25">
      <c r="A57" s="17">
        <v>50</v>
      </c>
      <c r="B57" s="18" t="s">
        <v>42</v>
      </c>
      <c r="C57" s="38">
        <v>1</v>
      </c>
      <c r="D57" s="36">
        <v>3.7</v>
      </c>
      <c r="E57" s="37">
        <v>3.8919999999999999</v>
      </c>
      <c r="F57" s="61">
        <v>126</v>
      </c>
      <c r="G57" s="65" t="s">
        <v>33</v>
      </c>
      <c r="H57" s="71" t="s">
        <v>65</v>
      </c>
      <c r="I57" s="7">
        <v>504</v>
      </c>
      <c r="J57" s="77">
        <f t="shared" si="3"/>
        <v>1864.8000000000002</v>
      </c>
      <c r="K57" s="48">
        <f t="shared" si="4"/>
        <v>1961.568</v>
      </c>
      <c r="L57" s="48">
        <f t="shared" si="5"/>
        <v>4</v>
      </c>
      <c r="M57" s="29"/>
      <c r="N57" s="8"/>
      <c r="P57" s="52"/>
    </row>
    <row r="58" spans="1:22" ht="17.25" customHeight="1" thickBot="1" x14ac:dyDescent="0.3">
      <c r="A58" s="17">
        <v>51</v>
      </c>
      <c r="B58" s="19" t="s">
        <v>44</v>
      </c>
      <c r="C58" s="38">
        <v>1</v>
      </c>
      <c r="D58" s="38">
        <v>3.7</v>
      </c>
      <c r="E58" s="39">
        <v>3.8919999999999999</v>
      </c>
      <c r="F58" s="62">
        <v>126</v>
      </c>
      <c r="G58" s="65" t="s">
        <v>33</v>
      </c>
      <c r="H58" s="70" t="s">
        <v>55</v>
      </c>
      <c r="I58" s="7">
        <v>0</v>
      </c>
      <c r="J58" s="77">
        <f t="shared" si="3"/>
        <v>0</v>
      </c>
      <c r="K58" s="48">
        <f t="shared" si="4"/>
        <v>0</v>
      </c>
      <c r="L58" s="48">
        <f t="shared" si="5"/>
        <v>0</v>
      </c>
      <c r="M58" s="29"/>
      <c r="N58" s="8"/>
      <c r="O58" s="2"/>
      <c r="P58" s="52"/>
      <c r="Q58" s="2"/>
      <c r="R58" s="2"/>
      <c r="S58" s="2"/>
      <c r="T58" s="2"/>
      <c r="U58" s="2"/>
      <c r="V58" s="2"/>
    </row>
    <row r="59" spans="1:22" ht="15.75" customHeight="1" thickBot="1" x14ac:dyDescent="0.3">
      <c r="A59" s="23"/>
      <c r="B59" s="24"/>
      <c r="C59" s="24"/>
      <c r="D59" s="24"/>
      <c r="E59" s="24"/>
      <c r="F59" s="24"/>
      <c r="G59" s="25"/>
      <c r="H59" s="25"/>
      <c r="I59" s="25">
        <f>SUM(I8:I58)</f>
        <v>3128</v>
      </c>
      <c r="J59" s="30">
        <f>SUM(J8:J58)</f>
        <v>12639.52</v>
      </c>
      <c r="K59" s="30">
        <f>SUM(K8:K58)</f>
        <v>13816.8364</v>
      </c>
      <c r="L59" s="49">
        <f>SUM(L8:L58)</f>
        <v>33.945238095238096</v>
      </c>
      <c r="M59" s="47">
        <f>ROUNDUP(L59,0)</f>
        <v>34</v>
      </c>
      <c r="N59" s="11"/>
      <c r="O59" s="2"/>
      <c r="P59" s="10"/>
      <c r="Q59" s="10"/>
    </row>
    <row r="60" spans="1:22" ht="14.25" customHeight="1" thickBot="1" x14ac:dyDescent="0.3">
      <c r="B60" s="26"/>
      <c r="C60" s="26"/>
      <c r="D60" s="78"/>
      <c r="E60" s="78"/>
      <c r="F60" s="78"/>
      <c r="G60" s="78"/>
      <c r="H60" s="54"/>
      <c r="I60" s="12"/>
      <c r="J60" s="12"/>
      <c r="K60" s="12"/>
      <c r="L60" s="31">
        <f>L59*20+K59</f>
        <v>14495.741161904762</v>
      </c>
      <c r="M60" s="28"/>
      <c r="N60" s="9"/>
      <c r="O60" s="2"/>
      <c r="P60" s="10"/>
      <c r="Q60" s="10"/>
    </row>
    <row r="61" spans="1:22" x14ac:dyDescent="0.25">
      <c r="N61" s="2"/>
      <c r="O61" s="2"/>
      <c r="P61" s="10"/>
      <c r="Q61" s="10"/>
    </row>
    <row r="62" spans="1:22" x14ac:dyDescent="0.25">
      <c r="N62" s="2"/>
      <c r="O62" s="2"/>
      <c r="P62" s="10"/>
      <c r="Q62" s="10"/>
    </row>
    <row r="63" spans="1:22" x14ac:dyDescent="0.25">
      <c r="N63" s="2"/>
      <c r="O63" s="2"/>
      <c r="P63" s="10"/>
      <c r="Q63" s="10"/>
    </row>
    <row r="64" spans="1:22" x14ac:dyDescent="0.25">
      <c r="B64" s="27"/>
      <c r="C64" s="27"/>
      <c r="N64" s="2"/>
      <c r="O64" s="2"/>
      <c r="P64" s="10"/>
      <c r="Q64" s="10"/>
    </row>
    <row r="65" spans="2:17" x14ac:dyDescent="0.25">
      <c r="B65" s="27"/>
      <c r="C65" s="27"/>
      <c r="N65" s="2"/>
      <c r="O65" s="2"/>
      <c r="P65" s="10"/>
      <c r="Q65" s="10"/>
    </row>
    <row r="66" spans="2:17" x14ac:dyDescent="0.25">
      <c r="B66" s="27"/>
      <c r="C66" s="27"/>
      <c r="N66" s="2"/>
      <c r="O66" s="2"/>
      <c r="P66" s="10"/>
      <c r="Q66" s="10"/>
    </row>
    <row r="67" spans="2:17" x14ac:dyDescent="0.25">
      <c r="B67" s="27"/>
      <c r="C67" s="27"/>
      <c r="N67" s="2"/>
      <c r="O67" s="2"/>
      <c r="P67" s="10"/>
      <c r="Q67" s="10"/>
    </row>
    <row r="68" spans="2:17" x14ac:dyDescent="0.25">
      <c r="B68" s="27"/>
      <c r="C68" s="27"/>
      <c r="N68" s="2"/>
      <c r="O68" s="2"/>
      <c r="P68" s="10"/>
      <c r="Q68" s="10"/>
    </row>
    <row r="69" spans="2:17" x14ac:dyDescent="0.25">
      <c r="B69" s="27"/>
      <c r="C69" s="27"/>
      <c r="N69" s="2"/>
      <c r="O69" s="2"/>
      <c r="P69" s="10"/>
      <c r="Q69" s="10"/>
    </row>
    <row r="70" spans="2:17" x14ac:dyDescent="0.25">
      <c r="B70" s="27"/>
      <c r="C70" s="27"/>
      <c r="N70" s="2"/>
      <c r="O70" s="2"/>
    </row>
    <row r="71" spans="2:17" x14ac:dyDescent="0.25">
      <c r="B71" s="27"/>
      <c r="C71" s="27"/>
      <c r="N71" s="2"/>
      <c r="O71" s="2"/>
    </row>
    <row r="72" spans="2:17" x14ac:dyDescent="0.25">
      <c r="B72" s="27"/>
      <c r="C72" s="27"/>
      <c r="N72" s="2"/>
      <c r="O72" s="2"/>
    </row>
    <row r="73" spans="2:17" x14ac:dyDescent="0.25">
      <c r="B73" s="27"/>
      <c r="C73" s="27"/>
    </row>
    <row r="74" spans="2:17" x14ac:dyDescent="0.25">
      <c r="B74" s="27"/>
      <c r="C74" s="27"/>
    </row>
    <row r="75" spans="2:17" x14ac:dyDescent="0.25">
      <c r="B75" s="27"/>
      <c r="C75" s="27"/>
    </row>
    <row r="76" spans="2:17" x14ac:dyDescent="0.25">
      <c r="B76" s="27"/>
      <c r="C76" s="27"/>
    </row>
    <row r="77" spans="2:17" x14ac:dyDescent="0.25">
      <c r="B77" s="27"/>
      <c r="C77" s="27"/>
    </row>
    <row r="78" spans="2:17" x14ac:dyDescent="0.25">
      <c r="B78" s="27"/>
      <c r="C78" s="27"/>
    </row>
    <row r="79" spans="2:17" x14ac:dyDescent="0.25">
      <c r="B79" s="27"/>
      <c r="C79" s="27"/>
    </row>
    <row r="80" spans="2:17" x14ac:dyDescent="0.25">
      <c r="B80" s="27"/>
      <c r="C80" s="27"/>
    </row>
  </sheetData>
  <sortState xmlns:xlrd2="http://schemas.microsoft.com/office/spreadsheetml/2017/richdata2" ref="A25:W30">
    <sortCondition ref="N25:N30"/>
  </sortState>
  <mergeCells count="4">
    <mergeCell ref="D60:G60"/>
    <mergeCell ref="I6:L6"/>
    <mergeCell ref="I5:L5"/>
    <mergeCell ref="P7:Y7"/>
  </mergeCells>
  <pageMargins left="0.25" right="0.25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заказ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Супаков Сергей</dc:creator>
  <cp:lastModifiedBy>Uaer4</cp:lastModifiedBy>
  <cp:lastPrinted>2024-07-25T10:24:37Z</cp:lastPrinted>
  <dcterms:created xsi:type="dcterms:W3CDTF">2022-04-04T13:38:25Z</dcterms:created>
  <dcterms:modified xsi:type="dcterms:W3CDTF">2025-10-24T07:11:02Z</dcterms:modified>
</cp:coreProperties>
</file>