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FBCD35A-AC12-4190-AEB6-525D9E2FC6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AA501" i="1" s="1"/>
  <c r="P488" i="1"/>
  <c r="X485" i="1"/>
  <c r="X484" i="1"/>
  <c r="BO483" i="1"/>
  <c r="BM483" i="1"/>
  <c r="Y483" i="1"/>
  <c r="Y485" i="1" s="1"/>
  <c r="P483" i="1"/>
  <c r="BP482" i="1"/>
  <c r="BO482" i="1"/>
  <c r="BN482" i="1"/>
  <c r="BM482" i="1"/>
  <c r="Z482" i="1"/>
  <c r="Y482" i="1"/>
  <c r="Y484" i="1" s="1"/>
  <c r="P482" i="1"/>
  <c r="X480" i="1"/>
  <c r="Y479" i="1"/>
  <c r="X479" i="1"/>
  <c r="BP478" i="1"/>
  <c r="BO478" i="1"/>
  <c r="BN478" i="1"/>
  <c r="BM478" i="1"/>
  <c r="Z478" i="1"/>
  <c r="Z479" i="1" s="1"/>
  <c r="Y478" i="1"/>
  <c r="Y480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Y475" i="1" s="1"/>
  <c r="P473" i="1"/>
  <c r="X471" i="1"/>
  <c r="X470" i="1"/>
  <c r="BO469" i="1"/>
  <c r="BM469" i="1"/>
  <c r="Y469" i="1"/>
  <c r="BP469" i="1" s="1"/>
  <c r="P469" i="1"/>
  <c r="BP468" i="1"/>
  <c r="BO468" i="1"/>
  <c r="BN468" i="1"/>
  <c r="BM468" i="1"/>
  <c r="Z468" i="1"/>
  <c r="Y468" i="1"/>
  <c r="P468" i="1"/>
  <c r="BO467" i="1"/>
  <c r="BM467" i="1"/>
  <c r="Y467" i="1"/>
  <c r="Y471" i="1" s="1"/>
  <c r="P467" i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Y465" i="1" s="1"/>
  <c r="P461" i="1"/>
  <c r="BP460" i="1"/>
  <c r="BO460" i="1"/>
  <c r="BN460" i="1"/>
  <c r="BM460" i="1"/>
  <c r="Z460" i="1"/>
  <c r="Y460" i="1"/>
  <c r="Z501" i="1" s="1"/>
  <c r="P460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Y455" i="1" s="1"/>
  <c r="P453" i="1"/>
  <c r="BP452" i="1"/>
  <c r="BO452" i="1"/>
  <c r="BN452" i="1"/>
  <c r="BM452" i="1"/>
  <c r="Z452" i="1"/>
  <c r="Y452" i="1"/>
  <c r="Y456" i="1" s="1"/>
  <c r="P452" i="1"/>
  <c r="X450" i="1"/>
  <c r="X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Y449" i="1" s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Y501" i="1" s="1"/>
  <c r="P422" i="1"/>
  <c r="X418" i="1"/>
  <c r="X417" i="1"/>
  <c r="BO416" i="1"/>
  <c r="BM416" i="1"/>
  <c r="Y416" i="1"/>
  <c r="Y417" i="1" s="1"/>
  <c r="P416" i="1"/>
  <c r="X413" i="1"/>
  <c r="X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J50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1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1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1" i="1" s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1" i="1" s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Z43" i="1" s="1"/>
  <c r="BN40" i="1"/>
  <c r="BP40" i="1"/>
  <c r="Z42" i="1"/>
  <c r="BN42" i="1"/>
  <c r="Y43" i="1"/>
  <c r="Z46" i="1"/>
  <c r="Z47" i="1" s="1"/>
  <c r="BN46" i="1"/>
  <c r="BP46" i="1"/>
  <c r="Y47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BP61" i="1"/>
  <c r="Z67" i="1"/>
  <c r="Z69" i="1" s="1"/>
  <c r="BN67" i="1"/>
  <c r="BP67" i="1"/>
  <c r="Z73" i="1"/>
  <c r="Z77" i="1" s="1"/>
  <c r="BN73" i="1"/>
  <c r="BP73" i="1"/>
  <c r="Z75" i="1"/>
  <c r="BN75" i="1"/>
  <c r="Z81" i="1"/>
  <c r="Z82" i="1" s="1"/>
  <c r="BN81" i="1"/>
  <c r="BP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Y97" i="1"/>
  <c r="F501" i="1"/>
  <c r="Z101" i="1"/>
  <c r="Z104" i="1" s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1" i="1"/>
  <c r="Y128" i="1"/>
  <c r="Z126" i="1"/>
  <c r="Z127" i="1" s="1"/>
  <c r="BN126" i="1"/>
  <c r="Y127" i="1"/>
  <c r="Y132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H9" i="1"/>
  <c r="Y24" i="1"/>
  <c r="Y44" i="1"/>
  <c r="Y57" i="1"/>
  <c r="Y90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8" i="1"/>
  <c r="Y167" i="1"/>
  <c r="BP158" i="1"/>
  <c r="BN158" i="1"/>
  <c r="Z158" i="1"/>
  <c r="BP162" i="1"/>
  <c r="BN162" i="1"/>
  <c r="Z162" i="1"/>
  <c r="H501" i="1"/>
  <c r="Y143" i="1"/>
  <c r="Z164" i="1"/>
  <c r="BN164" i="1"/>
  <c r="Z166" i="1"/>
  <c r="BN166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BN181" i="1"/>
  <c r="BP181" i="1"/>
  <c r="Y184" i="1"/>
  <c r="Y188" i="1"/>
  <c r="Y200" i="1"/>
  <c r="Y212" i="1"/>
  <c r="Y216" i="1"/>
  <c r="BP222" i="1"/>
  <c r="BN222" i="1"/>
  <c r="Z222" i="1"/>
  <c r="BP226" i="1"/>
  <c r="BN226" i="1"/>
  <c r="Z226" i="1"/>
  <c r="Y230" i="1"/>
  <c r="BP242" i="1"/>
  <c r="BN242" i="1"/>
  <c r="Z242" i="1"/>
  <c r="Z246" i="1" s="1"/>
  <c r="Y246" i="1"/>
  <c r="BP251" i="1"/>
  <c r="BN251" i="1"/>
  <c r="Z251" i="1"/>
  <c r="Y255" i="1"/>
  <c r="BP260" i="1"/>
  <c r="BN260" i="1"/>
  <c r="Z260" i="1"/>
  <c r="Z263" i="1" s="1"/>
  <c r="BP269" i="1"/>
  <c r="BN269" i="1"/>
  <c r="Z269" i="1"/>
  <c r="Y271" i="1"/>
  <c r="P501" i="1"/>
  <c r="Y277" i="1"/>
  <c r="BP274" i="1"/>
  <c r="BN274" i="1"/>
  <c r="Z274" i="1"/>
  <c r="Z276" i="1" s="1"/>
  <c r="BP292" i="1"/>
  <c r="BN292" i="1"/>
  <c r="Z292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BP329" i="1"/>
  <c r="BN329" i="1"/>
  <c r="Z329" i="1"/>
  <c r="Z331" i="1" s="1"/>
  <c r="BP344" i="1"/>
  <c r="BN344" i="1"/>
  <c r="Z344" i="1"/>
  <c r="Z350" i="1" s="1"/>
  <c r="BP348" i="1"/>
  <c r="BN348" i="1"/>
  <c r="Z348" i="1"/>
  <c r="BP369" i="1"/>
  <c r="BN369" i="1"/>
  <c r="Z369" i="1"/>
  <c r="Z370" i="1" s="1"/>
  <c r="Y371" i="1"/>
  <c r="Y376" i="1"/>
  <c r="BP373" i="1"/>
  <c r="BN373" i="1"/>
  <c r="Z373" i="1"/>
  <c r="Z375" i="1" s="1"/>
  <c r="BP387" i="1"/>
  <c r="BN387" i="1"/>
  <c r="Z387" i="1"/>
  <c r="BP391" i="1"/>
  <c r="BN391" i="1"/>
  <c r="Z391" i="1"/>
  <c r="Z182" i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Z211" i="1" s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01" i="1"/>
  <c r="Y231" i="1"/>
  <c r="BP220" i="1"/>
  <c r="BN220" i="1"/>
  <c r="Z220" i="1"/>
  <c r="BP224" i="1"/>
  <c r="BN224" i="1"/>
  <c r="Z224" i="1"/>
  <c r="BP228" i="1"/>
  <c r="BN228" i="1"/>
  <c r="Z228" i="1"/>
  <c r="Y247" i="1"/>
  <c r="BP244" i="1"/>
  <c r="BN244" i="1"/>
  <c r="Z244" i="1"/>
  <c r="BP253" i="1"/>
  <c r="BN253" i="1"/>
  <c r="Z253" i="1"/>
  <c r="Z255" i="1" s="1"/>
  <c r="BP262" i="1"/>
  <c r="BN262" i="1"/>
  <c r="Z262" i="1"/>
  <c r="Y264" i="1"/>
  <c r="O501" i="1"/>
  <c r="Y270" i="1"/>
  <c r="BP267" i="1"/>
  <c r="BN267" i="1"/>
  <c r="Z267" i="1"/>
  <c r="Z270" i="1" s="1"/>
  <c r="Y276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Z312" i="1" s="1"/>
  <c r="Y319" i="1"/>
  <c r="Y318" i="1"/>
  <c r="Z325" i="1"/>
  <c r="BP323" i="1"/>
  <c r="BN323" i="1"/>
  <c r="Z323" i="1"/>
  <c r="Y332" i="1"/>
  <c r="Y331" i="1"/>
  <c r="Z338" i="1"/>
  <c r="BP336" i="1"/>
  <c r="BN336" i="1"/>
  <c r="Z336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75" i="1"/>
  <c r="BP379" i="1"/>
  <c r="BN379" i="1"/>
  <c r="Z379" i="1"/>
  <c r="Z380" i="1" s="1"/>
  <c r="Y381" i="1"/>
  <c r="Y395" i="1"/>
  <c r="V501" i="1"/>
  <c r="Y396" i="1"/>
  <c r="BP385" i="1"/>
  <c r="BN385" i="1"/>
  <c r="Z385" i="1"/>
  <c r="BP389" i="1"/>
  <c r="BN389" i="1"/>
  <c r="Z389" i="1"/>
  <c r="BP393" i="1"/>
  <c r="BN393" i="1"/>
  <c r="Z393" i="1"/>
  <c r="BP409" i="1"/>
  <c r="BN409" i="1"/>
  <c r="Z409" i="1"/>
  <c r="Z412" i="1" s="1"/>
  <c r="Y413" i="1"/>
  <c r="L501" i="1"/>
  <c r="Y256" i="1"/>
  <c r="M501" i="1"/>
  <c r="Y263" i="1"/>
  <c r="Y286" i="1"/>
  <c r="R501" i="1"/>
  <c r="Y295" i="1"/>
  <c r="S501" i="1"/>
  <c r="Y339" i="1"/>
  <c r="T501" i="1"/>
  <c r="Y351" i="1"/>
  <c r="U501" i="1"/>
  <c r="Y370" i="1"/>
  <c r="BP394" i="1"/>
  <c r="BN394" i="1"/>
  <c r="Z394" i="1"/>
  <c r="Y401" i="1"/>
  <c r="BP398" i="1"/>
  <c r="BN398" i="1"/>
  <c r="Z398" i="1"/>
  <c r="Z400" i="1" s="1"/>
  <c r="W501" i="1"/>
  <c r="Y412" i="1"/>
  <c r="Z455" i="1"/>
  <c r="Y418" i="1"/>
  <c r="Y434" i="1"/>
  <c r="Y440" i="1"/>
  <c r="Y450" i="1"/>
  <c r="Z453" i="1"/>
  <c r="BN453" i="1"/>
  <c r="BP453" i="1"/>
  <c r="Z461" i="1"/>
  <c r="Z464" i="1" s="1"/>
  <c r="BN461" i="1"/>
  <c r="BP461" i="1"/>
  <c r="Z463" i="1"/>
  <c r="BN463" i="1"/>
  <c r="Y464" i="1"/>
  <c r="Z467" i="1"/>
  <c r="Z470" i="1" s="1"/>
  <c r="BN467" i="1"/>
  <c r="BP467" i="1"/>
  <c r="Z469" i="1"/>
  <c r="BN469" i="1"/>
  <c r="Y470" i="1"/>
  <c r="Z473" i="1"/>
  <c r="Z475" i="1" s="1"/>
  <c r="BN473" i="1"/>
  <c r="BP473" i="1"/>
  <c r="Y476" i="1"/>
  <c r="Z483" i="1"/>
  <c r="Z484" i="1" s="1"/>
  <c r="BN483" i="1"/>
  <c r="BP483" i="1"/>
  <c r="Z488" i="1"/>
  <c r="Z489" i="1" s="1"/>
  <c r="BN488" i="1"/>
  <c r="BP488" i="1"/>
  <c r="Y489" i="1"/>
  <c r="X501" i="1"/>
  <c r="Y406" i="1"/>
  <c r="Z411" i="1"/>
  <c r="BN411" i="1"/>
  <c r="Z416" i="1"/>
  <c r="Z417" i="1" s="1"/>
  <c r="BN416" i="1"/>
  <c r="BP416" i="1"/>
  <c r="Z422" i="1"/>
  <c r="Z434" i="1" s="1"/>
  <c r="BN422" i="1"/>
  <c r="BP422" i="1"/>
  <c r="Z424" i="1"/>
  <c r="BN424" i="1"/>
  <c r="Z426" i="1"/>
  <c r="BN426" i="1"/>
  <c r="Z428" i="1"/>
  <c r="BN428" i="1"/>
  <c r="Z430" i="1"/>
  <c r="BN430" i="1"/>
  <c r="Z432" i="1"/>
  <c r="BN432" i="1"/>
  <c r="Y435" i="1"/>
  <c r="Z438" i="1"/>
  <c r="Z440" i="1" s="1"/>
  <c r="BN438" i="1"/>
  <c r="Z444" i="1"/>
  <c r="Z449" i="1" s="1"/>
  <c r="BN444" i="1"/>
  <c r="Z446" i="1"/>
  <c r="BN446" i="1"/>
  <c r="Z448" i="1"/>
  <c r="BN448" i="1"/>
  <c r="Y490" i="1"/>
  <c r="Z395" i="1" l="1"/>
  <c r="Z230" i="1"/>
  <c r="Z183" i="1"/>
  <c r="Z167" i="1"/>
  <c r="Y491" i="1"/>
  <c r="Z149" i="1"/>
  <c r="Y493" i="1"/>
  <c r="Z117" i="1"/>
  <c r="Z110" i="1"/>
  <c r="Z496" i="1" s="1"/>
  <c r="Y495" i="1"/>
  <c r="Y492" i="1"/>
  <c r="Y494" i="1" l="1"/>
</calcChain>
</file>

<file path=xl/sharedStrings.xml><?xml version="1.0" encoding="utf-8"?>
<sst xmlns="http://schemas.openxmlformats.org/spreadsheetml/2006/main" count="2329" uniqueCount="767">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</sst>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customHeight="1" x14ac:dyDescent="0.25">
      <c r="A98" s="563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5</v>
      </c>
      <c r="Y158" s="544">
        <f t="shared" ref="Y158:Y166" si="5">IFERROR(IF(X158="",0,CEILING((X158/$H158),1)*$H158),"")</f>
        <v>8.4</v>
      </c>
      <c r="Z158" s="36">
        <f>IFERROR(IF(Y158=0,"",ROUNDUP(Y158/H158,0)*0.00902),"")</f>
        <v>1.804E-2</v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5.3214285714285703</v>
      </c>
      <c r="BN158" s="64">
        <f t="shared" ref="BN158:BN166" si="7">IFERROR(Y158*I158/H158,"0")</f>
        <v>8.94</v>
      </c>
      <c r="BO158" s="64">
        <f t="shared" ref="BO158:BO166" si="8">IFERROR(1/J158*(X158/H158),"0")</f>
        <v>9.0187590187590181E-3</v>
      </c>
      <c r="BP158" s="64">
        <f t="shared" ref="BP158:BP166" si="9">IFERROR(1/J158*(Y158/H158),"0")</f>
        <v>1.5151515151515152E-2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5</v>
      </c>
      <c r="Y159" s="544">
        <f t="shared" si="5"/>
        <v>8.4</v>
      </c>
      <c r="Z159" s="36">
        <f>IFERROR(IF(Y159=0,"",ROUNDUP(Y159/H159,0)*0.00902),"")</f>
        <v>1.804E-2</v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5.3214285714285703</v>
      </c>
      <c r="BN159" s="64">
        <f t="shared" si="7"/>
        <v>8.94</v>
      </c>
      <c r="BO159" s="64">
        <f t="shared" si="8"/>
        <v>9.0187590187590181E-3</v>
      </c>
      <c r="BP159" s="64">
        <f t="shared" si="9"/>
        <v>1.5151515151515152E-2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5</v>
      </c>
      <c r="Y160" s="544">
        <f t="shared" si="5"/>
        <v>8.4</v>
      </c>
      <c r="Z160" s="36">
        <f>IFERROR(IF(Y160=0,"",ROUNDUP(Y160/H160,0)*0.00902),"")</f>
        <v>1.804E-2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5.25</v>
      </c>
      <c r="BN160" s="64">
        <f t="shared" si="7"/>
        <v>8.82</v>
      </c>
      <c r="BO160" s="64">
        <f t="shared" si="8"/>
        <v>9.0187590187590181E-3</v>
      </c>
      <c r="BP160" s="64">
        <f t="shared" si="9"/>
        <v>1.5151515151515152E-2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3.5714285714285712</v>
      </c>
      <c r="Y167" s="545">
        <f>IFERROR(Y158/H158,"0")+IFERROR(Y159/H159,"0")+IFERROR(Y160/H160,"0")+IFERROR(Y161/H161,"0")+IFERROR(Y162/H162,"0")+IFERROR(Y163/H163,"0")+IFERROR(Y164/H164,"0")+IFERROR(Y165/H165,"0")+IFERROR(Y166/H166,"0")</f>
        <v>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5.4120000000000001E-2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15</v>
      </c>
      <c r="Y168" s="545">
        <f>IFERROR(SUM(Y158:Y166),"0")</f>
        <v>25.200000000000003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5</v>
      </c>
      <c r="Y191" s="544">
        <f t="shared" ref="Y191:Y198" si="10">IFERROR(IF(X191="",0,CEILING((X191/$H191),1)*$H191),"")</f>
        <v>5.4</v>
      </c>
      <c r="Z191" s="36">
        <f>IFERROR(IF(Y191=0,"",ROUNDUP(Y191/H191,0)*0.00902),"")</f>
        <v>9.0200000000000002E-3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5.1944444444444446</v>
      </c>
      <c r="BN191" s="64">
        <f t="shared" ref="BN191:BN198" si="12">IFERROR(Y191*I191/H191,"0")</f>
        <v>5.61</v>
      </c>
      <c r="BO191" s="64">
        <f t="shared" ref="BO191:BO198" si="13">IFERROR(1/J191*(X191/H191),"0")</f>
        <v>7.0145903479236806E-3</v>
      </c>
      <c r="BP191" s="64">
        <f t="shared" ref="BP191:BP198" si="14">IFERROR(1/J191*(Y191/H191),"0")</f>
        <v>7.575757575757576E-3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5</v>
      </c>
      <c r="Y192" s="544">
        <f t="shared" si="10"/>
        <v>5.4</v>
      </c>
      <c r="Z192" s="36">
        <f>IFERROR(IF(Y192=0,"",ROUNDUP(Y192/H192,0)*0.00902),"")</f>
        <v>9.0200000000000002E-3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5.1944444444444446</v>
      </c>
      <c r="BN192" s="64">
        <f t="shared" si="12"/>
        <v>5.61</v>
      </c>
      <c r="BO192" s="64">
        <f t="shared" si="13"/>
        <v>7.0145903479236806E-3</v>
      </c>
      <c r="BP192" s="64">
        <f t="shared" si="14"/>
        <v>7.575757575757576E-3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5</v>
      </c>
      <c r="Y193" s="544">
        <f t="shared" si="10"/>
        <v>5.4</v>
      </c>
      <c r="Z193" s="36">
        <f>IFERROR(IF(Y193=0,"",ROUNDUP(Y193/H193,0)*0.00902),"")</f>
        <v>9.0200000000000002E-3</v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5.1944444444444446</v>
      </c>
      <c r="BN193" s="64">
        <f t="shared" si="12"/>
        <v>5.61</v>
      </c>
      <c r="BO193" s="64">
        <f t="shared" si="13"/>
        <v>7.0145903479236806E-3</v>
      </c>
      <c r="BP193" s="64">
        <f t="shared" si="14"/>
        <v>7.575757575757576E-3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5</v>
      </c>
      <c r="Y194" s="544">
        <f t="shared" si="10"/>
        <v>5.4</v>
      </c>
      <c r="Z194" s="36">
        <f>IFERROR(IF(Y194=0,"",ROUNDUP(Y194/H194,0)*0.00902),"")</f>
        <v>9.0200000000000002E-3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5.1944444444444446</v>
      </c>
      <c r="BN194" s="64">
        <f t="shared" si="12"/>
        <v>5.61</v>
      </c>
      <c r="BO194" s="64">
        <f t="shared" si="13"/>
        <v>7.0145903479236806E-3</v>
      </c>
      <c r="BP194" s="64">
        <f t="shared" si="14"/>
        <v>7.575757575757576E-3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3.7037037037037033</v>
      </c>
      <c r="Y199" s="545">
        <f>IFERROR(Y191/H191,"0")+IFERROR(Y192/H192,"0")+IFERROR(Y193/H193,"0")+IFERROR(Y194/H194,"0")+IFERROR(Y195/H195,"0")+IFERROR(Y196/H196,"0")+IFERROR(Y197/H197,"0")+IFERROR(Y198/H198,"0")</f>
        <v>4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3.6080000000000001E-2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20</v>
      </c>
      <c r="Y200" s="545">
        <f>IFERROR(SUM(Y191:Y198),"0")</f>
        <v>21.6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0</v>
      </c>
      <c r="Y211" s="545">
        <f>IFERROR(Y202/H202,"0")+IFERROR(Y203/H203,"0")+IFERROR(Y204/H204,"0")+IFERROR(Y205/H205,"0")+IFERROR(Y206/H206,"0")+IFERROR(Y207/H207,"0")+IFERROR(Y208/H208,"0")+IFERROR(Y209/H209,"0")+IFERROR(Y210/H210,"0")</f>
        <v>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0</v>
      </c>
      <c r="Y212" s="545">
        <f>IFERROR(SUM(Y202:Y210),"0")</f>
        <v>0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106</v>
      </c>
      <c r="AK311" s="68">
        <v>37.799999999999997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0</v>
      </c>
      <c r="Y318" s="545">
        <f>IFERROR(Y315/H315,"0")+IFERROR(Y316/H316,"0")+IFERROR(Y317/H317,"0")</f>
        <v>0</v>
      </c>
      <c r="Z318" s="545">
        <f>IFERROR(IF(Z315="",0,Z315),"0")+IFERROR(IF(Z316="",0,Z316),"0")+IFERROR(IF(Z317="",0,Z317),"0")</f>
        <v>0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0</v>
      </c>
      <c r="Y319" s="545">
        <f>IFERROR(SUM(Y315:Y317),"0")</f>
        <v>0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15</v>
      </c>
      <c r="Y343" s="544">
        <f t="shared" ref="Y343:Y349" si="32">IFERROR(IF(X343="",0,CEILING((X343/$H343),1)*$H343),"")</f>
        <v>15</v>
      </c>
      <c r="Z343" s="36">
        <f>IFERROR(IF(Y343=0,"",ROUNDUP(Y343/H343,0)*0.02175),"")</f>
        <v>2.1749999999999999E-2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15.48</v>
      </c>
      <c r="BN343" s="64">
        <f t="shared" ref="BN343:BN349" si="34">IFERROR(Y343*I343/H343,"0")</f>
        <v>15.48</v>
      </c>
      <c r="BO343" s="64">
        <f t="shared" ref="BO343:BO349" si="35">IFERROR(1/J343*(X343/H343),"0")</f>
        <v>2.0833333333333332E-2</v>
      </c>
      <c r="BP343" s="64">
        <f t="shared" ref="BP343:BP349" si="36">IFERROR(1/J343*(Y343/H343),"0")</f>
        <v>2.0833333333333332E-2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15</v>
      </c>
      <c r="Y344" s="544">
        <f t="shared" si="32"/>
        <v>15</v>
      </c>
      <c r="Z344" s="36">
        <f>IFERROR(IF(Y344=0,"",ROUNDUP(Y344/H344,0)*0.02175),"")</f>
        <v>2.1749999999999999E-2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15.48</v>
      </c>
      <c r="BN344" s="64">
        <f t="shared" si="34"/>
        <v>15.48</v>
      </c>
      <c r="BO344" s="64">
        <f t="shared" si="35"/>
        <v>2.0833333333333332E-2</v>
      </c>
      <c r="BP344" s="64">
        <f t="shared" si="36"/>
        <v>2.0833333333333332E-2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15</v>
      </c>
      <c r="Y345" s="544">
        <f t="shared" si="32"/>
        <v>15</v>
      </c>
      <c r="Z345" s="36">
        <f>IFERROR(IF(Y345=0,"",ROUNDUP(Y345/H345,0)*0.02175),"")</f>
        <v>2.1749999999999999E-2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15.48</v>
      </c>
      <c r="BN345" s="64">
        <f t="shared" si="34"/>
        <v>15.48</v>
      </c>
      <c r="BO345" s="64">
        <f t="shared" si="35"/>
        <v>2.0833333333333332E-2</v>
      </c>
      <c r="BP345" s="64">
        <f t="shared" si="36"/>
        <v>2.0833333333333332E-2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3</v>
      </c>
      <c r="Y350" s="545">
        <f>IFERROR(Y343/H343,"0")+IFERROR(Y344/H344,"0")+IFERROR(Y345/H345,"0")+IFERROR(Y346/H346,"0")+IFERROR(Y347/H347,"0")+IFERROR(Y348/H348,"0")+IFERROR(Y349/H349,"0")</f>
        <v>3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6.5250000000000002E-2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45</v>
      </c>
      <c r="Y351" s="545">
        <f>IFERROR(SUM(Y343:Y349),"0")</f>
        <v>45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15</v>
      </c>
      <c r="Y353" s="544">
        <f>IFERROR(IF(X353="",0,CEILING((X353/$H353),1)*$H353),"")</f>
        <v>15</v>
      </c>
      <c r="Z353" s="36">
        <f>IFERROR(IF(Y353=0,"",ROUNDUP(Y353/H353,0)*0.02175),"")</f>
        <v>2.1749999999999999E-2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15.48</v>
      </c>
      <c r="BN353" s="64">
        <f>IFERROR(Y353*I353/H353,"0")</f>
        <v>15.48</v>
      </c>
      <c r="BO353" s="64">
        <f>IFERROR(1/J353*(X353/H353),"0")</f>
        <v>2.0833333333333332E-2</v>
      </c>
      <c r="BP353" s="64">
        <f>IFERROR(1/J353*(Y353/H353),"0")</f>
        <v>2.0833333333333332E-2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1</v>
      </c>
      <c r="Y355" s="545">
        <f>IFERROR(Y353/H353,"0")+IFERROR(Y354/H354,"0")</f>
        <v>1</v>
      </c>
      <c r="Z355" s="545">
        <f>IFERROR(IF(Z353="",0,Z353),"0")+IFERROR(IF(Z354="",0,Z354),"0")</f>
        <v>2.1749999999999999E-2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15</v>
      </c>
      <c r="Y356" s="545">
        <f>IFERROR(SUM(Y353:Y354),"0")</f>
        <v>15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5</v>
      </c>
      <c r="Y385" s="544">
        <f t="shared" ref="Y385:Y394" si="37">IFERROR(IF(X385="",0,CEILING((X385/$H385),1)*$H385),"")</f>
        <v>5.4</v>
      </c>
      <c r="Z385" s="36">
        <f>IFERROR(IF(Y385=0,"",ROUNDUP(Y385/H385,0)*0.00902),"")</f>
        <v>9.0200000000000002E-3</v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5.1944444444444446</v>
      </c>
      <c r="BN385" s="64">
        <f t="shared" ref="BN385:BN394" si="39">IFERROR(Y385*I385/H385,"0")</f>
        <v>5.61</v>
      </c>
      <c r="BO385" s="64">
        <f t="shared" ref="BO385:BO394" si="40">IFERROR(1/J385*(X385/H385),"0")</f>
        <v>7.0145903479236806E-3</v>
      </c>
      <c r="BP385" s="64">
        <f t="shared" ref="BP385:BP394" si="41">IFERROR(1/J385*(Y385/H385),"0")</f>
        <v>7.575757575757576E-3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5</v>
      </c>
      <c r="Y387" s="544">
        <f t="shared" si="37"/>
        <v>5.4</v>
      </c>
      <c r="Z387" s="36">
        <f>IFERROR(IF(Y387=0,"",ROUNDUP(Y387/H387,0)*0.00902),"")</f>
        <v>9.0200000000000002E-3</v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5.1944444444444446</v>
      </c>
      <c r="BN387" s="64">
        <f t="shared" si="39"/>
        <v>5.61</v>
      </c>
      <c r="BO387" s="64">
        <f t="shared" si="40"/>
        <v>7.0145903479236806E-3</v>
      </c>
      <c r="BP387" s="64">
        <f t="shared" si="41"/>
        <v>7.575757575757576E-3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5</v>
      </c>
      <c r="Y388" s="544">
        <f t="shared" si="37"/>
        <v>5.4</v>
      </c>
      <c r="Z388" s="36">
        <f>IFERROR(IF(Y388=0,"",ROUNDUP(Y388/H388,0)*0.00902),"")</f>
        <v>9.0200000000000002E-3</v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5.1944444444444446</v>
      </c>
      <c r="BN388" s="64">
        <f t="shared" si="39"/>
        <v>5.61</v>
      </c>
      <c r="BO388" s="64">
        <f t="shared" si="40"/>
        <v>7.0145903479236806E-3</v>
      </c>
      <c r="BP388" s="64">
        <f t="shared" si="41"/>
        <v>7.575757575757576E-3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265</v>
      </c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2.7777777777777777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3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2.7060000000000001E-2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15</v>
      </c>
      <c r="Y396" s="545">
        <f>IFERROR(SUM(Y385:Y394),"0")</f>
        <v>16.200000000000003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110</v>
      </c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5</v>
      </c>
      <c r="Y408" s="544">
        <f>IFERROR(IF(X408="",0,CEILING((X408/$H408),1)*$H408),"")</f>
        <v>5.4</v>
      </c>
      <c r="Z408" s="36">
        <f>IFERROR(IF(Y408=0,"",ROUNDUP(Y408/H408,0)*0.00902),"")</f>
        <v>9.0200000000000002E-3</v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5.1944444444444446</v>
      </c>
      <c r="BN408" s="64">
        <f>IFERROR(Y408*I408/H408,"0")</f>
        <v>5.61</v>
      </c>
      <c r="BO408" s="64">
        <f>IFERROR(1/J408*(X408/H408),"0")</f>
        <v>7.0145903479236806E-3</v>
      </c>
      <c r="BP408" s="64">
        <f>IFERROR(1/J408*(Y408/H408),"0")</f>
        <v>7.575757575757576E-3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0.92592592592592582</v>
      </c>
      <c r="Y412" s="545">
        <f>IFERROR(Y408/H408,"0")+IFERROR(Y409/H409,"0")+IFERROR(Y410/H410,"0")+IFERROR(Y411/H411,"0")</f>
        <v>1</v>
      </c>
      <c r="Z412" s="545">
        <f>IFERROR(IF(Z408="",0,Z408),"0")+IFERROR(IF(Z409="",0,Z409),"0")+IFERROR(IF(Z410="",0,Z410),"0")+IFERROR(IF(Z411="",0,Z411),"0")</f>
        <v>9.0200000000000002E-3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5</v>
      </c>
      <c r="Y413" s="545">
        <f>IFERROR(SUM(Y408:Y411),"0")</f>
        <v>5.4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 t="s">
        <v>110</v>
      </c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 t="s">
        <v>106</v>
      </c>
      <c r="AK433" s="68">
        <v>57.6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0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0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0</v>
      </c>
      <c r="Y435" s="545">
        <f>IFERROR(SUM(Y422:Y433),"0")</f>
        <v>0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0</v>
      </c>
      <c r="Y440" s="545">
        <f>IFERROR(Y437/H437,"0")+IFERROR(Y438/H438,"0")+IFERROR(Y439/H439,"0")</f>
        <v>0</v>
      </c>
      <c r="Z440" s="545">
        <f>IFERROR(IF(Z437="",0,Z437),"0")+IFERROR(IF(Z438="",0,Z438),"0")+IFERROR(IF(Z439="",0,Z439),"0")</f>
        <v>0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0</v>
      </c>
      <c r="Y441" s="545">
        <f>IFERROR(SUM(Y437:Y439),"0")</f>
        <v>0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ref="Y443:Y448" si="49"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0</v>
      </c>
      <c r="BN443" s="64">
        <f t="shared" ref="BN443:BN448" si="51">IFERROR(Y443*I443/H443,"0")</f>
        <v>0</v>
      </c>
      <c r="BO443" s="64">
        <f t="shared" ref="BO443:BO448" si="52">IFERROR(1/J443*(X443/H443),"0")</f>
        <v>0</v>
      </c>
      <c r="BP443" s="64">
        <f t="shared" ref="BP443:BP448" si="53">IFERROR(1/J443*(Y443/H443),"0")</f>
        <v>0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0</v>
      </c>
      <c r="Y449" s="545">
        <f>IFERROR(Y443/H443,"0")+IFERROR(Y444/H444,"0")+IFERROR(Y445/H445,"0")+IFERROR(Y446/H446,"0")+IFERROR(Y447/H447,"0")+IFERROR(Y448/H448,"0")</f>
        <v>0</v>
      </c>
      <c r="Z449" s="545">
        <f>IFERROR(IF(Z443="",0,Z443),"0")+IFERROR(IF(Z444="",0,Z444),"0")+IFERROR(IF(Z445="",0,Z445),"0")+IFERROR(IF(Z446="",0,Z446),"0")+IFERROR(IF(Z447="",0,Z447),"0")+IFERROR(IF(Z448="",0,Z448),"0")</f>
        <v>0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0</v>
      </c>
      <c r="Y450" s="545">
        <f>IFERROR(SUM(Y443:Y448),"0")</f>
        <v>0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110</v>
      </c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110</v>
      </c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115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128.4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119.3684126984127</v>
      </c>
      <c r="Y492" s="545">
        <f>IFERROR(SUM(BN22:BN488),"0")</f>
        <v>133.50000000000003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1</v>
      </c>
      <c r="Y493" s="38">
        <f>ROUNDUP(SUM(BP22:BP488),0)</f>
        <v>1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144.3684126984127</v>
      </c>
      <c r="Y494" s="545">
        <f>GrossWeightTotalR+PalletQtyTotalR*25</f>
        <v>158.50000000000003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14.97883597883598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18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0.21328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192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46">
        <f>IFERROR(Y86*1,"0")+IFERROR(Y87*1,"0")+IFERROR(Y88*1,"0")+IFERROR(Y92*1,"0")+IFERROR(Y93*1,"0")+IFERROR(Y94*1,"0")+IFERROR(Y95*1,"0")</f>
        <v>0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25.200000000000003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21.6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60</v>
      </c>
      <c r="U501" s="46">
        <f>IFERROR(Y368*1,"0")+IFERROR(Y369*1,"0")+IFERROR(Y373*1,"0")+IFERROR(Y374*1,"0")+IFERROR(Y378*1,"0")+IFERROR(Y379*1,"0")</f>
        <v>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16.200000000000003</v>
      </c>
      <c r="W501" s="46">
        <f>IFERROR(Y404*1,"0")+IFERROR(Y408*1,"0")+IFERROR(Y409*1,"0")+IFERROR(Y410*1,"0")+IFERROR(Y411*1,"0")</f>
        <v>5.4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0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8 X301 X307 X311 X315:X317 X323:X324 X328 X330 X335:X337 X343:X346 X353 X359 X368 X373 X378:X379 X385 X388 X393 X408 X422:X424 X427 X433 X437 X439 X443:X445 X462 X473:X474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2025-10-24T07:18:50Z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