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FC17DA-8253-488E-9E92-67260CC26C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AA501" i="1" s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Y475" i="1" s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Y471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X435" i="1"/>
  <c r="X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Y417" i="1" s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8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J50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1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1" i="1" s="1"/>
  <c r="X23" i="1"/>
  <c r="BO22" i="1"/>
  <c r="X493" i="1" s="1"/>
  <c r="BM22" i="1"/>
  <c r="Y22" i="1"/>
  <c r="B501" i="1" s="1"/>
  <c r="P22" i="1"/>
  <c r="H10" i="1"/>
  <c r="A9" i="1"/>
  <c r="A10" i="1" s="1"/>
  <c r="D7" i="1"/>
  <c r="Q6" i="1"/>
  <c r="P2" i="1"/>
  <c r="BP80" i="1" l="1"/>
  <c r="BN80" i="1"/>
  <c r="BP100" i="1"/>
  <c r="BN100" i="1"/>
  <c r="Z100" i="1"/>
  <c r="BP141" i="1"/>
  <c r="BN141" i="1"/>
  <c r="Z141" i="1"/>
  <c r="BP191" i="1"/>
  <c r="BN191" i="1"/>
  <c r="Z191" i="1"/>
  <c r="BP215" i="1"/>
  <c r="BN215" i="1"/>
  <c r="Z215" i="1"/>
  <c r="BP245" i="1"/>
  <c r="BN245" i="1"/>
  <c r="Z24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22" i="1"/>
  <c r="BN322" i="1"/>
  <c r="Z322" i="1"/>
  <c r="BP347" i="1"/>
  <c r="BN347" i="1"/>
  <c r="Z347" i="1"/>
  <c r="BP390" i="1"/>
  <c r="BN390" i="1"/>
  <c r="Z390" i="1"/>
  <c r="BP431" i="1"/>
  <c r="BN431" i="1"/>
  <c r="Z431" i="1"/>
  <c r="BP454" i="1"/>
  <c r="BN454" i="1"/>
  <c r="Z454" i="1"/>
  <c r="X495" i="1"/>
  <c r="Z29" i="1"/>
  <c r="BN29" i="1"/>
  <c r="Z56" i="1"/>
  <c r="BN56" i="1"/>
  <c r="Z68" i="1"/>
  <c r="BN68" i="1"/>
  <c r="Y78" i="1"/>
  <c r="Z80" i="1"/>
  <c r="BP116" i="1"/>
  <c r="BN116" i="1"/>
  <c r="Z116" i="1"/>
  <c r="BP163" i="1"/>
  <c r="BN163" i="1"/>
  <c r="Z163" i="1"/>
  <c r="BP203" i="1"/>
  <c r="BN203" i="1"/>
  <c r="Z203" i="1"/>
  <c r="BP227" i="1"/>
  <c r="BN227" i="1"/>
  <c r="Z227" i="1"/>
  <c r="BP259" i="1"/>
  <c r="BN259" i="1"/>
  <c r="Z259" i="1"/>
  <c r="BP299" i="1"/>
  <c r="BN299" i="1"/>
  <c r="Z299" i="1"/>
  <c r="BP321" i="1"/>
  <c r="BN321" i="1"/>
  <c r="Z321" i="1"/>
  <c r="BP337" i="1"/>
  <c r="BN337" i="1"/>
  <c r="Z337" i="1"/>
  <c r="BP374" i="1"/>
  <c r="BN374" i="1"/>
  <c r="Z374" i="1"/>
  <c r="BP423" i="1"/>
  <c r="BN423" i="1"/>
  <c r="Z423" i="1"/>
  <c r="BP443" i="1"/>
  <c r="BN443" i="1"/>
  <c r="Z443" i="1"/>
  <c r="BP474" i="1"/>
  <c r="BN474" i="1"/>
  <c r="Z474" i="1"/>
  <c r="Y83" i="1"/>
  <c r="E501" i="1"/>
  <c r="Y105" i="1"/>
  <c r="BP114" i="1"/>
  <c r="BN114" i="1"/>
  <c r="Z114" i="1"/>
  <c r="BP136" i="1"/>
  <c r="BN136" i="1"/>
  <c r="Z136" i="1"/>
  <c r="BP161" i="1"/>
  <c r="BN161" i="1"/>
  <c r="Z161" i="1"/>
  <c r="BP187" i="1"/>
  <c r="BN187" i="1"/>
  <c r="Z187" i="1"/>
  <c r="X492" i="1"/>
  <c r="X494" i="1" s="1"/>
  <c r="Z27" i="1"/>
  <c r="BN27" i="1"/>
  <c r="Z41" i="1"/>
  <c r="BN41" i="1"/>
  <c r="D501" i="1"/>
  <c r="Z54" i="1"/>
  <c r="BN54" i="1"/>
  <c r="Z60" i="1"/>
  <c r="BN60" i="1"/>
  <c r="BP60" i="1"/>
  <c r="Y63" i="1"/>
  <c r="Z66" i="1"/>
  <c r="BN66" i="1"/>
  <c r="BP66" i="1"/>
  <c r="Y69" i="1"/>
  <c r="Z72" i="1"/>
  <c r="BN72" i="1"/>
  <c r="BP72" i="1"/>
  <c r="Y77" i="1"/>
  <c r="Z76" i="1"/>
  <c r="BN76" i="1"/>
  <c r="Y82" i="1"/>
  <c r="Z87" i="1"/>
  <c r="BN87" i="1"/>
  <c r="Y96" i="1"/>
  <c r="Z95" i="1"/>
  <c r="BN95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Y111" i="1"/>
  <c r="Y174" i="1"/>
  <c r="Y199" i="1"/>
  <c r="Z193" i="1"/>
  <c r="BN193" i="1"/>
  <c r="Z197" i="1"/>
  <c r="BN197" i="1"/>
  <c r="Y211" i="1"/>
  <c r="Z205" i="1"/>
  <c r="BN205" i="1"/>
  <c r="Z209" i="1"/>
  <c r="BN209" i="1"/>
  <c r="Z221" i="1"/>
  <c r="BN221" i="1"/>
  <c r="Z225" i="1"/>
  <c r="BN225" i="1"/>
  <c r="Z229" i="1"/>
  <c r="BN229" i="1"/>
  <c r="Z243" i="1"/>
  <c r="BN243" i="1"/>
  <c r="Z250" i="1"/>
  <c r="BN250" i="1"/>
  <c r="Z254" i="1"/>
  <c r="BN254" i="1"/>
  <c r="Z261" i="1"/>
  <c r="BN261" i="1"/>
  <c r="Z275" i="1"/>
  <c r="BN275" i="1"/>
  <c r="Z291" i="1"/>
  <c r="BN291" i="1"/>
  <c r="Z297" i="1"/>
  <c r="BN297" i="1"/>
  <c r="BP297" i="1"/>
  <c r="Z301" i="1"/>
  <c r="BN301" i="1"/>
  <c r="Z307" i="1"/>
  <c r="BN307" i="1"/>
  <c r="BP311" i="1"/>
  <c r="BN311" i="1"/>
  <c r="Z311" i="1"/>
  <c r="BP324" i="1"/>
  <c r="BN324" i="1"/>
  <c r="Z324" i="1"/>
  <c r="BP328" i="1"/>
  <c r="BN328" i="1"/>
  <c r="Z328" i="1"/>
  <c r="BP345" i="1"/>
  <c r="BN345" i="1"/>
  <c r="Z345" i="1"/>
  <c r="BP359" i="1"/>
  <c r="BN359" i="1"/>
  <c r="Z359" i="1"/>
  <c r="Y365" i="1"/>
  <c r="Y364" i="1"/>
  <c r="BP363" i="1"/>
  <c r="BN363" i="1"/>
  <c r="Z363" i="1"/>
  <c r="Z364" i="1" s="1"/>
  <c r="BP368" i="1"/>
  <c r="BN368" i="1"/>
  <c r="Z368" i="1"/>
  <c r="BP388" i="1"/>
  <c r="BN388" i="1"/>
  <c r="Z388" i="1"/>
  <c r="BP410" i="1"/>
  <c r="BN410" i="1"/>
  <c r="Z410" i="1"/>
  <c r="BP429" i="1"/>
  <c r="BN429" i="1"/>
  <c r="Z429" i="1"/>
  <c r="BP439" i="1"/>
  <c r="BN439" i="1"/>
  <c r="Z439" i="1"/>
  <c r="Y456" i="1"/>
  <c r="BP452" i="1"/>
  <c r="BN452" i="1"/>
  <c r="Z452" i="1"/>
  <c r="BP468" i="1"/>
  <c r="BN468" i="1"/>
  <c r="Z468" i="1"/>
  <c r="BP317" i="1"/>
  <c r="BN317" i="1"/>
  <c r="Z317" i="1"/>
  <c r="BP335" i="1"/>
  <c r="BN335" i="1"/>
  <c r="Z335" i="1"/>
  <c r="BP349" i="1"/>
  <c r="BN349" i="1"/>
  <c r="Z349" i="1"/>
  <c r="Y380" i="1"/>
  <c r="BP378" i="1"/>
  <c r="BN378" i="1"/>
  <c r="Z378" i="1"/>
  <c r="BP392" i="1"/>
  <c r="BN392" i="1"/>
  <c r="Z392" i="1"/>
  <c r="BP425" i="1"/>
  <c r="BN425" i="1"/>
  <c r="Z425" i="1"/>
  <c r="BP433" i="1"/>
  <c r="BN433" i="1"/>
  <c r="Z433" i="1"/>
  <c r="BP445" i="1"/>
  <c r="BN445" i="1"/>
  <c r="Z445" i="1"/>
  <c r="Z501" i="1"/>
  <c r="BP460" i="1"/>
  <c r="BN460" i="1"/>
  <c r="Z460" i="1"/>
  <c r="Y480" i="1"/>
  <c r="Y479" i="1"/>
  <c r="BP478" i="1"/>
  <c r="BN478" i="1"/>
  <c r="Z478" i="1"/>
  <c r="Z479" i="1" s="1"/>
  <c r="Y484" i="1"/>
  <c r="BP482" i="1"/>
  <c r="BN482" i="1"/>
  <c r="Z482" i="1"/>
  <c r="Y326" i="1"/>
  <c r="Y325" i="1"/>
  <c r="Y355" i="1"/>
  <c r="Y501" i="1"/>
  <c r="Y441" i="1"/>
  <c r="Y449" i="1"/>
  <c r="Y455" i="1"/>
  <c r="Y465" i="1"/>
  <c r="Y485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1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Y128" i="1"/>
  <c r="Z126" i="1"/>
  <c r="Z127" i="1" s="1"/>
  <c r="BN126" i="1"/>
  <c r="Y127" i="1"/>
  <c r="Y132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H9" i="1"/>
  <c r="Y24" i="1"/>
  <c r="Y44" i="1"/>
  <c r="Y57" i="1"/>
  <c r="Y90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8" i="1"/>
  <c r="Y167" i="1"/>
  <c r="BP158" i="1"/>
  <c r="BN158" i="1"/>
  <c r="Z158" i="1"/>
  <c r="BP162" i="1"/>
  <c r="BN162" i="1"/>
  <c r="Z162" i="1"/>
  <c r="H501" i="1"/>
  <c r="Y143" i="1"/>
  <c r="Z164" i="1"/>
  <c r="BN164" i="1"/>
  <c r="Z166" i="1"/>
  <c r="BN166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Y188" i="1"/>
  <c r="Y200" i="1"/>
  <c r="Y212" i="1"/>
  <c r="Y216" i="1"/>
  <c r="BP222" i="1"/>
  <c r="BN222" i="1"/>
  <c r="Z222" i="1"/>
  <c r="BP226" i="1"/>
  <c r="BN226" i="1"/>
  <c r="Z226" i="1"/>
  <c r="Y230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Y271" i="1"/>
  <c r="P501" i="1"/>
  <c r="Y277" i="1"/>
  <c r="BP274" i="1"/>
  <c r="BN274" i="1"/>
  <c r="Z274" i="1"/>
  <c r="Z276" i="1" s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9" i="1"/>
  <c r="BN329" i="1"/>
  <c r="Z329" i="1"/>
  <c r="Z331" i="1" s="1"/>
  <c r="BP344" i="1"/>
  <c r="BN344" i="1"/>
  <c r="Z344" i="1"/>
  <c r="BP348" i="1"/>
  <c r="BN348" i="1"/>
  <c r="Z348" i="1"/>
  <c r="BP369" i="1"/>
  <c r="BN369" i="1"/>
  <c r="Z369" i="1"/>
  <c r="Z370" i="1" s="1"/>
  <c r="Y371" i="1"/>
  <c r="Y376" i="1"/>
  <c r="BP373" i="1"/>
  <c r="BN373" i="1"/>
  <c r="Z373" i="1"/>
  <c r="BP387" i="1"/>
  <c r="BN387" i="1"/>
  <c r="Z387" i="1"/>
  <c r="BP391" i="1"/>
  <c r="BN391" i="1"/>
  <c r="Z391" i="1"/>
  <c r="Z182" i="1"/>
  <c r="BN182" i="1"/>
  <c r="Y183" i="1"/>
  <c r="Z186" i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K501" i="1"/>
  <c r="Y231" i="1"/>
  <c r="BP220" i="1"/>
  <c r="BN220" i="1"/>
  <c r="Z220" i="1"/>
  <c r="BP224" i="1"/>
  <c r="BN224" i="1"/>
  <c r="Z224" i="1"/>
  <c r="BP228" i="1"/>
  <c r="BN228" i="1"/>
  <c r="Z228" i="1"/>
  <c r="Y247" i="1"/>
  <c r="BP244" i="1"/>
  <c r="BN244" i="1"/>
  <c r="Z244" i="1"/>
  <c r="BP253" i="1"/>
  <c r="BN253" i="1"/>
  <c r="Z253" i="1"/>
  <c r="BP262" i="1"/>
  <c r="BN262" i="1"/>
  <c r="Z262" i="1"/>
  <c r="Y264" i="1"/>
  <c r="O501" i="1"/>
  <c r="Y270" i="1"/>
  <c r="BP267" i="1"/>
  <c r="BN267" i="1"/>
  <c r="Z267" i="1"/>
  <c r="Z270" i="1" s="1"/>
  <c r="Y276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18" i="1"/>
  <c r="Z325" i="1"/>
  <c r="BP323" i="1"/>
  <c r="BN323" i="1"/>
  <c r="Z323" i="1"/>
  <c r="Y332" i="1"/>
  <c r="Y331" i="1"/>
  <c r="Z338" i="1"/>
  <c r="BP336" i="1"/>
  <c r="BN336" i="1"/>
  <c r="Z336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75" i="1"/>
  <c r="BP379" i="1"/>
  <c r="BN379" i="1"/>
  <c r="Z379" i="1"/>
  <c r="Z380" i="1" s="1"/>
  <c r="Y381" i="1"/>
  <c r="Y395" i="1"/>
  <c r="V501" i="1"/>
  <c r="Y396" i="1"/>
  <c r="BP385" i="1"/>
  <c r="BN385" i="1"/>
  <c r="Z385" i="1"/>
  <c r="BP389" i="1"/>
  <c r="BN389" i="1"/>
  <c r="Z389" i="1"/>
  <c r="BP393" i="1"/>
  <c r="BN393" i="1"/>
  <c r="Z393" i="1"/>
  <c r="BP409" i="1"/>
  <c r="BN409" i="1"/>
  <c r="Z409" i="1"/>
  <c r="Y413" i="1"/>
  <c r="L501" i="1"/>
  <c r="Y256" i="1"/>
  <c r="M501" i="1"/>
  <c r="Y263" i="1"/>
  <c r="Y286" i="1"/>
  <c r="R501" i="1"/>
  <c r="Y295" i="1"/>
  <c r="S501" i="1"/>
  <c r="Y339" i="1"/>
  <c r="T501" i="1"/>
  <c r="Y351" i="1"/>
  <c r="U501" i="1"/>
  <c r="Y370" i="1"/>
  <c r="BP394" i="1"/>
  <c r="BN394" i="1"/>
  <c r="Z394" i="1"/>
  <c r="Y401" i="1"/>
  <c r="BP398" i="1"/>
  <c r="BN398" i="1"/>
  <c r="Z398" i="1"/>
  <c r="Z400" i="1" s="1"/>
  <c r="W501" i="1"/>
  <c r="Y412" i="1"/>
  <c r="Y418" i="1"/>
  <c r="Y434" i="1"/>
  <c r="Y440" i="1"/>
  <c r="Y450" i="1"/>
  <c r="Z453" i="1"/>
  <c r="BN453" i="1"/>
  <c r="BP453" i="1"/>
  <c r="Z461" i="1"/>
  <c r="BN461" i="1"/>
  <c r="BP461" i="1"/>
  <c r="Z463" i="1"/>
  <c r="BN463" i="1"/>
  <c r="Y464" i="1"/>
  <c r="Z467" i="1"/>
  <c r="BN467" i="1"/>
  <c r="BP467" i="1"/>
  <c r="Z469" i="1"/>
  <c r="BN469" i="1"/>
  <c r="Y470" i="1"/>
  <c r="Z473" i="1"/>
  <c r="Z475" i="1" s="1"/>
  <c r="BN473" i="1"/>
  <c r="BP473" i="1"/>
  <c r="Y476" i="1"/>
  <c r="Z483" i="1"/>
  <c r="Z484" i="1" s="1"/>
  <c r="BN483" i="1"/>
  <c r="BP483" i="1"/>
  <c r="Z488" i="1"/>
  <c r="Z489" i="1" s="1"/>
  <c r="BN488" i="1"/>
  <c r="BP488" i="1"/>
  <c r="Y489" i="1"/>
  <c r="X501" i="1"/>
  <c r="Y406" i="1"/>
  <c r="Z411" i="1"/>
  <c r="BN411" i="1"/>
  <c r="Z416" i="1"/>
  <c r="Z417" i="1" s="1"/>
  <c r="BN416" i="1"/>
  <c r="BP416" i="1"/>
  <c r="Z422" i="1"/>
  <c r="BN422" i="1"/>
  <c r="BP422" i="1"/>
  <c r="Z424" i="1"/>
  <c r="BN424" i="1"/>
  <c r="Z426" i="1"/>
  <c r="BN426" i="1"/>
  <c r="Z428" i="1"/>
  <c r="BN428" i="1"/>
  <c r="Z430" i="1"/>
  <c r="BN430" i="1"/>
  <c r="Z432" i="1"/>
  <c r="BN432" i="1"/>
  <c r="Y435" i="1"/>
  <c r="Z438" i="1"/>
  <c r="Z440" i="1" s="1"/>
  <c r="BN438" i="1"/>
  <c r="Z444" i="1"/>
  <c r="BN444" i="1"/>
  <c r="Z446" i="1"/>
  <c r="BN446" i="1"/>
  <c r="Z448" i="1"/>
  <c r="BN448" i="1"/>
  <c r="Y490" i="1"/>
  <c r="Z455" i="1" l="1"/>
  <c r="Z312" i="1"/>
  <c r="Z255" i="1"/>
  <c r="Z216" i="1"/>
  <c r="Z188" i="1"/>
  <c r="Z375" i="1"/>
  <c r="Z137" i="1"/>
  <c r="Z96" i="1"/>
  <c r="Z89" i="1"/>
  <c r="Z77" i="1"/>
  <c r="Z57" i="1"/>
  <c r="Z43" i="1"/>
  <c r="Z31" i="1"/>
  <c r="Z449" i="1"/>
  <c r="Z434" i="1"/>
  <c r="Z470" i="1"/>
  <c r="Z464" i="1"/>
  <c r="Z412" i="1"/>
  <c r="Z211" i="1"/>
  <c r="Z199" i="1"/>
  <c r="Z350" i="1"/>
  <c r="Z173" i="1"/>
  <c r="Z104" i="1"/>
  <c r="Z263" i="1"/>
  <c r="Z246" i="1"/>
  <c r="Z395" i="1"/>
  <c r="Z230" i="1"/>
  <c r="Z183" i="1"/>
  <c r="Z167" i="1"/>
  <c r="Y491" i="1"/>
  <c r="Z149" i="1"/>
  <c r="Y493" i="1"/>
  <c r="Z117" i="1"/>
  <c r="Z110" i="1"/>
  <c r="Y495" i="1"/>
  <c r="Y492" i="1"/>
  <c r="Z496" i="1" l="1"/>
  <c r="Y494" i="1"/>
</calcChain>
</file>

<file path=xl/sharedStrings.xml><?xml version="1.0" encoding="utf-8"?>
<sst xmlns="http://schemas.openxmlformats.org/spreadsheetml/2006/main" count="2330" uniqueCount="768">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</sst>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158" sqref="AA158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45957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5</v>
      </c>
      <c r="Y158" s="544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5.3214285714285703</v>
      </c>
      <c r="BN158" s="64">
        <f t="shared" ref="BN158:BN166" si="7">IFERROR(Y158*I158/H158,"0")</f>
        <v>8.94</v>
      </c>
      <c r="BO158" s="64">
        <f t="shared" ref="BO158:BO166" si="8">IFERROR(1/J158*(X158/H158),"0")</f>
        <v>9.0187590187590181E-3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</v>
      </c>
      <c r="Y159" s="544">
        <f t="shared" si="5"/>
        <v>8.4</v>
      </c>
      <c r="Z159" s="36">
        <f>IFERROR(IF(Y159=0,"",ROUNDUP(Y159/H159,0)*0.00902),"")</f>
        <v>1.804E-2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5.3214285714285703</v>
      </c>
      <c r="BN159" s="64">
        <f t="shared" si="7"/>
        <v>8.94</v>
      </c>
      <c r="BO159" s="64">
        <f t="shared" si="8"/>
        <v>9.0187590187590181E-3</v>
      </c>
      <c r="BP159" s="64">
        <f t="shared" si="9"/>
        <v>1.5151515151515152E-2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5</v>
      </c>
      <c r="Y160" s="544">
        <f t="shared" si="5"/>
        <v>8.4</v>
      </c>
      <c r="Z160" s="36">
        <f>IFERROR(IF(Y160=0,"",ROUNDUP(Y160/H160,0)*0.00902),"")</f>
        <v>1.804E-2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5.25</v>
      </c>
      <c r="BN160" s="64">
        <f t="shared" si="7"/>
        <v>8.82</v>
      </c>
      <c r="BO160" s="64">
        <f t="shared" si="8"/>
        <v>9.0187590187590181E-3</v>
      </c>
      <c r="BP160" s="64">
        <f t="shared" si="9"/>
        <v>1.5151515151515152E-2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3.5714285714285712</v>
      </c>
      <c r="Y167" s="545">
        <f>IFERROR(Y158/H158,"0")+IFERROR(Y159/H159,"0")+IFERROR(Y160/H160,"0")+IFERROR(Y161/H161,"0")+IFERROR(Y162/H162,"0")+IFERROR(Y163/H163,"0")+IFERROR(Y164/H164,"0")+IFERROR(Y165/H165,"0")+IFERROR(Y166/H166,"0")</f>
        <v>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5.4120000000000001E-2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15</v>
      </c>
      <c r="Y168" s="545">
        <f>IFERROR(SUM(Y158:Y166),"0")</f>
        <v>25.200000000000003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5</v>
      </c>
      <c r="Y191" s="544">
        <f t="shared" ref="Y191:Y198" si="10">IFERROR(IF(X191="",0,CEILING((X191/$H191),1)*$H191),"")</f>
        <v>5.4</v>
      </c>
      <c r="Z191" s="36">
        <f>IFERROR(IF(Y191=0,"",ROUNDUP(Y191/H191,0)*0.00902),"")</f>
        <v>9.0200000000000002E-3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5.1944444444444446</v>
      </c>
      <c r="BN191" s="64">
        <f t="shared" ref="BN191:BN198" si="12">IFERROR(Y191*I191/H191,"0")</f>
        <v>5.61</v>
      </c>
      <c r="BO191" s="64">
        <f t="shared" ref="BO191:BO198" si="13">IFERROR(1/J191*(X191/H191),"0")</f>
        <v>7.0145903479236806E-3</v>
      </c>
      <c r="BP191" s="64">
        <f t="shared" ref="BP191:BP198" si="14">IFERROR(1/J191*(Y191/H191),"0")</f>
        <v>7.575757575757576E-3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</v>
      </c>
      <c r="Y192" s="544">
        <f t="shared" si="10"/>
        <v>5.4</v>
      </c>
      <c r="Z192" s="36">
        <f>IFERROR(IF(Y192=0,"",ROUNDUP(Y192/H192,0)*0.00902),"")</f>
        <v>9.0200000000000002E-3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5.1944444444444446</v>
      </c>
      <c r="BN192" s="64">
        <f t="shared" si="12"/>
        <v>5.61</v>
      </c>
      <c r="BO192" s="64">
        <f t="shared" si="13"/>
        <v>7.0145903479236806E-3</v>
      </c>
      <c r="BP192" s="64">
        <f t="shared" si="14"/>
        <v>7.575757575757576E-3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5</v>
      </c>
      <c r="Y193" s="544">
        <f t="shared" si="10"/>
        <v>5.4</v>
      </c>
      <c r="Z193" s="36">
        <f>IFERROR(IF(Y193=0,"",ROUNDUP(Y193/H193,0)*0.00902),"")</f>
        <v>9.0200000000000002E-3</v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5.1944444444444446</v>
      </c>
      <c r="BN193" s="64">
        <f t="shared" si="12"/>
        <v>5.61</v>
      </c>
      <c r="BO193" s="64">
        <f t="shared" si="13"/>
        <v>7.0145903479236806E-3</v>
      </c>
      <c r="BP193" s="64">
        <f t="shared" si="14"/>
        <v>7.575757575757576E-3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5</v>
      </c>
      <c r="Y194" s="544">
        <f t="shared" si="10"/>
        <v>5.4</v>
      </c>
      <c r="Z194" s="36">
        <f>IFERROR(IF(Y194=0,"",ROUNDUP(Y194/H194,0)*0.00902),"")</f>
        <v>9.0200000000000002E-3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5.1944444444444446</v>
      </c>
      <c r="BN194" s="64">
        <f t="shared" si="12"/>
        <v>5.61</v>
      </c>
      <c r="BO194" s="64">
        <f t="shared" si="13"/>
        <v>7.0145903479236806E-3</v>
      </c>
      <c r="BP194" s="64">
        <f t="shared" si="14"/>
        <v>7.575757575757576E-3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3.7037037037037033</v>
      </c>
      <c r="Y199" s="545">
        <f>IFERROR(Y191/H191,"0")+IFERROR(Y192/H192,"0")+IFERROR(Y193/H193,"0")+IFERROR(Y194/H194,"0")+IFERROR(Y195/H195,"0")+IFERROR(Y196/H196,"0")+IFERROR(Y197/H197,"0")+IFERROR(Y198/H198,"0")</f>
        <v>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3.6080000000000001E-2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20</v>
      </c>
      <c r="Y200" s="545">
        <f>IFERROR(SUM(Y191:Y198),"0")</f>
        <v>21.6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hidden="1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hidden="1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</v>
      </c>
      <c r="Y343" s="544">
        <f t="shared" ref="Y343:Y349" si="32">IFERROR(IF(X343="",0,CEILING((X343/$H343),1)*$H343),"")</f>
        <v>15</v>
      </c>
      <c r="Z343" s="36">
        <f>IFERROR(IF(Y343=0,"",ROUNDUP(Y343/H343,0)*0.02175),"")</f>
        <v>2.1749999999999999E-2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15.48</v>
      </c>
      <c r="BN343" s="64">
        <f t="shared" ref="BN343:BN349" si="34">IFERROR(Y343*I343/H343,"0")</f>
        <v>15.48</v>
      </c>
      <c r="BO343" s="64">
        <f t="shared" ref="BO343:BO349" si="35">IFERROR(1/J343*(X343/H343),"0")</f>
        <v>2.0833333333333332E-2</v>
      </c>
      <c r="BP343" s="64">
        <f t="shared" ref="BP343:BP349" si="36">IFERROR(1/J343*(Y343/H343),"0")</f>
        <v>2.0833333333333332E-2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15</v>
      </c>
      <c r="Y344" s="544">
        <f t="shared" si="32"/>
        <v>15</v>
      </c>
      <c r="Z344" s="36">
        <f>IFERROR(IF(Y344=0,"",ROUNDUP(Y344/H344,0)*0.02175),"")</f>
        <v>2.1749999999999999E-2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15.48</v>
      </c>
      <c r="BN344" s="64">
        <f t="shared" si="34"/>
        <v>15.48</v>
      </c>
      <c r="BO344" s="64">
        <f t="shared" si="35"/>
        <v>2.0833333333333332E-2</v>
      </c>
      <c r="BP344" s="64">
        <f t="shared" si="36"/>
        <v>2.0833333333333332E-2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15</v>
      </c>
      <c r="Y345" s="544">
        <f t="shared" si="32"/>
        <v>15</v>
      </c>
      <c r="Z345" s="36">
        <f>IFERROR(IF(Y345=0,"",ROUNDUP(Y345/H345,0)*0.02175),"")</f>
        <v>2.1749999999999999E-2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15.48</v>
      </c>
      <c r="BN345" s="64">
        <f t="shared" si="34"/>
        <v>15.48</v>
      </c>
      <c r="BO345" s="64">
        <f t="shared" si="35"/>
        <v>2.0833333333333332E-2</v>
      </c>
      <c r="BP345" s="64">
        <f t="shared" si="36"/>
        <v>2.0833333333333332E-2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</v>
      </c>
      <c r="Y350" s="545">
        <f>IFERROR(Y343/H343,"0")+IFERROR(Y344/H344,"0")+IFERROR(Y345/H345,"0")+IFERROR(Y346/H346,"0")+IFERROR(Y347/H347,"0")+IFERROR(Y348/H348,"0")+IFERROR(Y349/H349,"0")</f>
        <v>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6.5250000000000002E-2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45</v>
      </c>
      <c r="Y351" s="545">
        <f>IFERROR(SUM(Y343:Y349),"0")</f>
        <v>45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15</v>
      </c>
      <c r="Y353" s="544">
        <f>IFERROR(IF(X353="",0,CEILING((X353/$H353),1)*$H353),"")</f>
        <v>15</v>
      </c>
      <c r="Z353" s="36">
        <f>IFERROR(IF(Y353=0,"",ROUNDUP(Y353/H353,0)*0.02175),"")</f>
        <v>2.1749999999999999E-2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15.48</v>
      </c>
      <c r="BN353" s="64">
        <f>IFERROR(Y353*I353/H353,"0")</f>
        <v>15.48</v>
      </c>
      <c r="BO353" s="64">
        <f>IFERROR(1/J353*(X353/H353),"0")</f>
        <v>2.0833333333333332E-2</v>
      </c>
      <c r="BP353" s="64">
        <f>IFERROR(1/J353*(Y353/H353),"0")</f>
        <v>2.0833333333333332E-2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1</v>
      </c>
      <c r="Y355" s="545">
        <f>IFERROR(Y353/H353,"0")+IFERROR(Y354/H354,"0")</f>
        <v>1</v>
      </c>
      <c r="Z355" s="545">
        <f>IFERROR(IF(Z353="",0,Z353),"0")+IFERROR(IF(Z354="",0,Z354),"0")</f>
        <v>2.1749999999999999E-2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15</v>
      </c>
      <c r="Y356" s="545">
        <f>IFERROR(SUM(Y353:Y354),"0")</f>
        <v>15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5</v>
      </c>
      <c r="Y385" s="544">
        <f t="shared" ref="Y385:Y394" si="37">IFERROR(IF(X385="",0,CEILING((X385/$H385),1)*$H385),"")</f>
        <v>5.4</v>
      </c>
      <c r="Z385" s="36">
        <f>IFERROR(IF(Y385=0,"",ROUNDUP(Y385/H385,0)*0.00902),"")</f>
        <v>9.0200000000000002E-3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5.1944444444444446</v>
      </c>
      <c r="BN385" s="64">
        <f t="shared" ref="BN385:BN394" si="39">IFERROR(Y385*I385/H385,"0")</f>
        <v>5.61</v>
      </c>
      <c r="BO385" s="64">
        <f t="shared" ref="BO385:BO394" si="40">IFERROR(1/J385*(X385/H385),"0")</f>
        <v>7.0145903479236806E-3</v>
      </c>
      <c r="BP385" s="64">
        <f t="shared" ref="BP385:BP394" si="41">IFERROR(1/J385*(Y385/H385),"0")</f>
        <v>7.575757575757576E-3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5</v>
      </c>
      <c r="Y387" s="544">
        <f t="shared" si="37"/>
        <v>5.4</v>
      </c>
      <c r="Z387" s="36">
        <f>IFERROR(IF(Y387=0,"",ROUNDUP(Y387/H387,0)*0.00902),"")</f>
        <v>9.0200000000000002E-3</v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5.1944444444444446</v>
      </c>
      <c r="BN387" s="64">
        <f t="shared" si="39"/>
        <v>5.61</v>
      </c>
      <c r="BO387" s="64">
        <f t="shared" si="40"/>
        <v>7.0145903479236806E-3</v>
      </c>
      <c r="BP387" s="64">
        <f t="shared" si="41"/>
        <v>7.575757575757576E-3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</v>
      </c>
      <c r="Y388" s="544">
        <f t="shared" si="37"/>
        <v>5.4</v>
      </c>
      <c r="Z388" s="36">
        <f>IFERROR(IF(Y388=0,"",ROUNDUP(Y388/H388,0)*0.00902),"")</f>
        <v>9.0200000000000002E-3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5.1944444444444446</v>
      </c>
      <c r="BN388" s="64">
        <f t="shared" si="39"/>
        <v>5.61</v>
      </c>
      <c r="BO388" s="64">
        <f t="shared" si="40"/>
        <v>7.0145903479236806E-3</v>
      </c>
      <c r="BP388" s="64">
        <f t="shared" si="41"/>
        <v>7.575757575757576E-3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2.7777777777777777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3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2.7060000000000001E-2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15</v>
      </c>
      <c r="Y396" s="545">
        <f>IFERROR(SUM(Y385:Y394),"0")</f>
        <v>16.200000000000003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5</v>
      </c>
      <c r="Y408" s="544">
        <f>IFERROR(IF(X408="",0,CEILING((X408/$H408),1)*$H408),"")</f>
        <v>5.4</v>
      </c>
      <c r="Z408" s="36">
        <f>IFERROR(IF(Y408=0,"",ROUNDUP(Y408/H408,0)*0.00902),"")</f>
        <v>9.0200000000000002E-3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5.1944444444444446</v>
      </c>
      <c r="BN408" s="64">
        <f>IFERROR(Y408*I408/H408,"0")</f>
        <v>5.61</v>
      </c>
      <c r="BO408" s="64">
        <f>IFERROR(1/J408*(X408/H408),"0")</f>
        <v>7.0145903479236806E-3</v>
      </c>
      <c r="BP408" s="64">
        <f>IFERROR(1/J408*(Y408/H408),"0")</f>
        <v>7.575757575757576E-3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0.92592592592592582</v>
      </c>
      <c r="Y412" s="545">
        <f>IFERROR(Y408/H408,"0")+IFERROR(Y409/H409,"0")+IFERROR(Y410/H410,"0")+IFERROR(Y411/H411,"0")</f>
        <v>1</v>
      </c>
      <c r="Z412" s="545">
        <f>IFERROR(IF(Z408="",0,Z408),"0")+IFERROR(IF(Z409="",0,Z409),"0")+IFERROR(IF(Z410="",0,Z410),"0")+IFERROR(IF(Z411="",0,Z411),"0")</f>
        <v>9.0200000000000002E-3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5</v>
      </c>
      <c r="Y413" s="545">
        <f>IFERROR(SUM(Y408:Y411),"0")</f>
        <v>5.4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idden="1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546"/>
      <c r="AB434" s="546"/>
      <c r="AC434" s="546"/>
    </row>
    <row r="435" spans="1:68" hidden="1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0</v>
      </c>
      <c r="Y435" s="545">
        <f>IFERROR(SUM(Y422:Y433),"0")</f>
        <v>0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hidden="1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hidden="1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idden="1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hidden="1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115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128.4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119.3684126984127</v>
      </c>
      <c r="Y492" s="545">
        <f>IFERROR(SUM(BN22:BN488),"0")</f>
        <v>133.50000000000003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1</v>
      </c>
      <c r="Y493" s="38">
        <f>ROUNDUP(SUM(BP22:BP488),0)</f>
        <v>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144.3684126984127</v>
      </c>
      <c r="Y494" s="545">
        <f>GrossWeightTotalR+PalletQtyTotalR*25</f>
        <v>158.50000000000003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14.97883597883598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18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0.21328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0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25.200000000000003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21.6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16.200000000000003</v>
      </c>
      <c r="W501" s="46">
        <f>IFERROR(Y404*1,"0")+IFERROR(Y408*1,"0")+IFERROR(Y409*1,"0")+IFERROR(Y410*1,"0")+IFERROR(Y411*1,"0")</f>
        <v>5.4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"/>
        <filter val="1,00"/>
        <filter val="115,00"/>
        <filter val="119,37"/>
        <filter val="14,98"/>
        <filter val="144,37"/>
        <filter val="15,00"/>
        <filter val="2,78"/>
        <filter val="20,00"/>
        <filter val="3,00"/>
        <filter val="3,57"/>
        <filter val="3,70"/>
        <filter val="45,00"/>
        <filter val="5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