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НОРД\"/>
    </mc:Choice>
  </mc:AlternateContent>
  <xr:revisionPtr revIDLastSave="0" documentId="13_ncr:1_{02D1BA1E-3DD1-4ED1-BE98-B59CF3CC0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6" i="1"/>
  <c r="W7" i="1" l="1"/>
  <c r="W9" i="1"/>
  <c r="W11" i="1"/>
  <c r="W13" i="1"/>
  <c r="W6" i="1"/>
  <c r="R7" i="1"/>
  <c r="V7" i="1" s="1"/>
  <c r="R8" i="1"/>
  <c r="W8" i="1" s="1"/>
  <c r="R9" i="1"/>
  <c r="V9" i="1" s="1"/>
  <c r="R10" i="1"/>
  <c r="W10" i="1" s="1"/>
  <c r="R11" i="1"/>
  <c r="V11" i="1" s="1"/>
  <c r="R12" i="1"/>
  <c r="W12" i="1" s="1"/>
  <c r="R13" i="1"/>
  <c r="S13" i="1" s="1"/>
  <c r="V13" i="1" s="1"/>
  <c r="R14" i="1"/>
  <c r="W14" i="1" s="1"/>
  <c r="R6" i="1"/>
  <c r="V6" i="1" s="1"/>
  <c r="V14" i="1" l="1"/>
  <c r="V12" i="1"/>
  <c r="V10" i="1"/>
  <c r="V8" i="1"/>
  <c r="AI14" i="1"/>
  <c r="L14" i="1"/>
  <c r="AI13" i="1"/>
  <c r="L13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O5" i="1"/>
  <c r="N5" i="1"/>
  <c r="M5" i="1"/>
  <c r="K5" i="1"/>
  <c r="F5" i="1"/>
  <c r="E5" i="1"/>
  <c r="AI5" i="1" l="1"/>
  <c r="L5" i="1"/>
</calcChain>
</file>

<file path=xl/sharedStrings.xml><?xml version="1.0" encoding="utf-8"?>
<sst xmlns="http://schemas.openxmlformats.org/spreadsheetml/2006/main" count="80" uniqueCount="56">
  <si>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</si>
  <si>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</si>
  <si>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</si>
  <si>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</si>
  <si>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</si>
  <si>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</si>
  <si>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</si>
  <si>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</si>
  <si>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</si>
  <si>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</si>
  <si>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</si>
  <si>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</si>
  <si>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</si>
  <si>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</si>
  <si>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</si>
  <si>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</si>
  <si>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</si>
  <si>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</si>
  <si>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</si>
  <si>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</si>
  <si>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</si>
  <si>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</si>
  <si>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</si>
  <si>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</si>
  <si>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</si>
  <si>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</si>
  <si>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</si>
  <si>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</si>
  <si>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</si>
  <si>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</si>
  <si>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</si>
  <si>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</si>
  <si>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</si>
  <si>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</si>
  <si>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</si>
  <si>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</si>
  <si>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</si>
  <si>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</si>
  <si>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</si>
  <si>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</si>
  <si>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Минтай б/г L КТФ 1/18 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</si>
  <si>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</si>
  <si>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</si>
  <si>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</si>
  <si>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</si>
  <si>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</si>
  <si>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</si>
  <si>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</si>
  <si>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цена нов</t>
  </si>
  <si>
    <t>цена стар</t>
  </si>
  <si>
    <t>нет в наличии</t>
  </si>
  <si>
    <t>Креветки «Королевские» 30-40 1/5 Норд</t>
  </si>
  <si>
    <t>Минтай б/г «Кайтес» 25+ 1/24 Норд</t>
  </si>
  <si>
    <t>Сардина иваси L «ОКРФ» крупная</t>
  </si>
  <si>
    <t>Котлеты из лосося</t>
  </si>
  <si>
    <t>Рыбные медальоны с морковью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</si>
</sst>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4" fillId="2" borderId="1" xfId="1" applyNumberFormat="1" applyFont="1" applyFill="1"/>
    <xf numFmtId="2" fontId="1" fillId="5" borderId="1" xfId="1" applyNumberFormat="1" applyFill="1"/>
    <xf numFmtId="164" fontId="5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2" fontId="1" fillId="7" borderId="1" xfId="1" applyNumberFormat="1" applyFill="1"/>
    <xf numFmtId="164" fontId="6" fillId="8" borderId="1" xfId="1" applyNumberFormat="1" applyFont="1" applyFill="1"/>
    <xf numFmtId="164" fontId="7" fillId="8" borderId="2" xfId="1" applyNumberFormat="1" applyFont="1" applyFill="1" applyBorder="1" applyAlignment="1">
      <alignment horizontal="center" vertic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72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G6" activePane="bottomRight" state="frozen"/>
      <selection pane="topRight"/>
      <selection pane="bottomLeft"/>
      <selection pane="bottomRight" activeCell="X20" sqref="X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7109375" style="6" customWidth="1"/>
    <col min="17" max="17" width="13.85546875" style="6" customWidth="1"/>
    <col min="18" max="20" width="7" customWidth="1"/>
    <col min="21" max="21" width="21" customWidth="1"/>
    <col min="22" max="23" width="5" customWidth="1"/>
    <col min="24" max="33" width="6" customWidth="1"/>
    <col min="34" max="34" width="48.5703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49</v>
      </c>
      <c r="Q3" s="11" t="s">
        <v>48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60</v>
      </c>
      <c r="F5" s="4">
        <f>SUM(F6:F499)</f>
        <v>644</v>
      </c>
      <c r="G5" s="8"/>
      <c r="H5" s="1"/>
      <c r="I5" s="1"/>
      <c r="J5" s="1"/>
      <c r="K5" s="4">
        <f>SUM(K6:K499)</f>
        <v>60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0</v>
      </c>
      <c r="P5" s="8"/>
      <c r="Q5" s="8"/>
      <c r="R5" s="4">
        <f>SUM(R6:R499)</f>
        <v>12</v>
      </c>
      <c r="S5" s="4">
        <f>SUM(S6:S499)</f>
        <v>110</v>
      </c>
      <c r="T5" s="4">
        <f>SUM(T6:T499)</f>
        <v>730</v>
      </c>
      <c r="U5" s="1"/>
      <c r="V5" s="1"/>
      <c r="W5" s="1"/>
      <c r="X5" s="4">
        <f t="shared" ref="X5:AG5" si="0">SUM(X6:X499)</f>
        <v>0</v>
      </c>
      <c r="Y5" s="4">
        <f t="shared" si="0"/>
        <v>26</v>
      </c>
      <c r="Z5" s="4">
        <f t="shared" si="0"/>
        <v>35.480000000000004</v>
      </c>
      <c r="AA5" s="4">
        <f t="shared" si="0"/>
        <v>62.259999999999991</v>
      </c>
      <c r="AB5" s="4">
        <f t="shared" si="0"/>
        <v>41.56</v>
      </c>
      <c r="AC5" s="4">
        <f t="shared" si="0"/>
        <v>50.338000000000001</v>
      </c>
      <c r="AD5" s="4">
        <f t="shared" si="0"/>
        <v>69.763999999999996</v>
      </c>
      <c r="AE5" s="4">
        <f t="shared" si="0"/>
        <v>31.38</v>
      </c>
      <c r="AF5" s="4">
        <f t="shared" si="0"/>
        <v>24.091999999999999</v>
      </c>
      <c r="AG5" s="4">
        <f t="shared" si="0"/>
        <v>40.423999999999999</v>
      </c>
      <c r="AH5" s="1"/>
      <c r="AI5" s="4">
        <f>SUM(AI6:AI499)</f>
        <v>110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4" si="1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0</v>
      </c>
      <c r="S6" s="5"/>
      <c r="T6" s="18">
        <v>0</v>
      </c>
      <c r="U6" s="1"/>
      <c r="V6" s="1" t="e">
        <f>(F6+S6)/R6</f>
        <v>#DIV/0!</v>
      </c>
      <c r="W6" s="1" t="e">
        <f>F6/R6</f>
        <v>#DIV/0!</v>
      </c>
      <c r="X6" s="1">
        <v>0</v>
      </c>
      <c r="Y6" s="1">
        <v>0</v>
      </c>
      <c r="Z6" s="1">
        <v>0</v>
      </c>
      <c r="AA6" s="1">
        <v>9.0599999999999987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4.4000000000000004</v>
      </c>
      <c r="AH6" s="17" t="s">
        <v>38</v>
      </c>
      <c r="AI6" s="1">
        <f t="shared" ref="AI6:AI11" si="2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1"/>
        <v>0</v>
      </c>
      <c r="M7" s="1"/>
      <c r="N7" s="1"/>
      <c r="O7" s="1"/>
      <c r="P7" s="8">
        <f>VLOOKUP(A7,[1]TDSheet!$F:$G,2,0)</f>
        <v>825</v>
      </c>
      <c r="Q7" s="12">
        <v>715</v>
      </c>
      <c r="R7" s="1">
        <f t="shared" ref="R7:R14" si="3">E7/5</f>
        <v>0</v>
      </c>
      <c r="S7" s="5">
        <v>20</v>
      </c>
      <c r="T7" s="18">
        <v>30</v>
      </c>
      <c r="U7" s="1"/>
      <c r="V7" s="1" t="e">
        <f t="shared" ref="V7:V14" si="4">(F7+S7)/R7</f>
        <v>#DIV/0!</v>
      </c>
      <c r="W7" s="1" t="e">
        <f t="shared" ref="W7:W14" si="5">F7/R7</f>
        <v>#DIV/0!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3" t="s">
        <v>51</v>
      </c>
      <c r="AI7" s="1">
        <f t="shared" si="2"/>
        <v>20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205</v>
      </c>
      <c r="Q8" s="12">
        <v>185</v>
      </c>
      <c r="R8" s="1">
        <f t="shared" si="3"/>
        <v>0</v>
      </c>
      <c r="S8" s="5"/>
      <c r="T8" s="18">
        <v>180</v>
      </c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14.74</v>
      </c>
      <c r="AA8" s="1">
        <v>15.28</v>
      </c>
      <c r="AB8" s="1">
        <v>0</v>
      </c>
      <c r="AC8" s="1">
        <v>3.1960000000000002</v>
      </c>
      <c r="AD8" s="1">
        <v>29.47</v>
      </c>
      <c r="AE8" s="1">
        <v>7.38</v>
      </c>
      <c r="AF8" s="1">
        <v>0</v>
      </c>
      <c r="AG8" s="1">
        <v>0</v>
      </c>
      <c r="AH8" s="13" t="s">
        <v>52</v>
      </c>
      <c r="AI8" s="1">
        <f t="shared" si="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385</v>
      </c>
      <c r="Q9" s="14">
        <v>385</v>
      </c>
      <c r="R9" s="1">
        <f t="shared" si="3"/>
        <v>0</v>
      </c>
      <c r="S9" s="5"/>
      <c r="T9" s="18">
        <v>0</v>
      </c>
      <c r="U9" s="1"/>
      <c r="V9" s="1" t="e">
        <f t="shared" si="4"/>
        <v>#DIV/0!</v>
      </c>
      <c r="W9" s="1" t="e">
        <f t="shared" si="5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5" t="s">
        <v>42</v>
      </c>
      <c r="AI9" s="1">
        <f t="shared" si="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43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105</v>
      </c>
      <c r="Q10" s="16" t="s">
        <v>50</v>
      </c>
      <c r="R10" s="1">
        <f t="shared" si="3"/>
        <v>0</v>
      </c>
      <c r="S10" s="5"/>
      <c r="T10" s="18">
        <v>0</v>
      </c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7</v>
      </c>
      <c r="Z10" s="1">
        <v>6.74</v>
      </c>
      <c r="AA10" s="1">
        <v>13.2</v>
      </c>
      <c r="AB10" s="1">
        <v>13.56</v>
      </c>
      <c r="AC10" s="1">
        <v>20.2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 t="shared" si="2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44</v>
      </c>
      <c r="B11" s="1" t="s">
        <v>37</v>
      </c>
      <c r="C11" s="1">
        <v>175.8</v>
      </c>
      <c r="D11" s="1">
        <v>4.2</v>
      </c>
      <c r="E11" s="1"/>
      <c r="F11" s="1">
        <v>180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240</v>
      </c>
      <c r="Q11" s="12">
        <v>240</v>
      </c>
      <c r="R11" s="1">
        <f t="shared" si="3"/>
        <v>0</v>
      </c>
      <c r="S11" s="5"/>
      <c r="T11" s="18">
        <v>0</v>
      </c>
      <c r="U11" s="1"/>
      <c r="V11" s="1" t="e">
        <f t="shared" si="4"/>
        <v>#DIV/0!</v>
      </c>
      <c r="W11" s="1" t="e">
        <f t="shared" si="5"/>
        <v>#DIV/0!</v>
      </c>
      <c r="X11" s="1">
        <v>0</v>
      </c>
      <c r="Y11" s="1">
        <v>0</v>
      </c>
      <c r="Z11" s="1">
        <v>0</v>
      </c>
      <c r="AA11" s="1">
        <v>6.7200000000000006</v>
      </c>
      <c r="AB11" s="1">
        <v>0</v>
      </c>
      <c r="AC11" s="1">
        <v>12.48</v>
      </c>
      <c r="AD11" s="1">
        <v>6.15</v>
      </c>
      <c r="AE11" s="1">
        <v>0</v>
      </c>
      <c r="AF11" s="1">
        <v>12.092000000000001</v>
      </c>
      <c r="AG11" s="1">
        <v>0</v>
      </c>
      <c r="AH11" s="17" t="s">
        <v>38</v>
      </c>
      <c r="AI11" s="1">
        <f t="shared" si="2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" t="s">
        <v>37</v>
      </c>
      <c r="C12" s="1">
        <v>40</v>
      </c>
      <c r="D12" s="1"/>
      <c r="E12" s="1"/>
      <c r="F12" s="1">
        <v>40</v>
      </c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275</v>
      </c>
      <c r="Q12" s="16" t="s">
        <v>50</v>
      </c>
      <c r="R12" s="1">
        <f t="shared" si="3"/>
        <v>0</v>
      </c>
      <c r="S12" s="5"/>
      <c r="T12" s="18">
        <v>0</v>
      </c>
      <c r="U12" s="1"/>
      <c r="V12" s="1" t="e">
        <f t="shared" si="4"/>
        <v>#DIV/0!</v>
      </c>
      <c r="W12" s="1" t="e">
        <f t="shared" si="5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7" t="s">
        <v>38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37</v>
      </c>
      <c r="C13" s="1">
        <v>150</v>
      </c>
      <c r="D13" s="1"/>
      <c r="E13" s="1">
        <v>60</v>
      </c>
      <c r="F13" s="1">
        <v>90</v>
      </c>
      <c r="G13" s="8">
        <v>1</v>
      </c>
      <c r="H13" s="1"/>
      <c r="I13" s="1"/>
      <c r="J13" s="1"/>
      <c r="K13" s="1">
        <v>60</v>
      </c>
      <c r="L13" s="1">
        <f t="shared" si="1"/>
        <v>0</v>
      </c>
      <c r="M13" s="1"/>
      <c r="N13" s="1"/>
      <c r="O13" s="1"/>
      <c r="P13" s="8">
        <f>VLOOKUP(A13,[1]TDSheet!$F:$G,2,0)</f>
        <v>250</v>
      </c>
      <c r="Q13" s="8">
        <v>250</v>
      </c>
      <c r="R13" s="1">
        <f t="shared" si="3"/>
        <v>12</v>
      </c>
      <c r="S13" s="5">
        <f t="shared" ref="S13" si="6">15*R13-F13</f>
        <v>90</v>
      </c>
      <c r="T13" s="18">
        <v>200</v>
      </c>
      <c r="U13" s="1"/>
      <c r="V13" s="1">
        <f t="shared" si="4"/>
        <v>15</v>
      </c>
      <c r="W13" s="1">
        <f t="shared" si="5"/>
        <v>7.5</v>
      </c>
      <c r="X13" s="1">
        <v>0</v>
      </c>
      <c r="Y13" s="1">
        <v>18</v>
      </c>
      <c r="Z13" s="1">
        <v>14</v>
      </c>
      <c r="AA13" s="1">
        <v>18</v>
      </c>
      <c r="AB13" s="1">
        <v>18</v>
      </c>
      <c r="AC13" s="1">
        <v>12.8</v>
      </c>
      <c r="AD13" s="1">
        <v>28</v>
      </c>
      <c r="AE13" s="1">
        <v>20</v>
      </c>
      <c r="AF13" s="1">
        <v>12</v>
      </c>
      <c r="AG13" s="1">
        <v>22</v>
      </c>
      <c r="AH13" s="1"/>
      <c r="AI13" s="1">
        <f>G13*S13</f>
        <v>90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37</v>
      </c>
      <c r="C14" s="1">
        <v>203</v>
      </c>
      <c r="D14" s="1"/>
      <c r="E14" s="1"/>
      <c r="F14" s="1">
        <v>202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757</v>
      </c>
      <c r="Q14" s="8">
        <v>705</v>
      </c>
      <c r="R14" s="1">
        <f t="shared" si="3"/>
        <v>0</v>
      </c>
      <c r="S14" s="5"/>
      <c r="T14" s="18">
        <v>0</v>
      </c>
      <c r="U14" s="1"/>
      <c r="V14" s="1" t="e">
        <f t="shared" si="4"/>
        <v>#DIV/0!</v>
      </c>
      <c r="W14" s="1" t="e">
        <f t="shared" si="5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10</v>
      </c>
      <c r="AC14" s="1">
        <v>1.6619999999999999</v>
      </c>
      <c r="AD14" s="1">
        <v>6.1440000000000001</v>
      </c>
      <c r="AE14" s="1">
        <v>4</v>
      </c>
      <c r="AF14" s="1">
        <v>0</v>
      </c>
      <c r="AG14" s="1">
        <v>14.023999999999999</v>
      </c>
      <c r="AH14" s="17" t="s">
        <v>38</v>
      </c>
      <c r="AI14" s="1">
        <f>G14*S14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37</v>
      </c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8"/>
      <c r="Q15" s="8">
        <v>155</v>
      </c>
      <c r="R15" s="1"/>
      <c r="S15" s="1"/>
      <c r="T15" s="18">
        <v>200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37</v>
      </c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>
        <v>205</v>
      </c>
      <c r="R16" s="1"/>
      <c r="S16" s="1"/>
      <c r="T16" s="18">
        <v>60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37</v>
      </c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>
        <v>205</v>
      </c>
      <c r="R17" s="1"/>
      <c r="S17" s="1"/>
      <c r="T17" s="18">
        <v>60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I1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2025-08-01T10:34:44Z</dcterms:created>
  <dcterms:modified xsi:type="dcterms:W3CDTF">2025-08-04T11:57:55Z</dcterms:modified>
</cp:coreProperties>
</file>