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B7F51404-F02C-472C-AB1E-ECCB4EB7FA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3" i="1"/>
  <c r="AJ14" i="1"/>
  <c r="AJ15" i="1"/>
  <c r="AJ6" i="1"/>
  <c r="T14" i="1"/>
  <c r="T8" i="1"/>
  <c r="T7" i="1"/>
  <c r="T5" i="1"/>
  <c r="AJ8" i="1" l="1"/>
  <c r="W7" i="1"/>
  <c r="AJ7" i="1"/>
  <c r="S7" i="1"/>
  <c r="P7" i="1"/>
  <c r="P8" i="1"/>
  <c r="P9" i="1"/>
  <c r="P10" i="1"/>
  <c r="P11" i="1"/>
  <c r="P12" i="1"/>
  <c r="P13" i="1"/>
  <c r="P14" i="1"/>
  <c r="P15" i="1"/>
  <c r="P6" i="1"/>
  <c r="R7" i="1"/>
  <c r="X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15" i="1"/>
  <c r="W15" i="1" s="1"/>
  <c r="R6" i="1"/>
  <c r="W6" i="1" s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X6" i="1" l="1"/>
  <c r="X14" i="1"/>
  <c r="X12" i="1"/>
  <c r="X10" i="1"/>
  <c r="X8" i="1"/>
  <c r="X15" i="1"/>
  <c r="X13" i="1"/>
  <c r="X11" i="1"/>
  <c r="X9" i="1"/>
  <c r="S14" i="1"/>
  <c r="S5" i="1"/>
  <c r="AJ5" i="1"/>
  <c r="L5" i="1"/>
  <c r="R5" i="1"/>
</calcChain>
</file>

<file path=xl/sharedStrings.xml><?xml version="1.0" encoding="utf-8"?>
<sst xmlns="http://schemas.openxmlformats.org/spreadsheetml/2006/main" count="79" uniqueCount="57">
  <si>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</si>
  <si>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</si>
  <si>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</si>
  <si>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</si>
  <si>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</si>
  <si>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</si>
  <si>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</si>
  <si>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</si>
  <si>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</si>
  <si>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</si>
  <si>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</si>
  <si>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</si>
  <si>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</si>
  <si>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</si>
  <si>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</si>
  <si>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</si>
  <si>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</si>
  <si>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</si>
  <si>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</si>
  <si>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</si>
  <si>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</si>
  <si>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</si>
  <si>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</si>
  <si>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</si>
  <si>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</si>
  <si>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</si>
  <si>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</si>
  <si>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</si>
  <si>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</si>
  <si>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</si>
  <si>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</si>
  <si>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</si>
  <si>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</si>
  <si>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</si>
  <si>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</si>
  <si>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</si>
  <si>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</si>
  <si>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</si>
  <si>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</si>
  <si>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Креветки ВАННАМЕЙ 40-50 1/5  Норд</t>
  </si>
  <si>
    <t>Минтай б/г L КТФ 1/18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</si>
  <si>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</si>
  <si>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</si>
  <si>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</si>
  <si>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Сельдь 300+"ВРФ" 1/30 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</si>
  <si>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</si>
  <si>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</si>
  <si>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</si>
  <si>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</si>
  <si>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</si>
  <si>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</si>
  <si>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</si>
  <si>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Сельдь «МТФ» 300+ 1/33 Норд</t>
  </si>
  <si>
    <t>Креветки «Королевские» 30-40 1/5 Норд</t>
  </si>
  <si>
    <t>Минтай б/г «Кайтес» 25+ 1/24 Норд</t>
  </si>
  <si>
    <t>заказ</t>
  </si>
  <si>
    <t>07,08,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</si>
</sst>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4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5" fillId="7" borderId="1" xfId="1" applyNumberFormat="1" applyFont="1" applyFill="1"/>
    <xf numFmtId="164" fontId="6" fillId="8" borderId="1" xfId="1" applyNumberFormat="1" applyFont="1" applyFill="1"/>
    <xf numFmtId="164" fontId="7" fillId="8" borderId="2" xfId="1" applyNumberFormat="1" applyFont="1" applyFill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42578125" style="6" customWidth="1"/>
    <col min="17" max="17" width="13.710937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48.1406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0" t="s">
        <v>49</v>
      </c>
      <c r="Q3" s="10" t="s">
        <v>50</v>
      </c>
      <c r="R3" s="2" t="s">
        <v>15</v>
      </c>
      <c r="S3" s="3" t="s">
        <v>16</v>
      </c>
      <c r="T3" s="3" t="s">
        <v>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177.02199999999999</v>
      </c>
      <c r="F5" s="4">
        <f>SUM(F6:F498)</f>
        <v>633.69200000000001</v>
      </c>
      <c r="G5" s="8"/>
      <c r="H5" s="1"/>
      <c r="I5" s="1"/>
      <c r="J5" s="1"/>
      <c r="K5" s="4">
        <f>SUM(K6:K498)</f>
        <v>177.2</v>
      </c>
      <c r="L5" s="4">
        <f>SUM(L6:L498)</f>
        <v>-0.17799999999999905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35.404399999999995</v>
      </c>
      <c r="S5" s="4">
        <f>SUM(S6:S498)</f>
        <v>295</v>
      </c>
      <c r="T5" s="4">
        <f>SUM(T6:T498)</f>
        <v>410</v>
      </c>
      <c r="U5" s="4">
        <f>SUM(U6:U498)</f>
        <v>410</v>
      </c>
      <c r="V5" s="1"/>
      <c r="W5" s="1"/>
      <c r="X5" s="1"/>
      <c r="Y5" s="4">
        <f t="shared" ref="Y5:AH5" si="0">SUM(Y6:Y498)</f>
        <v>0</v>
      </c>
      <c r="Z5" s="4">
        <f t="shared" si="0"/>
        <v>11.851999999999999</v>
      </c>
      <c r="AA5" s="4">
        <f t="shared" si="0"/>
        <v>40.433999999999997</v>
      </c>
      <c r="AB5" s="4">
        <f t="shared" si="0"/>
        <v>15.928000000000001</v>
      </c>
      <c r="AC5" s="4">
        <f t="shared" si="0"/>
        <v>17.968</v>
      </c>
      <c r="AD5" s="4">
        <f t="shared" si="0"/>
        <v>-0.89420000000000011</v>
      </c>
      <c r="AE5" s="4">
        <f t="shared" si="0"/>
        <v>30.62</v>
      </c>
      <c r="AF5" s="4">
        <f t="shared" si="0"/>
        <v>21.93</v>
      </c>
      <c r="AG5" s="4">
        <f t="shared" si="0"/>
        <v>14.548</v>
      </c>
      <c r="AH5" s="4">
        <f t="shared" si="0"/>
        <v>10.308</v>
      </c>
      <c r="AI5" s="1"/>
      <c r="AJ5" s="4">
        <f>SUM(AJ6:AJ498)</f>
        <v>410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147.41</v>
      </c>
      <c r="D6" s="1"/>
      <c r="E6" s="1">
        <v>24.928000000000001</v>
      </c>
      <c r="F6" s="1">
        <v>122.482</v>
      </c>
      <c r="G6" s="8">
        <v>1</v>
      </c>
      <c r="H6" s="1"/>
      <c r="I6" s="1"/>
      <c r="J6" s="1"/>
      <c r="K6" s="1">
        <v>25</v>
      </c>
      <c r="L6" s="1">
        <f t="shared" ref="L6:L15" si="1">E6-K6</f>
        <v>-7.1999999999999176E-2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4.9855999999999998</v>
      </c>
      <c r="S6" s="5"/>
      <c r="T6" s="5"/>
      <c r="U6" s="5"/>
      <c r="V6" s="1"/>
      <c r="W6" s="1">
        <f>(F6+T6)/R6</f>
        <v>24.567153401797178</v>
      </c>
      <c r="X6" s="1">
        <f>F6/R6</f>
        <v>24.567153401797178</v>
      </c>
      <c r="Y6" s="1">
        <v>0</v>
      </c>
      <c r="Z6" s="1">
        <v>2.68</v>
      </c>
      <c r="AA6" s="1">
        <v>0</v>
      </c>
      <c r="AB6" s="1">
        <v>0</v>
      </c>
      <c r="AC6" s="1">
        <v>0</v>
      </c>
      <c r="AD6" s="1">
        <v>-4.0773999999999999</v>
      </c>
      <c r="AE6" s="1">
        <v>0</v>
      </c>
      <c r="AF6" s="1">
        <v>2.48</v>
      </c>
      <c r="AG6" s="1">
        <v>0</v>
      </c>
      <c r="AH6" s="1">
        <v>2.2799999999999998</v>
      </c>
      <c r="AI6" s="23" t="s">
        <v>38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39</v>
      </c>
      <c r="B7" s="1" t="s">
        <v>37</v>
      </c>
      <c r="C7" s="1">
        <v>25</v>
      </c>
      <c r="D7" s="1"/>
      <c r="E7" s="1">
        <v>25</v>
      </c>
      <c r="F7" s="1"/>
      <c r="G7" s="8">
        <v>1</v>
      </c>
      <c r="H7" s="1"/>
      <c r="I7" s="1"/>
      <c r="J7" s="1"/>
      <c r="K7" s="1">
        <v>25</v>
      </c>
      <c r="L7" s="1">
        <f t="shared" si="1"/>
        <v>0</v>
      </c>
      <c r="M7" s="1"/>
      <c r="N7" s="1"/>
      <c r="O7" s="1"/>
      <c r="P7" s="8">
        <f>VLOOKUP(A7,[1]TDSheet!$F:$G,2,0)</f>
        <v>730</v>
      </c>
      <c r="Q7" s="18">
        <v>715</v>
      </c>
      <c r="R7" s="1">
        <f t="shared" ref="R7:R15" si="2">E7/5</f>
        <v>5</v>
      </c>
      <c r="S7" s="5">
        <f>15*R7-F7</f>
        <v>75</v>
      </c>
      <c r="T7" s="5">
        <f>U7</f>
        <v>30</v>
      </c>
      <c r="U7" s="24">
        <v>30</v>
      </c>
      <c r="V7" s="1"/>
      <c r="W7" s="1">
        <f t="shared" ref="W7:W15" si="3">(F7+T7)/R7</f>
        <v>6</v>
      </c>
      <c r="X7" s="1">
        <f t="shared" ref="X7:X15" si="4">F7/R7</f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9" t="s">
        <v>53</v>
      </c>
      <c r="AJ7" s="1">
        <f t="shared" ref="AJ7:AJ15" si="5">T7</f>
        <v>30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8">
        <v>185</v>
      </c>
      <c r="R8" s="1">
        <f t="shared" si="2"/>
        <v>0</v>
      </c>
      <c r="S8" s="5"/>
      <c r="T8" s="5">
        <f>U8</f>
        <v>180</v>
      </c>
      <c r="U8" s="24">
        <v>180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10.8</v>
      </c>
      <c r="AB8" s="1">
        <v>7.2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9" t="s">
        <v>54</v>
      </c>
      <c r="AJ8" s="1">
        <f t="shared" si="5"/>
        <v>180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1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95</v>
      </c>
      <c r="Q9" s="20">
        <v>385</v>
      </c>
      <c r="R9" s="1">
        <f t="shared" si="2"/>
        <v>0</v>
      </c>
      <c r="S9" s="5"/>
      <c r="T9" s="5"/>
      <c r="U9" s="5"/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1" t="s">
        <v>42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22" t="s">
        <v>51</v>
      </c>
      <c r="R10" s="1">
        <f t="shared" si="2"/>
        <v>0</v>
      </c>
      <c r="S10" s="5"/>
      <c r="T10" s="5"/>
      <c r="U10" s="5"/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8.984</v>
      </c>
      <c r="AB10" s="1">
        <v>2.1680000000000001</v>
      </c>
      <c r="AC10" s="1">
        <v>13.536</v>
      </c>
      <c r="AD10" s="1">
        <v>2.2719999999999998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1" t="s">
        <v>44</v>
      </c>
      <c r="B11" s="1" t="s">
        <v>37</v>
      </c>
      <c r="C11" s="1">
        <v>7.46</v>
      </c>
      <c r="D11" s="1"/>
      <c r="E11" s="1"/>
      <c r="F11" s="1">
        <v>7.46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8">
        <v>240</v>
      </c>
      <c r="R11" s="1">
        <f t="shared" si="2"/>
        <v>0</v>
      </c>
      <c r="S11" s="5"/>
      <c r="T11" s="5"/>
      <c r="U11" s="5"/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8.0239999999999991</v>
      </c>
      <c r="AA11" s="1">
        <v>12</v>
      </c>
      <c r="AB11" s="1">
        <v>4.008</v>
      </c>
      <c r="AC11" s="1">
        <v>0</v>
      </c>
      <c r="AD11" s="1">
        <v>2.0680000000000001</v>
      </c>
      <c r="AE11" s="1">
        <v>12</v>
      </c>
      <c r="AF11" s="1">
        <v>10.311999999999999</v>
      </c>
      <c r="AG11" s="1">
        <v>6.0519999999999996</v>
      </c>
      <c r="AH11" s="1">
        <v>8.0280000000000005</v>
      </c>
      <c r="AI11" s="19" t="s">
        <v>52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45</v>
      </c>
      <c r="B12" s="13" t="s">
        <v>37</v>
      </c>
      <c r="C12" s="13">
        <v>200</v>
      </c>
      <c r="D12" s="13"/>
      <c r="E12" s="13">
        <v>20</v>
      </c>
      <c r="F12" s="14">
        <v>180</v>
      </c>
      <c r="G12" s="8">
        <v>1</v>
      </c>
      <c r="H12" s="1"/>
      <c r="I12" s="1"/>
      <c r="J12" s="1"/>
      <c r="K12" s="1">
        <v>20</v>
      </c>
      <c r="L12" s="1">
        <f t="shared" si="1"/>
        <v>0</v>
      </c>
      <c r="M12" s="1"/>
      <c r="N12" s="1"/>
      <c r="O12" s="1"/>
      <c r="P12" s="8">
        <f>VLOOKUP(A12,[1]TDSheet!$F:$G,2,0)</f>
        <v>275</v>
      </c>
      <c r="Q12" s="22" t="s">
        <v>51</v>
      </c>
      <c r="R12" s="1">
        <f t="shared" si="2"/>
        <v>4</v>
      </c>
      <c r="S12" s="5"/>
      <c r="T12" s="5"/>
      <c r="U12" s="5"/>
      <c r="V12" s="1"/>
      <c r="W12" s="1">
        <f t="shared" si="3"/>
        <v>45</v>
      </c>
      <c r="X12" s="1">
        <f t="shared" si="4"/>
        <v>45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23" t="s">
        <v>38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5" t="s">
        <v>46</v>
      </c>
      <c r="B13" s="16" t="s">
        <v>37</v>
      </c>
      <c r="C13" s="16">
        <v>0.14399999999999999</v>
      </c>
      <c r="D13" s="16"/>
      <c r="E13" s="16"/>
      <c r="F13" s="17">
        <v>0.14399999999999999</v>
      </c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305</v>
      </c>
      <c r="Q13" s="22" t="s">
        <v>51</v>
      </c>
      <c r="R13" s="1">
        <f t="shared" si="2"/>
        <v>0</v>
      </c>
      <c r="S13" s="5"/>
      <c r="T13" s="5"/>
      <c r="U13" s="5"/>
      <c r="V13" s="1"/>
      <c r="W13" s="1" t="e">
        <f t="shared" si="3"/>
        <v>#DIV/0!</v>
      </c>
      <c r="X13" s="1" t="e">
        <f t="shared" si="4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/>
      <c r="AJ13" s="1">
        <f t="shared" si="5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180</v>
      </c>
      <c r="D14" s="1"/>
      <c r="E14" s="1">
        <v>100</v>
      </c>
      <c r="F14" s="1">
        <v>80</v>
      </c>
      <c r="G14" s="8">
        <v>1</v>
      </c>
      <c r="H14" s="1"/>
      <c r="I14" s="1"/>
      <c r="J14" s="1"/>
      <c r="K14" s="1">
        <v>100</v>
      </c>
      <c r="L14" s="1">
        <f t="shared" si="1"/>
        <v>0</v>
      </c>
      <c r="M14" s="1"/>
      <c r="N14" s="1"/>
      <c r="O14" s="1"/>
      <c r="P14" s="8">
        <f>VLOOKUP(A14,[1]TDSheet!$F:$G,2,0)</f>
        <v>250</v>
      </c>
      <c r="Q14" s="8">
        <v>250</v>
      </c>
      <c r="R14" s="1">
        <f t="shared" si="2"/>
        <v>20</v>
      </c>
      <c r="S14" s="5">
        <f t="shared" ref="S14" si="6">15*R14-F14</f>
        <v>220</v>
      </c>
      <c r="T14" s="5">
        <f>U14</f>
        <v>200</v>
      </c>
      <c r="U14" s="24">
        <v>200</v>
      </c>
      <c r="V14" s="1"/>
      <c r="W14" s="1">
        <f t="shared" si="3"/>
        <v>14</v>
      </c>
      <c r="X14" s="1">
        <f t="shared" si="4"/>
        <v>4</v>
      </c>
      <c r="Y14" s="1">
        <v>0</v>
      </c>
      <c r="Z14" s="1">
        <v>0</v>
      </c>
      <c r="AA14" s="1">
        <v>7.8900000000000006</v>
      </c>
      <c r="AB14" s="1">
        <v>2</v>
      </c>
      <c r="AC14" s="1">
        <v>4</v>
      </c>
      <c r="AD14" s="1">
        <v>-1.8768</v>
      </c>
      <c r="AE14" s="1">
        <v>18</v>
      </c>
      <c r="AF14" s="1">
        <v>8</v>
      </c>
      <c r="AG14" s="1">
        <v>6</v>
      </c>
      <c r="AH14" s="1">
        <v>0</v>
      </c>
      <c r="AI14" s="1"/>
      <c r="AJ14" s="1">
        <f t="shared" si="5"/>
        <v>200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37</v>
      </c>
      <c r="C15" s="1">
        <v>250.7</v>
      </c>
      <c r="D15" s="1"/>
      <c r="E15" s="1">
        <v>7.0940000000000003</v>
      </c>
      <c r="F15" s="1">
        <v>243.60599999999999</v>
      </c>
      <c r="G15" s="8">
        <v>1</v>
      </c>
      <c r="H15" s="1"/>
      <c r="I15" s="1"/>
      <c r="J15" s="1"/>
      <c r="K15" s="1">
        <v>7.2</v>
      </c>
      <c r="L15" s="1">
        <f t="shared" si="1"/>
        <v>-0.10599999999999987</v>
      </c>
      <c r="M15" s="1"/>
      <c r="N15" s="1"/>
      <c r="O15" s="1"/>
      <c r="P15" s="8">
        <f>VLOOKUP(A15,[1]TDSheet!$F:$G,2,0)</f>
        <v>757</v>
      </c>
      <c r="Q15" s="8">
        <v>705</v>
      </c>
      <c r="R15" s="1">
        <f t="shared" si="2"/>
        <v>1.4188000000000001</v>
      </c>
      <c r="S15" s="5"/>
      <c r="T15" s="5"/>
      <c r="U15" s="5"/>
      <c r="V15" s="1"/>
      <c r="W15" s="1">
        <f t="shared" si="3"/>
        <v>171.69861855088806</v>
      </c>
      <c r="X15" s="1">
        <f t="shared" si="4"/>
        <v>171.69861855088806</v>
      </c>
      <c r="Y15" s="1">
        <v>0</v>
      </c>
      <c r="Z15" s="1">
        <v>1.1479999999999999</v>
      </c>
      <c r="AA15" s="1">
        <v>0.76</v>
      </c>
      <c r="AB15" s="1">
        <v>0.55199999999999994</v>
      </c>
      <c r="AC15" s="1">
        <v>0.43200000000000011</v>
      </c>
      <c r="AD15" s="1">
        <v>0.72</v>
      </c>
      <c r="AE15" s="1">
        <v>0.62</v>
      </c>
      <c r="AF15" s="1">
        <v>1.1379999999999999</v>
      </c>
      <c r="AG15" s="1">
        <v>2.496</v>
      </c>
      <c r="AH15" s="1">
        <v>0</v>
      </c>
      <c r="AI15" s="23" t="s">
        <v>38</v>
      </c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5" xr:uid="{7D641577-BAB2-4450-AEAB-99B4B22CE9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2025-08-01T10:13:49Z</dcterms:created>
  <dcterms:modified xsi:type="dcterms:W3CDTF">2025-08-04T12:03:44Z</dcterms:modified>
</cp:coreProperties>
</file>