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20AEF3DA-1ED2-40E6-8C19-E51A090C07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1" l="1"/>
  <c r="Q18" i="1"/>
  <c r="P7" i="1"/>
  <c r="T7" i="1" s="1"/>
  <c r="P8" i="1"/>
  <c r="T8" i="1" s="1"/>
  <c r="P9" i="1"/>
  <c r="T9" i="1" s="1"/>
  <c r="P10" i="1"/>
  <c r="T10" i="1" s="1"/>
  <c r="P11" i="1"/>
  <c r="T11" i="1" s="1"/>
  <c r="P47" i="1"/>
  <c r="T47" i="1" s="1"/>
  <c r="P48" i="1"/>
  <c r="P12" i="1"/>
  <c r="T12" i="1" s="1"/>
  <c r="P13" i="1"/>
  <c r="T13" i="1" s="1"/>
  <c r="P49" i="1"/>
  <c r="T49" i="1" s="1"/>
  <c r="P50" i="1"/>
  <c r="T50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6" i="1"/>
  <c r="U6" i="1" s="1"/>
  <c r="T48" i="1" l="1"/>
  <c r="T39" i="1"/>
  <c r="T23" i="1"/>
  <c r="U41" i="1"/>
  <c r="U33" i="1"/>
  <c r="U25" i="1"/>
  <c r="U17" i="1"/>
  <c r="U48" i="1"/>
  <c r="U45" i="1"/>
  <c r="U37" i="1"/>
  <c r="U29" i="1"/>
  <c r="U21" i="1"/>
  <c r="U50" i="1"/>
  <c r="U9" i="1"/>
  <c r="U43" i="1"/>
  <c r="U39" i="1"/>
  <c r="U35" i="1"/>
  <c r="U31" i="1"/>
  <c r="U27" i="1"/>
  <c r="U23" i="1"/>
  <c r="U19" i="1"/>
  <c r="U15" i="1"/>
  <c r="U13" i="1"/>
  <c r="U11" i="1"/>
  <c r="U7" i="1"/>
  <c r="T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49" i="1"/>
  <c r="U12" i="1"/>
  <c r="U47" i="1"/>
  <c r="U10" i="1"/>
  <c r="U8" i="1"/>
  <c r="L45" i="1"/>
  <c r="AG44" i="1"/>
  <c r="L44" i="1"/>
  <c r="L43" i="1"/>
  <c r="AG42" i="1"/>
  <c r="L42" i="1"/>
  <c r="L41" i="1"/>
  <c r="L40" i="1"/>
  <c r="AG39" i="1"/>
  <c r="L39" i="1"/>
  <c r="L38" i="1"/>
  <c r="AG37" i="1"/>
  <c r="L37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L50" i="1"/>
  <c r="L49" i="1"/>
  <c r="AG13" i="1"/>
  <c r="L13" i="1"/>
  <c r="AG12" i="1"/>
  <c r="L12" i="1"/>
  <c r="AG48" i="1"/>
  <c r="L48" i="1"/>
  <c r="AG47" i="1"/>
  <c r="L47" i="1"/>
  <c r="L11" i="1"/>
  <c r="L10" i="1"/>
  <c r="AG9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<sst xmlns="http://schemas.openxmlformats.org/spreadsheetml/2006/main" count="183" uniqueCount="101">
  <si>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</si>
  <si>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</si>
  <si>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</si>
  <si>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</si>
  <si>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</si>
  <si>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</si>
  <si>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</si>
  <si>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</si>
  <si>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</si>
  <si>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</si>
  <si>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</si>
  <si>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</si>
  <si>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</si>
  <si>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</si>
  <si>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</si>
  <si>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</si>
  <si>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</si>
  <si>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</si>
  <si>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</si>
  <si>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</si>
  <si>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</si>
  <si>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</si>
  <si>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</si>
  <si>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</si>
  <si>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</si>
  <si>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28,07,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</si>
  <si>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</si>
  <si>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</si>
  <si>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</si>
  <si>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</si>
  <si>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</si>
  <si>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</si>
  <si>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</si>
  <si>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</si>
  <si>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</si>
  <si>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</si>
  <si>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</si>
  <si>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</si>
  <si>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</si>
  <si>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</si>
  <si>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</si>
  <si>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</si>
  <si>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не заказывали (поступление от 03,07,25)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</si>
  <si>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</si>
  <si>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</si>
  <si>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</si>
  <si>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</si>
  <si>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</si>
  <si>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</si>
  <si>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 / не заказывали (поступление от 03,07,25)</t>
  </si>
  <si>
    <t>Плавленый продукт с Сыром колбасный копченый 40% СТМ "Коровино" 400гр  Останкино</t>
  </si>
  <si>
    <t>нужно увеличить продажи!!!</t>
  </si>
  <si>
    <t>Спред растительно-сливочный «Сливочный вкус» 72,5% 180г</t>
  </si>
  <si>
    <t>нет потребности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</si>
  <si>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</si>
  <si>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</si>
  <si>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</si>
  <si>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</si>
  <si>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</si>
  <si>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</si>
  <si>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</si>
  <si>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</si>
  <si>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</si>
  <si>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</si>
  <si>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</si>
  <si>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</si>
  <si>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</si>
  <si>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</si>
  <si>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</si>
  <si>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</si>
  <si>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</si>
  <si>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</si>
  <si>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</si>
  <si>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</si>
  <si>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</si>
  <si>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</si>
  <si>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</si>
  <si>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</si>
  <si>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</si>
  <si>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</si>
  <si>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</si>
  <si>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</si>
  <si>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</si>
  <si>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</si>
  <si>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</si>
  <si>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</si>
  <si>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</si>
  <si>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</si>
  <si>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</si>
  <si>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</si>
  <si>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</si>
  <si>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</si>
  <si>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</si>
  <si>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</si>
  <si>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</si>
  <si>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</si>
  <si>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</si>
  <si>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</si>
  <si>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t>нужно увеличить продажи</t>
    </r>
    <r>
      <rPr>
        <sz val="10"/>
        <rFont val="Arial"/>
      </rPr>
      <t xml:space="preserve"> / не заказывали (поступление от 03,07,25)</t>
    </r>
  </si>
  <si>
    <t>28,07,25 в уценку - 29кг</t>
  </si>
  <si>
    <t>28,07,25 в уценку - 57кг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</si>
</sst>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826.88599999999997</v>
      </c>
      <c r="F5" s="4">
        <f>SUM(F6:F491)</f>
        <v>3256.8420000000006</v>
      </c>
      <c r="G5" s="7"/>
      <c r="H5" s="1"/>
      <c r="I5" s="1"/>
      <c r="J5" s="1"/>
      <c r="K5" s="4">
        <f t="shared" ref="K5:R5" si="0">SUM(K6:K491)</f>
        <v>831.58500000000004</v>
      </c>
      <c r="L5" s="4">
        <f t="shared" si="0"/>
        <v>-4.6989999999999963</v>
      </c>
      <c r="M5" s="4">
        <f t="shared" si="0"/>
        <v>0</v>
      </c>
      <c r="N5" s="4">
        <f t="shared" si="0"/>
        <v>0</v>
      </c>
      <c r="O5" s="4">
        <f t="shared" si="0"/>
        <v>1450.19</v>
      </c>
      <c r="P5" s="4">
        <f t="shared" si="0"/>
        <v>165.37720000000002</v>
      </c>
      <c r="Q5" s="4">
        <f t="shared" si="0"/>
        <v>43</v>
      </c>
      <c r="R5" s="4">
        <f t="shared" si="0"/>
        <v>0</v>
      </c>
      <c r="S5" s="1"/>
      <c r="T5" s="1"/>
      <c r="U5" s="1"/>
      <c r="V5" s="4">
        <f t="shared" ref="V5:AE5" si="1">SUM(V6:V491)</f>
        <v>250.43499999999995</v>
      </c>
      <c r="W5" s="4">
        <f t="shared" si="1"/>
        <v>203.64920000000001</v>
      </c>
      <c r="X5" s="4">
        <f t="shared" si="1"/>
        <v>209.977</v>
      </c>
      <c r="Y5" s="4">
        <f t="shared" si="1"/>
        <v>271.67020000000002</v>
      </c>
      <c r="Z5" s="4">
        <f t="shared" si="1"/>
        <v>93.091599999999985</v>
      </c>
      <c r="AA5" s="4">
        <f t="shared" si="1"/>
        <v>141.8082</v>
      </c>
      <c r="AB5" s="4">
        <f t="shared" si="1"/>
        <v>179.82740000000001</v>
      </c>
      <c r="AC5" s="4">
        <f t="shared" si="1"/>
        <v>178.85639999999998</v>
      </c>
      <c r="AD5" s="4">
        <f t="shared" si="1"/>
        <v>181.72399999999999</v>
      </c>
      <c r="AE5" s="4">
        <f t="shared" si="1"/>
        <v>193.63080000000002</v>
      </c>
      <c r="AF5" s="1"/>
      <c r="AG5" s="4">
        <f>SUM(AG6:AG491)</f>
        <v>7.7399999999999993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35</v>
      </c>
      <c r="B6" s="19" t="s">
        <v>36</v>
      </c>
      <c r="C6" s="19">
        <v>83.194000000000003</v>
      </c>
      <c r="D6" s="19"/>
      <c r="E6" s="19"/>
      <c r="F6" s="19">
        <v>83.114000000000004</v>
      </c>
      <c r="G6" s="20">
        <v>0</v>
      </c>
      <c r="H6" s="19" t="e">
        <v>#N/A</v>
      </c>
      <c r="I6" s="19" t="s">
        <v>37</v>
      </c>
      <c r="J6" s="19"/>
      <c r="K6" s="19"/>
      <c r="L6" s="19">
        <f t="shared" ref="L6:L45" si="2">E6-K6</f>
        <v>0</v>
      </c>
      <c r="M6" s="19"/>
      <c r="N6" s="19"/>
      <c r="O6" s="19"/>
      <c r="P6" s="19">
        <f>E6/5</f>
        <v>0</v>
      </c>
      <c r="Q6" s="21"/>
      <c r="R6" s="21"/>
      <c r="S6" s="19"/>
      <c r="T6" s="19" t="e">
        <f>(F6+O6+Q6)/P6</f>
        <v>#DIV/0!</v>
      </c>
      <c r="U6" s="19" t="e">
        <f>(F6+O6)/P6</f>
        <v>#DIV/0!</v>
      </c>
      <c r="V6" s="19">
        <v>0.68320000000000003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28" t="s">
        <v>96</v>
      </c>
      <c r="AG6" s="19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38</v>
      </c>
      <c r="B7" s="19" t="s">
        <v>39</v>
      </c>
      <c r="C7" s="19">
        <v>57</v>
      </c>
      <c r="D7" s="19"/>
      <c r="E7" s="19">
        <v>20</v>
      </c>
      <c r="F7" s="19">
        <v>36</v>
      </c>
      <c r="G7" s="20">
        <v>0</v>
      </c>
      <c r="H7" s="19">
        <v>180</v>
      </c>
      <c r="I7" s="19" t="s">
        <v>40</v>
      </c>
      <c r="J7" s="19"/>
      <c r="K7" s="19">
        <v>19</v>
      </c>
      <c r="L7" s="19">
        <f t="shared" si="2"/>
        <v>1</v>
      </c>
      <c r="M7" s="19"/>
      <c r="N7" s="19"/>
      <c r="O7" s="19"/>
      <c r="P7" s="19">
        <f t="shared" ref="P7:P45" si="3">E7/5</f>
        <v>4</v>
      </c>
      <c r="Q7" s="21"/>
      <c r="R7" s="21"/>
      <c r="S7" s="19"/>
      <c r="T7" s="19">
        <f t="shared" ref="T7:T45" si="4">(F7+O7+Q7)/P7</f>
        <v>9</v>
      </c>
      <c r="U7" s="19">
        <f t="shared" ref="U7:U45" si="5">(F7+O7)/P7</f>
        <v>9</v>
      </c>
      <c r="V7" s="19">
        <v>1.4</v>
      </c>
      <c r="W7" s="19">
        <v>0.8</v>
      </c>
      <c r="X7" s="19">
        <v>3.6</v>
      </c>
      <c r="Y7" s="19">
        <v>1.6</v>
      </c>
      <c r="Z7" s="19">
        <v>0.6</v>
      </c>
      <c r="AA7" s="19">
        <v>0.6</v>
      </c>
      <c r="AB7" s="19">
        <v>1</v>
      </c>
      <c r="AC7" s="19">
        <v>2.4</v>
      </c>
      <c r="AD7" s="19">
        <v>1.8</v>
      </c>
      <c r="AE7" s="19">
        <v>2.2000000000000002</v>
      </c>
      <c r="AF7" s="19"/>
      <c r="AG7" s="19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39</v>
      </c>
      <c r="C8" s="1">
        <v>62</v>
      </c>
      <c r="D8" s="1">
        <v>7</v>
      </c>
      <c r="E8" s="1">
        <v>21</v>
      </c>
      <c r="F8" s="1">
        <v>48</v>
      </c>
      <c r="G8" s="7">
        <v>0.18</v>
      </c>
      <c r="H8" s="1">
        <v>270</v>
      </c>
      <c r="I8" s="1">
        <v>9988438</v>
      </c>
      <c r="J8" s="1"/>
      <c r="K8" s="1">
        <v>19</v>
      </c>
      <c r="L8" s="1">
        <f t="shared" si="2"/>
        <v>2</v>
      </c>
      <c r="M8" s="1"/>
      <c r="N8" s="1"/>
      <c r="O8" s="1">
        <v>46</v>
      </c>
      <c r="P8" s="1">
        <f t="shared" si="3"/>
        <v>4.2</v>
      </c>
      <c r="Q8" s="9"/>
      <c r="R8" s="9"/>
      <c r="S8" s="1"/>
      <c r="T8" s="1">
        <f t="shared" si="4"/>
        <v>22.38095238095238</v>
      </c>
      <c r="U8" s="1">
        <f t="shared" si="5"/>
        <v>22.38095238095238</v>
      </c>
      <c r="V8" s="1">
        <v>5.4</v>
      </c>
      <c r="W8" s="1">
        <v>3.2</v>
      </c>
      <c r="X8" s="1">
        <v>4.5999999999999996</v>
      </c>
      <c r="Y8" s="1">
        <v>4.4000000000000004</v>
      </c>
      <c r="Z8" s="1">
        <v>0.4</v>
      </c>
      <c r="AA8" s="1">
        <v>1</v>
      </c>
      <c r="AB8" s="1">
        <v>3.2</v>
      </c>
      <c r="AC8" s="1">
        <v>5.6</v>
      </c>
      <c r="AD8" s="1">
        <v>4.2</v>
      </c>
      <c r="AE8" s="1">
        <v>4.4000000000000004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39</v>
      </c>
      <c r="C9" s="1">
        <v>79</v>
      </c>
      <c r="D9" s="1">
        <v>5</v>
      </c>
      <c r="E9" s="1">
        <v>20</v>
      </c>
      <c r="F9" s="1">
        <v>64</v>
      </c>
      <c r="G9" s="7">
        <v>0.18</v>
      </c>
      <c r="H9" s="1">
        <v>270</v>
      </c>
      <c r="I9" s="1">
        <v>9988445</v>
      </c>
      <c r="J9" s="1"/>
      <c r="K9" s="1">
        <v>19</v>
      </c>
      <c r="L9" s="1">
        <f t="shared" si="2"/>
        <v>1</v>
      </c>
      <c r="M9" s="1"/>
      <c r="N9" s="1"/>
      <c r="O9" s="1">
        <v>37</v>
      </c>
      <c r="P9" s="1">
        <f t="shared" si="3"/>
        <v>4</v>
      </c>
      <c r="Q9" s="9"/>
      <c r="R9" s="9"/>
      <c r="S9" s="1"/>
      <c r="T9" s="1">
        <f t="shared" si="4"/>
        <v>25.25</v>
      </c>
      <c r="U9" s="1">
        <f t="shared" si="5"/>
        <v>25.25</v>
      </c>
      <c r="V9" s="1">
        <v>5.8</v>
      </c>
      <c r="W9" s="1">
        <v>2.6</v>
      </c>
      <c r="X9" s="1">
        <v>5.4</v>
      </c>
      <c r="Y9" s="1">
        <v>4.2</v>
      </c>
      <c r="Z9" s="1">
        <v>1.6</v>
      </c>
      <c r="AA9" s="1">
        <v>2</v>
      </c>
      <c r="AB9" s="1">
        <v>2.8</v>
      </c>
      <c r="AC9" s="1">
        <v>5.6</v>
      </c>
      <c r="AD9" s="1">
        <v>4.4000000000000004</v>
      </c>
      <c r="AE9" s="1">
        <v>4.2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44</v>
      </c>
      <c r="B10" s="19" t="s">
        <v>39</v>
      </c>
      <c r="C10" s="19">
        <v>12</v>
      </c>
      <c r="D10" s="19">
        <v>1</v>
      </c>
      <c r="E10" s="19">
        <v>1</v>
      </c>
      <c r="F10" s="19">
        <v>12</v>
      </c>
      <c r="G10" s="20">
        <v>0</v>
      </c>
      <c r="H10" s="19" t="e">
        <v>#N/A</v>
      </c>
      <c r="I10" s="19" t="s">
        <v>37</v>
      </c>
      <c r="J10" s="19"/>
      <c r="K10" s="19">
        <v>1</v>
      </c>
      <c r="L10" s="19">
        <f t="shared" si="2"/>
        <v>0</v>
      </c>
      <c r="M10" s="19"/>
      <c r="N10" s="19"/>
      <c r="O10" s="19"/>
      <c r="P10" s="19">
        <f t="shared" si="3"/>
        <v>0.2</v>
      </c>
      <c r="Q10" s="21"/>
      <c r="R10" s="21"/>
      <c r="S10" s="19"/>
      <c r="T10" s="19">
        <f t="shared" si="4"/>
        <v>60</v>
      </c>
      <c r="U10" s="19">
        <f t="shared" si="5"/>
        <v>60</v>
      </c>
      <c r="V10" s="19">
        <v>0.6</v>
      </c>
      <c r="W10" s="19">
        <v>1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28" t="s">
        <v>97</v>
      </c>
      <c r="AG10" s="1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45</v>
      </c>
      <c r="B11" s="19" t="s">
        <v>39</v>
      </c>
      <c r="C11" s="19">
        <v>31</v>
      </c>
      <c r="D11" s="19"/>
      <c r="E11" s="19">
        <v>1</v>
      </c>
      <c r="F11" s="19">
        <v>30</v>
      </c>
      <c r="G11" s="20">
        <v>0</v>
      </c>
      <c r="H11" s="19" t="e">
        <v>#N/A</v>
      </c>
      <c r="I11" s="19" t="s">
        <v>37</v>
      </c>
      <c r="J11" s="19"/>
      <c r="K11" s="19">
        <v>6</v>
      </c>
      <c r="L11" s="19">
        <f t="shared" si="2"/>
        <v>-5</v>
      </c>
      <c r="M11" s="19"/>
      <c r="N11" s="19"/>
      <c r="O11" s="19"/>
      <c r="P11" s="19">
        <f t="shared" si="3"/>
        <v>0.2</v>
      </c>
      <c r="Q11" s="21"/>
      <c r="R11" s="21"/>
      <c r="S11" s="19"/>
      <c r="T11" s="19">
        <f t="shared" si="4"/>
        <v>150</v>
      </c>
      <c r="U11" s="19">
        <f t="shared" si="5"/>
        <v>150</v>
      </c>
      <c r="V11" s="19">
        <v>0</v>
      </c>
      <c r="W11" s="19">
        <v>1.4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28" t="s">
        <v>97</v>
      </c>
      <c r="AG11" s="19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39</v>
      </c>
      <c r="C12" s="1">
        <v>70</v>
      </c>
      <c r="D12" s="1">
        <v>4</v>
      </c>
      <c r="E12" s="1">
        <v>8</v>
      </c>
      <c r="F12" s="1">
        <v>66</v>
      </c>
      <c r="G12" s="7">
        <v>0.4</v>
      </c>
      <c r="H12" s="1">
        <v>270</v>
      </c>
      <c r="I12" s="1">
        <v>9988452</v>
      </c>
      <c r="J12" s="1"/>
      <c r="K12" s="1">
        <v>8</v>
      </c>
      <c r="L12" s="1">
        <f t="shared" si="2"/>
        <v>0</v>
      </c>
      <c r="M12" s="1"/>
      <c r="N12" s="1"/>
      <c r="O12" s="1"/>
      <c r="P12" s="1">
        <f t="shared" si="3"/>
        <v>1.6</v>
      </c>
      <c r="Q12" s="9"/>
      <c r="R12" s="9"/>
      <c r="S12" s="1"/>
      <c r="T12" s="1">
        <f t="shared" si="4"/>
        <v>41.25</v>
      </c>
      <c r="U12" s="1">
        <f t="shared" si="5"/>
        <v>41.25</v>
      </c>
      <c r="V12" s="1">
        <v>2.8</v>
      </c>
      <c r="W12" s="1">
        <v>0.8</v>
      </c>
      <c r="X12" s="1">
        <v>2.2000000000000002</v>
      </c>
      <c r="Y12" s="1">
        <v>4.4000000000000004</v>
      </c>
      <c r="Z12" s="1">
        <v>0</v>
      </c>
      <c r="AA12" s="1">
        <v>1.2</v>
      </c>
      <c r="AB12" s="1">
        <v>2</v>
      </c>
      <c r="AC12" s="1">
        <v>2</v>
      </c>
      <c r="AD12" s="1">
        <v>2</v>
      </c>
      <c r="AE12" s="1">
        <v>1.2</v>
      </c>
      <c r="AF12" s="28" t="s">
        <v>97</v>
      </c>
      <c r="AG12" s="1">
        <f t="shared" ref="AG12:AG23" si="6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39</v>
      </c>
      <c r="C13" s="1">
        <v>24</v>
      </c>
      <c r="D13" s="1">
        <v>28</v>
      </c>
      <c r="E13" s="1"/>
      <c r="F13" s="1">
        <v>48</v>
      </c>
      <c r="G13" s="7">
        <v>0.4</v>
      </c>
      <c r="H13" s="1">
        <v>270</v>
      </c>
      <c r="I13" s="1">
        <v>9988476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9"/>
      <c r="R13" s="9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2</v>
      </c>
      <c r="X13" s="1">
        <v>0.8</v>
      </c>
      <c r="Y13" s="1">
        <v>0.4</v>
      </c>
      <c r="Z13" s="1">
        <v>1.2</v>
      </c>
      <c r="AA13" s="1">
        <v>2.8</v>
      </c>
      <c r="AB13" s="1">
        <v>1</v>
      </c>
      <c r="AC13" s="1">
        <v>0.6</v>
      </c>
      <c r="AD13" s="1">
        <v>0.4</v>
      </c>
      <c r="AE13" s="1">
        <v>0.4</v>
      </c>
      <c r="AF13" s="29" t="s">
        <v>51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39</v>
      </c>
      <c r="C14" s="1">
        <v>62</v>
      </c>
      <c r="D14" s="1">
        <v>36</v>
      </c>
      <c r="E14" s="1">
        <v>11</v>
      </c>
      <c r="F14" s="1">
        <v>87</v>
      </c>
      <c r="G14" s="7">
        <v>0.18</v>
      </c>
      <c r="H14" s="1">
        <v>150</v>
      </c>
      <c r="I14" s="1">
        <v>5034819</v>
      </c>
      <c r="J14" s="1"/>
      <c r="K14" s="1">
        <v>11</v>
      </c>
      <c r="L14" s="1">
        <f t="shared" si="2"/>
        <v>0</v>
      </c>
      <c r="M14" s="1"/>
      <c r="N14" s="1"/>
      <c r="O14" s="1"/>
      <c r="P14" s="1">
        <f t="shared" si="3"/>
        <v>2.2000000000000002</v>
      </c>
      <c r="Q14" s="9"/>
      <c r="R14" s="9"/>
      <c r="S14" s="1"/>
      <c r="T14" s="1">
        <f t="shared" si="4"/>
        <v>39.54545454545454</v>
      </c>
      <c r="U14" s="1">
        <f t="shared" si="5"/>
        <v>39.54545454545454</v>
      </c>
      <c r="V14" s="1">
        <v>3</v>
      </c>
      <c r="W14" s="1">
        <v>5.6</v>
      </c>
      <c r="X14" s="1">
        <v>5.4</v>
      </c>
      <c r="Y14" s="1">
        <v>4.8</v>
      </c>
      <c r="Z14" s="1">
        <v>3.4</v>
      </c>
      <c r="AA14" s="1">
        <v>5.2</v>
      </c>
      <c r="AB14" s="1">
        <v>7.4</v>
      </c>
      <c r="AC14" s="1">
        <v>2.8</v>
      </c>
      <c r="AD14" s="1">
        <v>1.2</v>
      </c>
      <c r="AE14" s="1">
        <v>7</v>
      </c>
      <c r="AF14" s="29" t="s">
        <v>51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36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>
        <v>15</v>
      </c>
      <c r="P15" s="1">
        <f t="shared" si="3"/>
        <v>0</v>
      </c>
      <c r="Q15" s="9"/>
      <c r="R15" s="9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39</v>
      </c>
      <c r="C16" s="1">
        <v>295</v>
      </c>
      <c r="D16" s="1"/>
      <c r="E16" s="1">
        <v>39</v>
      </c>
      <c r="F16" s="1">
        <v>256</v>
      </c>
      <c r="G16" s="7">
        <v>0.1</v>
      </c>
      <c r="H16" s="1">
        <v>90</v>
      </c>
      <c r="I16" s="1">
        <v>8444163</v>
      </c>
      <c r="J16" s="1"/>
      <c r="K16" s="1">
        <v>39</v>
      </c>
      <c r="L16" s="1">
        <f t="shared" si="2"/>
        <v>0</v>
      </c>
      <c r="M16" s="1"/>
      <c r="N16" s="1"/>
      <c r="O16" s="1">
        <v>201.8</v>
      </c>
      <c r="P16" s="1">
        <f t="shared" si="3"/>
        <v>7.8</v>
      </c>
      <c r="Q16" s="9"/>
      <c r="R16" s="9"/>
      <c r="S16" s="1"/>
      <c r="T16" s="1">
        <f t="shared" si="4"/>
        <v>58.692307692307693</v>
      </c>
      <c r="U16" s="1">
        <f t="shared" si="5"/>
        <v>58.692307692307693</v>
      </c>
      <c r="V16" s="1">
        <v>27.6</v>
      </c>
      <c r="W16" s="1">
        <v>15.4</v>
      </c>
      <c r="X16" s="1">
        <v>23.6</v>
      </c>
      <c r="Y16" s="1">
        <v>33.200000000000003</v>
      </c>
      <c r="Z16" s="1">
        <v>3.6</v>
      </c>
      <c r="AA16" s="1">
        <v>17</v>
      </c>
      <c r="AB16" s="1">
        <v>30.4</v>
      </c>
      <c r="AC16" s="1">
        <v>15.4</v>
      </c>
      <c r="AD16" s="1">
        <v>22.2</v>
      </c>
      <c r="AE16" s="1">
        <v>25</v>
      </c>
      <c r="AF16" s="28" t="s">
        <v>97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39</v>
      </c>
      <c r="C17" s="1">
        <v>68</v>
      </c>
      <c r="D17" s="1">
        <v>20</v>
      </c>
      <c r="E17" s="1">
        <v>17</v>
      </c>
      <c r="F17" s="1">
        <v>71</v>
      </c>
      <c r="G17" s="7">
        <v>0.18</v>
      </c>
      <c r="H17" s="1">
        <v>150</v>
      </c>
      <c r="I17" s="1">
        <v>5038411</v>
      </c>
      <c r="J17" s="1"/>
      <c r="K17" s="1">
        <v>17</v>
      </c>
      <c r="L17" s="1">
        <f t="shared" si="2"/>
        <v>0</v>
      </c>
      <c r="M17" s="1"/>
      <c r="N17" s="1"/>
      <c r="O17" s="1"/>
      <c r="P17" s="1">
        <f t="shared" si="3"/>
        <v>3.4</v>
      </c>
      <c r="Q17" s="9"/>
      <c r="R17" s="9"/>
      <c r="S17" s="1"/>
      <c r="T17" s="1">
        <f t="shared" si="4"/>
        <v>20.882352941176471</v>
      </c>
      <c r="U17" s="1">
        <f t="shared" si="5"/>
        <v>20.882352941176471</v>
      </c>
      <c r="V17" s="1">
        <v>3.4</v>
      </c>
      <c r="W17" s="1">
        <v>5.2</v>
      </c>
      <c r="X17" s="1">
        <v>4.4000000000000004</v>
      </c>
      <c r="Y17" s="1">
        <v>3.8</v>
      </c>
      <c r="Z17" s="1">
        <v>4.5999999999999996</v>
      </c>
      <c r="AA17" s="1">
        <v>4.8</v>
      </c>
      <c r="AB17" s="1">
        <v>5.4</v>
      </c>
      <c r="AC17" s="1">
        <v>5.4</v>
      </c>
      <c r="AD17" s="1">
        <v>10.4</v>
      </c>
      <c r="AE17" s="1">
        <v>9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39</v>
      </c>
      <c r="C18" s="1">
        <v>122</v>
      </c>
      <c r="D18" s="1"/>
      <c r="E18" s="1">
        <v>29</v>
      </c>
      <c r="F18" s="1">
        <v>93</v>
      </c>
      <c r="G18" s="7">
        <v>0.18</v>
      </c>
      <c r="H18" s="1">
        <v>150</v>
      </c>
      <c r="I18" s="1">
        <v>5038459</v>
      </c>
      <c r="J18" s="1"/>
      <c r="K18" s="1">
        <v>29</v>
      </c>
      <c r="L18" s="1">
        <f t="shared" si="2"/>
        <v>0</v>
      </c>
      <c r="M18" s="1"/>
      <c r="N18" s="1"/>
      <c r="O18" s="1"/>
      <c r="P18" s="1">
        <f t="shared" si="3"/>
        <v>5.8</v>
      </c>
      <c r="Q18" s="9">
        <f t="shared" ref="Q18:Q19" si="7">20*P18-O18-F18</f>
        <v>23</v>
      </c>
      <c r="R18" s="9"/>
      <c r="S18" s="1"/>
      <c r="T18" s="1">
        <f t="shared" si="4"/>
        <v>20</v>
      </c>
      <c r="U18" s="1">
        <f t="shared" si="5"/>
        <v>16.03448275862069</v>
      </c>
      <c r="V18" s="1">
        <v>6.4</v>
      </c>
      <c r="W18" s="1">
        <v>6.8</v>
      </c>
      <c r="X18" s="1">
        <v>8.1999999999999993</v>
      </c>
      <c r="Y18" s="1">
        <v>7</v>
      </c>
      <c r="Z18" s="1">
        <v>7</v>
      </c>
      <c r="AA18" s="1">
        <v>7.2</v>
      </c>
      <c r="AB18" s="1">
        <v>8.8000000000000007</v>
      </c>
      <c r="AC18" s="1">
        <v>9.1999999999999993</v>
      </c>
      <c r="AD18" s="1">
        <v>11.2</v>
      </c>
      <c r="AE18" s="1">
        <v>8.4</v>
      </c>
      <c r="AF18" s="1"/>
      <c r="AG18" s="1">
        <f t="shared" si="6"/>
        <v>4.1399999999999997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39</v>
      </c>
      <c r="C19" s="1">
        <v>50</v>
      </c>
      <c r="D19" s="1">
        <v>10</v>
      </c>
      <c r="E19" s="1">
        <v>16</v>
      </c>
      <c r="F19" s="1">
        <v>44</v>
      </c>
      <c r="G19" s="7">
        <v>0.18</v>
      </c>
      <c r="H19" s="1">
        <v>150</v>
      </c>
      <c r="I19" s="1">
        <v>5038831</v>
      </c>
      <c r="J19" s="1"/>
      <c r="K19" s="1">
        <v>16</v>
      </c>
      <c r="L19" s="1">
        <f t="shared" si="2"/>
        <v>0</v>
      </c>
      <c r="M19" s="1"/>
      <c r="N19" s="1"/>
      <c r="O19" s="1"/>
      <c r="P19" s="1">
        <f t="shared" si="3"/>
        <v>3.2</v>
      </c>
      <c r="Q19" s="9">
        <f t="shared" si="7"/>
        <v>20</v>
      </c>
      <c r="R19" s="9"/>
      <c r="S19" s="1"/>
      <c r="T19" s="1">
        <f t="shared" si="4"/>
        <v>20</v>
      </c>
      <c r="U19" s="1">
        <f t="shared" si="5"/>
        <v>13.75</v>
      </c>
      <c r="V19" s="1">
        <v>1</v>
      </c>
      <c r="W19" s="1">
        <v>3</v>
      </c>
      <c r="X19" s="1">
        <v>3.8</v>
      </c>
      <c r="Y19" s="1">
        <v>0</v>
      </c>
      <c r="Z19" s="1">
        <v>0</v>
      </c>
      <c r="AA19" s="1">
        <v>0.8</v>
      </c>
      <c r="AB19" s="1">
        <v>3.8</v>
      </c>
      <c r="AC19" s="1">
        <v>3.8</v>
      </c>
      <c r="AD19" s="1">
        <v>5.8</v>
      </c>
      <c r="AE19" s="1">
        <v>2.2000000000000002</v>
      </c>
      <c r="AF19" s="1" t="s">
        <v>61</v>
      </c>
      <c r="AG19" s="1">
        <f t="shared" si="6"/>
        <v>3.5999999999999996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39</v>
      </c>
      <c r="C20" s="1">
        <v>31</v>
      </c>
      <c r="D20" s="1">
        <v>10</v>
      </c>
      <c r="E20" s="1">
        <v>7</v>
      </c>
      <c r="F20" s="1">
        <v>34</v>
      </c>
      <c r="G20" s="7">
        <v>0.18</v>
      </c>
      <c r="H20" s="1">
        <v>120</v>
      </c>
      <c r="I20" s="1">
        <v>5038855</v>
      </c>
      <c r="J20" s="1"/>
      <c r="K20" s="1">
        <v>9</v>
      </c>
      <c r="L20" s="1">
        <f t="shared" si="2"/>
        <v>-2</v>
      </c>
      <c r="M20" s="1"/>
      <c r="N20" s="1"/>
      <c r="O20" s="1"/>
      <c r="P20" s="1">
        <f t="shared" si="3"/>
        <v>1.4</v>
      </c>
      <c r="Q20" s="9"/>
      <c r="R20" s="9"/>
      <c r="S20" s="1"/>
      <c r="T20" s="1">
        <f t="shared" si="4"/>
        <v>24.285714285714288</v>
      </c>
      <c r="U20" s="1">
        <f t="shared" si="5"/>
        <v>24.285714285714288</v>
      </c>
      <c r="V20" s="1">
        <v>0.6</v>
      </c>
      <c r="W20" s="1">
        <v>2</v>
      </c>
      <c r="X20" s="1">
        <v>1.8</v>
      </c>
      <c r="Y20" s="1">
        <v>1.2</v>
      </c>
      <c r="Z20" s="1">
        <v>0</v>
      </c>
      <c r="AA20" s="1">
        <v>0</v>
      </c>
      <c r="AB20" s="1">
        <v>0</v>
      </c>
      <c r="AC20" s="1">
        <v>1.8</v>
      </c>
      <c r="AD20" s="1">
        <v>0.2</v>
      </c>
      <c r="AE20" s="1">
        <v>1.8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39</v>
      </c>
      <c r="C21" s="1">
        <v>141</v>
      </c>
      <c r="D21" s="1"/>
      <c r="E21" s="1">
        <v>37</v>
      </c>
      <c r="F21" s="1">
        <v>104</v>
      </c>
      <c r="G21" s="7">
        <v>0.18</v>
      </c>
      <c r="H21" s="1">
        <v>150</v>
      </c>
      <c r="I21" s="1">
        <v>5038435</v>
      </c>
      <c r="J21" s="1"/>
      <c r="K21" s="1">
        <v>35</v>
      </c>
      <c r="L21" s="1">
        <f t="shared" si="2"/>
        <v>2</v>
      </c>
      <c r="M21" s="1"/>
      <c r="N21" s="1"/>
      <c r="O21" s="1">
        <v>71</v>
      </c>
      <c r="P21" s="1">
        <f t="shared" si="3"/>
        <v>7.4</v>
      </c>
      <c r="Q21" s="9"/>
      <c r="R21" s="9"/>
      <c r="S21" s="1"/>
      <c r="T21" s="1">
        <f t="shared" si="4"/>
        <v>23.648648648648649</v>
      </c>
      <c r="U21" s="1">
        <f t="shared" si="5"/>
        <v>23.648648648648649</v>
      </c>
      <c r="V21" s="1">
        <v>10.6</v>
      </c>
      <c r="W21" s="1">
        <v>7.6</v>
      </c>
      <c r="X21" s="1">
        <v>9.8000000000000007</v>
      </c>
      <c r="Y21" s="1">
        <v>9.4</v>
      </c>
      <c r="Z21" s="1">
        <v>7.8</v>
      </c>
      <c r="AA21" s="1">
        <v>6.6</v>
      </c>
      <c r="AB21" s="1">
        <v>2</v>
      </c>
      <c r="AC21" s="1">
        <v>12.8</v>
      </c>
      <c r="AD21" s="1">
        <v>15</v>
      </c>
      <c r="AE21" s="1">
        <v>8.4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64</v>
      </c>
      <c r="B22" s="1" t="s">
        <v>39</v>
      </c>
      <c r="C22" s="1">
        <v>35</v>
      </c>
      <c r="D22" s="1"/>
      <c r="E22" s="1">
        <v>12</v>
      </c>
      <c r="F22" s="1">
        <v>22</v>
      </c>
      <c r="G22" s="7">
        <v>0.18</v>
      </c>
      <c r="H22" s="1">
        <v>120</v>
      </c>
      <c r="I22" s="1">
        <v>5038398</v>
      </c>
      <c r="J22" s="1"/>
      <c r="K22" s="1">
        <v>12</v>
      </c>
      <c r="L22" s="1">
        <f t="shared" si="2"/>
        <v>0</v>
      </c>
      <c r="M22" s="1"/>
      <c r="N22" s="1"/>
      <c r="O22" s="1">
        <v>25</v>
      </c>
      <c r="P22" s="1">
        <f t="shared" si="3"/>
        <v>2.4</v>
      </c>
      <c r="Q22" s="9"/>
      <c r="R22" s="9"/>
      <c r="S22" s="1"/>
      <c r="T22" s="1">
        <f t="shared" si="4"/>
        <v>19.583333333333336</v>
      </c>
      <c r="U22" s="1">
        <f t="shared" si="5"/>
        <v>19.583333333333336</v>
      </c>
      <c r="V22" s="1">
        <v>3</v>
      </c>
      <c r="W22" s="1">
        <v>2.2000000000000002</v>
      </c>
      <c r="X22" s="1">
        <v>3.4</v>
      </c>
      <c r="Y22" s="1">
        <v>0.2</v>
      </c>
      <c r="Z22" s="1">
        <v>0.4</v>
      </c>
      <c r="AA22" s="1">
        <v>4.2</v>
      </c>
      <c r="AB22" s="1">
        <v>2.2000000000000002</v>
      </c>
      <c r="AC22" s="1">
        <v>3.8</v>
      </c>
      <c r="AD22" s="1">
        <v>3.6</v>
      </c>
      <c r="AE22" s="1">
        <v>4.4000000000000004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65</v>
      </c>
      <c r="B23" s="11" t="s">
        <v>36</v>
      </c>
      <c r="C23" s="11">
        <v>2.35</v>
      </c>
      <c r="D23" s="11"/>
      <c r="E23" s="11"/>
      <c r="F23" s="12">
        <v>2.35</v>
      </c>
      <c r="G23" s="7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0.98199999999999998</v>
      </c>
      <c r="Z23" s="1">
        <v>0</v>
      </c>
      <c r="AA23" s="1">
        <v>0.9880000000000001</v>
      </c>
      <c r="AB23" s="1">
        <v>0.44400000000000012</v>
      </c>
      <c r="AC23" s="1">
        <v>0</v>
      </c>
      <c r="AD23" s="1">
        <v>0.47799999999999998</v>
      </c>
      <c r="AE23" s="1">
        <v>0.47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66</v>
      </c>
      <c r="B24" s="23" t="s">
        <v>36</v>
      </c>
      <c r="C24" s="23">
        <v>13.132</v>
      </c>
      <c r="D24" s="23"/>
      <c r="E24" s="23"/>
      <c r="F24" s="24">
        <v>13.132</v>
      </c>
      <c r="G24" s="20">
        <v>0</v>
      </c>
      <c r="H24" s="19" t="e">
        <v>#N/A</v>
      </c>
      <c r="I24" s="19" t="s">
        <v>67</v>
      </c>
      <c r="J24" s="19" t="s">
        <v>65</v>
      </c>
      <c r="K24" s="19"/>
      <c r="L24" s="19">
        <f t="shared" si="2"/>
        <v>0</v>
      </c>
      <c r="M24" s="19"/>
      <c r="N24" s="19"/>
      <c r="O24" s="19"/>
      <c r="P24" s="19">
        <f t="shared" si="3"/>
        <v>0</v>
      </c>
      <c r="Q24" s="21"/>
      <c r="R24" s="21"/>
      <c r="S24" s="19"/>
      <c r="T24" s="19" t="e">
        <f t="shared" si="4"/>
        <v>#DIV/0!</v>
      </c>
      <c r="U24" s="19" t="e">
        <f t="shared" si="5"/>
        <v>#DIV/0!</v>
      </c>
      <c r="V24" s="19">
        <v>0</v>
      </c>
      <c r="W24" s="19">
        <v>0</v>
      </c>
      <c r="X24" s="19">
        <v>0.63080000000000003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29" t="s">
        <v>51</v>
      </c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68</v>
      </c>
      <c r="B25" s="11" t="s">
        <v>36</v>
      </c>
      <c r="C25" s="11">
        <v>29.48</v>
      </c>
      <c r="D25" s="11"/>
      <c r="E25" s="11"/>
      <c r="F25" s="12">
        <v>-4.51</v>
      </c>
      <c r="G25" s="7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9"/>
      <c r="R25" s="9"/>
      <c r="S25" s="1"/>
      <c r="T25" s="1" t="e">
        <f t="shared" si="4"/>
        <v>#DIV/0!</v>
      </c>
      <c r="U25" s="1" t="e">
        <f t="shared" si="5"/>
        <v>#DIV/0!</v>
      </c>
      <c r="V25" s="1">
        <v>2.7252000000000001</v>
      </c>
      <c r="W25" s="1">
        <v>0.96799999999999997</v>
      </c>
      <c r="X25" s="1">
        <v>0.53200000000000003</v>
      </c>
      <c r="Y25" s="1">
        <v>2.5419999999999998</v>
      </c>
      <c r="Z25" s="1">
        <v>0.52400000000000002</v>
      </c>
      <c r="AA25" s="1">
        <v>0</v>
      </c>
      <c r="AB25" s="1">
        <v>1.0640000000000001</v>
      </c>
      <c r="AC25" s="1">
        <v>0.48</v>
      </c>
      <c r="AD25" s="1">
        <v>0.88800000000000012</v>
      </c>
      <c r="AE25" s="1">
        <v>0</v>
      </c>
      <c r="AF25" s="30" t="s">
        <v>99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2" t="s">
        <v>69</v>
      </c>
      <c r="B26" s="23" t="s">
        <v>36</v>
      </c>
      <c r="C26" s="23">
        <v>40.659999999999997</v>
      </c>
      <c r="D26" s="23"/>
      <c r="E26" s="23"/>
      <c r="F26" s="24">
        <v>38.533999999999999</v>
      </c>
      <c r="G26" s="20">
        <v>0</v>
      </c>
      <c r="H26" s="19" t="e">
        <v>#N/A</v>
      </c>
      <c r="I26" s="19" t="s">
        <v>67</v>
      </c>
      <c r="J26" s="19" t="s">
        <v>68</v>
      </c>
      <c r="K26" s="19"/>
      <c r="L26" s="19">
        <f t="shared" si="2"/>
        <v>0</v>
      </c>
      <c r="M26" s="19"/>
      <c r="N26" s="19"/>
      <c r="O26" s="19"/>
      <c r="P26" s="19">
        <f t="shared" si="3"/>
        <v>0</v>
      </c>
      <c r="Q26" s="21"/>
      <c r="R26" s="21"/>
      <c r="S26" s="19"/>
      <c r="T26" s="19" t="e">
        <f t="shared" si="4"/>
        <v>#DIV/0!</v>
      </c>
      <c r="U26" s="19" t="e">
        <f t="shared" si="5"/>
        <v>#DIV/0!</v>
      </c>
      <c r="V26" s="19">
        <v>0</v>
      </c>
      <c r="W26" s="19">
        <v>0.63200000000000001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28" t="s">
        <v>97</v>
      </c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31" t="s">
        <v>70</v>
      </c>
      <c r="B27" s="32" t="s">
        <v>36</v>
      </c>
      <c r="C27" s="32"/>
      <c r="D27" s="32"/>
      <c r="E27" s="32"/>
      <c r="F27" s="33"/>
      <c r="G27" s="34">
        <v>1</v>
      </c>
      <c r="H27" s="35">
        <v>120</v>
      </c>
      <c r="I27" s="35">
        <v>8785204</v>
      </c>
      <c r="J27" s="35"/>
      <c r="K27" s="35"/>
      <c r="L27" s="35">
        <f t="shared" si="2"/>
        <v>0</v>
      </c>
      <c r="M27" s="35"/>
      <c r="N27" s="35"/>
      <c r="O27" s="35"/>
      <c r="P27" s="35">
        <f t="shared" si="3"/>
        <v>0</v>
      </c>
      <c r="Q27" s="36"/>
      <c r="R27" s="36"/>
      <c r="S27" s="35"/>
      <c r="T27" s="35" t="e">
        <f t="shared" si="4"/>
        <v>#DIV/0!</v>
      </c>
      <c r="U27" s="35" t="e">
        <f t="shared" si="5"/>
        <v>#DIV/0!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 t="s">
        <v>71</v>
      </c>
      <c r="AG27" s="35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2" t="s">
        <v>72</v>
      </c>
      <c r="B28" s="23" t="s">
        <v>36</v>
      </c>
      <c r="C28" s="23">
        <v>116.84399999999999</v>
      </c>
      <c r="D28" s="23"/>
      <c r="E28" s="23">
        <v>3.085</v>
      </c>
      <c r="F28" s="24">
        <v>100.69499999999999</v>
      </c>
      <c r="G28" s="20">
        <v>0</v>
      </c>
      <c r="H28" s="19" t="e">
        <v>#N/A</v>
      </c>
      <c r="I28" s="19" t="s">
        <v>67</v>
      </c>
      <c r="J28" s="19" t="s">
        <v>70</v>
      </c>
      <c r="K28" s="19">
        <v>3</v>
      </c>
      <c r="L28" s="19">
        <f t="shared" si="2"/>
        <v>8.4999999999999964E-2</v>
      </c>
      <c r="M28" s="19"/>
      <c r="N28" s="19"/>
      <c r="O28" s="19"/>
      <c r="P28" s="19">
        <f t="shared" si="3"/>
        <v>0.61699999999999999</v>
      </c>
      <c r="Q28" s="21"/>
      <c r="R28" s="21"/>
      <c r="S28" s="19"/>
      <c r="T28" s="19">
        <f t="shared" si="4"/>
        <v>163.20097244732577</v>
      </c>
      <c r="U28" s="19">
        <f t="shared" si="5"/>
        <v>163.20097244732577</v>
      </c>
      <c r="V28" s="19">
        <v>1.9383999999999999</v>
      </c>
      <c r="W28" s="19">
        <v>0.65839999999999999</v>
      </c>
      <c r="X28" s="19">
        <v>1.2744</v>
      </c>
      <c r="Y28" s="19">
        <v>1.2692000000000001</v>
      </c>
      <c r="Z28" s="19">
        <v>1.2312000000000001</v>
      </c>
      <c r="AA28" s="19">
        <v>0</v>
      </c>
      <c r="AB28" s="19">
        <v>0.66520000000000001</v>
      </c>
      <c r="AC28" s="19">
        <v>0</v>
      </c>
      <c r="AD28" s="19">
        <v>0</v>
      </c>
      <c r="AE28" s="19">
        <v>0</v>
      </c>
      <c r="AF28" s="28" t="s">
        <v>97</v>
      </c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39</v>
      </c>
      <c r="C29" s="1">
        <v>61</v>
      </c>
      <c r="D29" s="1">
        <v>104</v>
      </c>
      <c r="E29" s="1">
        <v>38</v>
      </c>
      <c r="F29" s="1">
        <v>126</v>
      </c>
      <c r="G29" s="7">
        <v>0.1</v>
      </c>
      <c r="H29" s="1">
        <v>60</v>
      </c>
      <c r="I29" s="1">
        <v>8444170</v>
      </c>
      <c r="J29" s="1"/>
      <c r="K29" s="1">
        <v>38</v>
      </c>
      <c r="L29" s="1">
        <f t="shared" si="2"/>
        <v>0</v>
      </c>
      <c r="M29" s="1"/>
      <c r="N29" s="1"/>
      <c r="O29" s="1">
        <v>110.6</v>
      </c>
      <c r="P29" s="1">
        <f t="shared" si="3"/>
        <v>7.6</v>
      </c>
      <c r="Q29" s="9"/>
      <c r="R29" s="9"/>
      <c r="S29" s="1"/>
      <c r="T29" s="1">
        <f t="shared" si="4"/>
        <v>31.131578947368421</v>
      </c>
      <c r="U29" s="1">
        <f t="shared" si="5"/>
        <v>31.131578947368421</v>
      </c>
      <c r="V29" s="1">
        <v>17</v>
      </c>
      <c r="W29" s="1">
        <v>15.4</v>
      </c>
      <c r="X29" s="1">
        <v>7.4</v>
      </c>
      <c r="Y29" s="1">
        <v>20.8</v>
      </c>
      <c r="Z29" s="1">
        <v>0.4</v>
      </c>
      <c r="AA29" s="1">
        <v>4.8</v>
      </c>
      <c r="AB29" s="1">
        <v>6.8</v>
      </c>
      <c r="AC29" s="1">
        <v>11</v>
      </c>
      <c r="AD29" s="1">
        <v>7</v>
      </c>
      <c r="AE29" s="1">
        <v>0.8</v>
      </c>
      <c r="AF29" s="1"/>
      <c r="AG29" s="1">
        <f t="shared" ref="AG29:AG35" si="8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58.44</v>
      </c>
      <c r="D30" s="1">
        <v>3.403</v>
      </c>
      <c r="E30" s="1">
        <v>6.0510000000000002</v>
      </c>
      <c r="F30" s="1">
        <v>55.792000000000002</v>
      </c>
      <c r="G30" s="7">
        <v>1</v>
      </c>
      <c r="H30" s="1">
        <v>120</v>
      </c>
      <c r="I30" s="1">
        <v>5522704</v>
      </c>
      <c r="J30" s="1"/>
      <c r="K30" s="1">
        <v>6</v>
      </c>
      <c r="L30" s="1">
        <f t="shared" si="2"/>
        <v>5.1000000000000156E-2</v>
      </c>
      <c r="M30" s="1"/>
      <c r="N30" s="1"/>
      <c r="O30" s="1"/>
      <c r="P30" s="1">
        <f t="shared" si="3"/>
        <v>1.2101999999999999</v>
      </c>
      <c r="Q30" s="9"/>
      <c r="R30" s="9"/>
      <c r="S30" s="1"/>
      <c r="T30" s="1">
        <f t="shared" si="4"/>
        <v>46.101470831267562</v>
      </c>
      <c r="U30" s="1">
        <f t="shared" si="5"/>
        <v>46.101470831267562</v>
      </c>
      <c r="V30" s="1">
        <v>1.2831999999999999</v>
      </c>
      <c r="W30" s="1">
        <v>0.63760000000000006</v>
      </c>
      <c r="X30" s="1">
        <v>1.2103999999999999</v>
      </c>
      <c r="Y30" s="1">
        <v>0.59160000000000001</v>
      </c>
      <c r="Z30" s="1">
        <v>2.8130000000000002</v>
      </c>
      <c r="AA30" s="1">
        <v>3.8572000000000002</v>
      </c>
      <c r="AB30" s="1">
        <v>2.9790000000000001</v>
      </c>
      <c r="AC30" s="1">
        <v>1.1342000000000001</v>
      </c>
      <c r="AD30" s="1">
        <v>3.3290000000000002</v>
      </c>
      <c r="AE30" s="1">
        <v>4.2991999999999999</v>
      </c>
      <c r="AF30" s="28" t="s">
        <v>97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39</v>
      </c>
      <c r="C31" s="1">
        <v>149</v>
      </c>
      <c r="D31" s="1"/>
      <c r="E31" s="1">
        <v>25</v>
      </c>
      <c r="F31" s="1">
        <v>123</v>
      </c>
      <c r="G31" s="7">
        <v>0.14000000000000001</v>
      </c>
      <c r="H31" s="1">
        <v>180</v>
      </c>
      <c r="I31" s="1">
        <v>9988391</v>
      </c>
      <c r="J31" s="1"/>
      <c r="K31" s="1">
        <v>24</v>
      </c>
      <c r="L31" s="1">
        <f t="shared" si="2"/>
        <v>1</v>
      </c>
      <c r="M31" s="1"/>
      <c r="N31" s="1"/>
      <c r="O31" s="1"/>
      <c r="P31" s="1">
        <f t="shared" si="3"/>
        <v>5</v>
      </c>
      <c r="Q31" s="9"/>
      <c r="R31" s="9"/>
      <c r="S31" s="1"/>
      <c r="T31" s="1">
        <f t="shared" si="4"/>
        <v>24.6</v>
      </c>
      <c r="U31" s="1">
        <f t="shared" si="5"/>
        <v>24.6</v>
      </c>
      <c r="V31" s="1">
        <v>5</v>
      </c>
      <c r="W31" s="1">
        <v>5.4</v>
      </c>
      <c r="X31" s="1">
        <v>9.1999999999999993</v>
      </c>
      <c r="Y31" s="1">
        <v>6.8</v>
      </c>
      <c r="Z31" s="1">
        <v>0.4</v>
      </c>
      <c r="AA31" s="1">
        <v>3.4</v>
      </c>
      <c r="AB31" s="1">
        <v>6.6</v>
      </c>
      <c r="AC31" s="1">
        <v>7.2</v>
      </c>
      <c r="AD31" s="1">
        <v>5</v>
      </c>
      <c r="AE31" s="1">
        <v>4.2</v>
      </c>
      <c r="AF31" s="28" t="s">
        <v>49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39</v>
      </c>
      <c r="C32" s="1">
        <v>221</v>
      </c>
      <c r="D32" s="1">
        <v>8</v>
      </c>
      <c r="E32" s="1">
        <v>39</v>
      </c>
      <c r="F32" s="1">
        <v>190</v>
      </c>
      <c r="G32" s="7">
        <v>0.18</v>
      </c>
      <c r="H32" s="1">
        <v>270</v>
      </c>
      <c r="I32" s="1">
        <v>9988681</v>
      </c>
      <c r="J32" s="1"/>
      <c r="K32" s="1">
        <v>39</v>
      </c>
      <c r="L32" s="1">
        <f t="shared" si="2"/>
        <v>0</v>
      </c>
      <c r="M32" s="1"/>
      <c r="N32" s="1"/>
      <c r="O32" s="1"/>
      <c r="P32" s="1">
        <f t="shared" si="3"/>
        <v>7.8</v>
      </c>
      <c r="Q32" s="9"/>
      <c r="R32" s="9"/>
      <c r="S32" s="1"/>
      <c r="T32" s="1">
        <f t="shared" si="4"/>
        <v>24.358974358974361</v>
      </c>
      <c r="U32" s="1">
        <f t="shared" si="5"/>
        <v>24.358974358974361</v>
      </c>
      <c r="V32" s="1">
        <v>9.8000000000000007</v>
      </c>
      <c r="W32" s="1">
        <v>5</v>
      </c>
      <c r="X32" s="1">
        <v>7.6</v>
      </c>
      <c r="Y32" s="1">
        <v>9</v>
      </c>
      <c r="Z32" s="1">
        <v>1.8</v>
      </c>
      <c r="AA32" s="1">
        <v>5.2</v>
      </c>
      <c r="AB32" s="1">
        <v>6.4</v>
      </c>
      <c r="AC32" s="1">
        <v>10.6</v>
      </c>
      <c r="AD32" s="1">
        <v>1.8</v>
      </c>
      <c r="AE32" s="1">
        <v>6.4</v>
      </c>
      <c r="AF32" s="28" t="s">
        <v>49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36</v>
      </c>
      <c r="C33" s="1">
        <v>53.759</v>
      </c>
      <c r="D33" s="1">
        <v>2.895</v>
      </c>
      <c r="E33" s="1"/>
      <c r="F33" s="1"/>
      <c r="G33" s="7">
        <v>1</v>
      </c>
      <c r="H33" s="1">
        <v>120</v>
      </c>
      <c r="I33" s="1">
        <v>8785198</v>
      </c>
      <c r="J33" s="1"/>
      <c r="K33" s="1"/>
      <c r="L33" s="1">
        <f t="shared" si="2"/>
        <v>0</v>
      </c>
      <c r="M33" s="1"/>
      <c r="N33" s="1"/>
      <c r="O33" s="1"/>
      <c r="P33" s="1">
        <f t="shared" si="3"/>
        <v>0</v>
      </c>
      <c r="Q33" s="9"/>
      <c r="R33" s="9"/>
      <c r="S33" s="1"/>
      <c r="T33" s="1" t="e">
        <f t="shared" si="4"/>
        <v>#DIV/0!</v>
      </c>
      <c r="U33" s="1" t="e">
        <f t="shared" si="5"/>
        <v>#DIV/0!</v>
      </c>
      <c r="V33" s="1">
        <v>0</v>
      </c>
      <c r="W33" s="1">
        <v>1.1992</v>
      </c>
      <c r="X33" s="1">
        <v>2.5870000000000002</v>
      </c>
      <c r="Y33" s="1">
        <v>1.93</v>
      </c>
      <c r="Z33" s="1">
        <v>1.883</v>
      </c>
      <c r="AA33" s="1">
        <v>1.9039999999999999</v>
      </c>
      <c r="AB33" s="1">
        <v>0.63200000000000001</v>
      </c>
      <c r="AC33" s="1">
        <v>1.8859999999999999</v>
      </c>
      <c r="AD33" s="1">
        <v>3.145</v>
      </c>
      <c r="AE33" s="1">
        <v>1.9379999999999999</v>
      </c>
      <c r="AF33" s="30" t="s">
        <v>100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39</v>
      </c>
      <c r="C34" s="1">
        <v>143</v>
      </c>
      <c r="D34" s="1">
        <v>126</v>
      </c>
      <c r="E34" s="1">
        <v>73</v>
      </c>
      <c r="F34" s="1">
        <v>196</v>
      </c>
      <c r="G34" s="7">
        <v>0.1</v>
      </c>
      <c r="H34" s="1">
        <v>60</v>
      </c>
      <c r="I34" s="1">
        <v>8444187</v>
      </c>
      <c r="J34" s="1"/>
      <c r="K34" s="1">
        <v>73</v>
      </c>
      <c r="L34" s="1">
        <f t="shared" si="2"/>
        <v>0</v>
      </c>
      <c r="M34" s="1"/>
      <c r="N34" s="1"/>
      <c r="O34" s="1">
        <v>204.6</v>
      </c>
      <c r="P34" s="1">
        <f t="shared" si="3"/>
        <v>14.6</v>
      </c>
      <c r="Q34" s="9"/>
      <c r="R34" s="9"/>
      <c r="S34" s="1"/>
      <c r="T34" s="1">
        <f t="shared" si="4"/>
        <v>27.438356164383563</v>
      </c>
      <c r="U34" s="1">
        <f t="shared" si="5"/>
        <v>27.438356164383563</v>
      </c>
      <c r="V34" s="1">
        <v>29.4</v>
      </c>
      <c r="W34" s="1">
        <v>25.8</v>
      </c>
      <c r="X34" s="1">
        <v>7.8</v>
      </c>
      <c r="Y34" s="1">
        <v>26.2</v>
      </c>
      <c r="Z34" s="1">
        <v>0.4</v>
      </c>
      <c r="AA34" s="1">
        <v>3.8</v>
      </c>
      <c r="AB34" s="1">
        <v>5.6</v>
      </c>
      <c r="AC34" s="1">
        <v>10.8</v>
      </c>
      <c r="AD34" s="1">
        <v>4.8</v>
      </c>
      <c r="AE34" s="1">
        <v>0.2</v>
      </c>
      <c r="AF34" s="30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39</v>
      </c>
      <c r="C35" s="1">
        <v>351</v>
      </c>
      <c r="D35" s="1"/>
      <c r="E35" s="1">
        <v>67</v>
      </c>
      <c r="F35" s="1">
        <v>272</v>
      </c>
      <c r="G35" s="7">
        <v>0.1</v>
      </c>
      <c r="H35" s="1">
        <v>90</v>
      </c>
      <c r="I35" s="1">
        <v>8444194</v>
      </c>
      <c r="J35" s="1"/>
      <c r="K35" s="1">
        <v>67</v>
      </c>
      <c r="L35" s="1">
        <f t="shared" si="2"/>
        <v>0</v>
      </c>
      <c r="M35" s="1"/>
      <c r="N35" s="1"/>
      <c r="O35" s="1">
        <v>135</v>
      </c>
      <c r="P35" s="1">
        <f t="shared" si="3"/>
        <v>13.4</v>
      </c>
      <c r="Q35" s="9"/>
      <c r="R35" s="9"/>
      <c r="S35" s="1"/>
      <c r="T35" s="1">
        <f t="shared" si="4"/>
        <v>30.373134328358208</v>
      </c>
      <c r="U35" s="1">
        <f t="shared" si="5"/>
        <v>30.373134328358208</v>
      </c>
      <c r="V35" s="1">
        <v>27</v>
      </c>
      <c r="W35" s="1">
        <v>25.8</v>
      </c>
      <c r="X35" s="1">
        <v>33.4</v>
      </c>
      <c r="Y35" s="1">
        <v>30.8</v>
      </c>
      <c r="Z35" s="1">
        <v>20.2</v>
      </c>
      <c r="AA35" s="1">
        <v>22</v>
      </c>
      <c r="AB35" s="1">
        <v>33</v>
      </c>
      <c r="AC35" s="1">
        <v>31.4</v>
      </c>
      <c r="AD35" s="1">
        <v>30.6</v>
      </c>
      <c r="AE35" s="1">
        <v>37</v>
      </c>
      <c r="AF35" s="28" t="s">
        <v>42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9" t="s">
        <v>80</v>
      </c>
      <c r="B36" s="19" t="s">
        <v>39</v>
      </c>
      <c r="C36" s="19">
        <v>34</v>
      </c>
      <c r="D36" s="19"/>
      <c r="E36" s="19">
        <v>27</v>
      </c>
      <c r="F36" s="19">
        <v>7</v>
      </c>
      <c r="G36" s="20">
        <v>0</v>
      </c>
      <c r="H36" s="19" t="e">
        <v>#N/A</v>
      </c>
      <c r="I36" s="19" t="s">
        <v>37</v>
      </c>
      <c r="J36" s="19"/>
      <c r="K36" s="19">
        <v>27</v>
      </c>
      <c r="L36" s="19">
        <f t="shared" si="2"/>
        <v>0</v>
      </c>
      <c r="M36" s="19"/>
      <c r="N36" s="19"/>
      <c r="O36" s="19"/>
      <c r="P36" s="19">
        <f t="shared" si="3"/>
        <v>5.4</v>
      </c>
      <c r="Q36" s="21"/>
      <c r="R36" s="21"/>
      <c r="S36" s="19"/>
      <c r="T36" s="19">
        <f t="shared" si="4"/>
        <v>1.2962962962962963</v>
      </c>
      <c r="U36" s="19">
        <f t="shared" si="5"/>
        <v>1.2962962962962963</v>
      </c>
      <c r="V36" s="19">
        <v>5.8</v>
      </c>
      <c r="W36" s="19">
        <v>3.4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 t="s">
        <v>42</v>
      </c>
      <c r="AG36" s="19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81</v>
      </c>
      <c r="B37" s="11" t="s">
        <v>39</v>
      </c>
      <c r="C37" s="11">
        <v>-1</v>
      </c>
      <c r="D37" s="11"/>
      <c r="E37" s="11">
        <v>2</v>
      </c>
      <c r="F37" s="12">
        <v>-3</v>
      </c>
      <c r="G37" s="7">
        <v>0.2</v>
      </c>
      <c r="H37" s="1">
        <v>120</v>
      </c>
      <c r="I37" s="1" t="s">
        <v>82</v>
      </c>
      <c r="J37" s="1"/>
      <c r="K37" s="1">
        <v>2</v>
      </c>
      <c r="L37" s="1">
        <f t="shared" si="2"/>
        <v>0</v>
      </c>
      <c r="M37" s="1"/>
      <c r="N37" s="1"/>
      <c r="O37" s="1"/>
      <c r="P37" s="1">
        <f t="shared" si="3"/>
        <v>0.4</v>
      </c>
      <c r="Q37" s="9"/>
      <c r="R37" s="9"/>
      <c r="S37" s="1"/>
      <c r="T37" s="1">
        <f t="shared" si="4"/>
        <v>-7.5</v>
      </c>
      <c r="U37" s="1">
        <f t="shared" si="5"/>
        <v>-7.5</v>
      </c>
      <c r="V37" s="1">
        <v>0.2</v>
      </c>
      <c r="W37" s="1">
        <v>13.8</v>
      </c>
      <c r="X37" s="1">
        <v>10.8</v>
      </c>
      <c r="Y37" s="1">
        <v>12.8</v>
      </c>
      <c r="Z37" s="1">
        <v>18.600000000000001</v>
      </c>
      <c r="AA37" s="1">
        <v>6</v>
      </c>
      <c r="AB37" s="1">
        <v>13.6</v>
      </c>
      <c r="AC37" s="1">
        <v>2.8</v>
      </c>
      <c r="AD37" s="1">
        <v>24.4</v>
      </c>
      <c r="AE37" s="1">
        <v>11.4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2" t="s">
        <v>83</v>
      </c>
      <c r="B38" s="23" t="s">
        <v>39</v>
      </c>
      <c r="C38" s="23">
        <v>44</v>
      </c>
      <c r="D38" s="23">
        <v>285</v>
      </c>
      <c r="E38" s="23">
        <v>62</v>
      </c>
      <c r="F38" s="24">
        <v>267</v>
      </c>
      <c r="G38" s="20">
        <v>0</v>
      </c>
      <c r="H38" s="19" t="e">
        <v>#N/A</v>
      </c>
      <c r="I38" s="19" t="s">
        <v>67</v>
      </c>
      <c r="J38" s="19" t="s">
        <v>81</v>
      </c>
      <c r="K38" s="19">
        <v>61</v>
      </c>
      <c r="L38" s="19">
        <f t="shared" si="2"/>
        <v>1</v>
      </c>
      <c r="M38" s="19"/>
      <c r="N38" s="19"/>
      <c r="O38" s="19"/>
      <c r="P38" s="19">
        <f t="shared" si="3"/>
        <v>12.4</v>
      </c>
      <c r="Q38" s="21"/>
      <c r="R38" s="21"/>
      <c r="S38" s="19"/>
      <c r="T38" s="19">
        <f t="shared" si="4"/>
        <v>21.532258064516128</v>
      </c>
      <c r="U38" s="19">
        <f t="shared" si="5"/>
        <v>21.532258064516128</v>
      </c>
      <c r="V38" s="19">
        <v>13.6</v>
      </c>
      <c r="W38" s="19">
        <v>5.8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/>
      <c r="AG38" s="19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84</v>
      </c>
      <c r="B39" s="11" t="s">
        <v>36</v>
      </c>
      <c r="C39" s="11"/>
      <c r="D39" s="11"/>
      <c r="E39" s="11"/>
      <c r="F39" s="12"/>
      <c r="G39" s="7">
        <v>1</v>
      </c>
      <c r="H39" s="1">
        <v>120</v>
      </c>
      <c r="I39" s="1" t="s">
        <v>85</v>
      </c>
      <c r="J39" s="1"/>
      <c r="K39" s="1"/>
      <c r="L39" s="1">
        <f t="shared" si="2"/>
        <v>0</v>
      </c>
      <c r="M39" s="1"/>
      <c r="N39" s="1"/>
      <c r="O39" s="1">
        <v>69.19</v>
      </c>
      <c r="P39" s="1">
        <f t="shared" si="3"/>
        <v>0</v>
      </c>
      <c r="Q39" s="9"/>
      <c r="R39" s="9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86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5" t="s">
        <v>87</v>
      </c>
      <c r="B40" s="26" t="s">
        <v>36</v>
      </c>
      <c r="C40" s="26">
        <v>-3.12</v>
      </c>
      <c r="D40" s="26"/>
      <c r="E40" s="26">
        <v>3.145</v>
      </c>
      <c r="F40" s="27">
        <v>-6.2649999999999997</v>
      </c>
      <c r="G40" s="20">
        <v>0</v>
      </c>
      <c r="H40" s="19" t="e">
        <v>#N/A</v>
      </c>
      <c r="I40" s="19" t="s">
        <v>67</v>
      </c>
      <c r="J40" s="19" t="s">
        <v>84</v>
      </c>
      <c r="K40" s="19">
        <v>3</v>
      </c>
      <c r="L40" s="19">
        <f t="shared" si="2"/>
        <v>0.14500000000000002</v>
      </c>
      <c r="M40" s="19"/>
      <c r="N40" s="19"/>
      <c r="O40" s="19"/>
      <c r="P40" s="19">
        <f t="shared" si="3"/>
        <v>0.629</v>
      </c>
      <c r="Q40" s="21"/>
      <c r="R40" s="21"/>
      <c r="S40" s="19"/>
      <c r="T40" s="19">
        <f t="shared" si="4"/>
        <v>-9.9602543720190777</v>
      </c>
      <c r="U40" s="19">
        <f t="shared" si="5"/>
        <v>-9.9602543720190777</v>
      </c>
      <c r="V40" s="19">
        <v>0.624</v>
      </c>
      <c r="W40" s="19">
        <v>0.629</v>
      </c>
      <c r="X40" s="19">
        <v>0</v>
      </c>
      <c r="Y40" s="19">
        <v>0.623</v>
      </c>
      <c r="Z40" s="19">
        <v>1.27</v>
      </c>
      <c r="AA40" s="19">
        <v>0.65100000000000002</v>
      </c>
      <c r="AB40" s="19">
        <v>0</v>
      </c>
      <c r="AC40" s="19">
        <v>0</v>
      </c>
      <c r="AD40" s="19">
        <v>0</v>
      </c>
      <c r="AE40" s="19">
        <v>0</v>
      </c>
      <c r="AF40" s="19"/>
      <c r="AG40" s="19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2" t="s">
        <v>88</v>
      </c>
      <c r="B41" s="23" t="s">
        <v>36</v>
      </c>
      <c r="C41" s="23">
        <v>34.835000000000001</v>
      </c>
      <c r="D41" s="23">
        <v>44.47</v>
      </c>
      <c r="E41" s="23">
        <v>20.03</v>
      </c>
      <c r="F41" s="24">
        <v>50.384999999999998</v>
      </c>
      <c r="G41" s="20">
        <v>0</v>
      </c>
      <c r="H41" s="19" t="e">
        <v>#N/A</v>
      </c>
      <c r="I41" s="19" t="s">
        <v>67</v>
      </c>
      <c r="J41" s="19" t="s">
        <v>84</v>
      </c>
      <c r="K41" s="19">
        <v>20.085000000000001</v>
      </c>
      <c r="L41" s="19">
        <f t="shared" si="2"/>
        <v>-5.4999999999999716E-2</v>
      </c>
      <c r="M41" s="19"/>
      <c r="N41" s="19"/>
      <c r="O41" s="19"/>
      <c r="P41" s="19">
        <f t="shared" si="3"/>
        <v>4.0060000000000002</v>
      </c>
      <c r="Q41" s="21"/>
      <c r="R41" s="21"/>
      <c r="S41" s="19"/>
      <c r="T41" s="19">
        <f t="shared" si="4"/>
        <v>12.577383924113828</v>
      </c>
      <c r="U41" s="19">
        <f t="shared" si="5"/>
        <v>12.577383924113828</v>
      </c>
      <c r="V41" s="19">
        <v>6.5810000000000004</v>
      </c>
      <c r="W41" s="19">
        <v>3.0019999999999998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89</v>
      </c>
      <c r="B42" s="11" t="s">
        <v>39</v>
      </c>
      <c r="C42" s="11"/>
      <c r="D42" s="11"/>
      <c r="E42" s="11"/>
      <c r="F42" s="12"/>
      <c r="G42" s="7">
        <v>0.2</v>
      </c>
      <c r="H42" s="1">
        <v>120</v>
      </c>
      <c r="I42" s="1" t="s">
        <v>90</v>
      </c>
      <c r="J42" s="1"/>
      <c r="K42" s="1"/>
      <c r="L42" s="1">
        <f t="shared" si="2"/>
        <v>0</v>
      </c>
      <c r="M42" s="1"/>
      <c r="N42" s="1"/>
      <c r="O42" s="1">
        <v>335</v>
      </c>
      <c r="P42" s="1">
        <f t="shared" si="3"/>
        <v>0</v>
      </c>
      <c r="Q42" s="9"/>
      <c r="R42" s="9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2.6</v>
      </c>
      <c r="X42" s="1">
        <v>10.4</v>
      </c>
      <c r="Y42" s="1">
        <v>12.8</v>
      </c>
      <c r="Z42" s="1">
        <v>1.6</v>
      </c>
      <c r="AA42" s="1">
        <v>7</v>
      </c>
      <c r="AB42" s="1">
        <v>13</v>
      </c>
      <c r="AC42" s="1">
        <v>2.6</v>
      </c>
      <c r="AD42" s="1">
        <v>6.8</v>
      </c>
      <c r="AE42" s="1">
        <v>12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2" t="s">
        <v>91</v>
      </c>
      <c r="B43" s="23" t="s">
        <v>39</v>
      </c>
      <c r="C43" s="23">
        <v>109</v>
      </c>
      <c r="D43" s="23">
        <v>3</v>
      </c>
      <c r="E43" s="23">
        <v>88</v>
      </c>
      <c r="F43" s="24">
        <v>24</v>
      </c>
      <c r="G43" s="20">
        <v>0</v>
      </c>
      <c r="H43" s="19" t="e">
        <v>#N/A</v>
      </c>
      <c r="I43" s="19" t="s">
        <v>67</v>
      </c>
      <c r="J43" s="19" t="s">
        <v>89</v>
      </c>
      <c r="K43" s="19">
        <v>88</v>
      </c>
      <c r="L43" s="19">
        <f t="shared" si="2"/>
        <v>0</v>
      </c>
      <c r="M43" s="19"/>
      <c r="N43" s="19"/>
      <c r="O43" s="19"/>
      <c r="P43" s="19">
        <f t="shared" si="3"/>
        <v>17.600000000000001</v>
      </c>
      <c r="Q43" s="21"/>
      <c r="R43" s="21"/>
      <c r="S43" s="19"/>
      <c r="T43" s="19">
        <f t="shared" si="4"/>
        <v>1.3636363636363635</v>
      </c>
      <c r="U43" s="19">
        <f t="shared" si="5"/>
        <v>1.3636363636363635</v>
      </c>
      <c r="V43" s="19">
        <v>22.2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92</v>
      </c>
      <c r="B44" s="11" t="s">
        <v>36</v>
      </c>
      <c r="C44" s="11"/>
      <c r="D44" s="11"/>
      <c r="E44" s="11"/>
      <c r="F44" s="12"/>
      <c r="G44" s="7">
        <v>1</v>
      </c>
      <c r="H44" s="1">
        <v>120</v>
      </c>
      <c r="I44" s="1" t="s">
        <v>93</v>
      </c>
      <c r="J44" s="1"/>
      <c r="K44" s="1">
        <v>3.5</v>
      </c>
      <c r="L44" s="1">
        <f t="shared" si="2"/>
        <v>-3.5</v>
      </c>
      <c r="M44" s="1"/>
      <c r="N44" s="1"/>
      <c r="O44" s="1"/>
      <c r="P44" s="1">
        <f t="shared" si="3"/>
        <v>0</v>
      </c>
      <c r="Q44" s="9"/>
      <c r="R44" s="9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0</v>
      </c>
      <c r="X44" s="1">
        <v>19.342400000000001</v>
      </c>
      <c r="Y44" s="1">
        <v>26.932400000000001</v>
      </c>
      <c r="Z44" s="1">
        <v>8.7703999999999986</v>
      </c>
      <c r="AA44" s="1">
        <v>13.808</v>
      </c>
      <c r="AB44" s="1">
        <v>13.6432</v>
      </c>
      <c r="AC44" s="1">
        <v>19.5562</v>
      </c>
      <c r="AD44" s="1">
        <v>6.0840000000000014</v>
      </c>
      <c r="AE44" s="1">
        <v>0.72360000000000002</v>
      </c>
      <c r="AF44" s="1" t="s">
        <v>94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2" t="s">
        <v>95</v>
      </c>
      <c r="B45" s="23" t="s">
        <v>36</v>
      </c>
      <c r="C45" s="23"/>
      <c r="D45" s="23">
        <v>298.19</v>
      </c>
      <c r="E45" s="23">
        <v>44.575000000000003</v>
      </c>
      <c r="F45" s="24">
        <v>253.61500000000001</v>
      </c>
      <c r="G45" s="20">
        <v>0</v>
      </c>
      <c r="H45" s="19" t="e">
        <v>#N/A</v>
      </c>
      <c r="I45" s="19" t="s">
        <v>67</v>
      </c>
      <c r="J45" s="19" t="s">
        <v>92</v>
      </c>
      <c r="K45" s="19">
        <v>39</v>
      </c>
      <c r="L45" s="19">
        <f t="shared" si="2"/>
        <v>5.5750000000000028</v>
      </c>
      <c r="M45" s="19"/>
      <c r="N45" s="19"/>
      <c r="O45" s="19"/>
      <c r="P45" s="19">
        <f t="shared" si="3"/>
        <v>8.9150000000000009</v>
      </c>
      <c r="Q45" s="21"/>
      <c r="R45" s="21"/>
      <c r="S45" s="19"/>
      <c r="T45" s="19">
        <f t="shared" si="4"/>
        <v>28.44812114413909</v>
      </c>
      <c r="U45" s="19">
        <f t="shared" si="5"/>
        <v>28.44812114413909</v>
      </c>
      <c r="V45" s="19">
        <v>0</v>
      </c>
      <c r="W45" s="19">
        <v>7.923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/>
      <c r="AG45" s="19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5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46</v>
      </c>
      <c r="B47" s="1" t="s">
        <v>39</v>
      </c>
      <c r="C47" s="1">
        <v>250</v>
      </c>
      <c r="D47" s="1">
        <v>4</v>
      </c>
      <c r="E47" s="1">
        <v>60</v>
      </c>
      <c r="F47" s="1">
        <v>194</v>
      </c>
      <c r="G47" s="7">
        <v>0.18</v>
      </c>
      <c r="H47" s="1">
        <v>120</v>
      </c>
      <c r="I47" s="1"/>
      <c r="J47" s="1"/>
      <c r="K47" s="1">
        <v>67</v>
      </c>
      <c r="L47" s="1">
        <f>E47-K47</f>
        <v>-7</v>
      </c>
      <c r="M47" s="1"/>
      <c r="N47" s="1"/>
      <c r="O47" s="1">
        <v>200</v>
      </c>
      <c r="P47" s="1">
        <f>E47/5</f>
        <v>12</v>
      </c>
      <c r="Q47" s="9"/>
      <c r="R47" s="9"/>
      <c r="S47" s="1"/>
      <c r="T47" s="1">
        <f>(F47+O47+Q47)/P47</f>
        <v>32.833333333333336</v>
      </c>
      <c r="U47" s="1">
        <f>(F47+O47)/P47</f>
        <v>32.833333333333336</v>
      </c>
      <c r="V47" s="1">
        <v>25.4</v>
      </c>
      <c r="W47" s="1">
        <v>11.2</v>
      </c>
      <c r="X47" s="1">
        <v>1.4</v>
      </c>
      <c r="Y47" s="1">
        <v>19.399999999999999</v>
      </c>
      <c r="Z47" s="1">
        <v>2.6</v>
      </c>
      <c r="AA47" s="1">
        <v>15</v>
      </c>
      <c r="AB47" s="1">
        <v>5.4</v>
      </c>
      <c r="AC47" s="1">
        <v>8.1999999999999993</v>
      </c>
      <c r="AD47" s="1">
        <v>4</v>
      </c>
      <c r="AE47" s="1">
        <v>32.799999999999997</v>
      </c>
      <c r="AF47" s="28" t="s">
        <v>98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47</v>
      </c>
      <c r="B48" s="1" t="s">
        <v>39</v>
      </c>
      <c r="C48" s="1">
        <v>283</v>
      </c>
      <c r="D48" s="1">
        <v>7</v>
      </c>
      <c r="E48" s="1">
        <v>30</v>
      </c>
      <c r="F48" s="1">
        <v>259</v>
      </c>
      <c r="G48" s="7">
        <v>0.18</v>
      </c>
      <c r="H48" s="1">
        <v>120</v>
      </c>
      <c r="I48" s="1"/>
      <c r="J48" s="1"/>
      <c r="K48" s="1">
        <v>31</v>
      </c>
      <c r="L48" s="1">
        <f>E48-K48</f>
        <v>-1</v>
      </c>
      <c r="M48" s="1"/>
      <c r="N48" s="1"/>
      <c r="O48" s="1"/>
      <c r="P48" s="1">
        <f>E48/5</f>
        <v>6</v>
      </c>
      <c r="Q48" s="9"/>
      <c r="R48" s="9"/>
      <c r="S48" s="1"/>
      <c r="T48" s="1">
        <f>(F48+O48+Q48)/P48</f>
        <v>43.166666666666664</v>
      </c>
      <c r="U48" s="1">
        <f>(F48+O48)/P48</f>
        <v>43.166666666666664</v>
      </c>
      <c r="V48" s="1">
        <v>9.6</v>
      </c>
      <c r="W48" s="1">
        <v>14.2</v>
      </c>
      <c r="X48" s="1">
        <v>19.399999999999999</v>
      </c>
      <c r="Y48" s="1">
        <v>23.6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2.8</v>
      </c>
      <c r="AF48" s="28" t="s">
        <v>97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52</v>
      </c>
      <c r="B49" s="16" t="s">
        <v>39</v>
      </c>
      <c r="C49" s="16"/>
      <c r="D49" s="16"/>
      <c r="E49" s="16"/>
      <c r="F49" s="16"/>
      <c r="G49" s="17">
        <v>0.18</v>
      </c>
      <c r="H49" s="16"/>
      <c r="I49" s="16">
        <v>4421584</v>
      </c>
      <c r="J49" s="16"/>
      <c r="K49" s="16"/>
      <c r="L49" s="16">
        <f>E49-K49</f>
        <v>0</v>
      </c>
      <c r="M49" s="16"/>
      <c r="N49" s="16"/>
      <c r="O49" s="16"/>
      <c r="P49" s="16">
        <f>E49/5</f>
        <v>0</v>
      </c>
      <c r="Q49" s="18"/>
      <c r="R49" s="18"/>
      <c r="S49" s="16"/>
      <c r="T49" s="16" t="e">
        <f>(F49+O49+Q49)/P49</f>
        <v>#DIV/0!</v>
      </c>
      <c r="U49" s="16" t="e">
        <f>(F49+O49)/P49</f>
        <v>#DIV/0!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 t="s">
        <v>53</v>
      </c>
      <c r="AG49" s="16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54</v>
      </c>
      <c r="B50" s="16" t="s">
        <v>39</v>
      </c>
      <c r="C50" s="16"/>
      <c r="D50" s="16"/>
      <c r="E50" s="16"/>
      <c r="F50" s="16"/>
      <c r="G50" s="17">
        <v>0.18</v>
      </c>
      <c r="H50" s="16"/>
      <c r="I50" s="16">
        <v>4421577</v>
      </c>
      <c r="J50" s="16"/>
      <c r="K50" s="16"/>
      <c r="L50" s="16">
        <f>E50-K50</f>
        <v>0</v>
      </c>
      <c r="M50" s="16"/>
      <c r="N50" s="16"/>
      <c r="O50" s="16"/>
      <c r="P50" s="16">
        <f>E50/5</f>
        <v>0</v>
      </c>
      <c r="Q50" s="18"/>
      <c r="R50" s="18"/>
      <c r="S50" s="16"/>
      <c r="T50" s="16" t="e">
        <f>(F50+O50+Q50)/P50</f>
        <v>#DIV/0!</v>
      </c>
      <c r="U50" s="16" t="e">
        <f>(F50+O50)/P50</f>
        <v>#DIV/0!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 t="s">
        <v>53</v>
      </c>
      <c r="AG50" s="1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</sheetData>
  <autoFilter ref="A3:AG45" xr:uid="{D59BA5AD-99D8-4308-9454-A5FAF1B296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2025-07-28T10:43:41Z</dcterms:created>
  <dcterms:modified xsi:type="dcterms:W3CDTF">2025-07-28T11:11:25Z</dcterms:modified>
</cp:coreProperties>
</file>