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7,25 Ост СЫРЫ филиалы\"/>
    </mc:Choice>
  </mc:AlternateContent>
  <xr:revisionPtr revIDLastSave="0" documentId="13_ncr:1_{CB2C6002-F0B8-4E6B-92AA-433DA63675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" i="1" l="1"/>
  <c r="P7" i="1" l="1"/>
  <c r="P8" i="1"/>
  <c r="T8" i="1" s="1"/>
  <c r="P42" i="1"/>
  <c r="P43" i="1"/>
  <c r="T43" i="1" s="1"/>
  <c r="P44" i="1"/>
  <c r="P9" i="1"/>
  <c r="T9" i="1" s="1"/>
  <c r="P10" i="1"/>
  <c r="P11" i="1"/>
  <c r="U11" i="1" s="1"/>
  <c r="P12" i="1"/>
  <c r="P13" i="1"/>
  <c r="T13" i="1" s="1"/>
  <c r="P14" i="1"/>
  <c r="P15" i="1"/>
  <c r="U15" i="1" s="1"/>
  <c r="P16" i="1"/>
  <c r="P17" i="1"/>
  <c r="T17" i="1" s="1"/>
  <c r="P18" i="1"/>
  <c r="P19" i="1"/>
  <c r="U19" i="1" s="1"/>
  <c r="P20" i="1"/>
  <c r="P21" i="1"/>
  <c r="T21" i="1" s="1"/>
  <c r="P23" i="1"/>
  <c r="P22" i="1"/>
  <c r="T22" i="1" s="1"/>
  <c r="P24" i="1"/>
  <c r="P25" i="1"/>
  <c r="T25" i="1" s="1"/>
  <c r="P26" i="1"/>
  <c r="P27" i="1"/>
  <c r="T27" i="1" s="1"/>
  <c r="P28" i="1"/>
  <c r="P29" i="1"/>
  <c r="T29" i="1" s="1"/>
  <c r="P30" i="1"/>
  <c r="P31" i="1"/>
  <c r="T31" i="1" s="1"/>
  <c r="P32" i="1"/>
  <c r="P33" i="1"/>
  <c r="P34" i="1"/>
  <c r="P35" i="1"/>
  <c r="T35" i="1" s="1"/>
  <c r="P36" i="1"/>
  <c r="P37" i="1"/>
  <c r="T37" i="1" s="1"/>
  <c r="P38" i="1"/>
  <c r="P39" i="1"/>
  <c r="T39" i="1" s="1"/>
  <c r="P40" i="1"/>
  <c r="P6" i="1"/>
  <c r="T6" i="1" s="1"/>
  <c r="AG40" i="1"/>
  <c r="T40" i="1"/>
  <c r="L40" i="1"/>
  <c r="AG39" i="1"/>
  <c r="L39" i="1"/>
  <c r="T38" i="1"/>
  <c r="U38" i="1"/>
  <c r="L38" i="1"/>
  <c r="AG37" i="1"/>
  <c r="L37" i="1"/>
  <c r="AG36" i="1"/>
  <c r="T36" i="1"/>
  <c r="U36" i="1"/>
  <c r="L36" i="1"/>
  <c r="AG35" i="1"/>
  <c r="L35" i="1"/>
  <c r="AG34" i="1"/>
  <c r="T34" i="1"/>
  <c r="U34" i="1"/>
  <c r="L34" i="1"/>
  <c r="AG33" i="1"/>
  <c r="T33" i="1"/>
  <c r="L33" i="1"/>
  <c r="AG32" i="1"/>
  <c r="T32" i="1"/>
  <c r="U32" i="1"/>
  <c r="L32" i="1"/>
  <c r="AG31" i="1"/>
  <c r="L31" i="1"/>
  <c r="AG30" i="1"/>
  <c r="T30" i="1"/>
  <c r="U30" i="1"/>
  <c r="L30" i="1"/>
  <c r="AG29" i="1"/>
  <c r="L29" i="1"/>
  <c r="T28" i="1"/>
  <c r="L28" i="1"/>
  <c r="AG27" i="1"/>
  <c r="L27" i="1"/>
  <c r="T26" i="1"/>
  <c r="U26" i="1"/>
  <c r="L26" i="1"/>
  <c r="AG25" i="1"/>
  <c r="L25" i="1"/>
  <c r="T24" i="1"/>
  <c r="L24" i="1"/>
  <c r="L22" i="1"/>
  <c r="AG23" i="1"/>
  <c r="T23" i="1"/>
  <c r="U23" i="1"/>
  <c r="L23" i="1"/>
  <c r="AG21" i="1"/>
  <c r="L21" i="1"/>
  <c r="T20" i="1"/>
  <c r="L20" i="1"/>
  <c r="AG19" i="1"/>
  <c r="L19" i="1"/>
  <c r="AG18" i="1"/>
  <c r="T18" i="1"/>
  <c r="L18" i="1"/>
  <c r="AG17" i="1"/>
  <c r="L17" i="1"/>
  <c r="AG16" i="1"/>
  <c r="T16" i="1"/>
  <c r="L16" i="1"/>
  <c r="AG15" i="1"/>
  <c r="L15" i="1"/>
  <c r="AG14" i="1"/>
  <c r="T14" i="1"/>
  <c r="L14" i="1"/>
  <c r="AG13" i="1"/>
  <c r="L13" i="1"/>
  <c r="AG12" i="1"/>
  <c r="T12" i="1"/>
  <c r="L12" i="1"/>
  <c r="AG11" i="1"/>
  <c r="L11" i="1"/>
  <c r="AG10" i="1"/>
  <c r="T10" i="1"/>
  <c r="L10" i="1"/>
  <c r="AG9" i="1"/>
  <c r="L9" i="1"/>
  <c r="AG44" i="1"/>
  <c r="T44" i="1"/>
  <c r="L44" i="1"/>
  <c r="L43" i="1"/>
  <c r="AG42" i="1"/>
  <c r="T42" i="1"/>
  <c r="U42" i="1"/>
  <c r="L42" i="1"/>
  <c r="AG8" i="1"/>
  <c r="L8" i="1"/>
  <c r="AG7" i="1"/>
  <c r="T7" i="1"/>
  <c r="U7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Q5" i="1"/>
  <c r="O5" i="1"/>
  <c r="N5" i="1"/>
  <c r="M5" i="1"/>
  <c r="K5" i="1"/>
  <c r="F5" i="1"/>
  <c r="E5" i="1"/>
  <c r="AG5" i="1" l="1"/>
  <c r="U27" i="1"/>
  <c r="L5" i="1"/>
  <c r="U9" i="1"/>
  <c r="T11" i="1"/>
  <c r="U13" i="1"/>
  <c r="T15" i="1"/>
  <c r="U17" i="1"/>
  <c r="T19" i="1"/>
  <c r="U39" i="1"/>
  <c r="U6" i="1"/>
  <c r="U8" i="1"/>
  <c r="U43" i="1"/>
  <c r="U44" i="1"/>
  <c r="U10" i="1"/>
  <c r="U12" i="1"/>
  <c r="U14" i="1"/>
  <c r="U16" i="1"/>
  <c r="U18" i="1"/>
  <c r="U20" i="1"/>
  <c r="U21" i="1"/>
  <c r="U22" i="1"/>
  <c r="U24" i="1"/>
  <c r="U25" i="1"/>
  <c r="U28" i="1"/>
  <c r="U29" i="1"/>
  <c r="U31" i="1"/>
  <c r="U33" i="1"/>
  <c r="U35" i="1"/>
  <c r="U37" i="1"/>
  <c r="U40" i="1"/>
  <c r="P5" i="1"/>
</calcChain>
</file>

<file path=xl/sharedStrings.xml><?xml version="1.0" encoding="utf-8"?>
<sst xmlns="http://schemas.openxmlformats.org/spreadsheetml/2006/main" count="165" uniqueCount="91">
  <si>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</si>
  <si>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</si>
  <si>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</si>
  <si>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</si>
  <si>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</si>
  <si>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</si>
  <si>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</si>
  <si>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</si>
  <si>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</si>
  <si>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</si>
  <si>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</si>
  <si>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</si>
  <si>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</si>
  <si>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</si>
  <si>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</si>
  <si>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</si>
  <si>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</si>
  <si>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</si>
  <si>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</si>
  <si>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</si>
  <si>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</si>
  <si>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</si>
  <si>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</si>
  <si>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</si>
  <si>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</si>
  <si>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</si>
  <si>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</si>
  <si>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</si>
  <si>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</si>
  <si>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</si>
  <si>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</si>
  <si>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</si>
  <si>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</si>
  <si>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</si>
  <si>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</si>
  <si>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9988421 Творожный Сыр 60 % С маринованными огурчиками и укропом  Останкино</t>
  </si>
  <si>
    <t>шт</t>
  </si>
  <si>
    <t>нет потребности / 80шт. продали через акцию / 05,05,25 в уценку 19шт.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</si>
  <si>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</si>
  <si>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</si>
  <si>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</si>
  <si>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нет потребности</t>
  </si>
  <si>
    <t>Масло сливочное ж.82,5% 180г фольга ТМ Папа Может (вл 12)  Останкино</t>
  </si>
  <si>
    <t>дубль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</si>
  <si>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</si>
  <si>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</si>
  <si>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</si>
  <si>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</si>
  <si>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</si>
  <si>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</si>
  <si>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</si>
  <si>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</si>
  <si>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</si>
  <si>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</si>
  <si>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</si>
  <si>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</si>
  <si>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</si>
  <si>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</si>
  <si>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Тильзитер   45% 200гр     Останкино</t>
  </si>
  <si>
    <t>Сыр Папа Может "Гауда Голд" 45% (-2,5 кг брус) (6 шт)  Останкино</t>
  </si>
  <si>
    <t>с 02,07,25 заказываем</t>
  </si>
  <si>
    <t>Сыр Папа Может "Голландский традиционный" 45% (2,5кг)(6шт)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</si>
  <si>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</si>
  <si>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</si>
  <si>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</si>
  <si>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</si>
  <si>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</si>
  <si>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</si>
  <si>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</si>
  <si>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</si>
  <si>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</si>
  <si>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</si>
  <si>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</si>
  <si>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</si>
  <si>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</si>
  <si>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</si>
  <si>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</si>
  <si>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</si>
  <si>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</si>
  <si>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</si>
  <si>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</si>
  <si>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</si>
  <si>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</si>
  <si>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</si>
  <si>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</si>
  <si>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Оригин 50% ВЕС (3,5 кг брус) СЗМЖ  Останкино</t>
  </si>
  <si>
    <t>783К825</t>
  </si>
  <si>
    <t>32кг продали через акцию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</si>
  <si>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</si>
  <si>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мин - 28шт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</si>
  <si>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17,03,25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</si>
</sst>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7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46.85546875" customWidth="1"/>
    <col min="33" max="33" width="7" customWidth="1"/>
    <col min="34" max="50" width="5" customWidth="1"/>
  </cols>
  <sheetData>
    <row r="1" spans="1:50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8" t="s">
        <v>17</v>
      </c>
      <c r="S3" s="8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142</v>
      </c>
      <c r="F5" s="4">
        <f>SUM(F6:F493)</f>
        <v>547.10400000000004</v>
      </c>
      <c r="G5" s="5"/>
      <c r="H5" s="1"/>
      <c r="I5" s="1"/>
      <c r="J5" s="1"/>
      <c r="K5" s="4">
        <f t="shared" ref="K5:R5" si="0">SUM(K6:K493)</f>
        <v>142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479.04</v>
      </c>
      <c r="P5" s="4">
        <f t="shared" si="0"/>
        <v>28.4</v>
      </c>
      <c r="Q5" s="4">
        <f t="shared" si="0"/>
        <v>5</v>
      </c>
      <c r="R5" s="4">
        <f t="shared" si="0"/>
        <v>0</v>
      </c>
      <c r="S5" s="1"/>
      <c r="T5" s="1"/>
      <c r="U5" s="1"/>
      <c r="V5" s="4">
        <f t="shared" ref="V5:AE5" si="1">SUM(V6:V493)</f>
        <v>43.401600000000002</v>
      </c>
      <c r="W5" s="4">
        <f t="shared" si="1"/>
        <v>26.865599999999997</v>
      </c>
      <c r="X5" s="4">
        <f t="shared" si="1"/>
        <v>10.245600000000001</v>
      </c>
      <c r="Y5" s="4">
        <f t="shared" si="1"/>
        <v>21.188000000000002</v>
      </c>
      <c r="Z5" s="4">
        <f t="shared" si="1"/>
        <v>41.113599999999998</v>
      </c>
      <c r="AA5" s="4">
        <f t="shared" si="1"/>
        <v>46.873399999999997</v>
      </c>
      <c r="AB5" s="4">
        <f t="shared" si="1"/>
        <v>50.4482</v>
      </c>
      <c r="AC5" s="4">
        <f t="shared" si="1"/>
        <v>36.439800000000005</v>
      </c>
      <c r="AD5" s="4">
        <f t="shared" si="1"/>
        <v>49.214599999999997</v>
      </c>
      <c r="AE5" s="4">
        <f t="shared" si="1"/>
        <v>42.58</v>
      </c>
      <c r="AF5" s="1"/>
      <c r="AG5" s="4">
        <f>SUM(AG6:AG493)</f>
        <v>0.89999999999999991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7" t="s">
        <v>35</v>
      </c>
      <c r="B6" s="27" t="s">
        <v>36</v>
      </c>
      <c r="C6" s="27"/>
      <c r="D6" s="27"/>
      <c r="E6" s="27">
        <v>1</v>
      </c>
      <c r="F6" s="27">
        <v>-1</v>
      </c>
      <c r="G6" s="28">
        <v>0.14000000000000001</v>
      </c>
      <c r="H6" s="27">
        <v>180</v>
      </c>
      <c r="I6" s="27">
        <v>9988421</v>
      </c>
      <c r="J6" s="27"/>
      <c r="K6" s="27">
        <v>1</v>
      </c>
      <c r="L6" s="27">
        <f t="shared" ref="L6:L40" si="2">E6-K6</f>
        <v>0</v>
      </c>
      <c r="M6" s="27"/>
      <c r="N6" s="27"/>
      <c r="O6" s="27">
        <v>0</v>
      </c>
      <c r="P6" s="27">
        <f>E6/5</f>
        <v>0.2</v>
      </c>
      <c r="Q6" s="29"/>
      <c r="R6" s="29"/>
      <c r="S6" s="27"/>
      <c r="T6" s="27">
        <f t="shared" ref="T6:T40" si="3">(F6+O6+Q6)/P6</f>
        <v>-5</v>
      </c>
      <c r="U6" s="27">
        <f t="shared" ref="U6:U40" si="4">(F6+O6)/P6</f>
        <v>-5</v>
      </c>
      <c r="V6" s="27">
        <v>0.2</v>
      </c>
      <c r="W6" s="27">
        <v>0.8</v>
      </c>
      <c r="X6" s="27">
        <v>0.8</v>
      </c>
      <c r="Y6" s="27">
        <v>0.2</v>
      </c>
      <c r="Z6" s="27">
        <v>0.4</v>
      </c>
      <c r="AA6" s="27">
        <v>0.4</v>
      </c>
      <c r="AB6" s="27">
        <v>1.6</v>
      </c>
      <c r="AC6" s="27">
        <v>0.8</v>
      </c>
      <c r="AD6" s="27">
        <v>2.2000000000000002</v>
      </c>
      <c r="AE6" s="27">
        <v>0.8</v>
      </c>
      <c r="AF6" s="27" t="s">
        <v>37</v>
      </c>
      <c r="AG6" s="27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/>
      <c r="D7" s="1">
        <v>16</v>
      </c>
      <c r="E7" s="1"/>
      <c r="F7" s="1">
        <v>16</v>
      </c>
      <c r="G7" s="5">
        <v>0.18</v>
      </c>
      <c r="H7" s="1">
        <v>270</v>
      </c>
      <c r="I7" s="1">
        <v>9988438</v>
      </c>
      <c r="J7" s="1"/>
      <c r="K7" s="1"/>
      <c r="L7" s="1">
        <f t="shared" si="2"/>
        <v>0</v>
      </c>
      <c r="M7" s="1"/>
      <c r="N7" s="1"/>
      <c r="O7" s="1"/>
      <c r="P7" s="1">
        <f t="shared" ref="P7:P40" si="5">E7/5</f>
        <v>0</v>
      </c>
      <c r="Q7" s="9"/>
      <c r="R7" s="9"/>
      <c r="S7" s="1"/>
      <c r="T7" s="1" t="e">
        <f t="shared" si="3"/>
        <v>#DIV/0!</v>
      </c>
      <c r="U7" s="1" t="e">
        <f t="shared" si="4"/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0.8</v>
      </c>
      <c r="AB7" s="1">
        <v>1.6</v>
      </c>
      <c r="AC7" s="1">
        <v>0.6</v>
      </c>
      <c r="AD7" s="1">
        <v>0.6</v>
      </c>
      <c r="AE7" s="1">
        <v>0.4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6</v>
      </c>
      <c r="D8" s="1"/>
      <c r="E8" s="1"/>
      <c r="F8" s="1">
        <v>6</v>
      </c>
      <c r="G8" s="5">
        <v>0.18</v>
      </c>
      <c r="H8" s="1">
        <v>270</v>
      </c>
      <c r="I8" s="1">
        <v>9988445</v>
      </c>
      <c r="J8" s="1"/>
      <c r="K8" s="1"/>
      <c r="L8" s="1">
        <f t="shared" si="2"/>
        <v>0</v>
      </c>
      <c r="M8" s="1"/>
      <c r="N8" s="1"/>
      <c r="O8" s="1">
        <v>39</v>
      </c>
      <c r="P8" s="1">
        <f t="shared" si="5"/>
        <v>0</v>
      </c>
      <c r="Q8" s="9"/>
      <c r="R8" s="9"/>
      <c r="S8" s="1"/>
      <c r="T8" s="1" t="e">
        <f t="shared" si="3"/>
        <v>#DIV/0!</v>
      </c>
      <c r="U8" s="1" t="e">
        <f t="shared" si="4"/>
        <v>#DIV/0!</v>
      </c>
      <c r="V8" s="1">
        <v>1.8</v>
      </c>
      <c r="W8" s="1">
        <v>0.2</v>
      </c>
      <c r="X8" s="1">
        <v>0</v>
      </c>
      <c r="Y8" s="1">
        <v>1</v>
      </c>
      <c r="Z8" s="1">
        <v>0.6</v>
      </c>
      <c r="AA8" s="1">
        <v>0.6</v>
      </c>
      <c r="AB8" s="1">
        <v>2</v>
      </c>
      <c r="AC8" s="1">
        <v>0.8</v>
      </c>
      <c r="AD8" s="1">
        <v>1.2</v>
      </c>
      <c r="AE8" s="1">
        <v>0.4</v>
      </c>
      <c r="AF8" s="33" t="s">
        <v>88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7" t="s">
        <v>45</v>
      </c>
      <c r="B9" s="27" t="s">
        <v>36</v>
      </c>
      <c r="C9" s="27">
        <v>-2</v>
      </c>
      <c r="D9" s="27">
        <v>2</v>
      </c>
      <c r="E9" s="27"/>
      <c r="F9" s="27"/>
      <c r="G9" s="28">
        <v>0.4</v>
      </c>
      <c r="H9" s="27">
        <v>270</v>
      </c>
      <c r="I9" s="27">
        <v>9988452</v>
      </c>
      <c r="J9" s="27"/>
      <c r="K9" s="27"/>
      <c r="L9" s="27">
        <f t="shared" si="2"/>
        <v>0</v>
      </c>
      <c r="M9" s="27"/>
      <c r="N9" s="27"/>
      <c r="O9" s="27">
        <v>0</v>
      </c>
      <c r="P9" s="27">
        <f t="shared" si="5"/>
        <v>0</v>
      </c>
      <c r="Q9" s="29"/>
      <c r="R9" s="29"/>
      <c r="S9" s="27"/>
      <c r="T9" s="27" t="e">
        <f t="shared" si="3"/>
        <v>#DIV/0!</v>
      </c>
      <c r="U9" s="27" t="e">
        <f t="shared" si="4"/>
        <v>#DIV/0!</v>
      </c>
      <c r="V9" s="27">
        <v>0.4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0.4</v>
      </c>
      <c r="AC9" s="27">
        <v>0</v>
      </c>
      <c r="AD9" s="27">
        <v>0</v>
      </c>
      <c r="AE9" s="27">
        <v>0</v>
      </c>
      <c r="AF9" s="27" t="s">
        <v>46</v>
      </c>
      <c r="AG9" s="27">
        <f t="shared" ref="AG9:AG19" si="6"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47</v>
      </c>
      <c r="B10" s="1" t="s">
        <v>36</v>
      </c>
      <c r="C10" s="1">
        <v>28</v>
      </c>
      <c r="D10" s="1"/>
      <c r="E10" s="1"/>
      <c r="F10" s="1">
        <v>28</v>
      </c>
      <c r="G10" s="5">
        <v>0.4</v>
      </c>
      <c r="H10" s="1">
        <v>270</v>
      </c>
      <c r="I10" s="1">
        <v>9988476</v>
      </c>
      <c r="J10" s="1"/>
      <c r="K10" s="1"/>
      <c r="L10" s="1">
        <f t="shared" si="2"/>
        <v>0</v>
      </c>
      <c r="M10" s="1"/>
      <c r="N10" s="1"/>
      <c r="O10" s="1"/>
      <c r="P10" s="1">
        <f t="shared" si="5"/>
        <v>0</v>
      </c>
      <c r="Q10" s="9"/>
      <c r="R10" s="9"/>
      <c r="S10" s="1"/>
      <c r="T10" s="1" t="e">
        <f t="shared" si="3"/>
        <v>#DIV/0!</v>
      </c>
      <c r="U10" s="1" t="e">
        <f t="shared" si="4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0.4</v>
      </c>
      <c r="AB10" s="1">
        <v>0</v>
      </c>
      <c r="AC10" s="1">
        <v>0.2</v>
      </c>
      <c r="AD10" s="1">
        <v>0.4</v>
      </c>
      <c r="AE10" s="1">
        <v>1</v>
      </c>
      <c r="AF10" s="34" t="s">
        <v>89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7" t="s">
        <v>48</v>
      </c>
      <c r="B11" s="27" t="s">
        <v>36</v>
      </c>
      <c r="C11" s="27"/>
      <c r="D11" s="27"/>
      <c r="E11" s="27"/>
      <c r="F11" s="27"/>
      <c r="G11" s="28">
        <v>0.18</v>
      </c>
      <c r="H11" s="27">
        <v>150</v>
      </c>
      <c r="I11" s="27">
        <v>5034819</v>
      </c>
      <c r="J11" s="27"/>
      <c r="K11" s="27"/>
      <c r="L11" s="27">
        <f t="shared" si="2"/>
        <v>0</v>
      </c>
      <c r="M11" s="27"/>
      <c r="N11" s="27"/>
      <c r="O11" s="27"/>
      <c r="P11" s="27">
        <f t="shared" si="5"/>
        <v>0</v>
      </c>
      <c r="Q11" s="29"/>
      <c r="R11" s="29"/>
      <c r="S11" s="27"/>
      <c r="T11" s="27" t="e">
        <f t="shared" si="3"/>
        <v>#DIV/0!</v>
      </c>
      <c r="U11" s="27" t="e">
        <f t="shared" si="4"/>
        <v>#DIV/0!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 t="s">
        <v>41</v>
      </c>
      <c r="AG11" s="27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7" t="s">
        <v>49</v>
      </c>
      <c r="B12" s="27" t="s">
        <v>50</v>
      </c>
      <c r="C12" s="27"/>
      <c r="D12" s="27"/>
      <c r="E12" s="27"/>
      <c r="F12" s="27"/>
      <c r="G12" s="28">
        <v>1</v>
      </c>
      <c r="H12" s="27">
        <v>150</v>
      </c>
      <c r="I12" s="27">
        <v>5041251</v>
      </c>
      <c r="J12" s="27"/>
      <c r="K12" s="27"/>
      <c r="L12" s="27">
        <f t="shared" si="2"/>
        <v>0</v>
      </c>
      <c r="M12" s="27"/>
      <c r="N12" s="27"/>
      <c r="O12" s="27"/>
      <c r="P12" s="27">
        <f t="shared" si="5"/>
        <v>0</v>
      </c>
      <c r="Q12" s="29"/>
      <c r="R12" s="29"/>
      <c r="S12" s="27"/>
      <c r="T12" s="27" t="e">
        <f t="shared" si="3"/>
        <v>#DIV/0!</v>
      </c>
      <c r="U12" s="27" t="e">
        <f t="shared" si="4"/>
        <v>#DIV/0!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 t="s">
        <v>41</v>
      </c>
      <c r="AG12" s="27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7" t="s">
        <v>51</v>
      </c>
      <c r="B13" s="27" t="s">
        <v>36</v>
      </c>
      <c r="C13" s="27"/>
      <c r="D13" s="27"/>
      <c r="E13" s="27"/>
      <c r="F13" s="27"/>
      <c r="G13" s="28">
        <v>0.1</v>
      </c>
      <c r="H13" s="27">
        <v>90</v>
      </c>
      <c r="I13" s="27">
        <v>8444163</v>
      </c>
      <c r="J13" s="27"/>
      <c r="K13" s="27"/>
      <c r="L13" s="27">
        <f t="shared" si="2"/>
        <v>0</v>
      </c>
      <c r="M13" s="27"/>
      <c r="N13" s="27"/>
      <c r="O13" s="27"/>
      <c r="P13" s="27">
        <f t="shared" si="5"/>
        <v>0</v>
      </c>
      <c r="Q13" s="29"/>
      <c r="R13" s="29"/>
      <c r="S13" s="27"/>
      <c r="T13" s="27" t="e">
        <f t="shared" si="3"/>
        <v>#DIV/0!</v>
      </c>
      <c r="U13" s="27" t="e">
        <f t="shared" si="4"/>
        <v>#DIV/0!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 t="s">
        <v>41</v>
      </c>
      <c r="AG13" s="27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36</v>
      </c>
      <c r="C14" s="1">
        <v>29</v>
      </c>
      <c r="D14" s="1"/>
      <c r="E14" s="1">
        <v>16</v>
      </c>
      <c r="F14" s="1">
        <v>13</v>
      </c>
      <c r="G14" s="5">
        <v>0.18</v>
      </c>
      <c r="H14" s="1">
        <v>150</v>
      </c>
      <c r="I14" s="1">
        <v>5038411</v>
      </c>
      <c r="J14" s="1"/>
      <c r="K14" s="1">
        <v>16</v>
      </c>
      <c r="L14" s="1">
        <f t="shared" si="2"/>
        <v>0</v>
      </c>
      <c r="M14" s="1"/>
      <c r="N14" s="1"/>
      <c r="O14" s="1">
        <v>46</v>
      </c>
      <c r="P14" s="1">
        <f t="shared" si="5"/>
        <v>3.2</v>
      </c>
      <c r="Q14" s="9">
        <f t="shared" ref="Q14" si="7">20*P14-O14-F14</f>
        <v>5</v>
      </c>
      <c r="R14" s="9"/>
      <c r="S14" s="1"/>
      <c r="T14" s="1">
        <f t="shared" si="3"/>
        <v>20</v>
      </c>
      <c r="U14" s="1">
        <f t="shared" si="4"/>
        <v>18.4375</v>
      </c>
      <c r="V14" s="1">
        <v>3</v>
      </c>
      <c r="W14" s="1">
        <v>1.2</v>
      </c>
      <c r="X14" s="1">
        <v>0</v>
      </c>
      <c r="Y14" s="1">
        <v>0</v>
      </c>
      <c r="Z14" s="1">
        <v>0.2</v>
      </c>
      <c r="AA14" s="1">
        <v>3.4</v>
      </c>
      <c r="AB14" s="1">
        <v>8.4</v>
      </c>
      <c r="AC14" s="1">
        <v>7.6</v>
      </c>
      <c r="AD14" s="1">
        <v>5.4</v>
      </c>
      <c r="AE14" s="1">
        <v>5.2</v>
      </c>
      <c r="AF14" s="1"/>
      <c r="AG14" s="1">
        <f t="shared" si="6"/>
        <v>0.89999999999999991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36</v>
      </c>
      <c r="C15" s="1">
        <v>64</v>
      </c>
      <c r="D15" s="1"/>
      <c r="E15" s="1">
        <v>20</v>
      </c>
      <c r="F15" s="1">
        <v>44</v>
      </c>
      <c r="G15" s="5">
        <v>0.18</v>
      </c>
      <c r="H15" s="1">
        <v>150</v>
      </c>
      <c r="I15" s="1">
        <v>5038459</v>
      </c>
      <c r="J15" s="1"/>
      <c r="K15" s="1">
        <v>20</v>
      </c>
      <c r="L15" s="1">
        <f t="shared" si="2"/>
        <v>0</v>
      </c>
      <c r="M15" s="1"/>
      <c r="N15" s="1"/>
      <c r="O15" s="1">
        <v>86</v>
      </c>
      <c r="P15" s="1">
        <f t="shared" si="5"/>
        <v>4</v>
      </c>
      <c r="Q15" s="9"/>
      <c r="R15" s="9"/>
      <c r="S15" s="1"/>
      <c r="T15" s="1">
        <f t="shared" si="3"/>
        <v>32.5</v>
      </c>
      <c r="U15" s="1">
        <f t="shared" si="4"/>
        <v>32.5</v>
      </c>
      <c r="V15" s="1">
        <v>6</v>
      </c>
      <c r="W15" s="1">
        <v>3</v>
      </c>
      <c r="X15" s="1">
        <v>0</v>
      </c>
      <c r="Y15" s="1">
        <v>0</v>
      </c>
      <c r="Z15" s="1">
        <v>5</v>
      </c>
      <c r="AA15" s="1">
        <v>7</v>
      </c>
      <c r="AB15" s="1">
        <v>2.2000000000000002</v>
      </c>
      <c r="AC15" s="1">
        <v>4.4000000000000004</v>
      </c>
      <c r="AD15" s="1">
        <v>5.2</v>
      </c>
      <c r="AE15" s="1">
        <v>5</v>
      </c>
      <c r="AF15" s="34" t="s">
        <v>88</v>
      </c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7" t="s">
        <v>54</v>
      </c>
      <c r="B16" s="27" t="s">
        <v>36</v>
      </c>
      <c r="C16" s="27"/>
      <c r="D16" s="27"/>
      <c r="E16" s="27"/>
      <c r="F16" s="27"/>
      <c r="G16" s="28">
        <v>0.18</v>
      </c>
      <c r="H16" s="27">
        <v>150</v>
      </c>
      <c r="I16" s="27">
        <v>5038831</v>
      </c>
      <c r="J16" s="27"/>
      <c r="K16" s="27"/>
      <c r="L16" s="27">
        <f t="shared" si="2"/>
        <v>0</v>
      </c>
      <c r="M16" s="27"/>
      <c r="N16" s="27"/>
      <c r="O16" s="27"/>
      <c r="P16" s="27">
        <f t="shared" si="5"/>
        <v>0</v>
      </c>
      <c r="Q16" s="29"/>
      <c r="R16" s="29"/>
      <c r="S16" s="27"/>
      <c r="T16" s="27" t="e">
        <f t="shared" si="3"/>
        <v>#DIV/0!</v>
      </c>
      <c r="U16" s="27" t="e">
        <f t="shared" si="4"/>
        <v>#DIV/0!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 t="s">
        <v>41</v>
      </c>
      <c r="AG16" s="27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7" t="s">
        <v>55</v>
      </c>
      <c r="B17" s="27" t="s">
        <v>36</v>
      </c>
      <c r="C17" s="27"/>
      <c r="D17" s="27"/>
      <c r="E17" s="27"/>
      <c r="F17" s="27"/>
      <c r="G17" s="28">
        <v>0.18</v>
      </c>
      <c r="H17" s="27">
        <v>120</v>
      </c>
      <c r="I17" s="27">
        <v>5038855</v>
      </c>
      <c r="J17" s="27"/>
      <c r="K17" s="27"/>
      <c r="L17" s="27">
        <f t="shared" si="2"/>
        <v>0</v>
      </c>
      <c r="M17" s="27"/>
      <c r="N17" s="27"/>
      <c r="O17" s="27"/>
      <c r="P17" s="27">
        <f t="shared" si="5"/>
        <v>0</v>
      </c>
      <c r="Q17" s="29"/>
      <c r="R17" s="29"/>
      <c r="S17" s="27"/>
      <c r="T17" s="27" t="e">
        <f t="shared" si="3"/>
        <v>#DIV/0!</v>
      </c>
      <c r="U17" s="27" t="e">
        <f t="shared" si="4"/>
        <v>#DIV/0!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 t="s">
        <v>41</v>
      </c>
      <c r="AG17" s="27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56</v>
      </c>
      <c r="B18" s="1" t="s">
        <v>36</v>
      </c>
      <c r="C18" s="1">
        <v>124</v>
      </c>
      <c r="D18" s="1"/>
      <c r="E18" s="1">
        <v>32</v>
      </c>
      <c r="F18" s="1">
        <v>92</v>
      </c>
      <c r="G18" s="5">
        <v>0.18</v>
      </c>
      <c r="H18" s="1">
        <v>150</v>
      </c>
      <c r="I18" s="1">
        <v>5038435</v>
      </c>
      <c r="J18" s="1"/>
      <c r="K18" s="1">
        <v>32</v>
      </c>
      <c r="L18" s="1">
        <f t="shared" si="2"/>
        <v>0</v>
      </c>
      <c r="M18" s="1"/>
      <c r="N18" s="1"/>
      <c r="O18" s="1">
        <v>46</v>
      </c>
      <c r="P18" s="1">
        <f t="shared" si="5"/>
        <v>6.4</v>
      </c>
      <c r="Q18" s="9"/>
      <c r="R18" s="9"/>
      <c r="S18" s="1"/>
      <c r="T18" s="1">
        <f t="shared" si="3"/>
        <v>21.5625</v>
      </c>
      <c r="U18" s="1">
        <f t="shared" si="4"/>
        <v>21.5625</v>
      </c>
      <c r="V18" s="1">
        <v>6.8</v>
      </c>
      <c r="W18" s="1">
        <v>2.4</v>
      </c>
      <c r="X18" s="1">
        <v>0</v>
      </c>
      <c r="Y18" s="1">
        <v>2.2000000000000002</v>
      </c>
      <c r="Z18" s="1">
        <v>10</v>
      </c>
      <c r="AA18" s="1">
        <v>6.6</v>
      </c>
      <c r="AB18" s="1">
        <v>2.6</v>
      </c>
      <c r="AC18" s="1">
        <v>2.8</v>
      </c>
      <c r="AD18" s="1">
        <v>7.2</v>
      </c>
      <c r="AE18" s="1">
        <v>5.6</v>
      </c>
      <c r="AF18" s="1"/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57</v>
      </c>
      <c r="B19" s="11" t="s">
        <v>36</v>
      </c>
      <c r="C19" s="11">
        <v>66</v>
      </c>
      <c r="D19" s="11"/>
      <c r="E19" s="11">
        <v>17</v>
      </c>
      <c r="F19" s="12">
        <v>49</v>
      </c>
      <c r="G19" s="5">
        <v>0.18</v>
      </c>
      <c r="H19" s="1">
        <v>120</v>
      </c>
      <c r="I19" s="1">
        <v>5038398</v>
      </c>
      <c r="J19" s="1"/>
      <c r="K19" s="1">
        <v>17</v>
      </c>
      <c r="L19" s="1">
        <f t="shared" si="2"/>
        <v>0</v>
      </c>
      <c r="M19" s="1"/>
      <c r="N19" s="1"/>
      <c r="O19" s="1">
        <v>24</v>
      </c>
      <c r="P19" s="1">
        <f t="shared" si="5"/>
        <v>3.4</v>
      </c>
      <c r="Q19" s="9"/>
      <c r="R19" s="9"/>
      <c r="S19" s="1"/>
      <c r="T19" s="1">
        <f t="shared" si="3"/>
        <v>21.47058823529412</v>
      </c>
      <c r="U19" s="1">
        <f t="shared" si="4"/>
        <v>21.47058823529412</v>
      </c>
      <c r="V19" s="1">
        <v>3.6</v>
      </c>
      <c r="W19" s="1">
        <v>1.2</v>
      </c>
      <c r="X19" s="1">
        <v>0</v>
      </c>
      <c r="Y19" s="1">
        <v>7.4</v>
      </c>
      <c r="Z19" s="1">
        <v>5.8</v>
      </c>
      <c r="AA19" s="1">
        <v>4.2</v>
      </c>
      <c r="AB19" s="1">
        <v>1.2</v>
      </c>
      <c r="AC19" s="1">
        <v>2.4</v>
      </c>
      <c r="AD19" s="1">
        <v>6.2</v>
      </c>
      <c r="AE19" s="1">
        <v>5.4</v>
      </c>
      <c r="AF19" s="1"/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5" t="s">
        <v>58</v>
      </c>
      <c r="B20" s="16" t="s">
        <v>36</v>
      </c>
      <c r="C20" s="16"/>
      <c r="D20" s="16"/>
      <c r="E20" s="16">
        <v>2</v>
      </c>
      <c r="F20" s="17">
        <v>-2</v>
      </c>
      <c r="G20" s="18">
        <v>0</v>
      </c>
      <c r="H20" s="19" t="e">
        <v>#N/A</v>
      </c>
      <c r="I20" s="19" t="s">
        <v>43</v>
      </c>
      <c r="J20" s="19" t="s">
        <v>57</v>
      </c>
      <c r="K20" s="19">
        <v>2</v>
      </c>
      <c r="L20" s="19">
        <f t="shared" si="2"/>
        <v>0</v>
      </c>
      <c r="M20" s="19"/>
      <c r="N20" s="19"/>
      <c r="O20" s="19"/>
      <c r="P20" s="19">
        <f t="shared" si="5"/>
        <v>0.4</v>
      </c>
      <c r="Q20" s="20"/>
      <c r="R20" s="20"/>
      <c r="S20" s="19"/>
      <c r="T20" s="19">
        <f t="shared" si="3"/>
        <v>-5</v>
      </c>
      <c r="U20" s="19">
        <f t="shared" si="4"/>
        <v>-5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/>
      <c r="AG20" s="1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59</v>
      </c>
      <c r="B21" s="11" t="s">
        <v>50</v>
      </c>
      <c r="C21" s="11"/>
      <c r="D21" s="11"/>
      <c r="E21" s="11"/>
      <c r="F21" s="12"/>
      <c r="G21" s="5">
        <v>1</v>
      </c>
      <c r="H21" s="1">
        <v>150</v>
      </c>
      <c r="I21" s="1">
        <v>8785242</v>
      </c>
      <c r="J21" s="1"/>
      <c r="K21" s="1"/>
      <c r="L21" s="1">
        <f t="shared" si="2"/>
        <v>0</v>
      </c>
      <c r="M21" s="1"/>
      <c r="N21" s="1"/>
      <c r="O21" s="1"/>
      <c r="P21" s="1">
        <f t="shared" si="5"/>
        <v>0</v>
      </c>
      <c r="Q21" s="9"/>
      <c r="R21" s="9"/>
      <c r="S21" s="1"/>
      <c r="T21" s="1" t="e">
        <f t="shared" si="3"/>
        <v>#DIV/0!</v>
      </c>
      <c r="U21" s="1" t="e">
        <f t="shared" si="4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60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5" t="s">
        <v>62</v>
      </c>
      <c r="B22" s="16" t="s">
        <v>50</v>
      </c>
      <c r="C22" s="16"/>
      <c r="D22" s="16">
        <v>32.926000000000002</v>
      </c>
      <c r="E22" s="16"/>
      <c r="F22" s="17">
        <v>32.926000000000002</v>
      </c>
      <c r="G22" s="18">
        <v>0</v>
      </c>
      <c r="H22" s="19" t="e">
        <v>#N/A</v>
      </c>
      <c r="I22" s="19" t="s">
        <v>43</v>
      </c>
      <c r="J22" s="19" t="s">
        <v>59</v>
      </c>
      <c r="K22" s="19"/>
      <c r="L22" s="19">
        <f>E22-K22</f>
        <v>0</v>
      </c>
      <c r="M22" s="19"/>
      <c r="N22" s="19"/>
      <c r="O22" s="19"/>
      <c r="P22" s="19">
        <f>E22/5</f>
        <v>0</v>
      </c>
      <c r="Q22" s="20"/>
      <c r="R22" s="20"/>
      <c r="S22" s="19"/>
      <c r="T22" s="19" t="e">
        <f>(F22+O22+Q22)/P22</f>
        <v>#DIV/0!</v>
      </c>
      <c r="U22" s="19" t="e">
        <f>(F22+O22)/P22</f>
        <v>#DIV/0!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/>
      <c r="AG22" s="19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61</v>
      </c>
      <c r="B23" s="11" t="s">
        <v>50</v>
      </c>
      <c r="C23" s="11"/>
      <c r="D23" s="11"/>
      <c r="E23" s="11"/>
      <c r="F23" s="12"/>
      <c r="G23" s="5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/>
      <c r="P23" s="1">
        <f t="shared" si="5"/>
        <v>0</v>
      </c>
      <c r="Q23" s="9"/>
      <c r="R23" s="9"/>
      <c r="S23" s="1"/>
      <c r="T23" s="1" t="e">
        <f t="shared" si="3"/>
        <v>#DIV/0!</v>
      </c>
      <c r="U23" s="1" t="e">
        <f t="shared" si="4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 t="s">
        <v>60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5" t="s">
        <v>63</v>
      </c>
      <c r="B24" s="16" t="s">
        <v>50</v>
      </c>
      <c r="C24" s="16"/>
      <c r="D24" s="16">
        <v>33.479999999999997</v>
      </c>
      <c r="E24" s="16"/>
      <c r="F24" s="17">
        <v>33.479999999999997</v>
      </c>
      <c r="G24" s="18">
        <v>0</v>
      </c>
      <c r="H24" s="19" t="e">
        <v>#N/A</v>
      </c>
      <c r="I24" s="19" t="s">
        <v>43</v>
      </c>
      <c r="J24" s="19" t="s">
        <v>61</v>
      </c>
      <c r="K24" s="19"/>
      <c r="L24" s="19">
        <f t="shared" si="2"/>
        <v>0</v>
      </c>
      <c r="M24" s="19"/>
      <c r="N24" s="19"/>
      <c r="O24" s="19"/>
      <c r="P24" s="19">
        <f t="shared" si="5"/>
        <v>0</v>
      </c>
      <c r="Q24" s="20"/>
      <c r="R24" s="20"/>
      <c r="S24" s="19"/>
      <c r="T24" s="19" t="e">
        <f t="shared" si="3"/>
        <v>#DIV/0!</v>
      </c>
      <c r="U24" s="19" t="e">
        <f t="shared" si="4"/>
        <v>#DIV/0!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/>
      <c r="AG24" s="19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64</v>
      </c>
      <c r="B25" s="22" t="s">
        <v>50</v>
      </c>
      <c r="C25" s="22"/>
      <c r="D25" s="22"/>
      <c r="E25" s="22"/>
      <c r="F25" s="23"/>
      <c r="G25" s="24">
        <v>1</v>
      </c>
      <c r="H25" s="25">
        <v>120</v>
      </c>
      <c r="I25" s="25">
        <v>8785204</v>
      </c>
      <c r="J25" s="25"/>
      <c r="K25" s="25"/>
      <c r="L25" s="25">
        <f t="shared" si="2"/>
        <v>0</v>
      </c>
      <c r="M25" s="25"/>
      <c r="N25" s="25"/>
      <c r="O25" s="25"/>
      <c r="P25" s="25">
        <f t="shared" si="5"/>
        <v>0</v>
      </c>
      <c r="Q25" s="26"/>
      <c r="R25" s="26"/>
      <c r="S25" s="25"/>
      <c r="T25" s="25" t="e">
        <f t="shared" si="3"/>
        <v>#DIV/0!</v>
      </c>
      <c r="U25" s="25" t="e">
        <f t="shared" si="4"/>
        <v>#DIV/0!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 t="s">
        <v>65</v>
      </c>
      <c r="AG25" s="25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5" t="s">
        <v>66</v>
      </c>
      <c r="B26" s="16" t="s">
        <v>50</v>
      </c>
      <c r="C26" s="16"/>
      <c r="D26" s="16">
        <v>31.78</v>
      </c>
      <c r="E26" s="16"/>
      <c r="F26" s="17">
        <v>31.78</v>
      </c>
      <c r="G26" s="18">
        <v>0</v>
      </c>
      <c r="H26" s="19" t="e">
        <v>#N/A</v>
      </c>
      <c r="I26" s="19" t="s">
        <v>43</v>
      </c>
      <c r="J26" s="19" t="s">
        <v>64</v>
      </c>
      <c r="K26" s="19"/>
      <c r="L26" s="19">
        <f t="shared" si="2"/>
        <v>0</v>
      </c>
      <c r="M26" s="19"/>
      <c r="N26" s="19"/>
      <c r="O26" s="19"/>
      <c r="P26" s="19">
        <f t="shared" si="5"/>
        <v>0</v>
      </c>
      <c r="Q26" s="20"/>
      <c r="R26" s="20"/>
      <c r="S26" s="19"/>
      <c r="T26" s="19" t="e">
        <f t="shared" si="3"/>
        <v>#DIV/0!</v>
      </c>
      <c r="U26" s="19" t="e">
        <f t="shared" si="4"/>
        <v>#DIV/0!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/>
      <c r="AG26" s="19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67</v>
      </c>
      <c r="B27" s="11" t="s">
        <v>50</v>
      </c>
      <c r="C27" s="11"/>
      <c r="D27" s="11"/>
      <c r="E27" s="11"/>
      <c r="F27" s="12"/>
      <c r="G27" s="5">
        <v>1</v>
      </c>
      <c r="H27" s="1">
        <v>180</v>
      </c>
      <c r="I27" s="1">
        <v>8785259</v>
      </c>
      <c r="J27" s="1"/>
      <c r="K27" s="1"/>
      <c r="L27" s="1">
        <f t="shared" si="2"/>
        <v>0</v>
      </c>
      <c r="M27" s="1"/>
      <c r="N27" s="1"/>
      <c r="O27" s="1"/>
      <c r="P27" s="1">
        <f t="shared" si="5"/>
        <v>0</v>
      </c>
      <c r="Q27" s="9"/>
      <c r="R27" s="9"/>
      <c r="S27" s="1"/>
      <c r="T27" s="1" t="e">
        <f t="shared" si="3"/>
        <v>#DIV/0!</v>
      </c>
      <c r="U27" s="1" t="e">
        <f t="shared" si="4"/>
        <v>#DIV/0!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 t="s">
        <v>60</v>
      </c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5" t="s">
        <v>68</v>
      </c>
      <c r="B28" s="16" t="s">
        <v>50</v>
      </c>
      <c r="C28" s="16"/>
      <c r="D28" s="16">
        <v>31.128</v>
      </c>
      <c r="E28" s="16"/>
      <c r="F28" s="17">
        <v>31.128</v>
      </c>
      <c r="G28" s="18">
        <v>0</v>
      </c>
      <c r="H28" s="19" t="e">
        <v>#N/A</v>
      </c>
      <c r="I28" s="19" t="s">
        <v>43</v>
      </c>
      <c r="J28" s="19" t="s">
        <v>67</v>
      </c>
      <c r="K28" s="19"/>
      <c r="L28" s="19">
        <f t="shared" si="2"/>
        <v>0</v>
      </c>
      <c r="M28" s="19"/>
      <c r="N28" s="19"/>
      <c r="O28" s="19"/>
      <c r="P28" s="19">
        <f t="shared" si="5"/>
        <v>0</v>
      </c>
      <c r="Q28" s="20"/>
      <c r="R28" s="20"/>
      <c r="S28" s="19"/>
      <c r="T28" s="19" t="e">
        <f t="shared" si="3"/>
        <v>#DIV/0!</v>
      </c>
      <c r="U28" s="19" t="e">
        <f t="shared" si="4"/>
        <v>#DIV/0!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/>
      <c r="AG28" s="19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7" t="s">
        <v>69</v>
      </c>
      <c r="B29" s="27" t="s">
        <v>36</v>
      </c>
      <c r="C29" s="27"/>
      <c r="D29" s="27"/>
      <c r="E29" s="27"/>
      <c r="F29" s="27"/>
      <c r="G29" s="28">
        <v>0.1</v>
      </c>
      <c r="H29" s="27">
        <v>60</v>
      </c>
      <c r="I29" s="27">
        <v>8444170</v>
      </c>
      <c r="J29" s="27"/>
      <c r="K29" s="27"/>
      <c r="L29" s="27">
        <f t="shared" si="2"/>
        <v>0</v>
      </c>
      <c r="M29" s="27"/>
      <c r="N29" s="27"/>
      <c r="O29" s="27"/>
      <c r="P29" s="27">
        <f t="shared" si="5"/>
        <v>0</v>
      </c>
      <c r="Q29" s="29"/>
      <c r="R29" s="29"/>
      <c r="S29" s="27"/>
      <c r="T29" s="27" t="e">
        <f t="shared" si="3"/>
        <v>#DIV/0!</v>
      </c>
      <c r="U29" s="27" t="e">
        <f t="shared" si="4"/>
        <v>#DIV/0!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 t="s">
        <v>41</v>
      </c>
      <c r="AG29" s="27">
        <f t="shared" ref="AG29:AG37" si="8"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7" t="s">
        <v>70</v>
      </c>
      <c r="B30" s="27" t="s">
        <v>50</v>
      </c>
      <c r="C30" s="27"/>
      <c r="D30" s="27"/>
      <c r="E30" s="27"/>
      <c r="F30" s="27"/>
      <c r="G30" s="28">
        <v>1</v>
      </c>
      <c r="H30" s="27">
        <v>120</v>
      </c>
      <c r="I30" s="27">
        <v>5522704</v>
      </c>
      <c r="J30" s="27"/>
      <c r="K30" s="27"/>
      <c r="L30" s="27">
        <f t="shared" si="2"/>
        <v>0</v>
      </c>
      <c r="M30" s="27"/>
      <c r="N30" s="27"/>
      <c r="O30" s="27"/>
      <c r="P30" s="27">
        <f t="shared" si="5"/>
        <v>0</v>
      </c>
      <c r="Q30" s="29"/>
      <c r="R30" s="29"/>
      <c r="S30" s="27"/>
      <c r="T30" s="27" t="e">
        <f t="shared" si="3"/>
        <v>#DIV/0!</v>
      </c>
      <c r="U30" s="27" t="e">
        <f t="shared" si="4"/>
        <v>#DIV/0!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 t="s">
        <v>71</v>
      </c>
      <c r="AG30" s="27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7" t="s">
        <v>72</v>
      </c>
      <c r="B31" s="27" t="s">
        <v>36</v>
      </c>
      <c r="C31" s="27"/>
      <c r="D31" s="27"/>
      <c r="E31" s="27"/>
      <c r="F31" s="27"/>
      <c r="G31" s="28">
        <v>0.14000000000000001</v>
      </c>
      <c r="H31" s="27">
        <v>180</v>
      </c>
      <c r="I31" s="27">
        <v>9988391</v>
      </c>
      <c r="J31" s="27"/>
      <c r="K31" s="27"/>
      <c r="L31" s="27">
        <f t="shared" si="2"/>
        <v>0</v>
      </c>
      <c r="M31" s="27"/>
      <c r="N31" s="27"/>
      <c r="O31" s="27"/>
      <c r="P31" s="27">
        <f t="shared" si="5"/>
        <v>0</v>
      </c>
      <c r="Q31" s="29"/>
      <c r="R31" s="29"/>
      <c r="S31" s="27"/>
      <c r="T31" s="27" t="e">
        <f t="shared" si="3"/>
        <v>#DIV/0!</v>
      </c>
      <c r="U31" s="27" t="e">
        <f t="shared" si="4"/>
        <v>#DIV/0!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 t="s">
        <v>41</v>
      </c>
      <c r="AG31" s="27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7" t="s">
        <v>73</v>
      </c>
      <c r="B32" s="27" t="s">
        <v>36</v>
      </c>
      <c r="C32" s="27"/>
      <c r="D32" s="27"/>
      <c r="E32" s="27"/>
      <c r="F32" s="27"/>
      <c r="G32" s="28">
        <v>0.18</v>
      </c>
      <c r="H32" s="27">
        <v>270</v>
      </c>
      <c r="I32" s="27">
        <v>9988681</v>
      </c>
      <c r="J32" s="27"/>
      <c r="K32" s="27"/>
      <c r="L32" s="27">
        <f t="shared" si="2"/>
        <v>0</v>
      </c>
      <c r="M32" s="27"/>
      <c r="N32" s="27"/>
      <c r="O32" s="27"/>
      <c r="P32" s="27">
        <f t="shared" si="5"/>
        <v>0</v>
      </c>
      <c r="Q32" s="29"/>
      <c r="R32" s="29"/>
      <c r="S32" s="27"/>
      <c r="T32" s="27" t="e">
        <f t="shared" si="3"/>
        <v>#DIV/0!</v>
      </c>
      <c r="U32" s="27" t="e">
        <f t="shared" si="4"/>
        <v>#DIV/0!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 t="s">
        <v>41</v>
      </c>
      <c r="AG32" s="27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7" t="s">
        <v>74</v>
      </c>
      <c r="B33" s="27" t="s">
        <v>50</v>
      </c>
      <c r="C33" s="27"/>
      <c r="D33" s="27"/>
      <c r="E33" s="27"/>
      <c r="F33" s="27"/>
      <c r="G33" s="28">
        <v>1</v>
      </c>
      <c r="H33" s="27">
        <v>120</v>
      </c>
      <c r="I33" s="27">
        <v>8785198</v>
      </c>
      <c r="J33" s="27"/>
      <c r="K33" s="27"/>
      <c r="L33" s="27">
        <f t="shared" si="2"/>
        <v>0</v>
      </c>
      <c r="M33" s="27"/>
      <c r="N33" s="27"/>
      <c r="O33" s="27"/>
      <c r="P33" s="27">
        <f t="shared" si="5"/>
        <v>0</v>
      </c>
      <c r="Q33" s="29"/>
      <c r="R33" s="29"/>
      <c r="S33" s="27"/>
      <c r="T33" s="27" t="e">
        <f t="shared" si="3"/>
        <v>#DIV/0!</v>
      </c>
      <c r="U33" s="27" t="e">
        <f t="shared" si="4"/>
        <v>#DIV/0!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 t="s">
        <v>41</v>
      </c>
      <c r="AG33" s="27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7" t="s">
        <v>75</v>
      </c>
      <c r="B34" s="27" t="s">
        <v>36</v>
      </c>
      <c r="C34" s="27"/>
      <c r="D34" s="27"/>
      <c r="E34" s="27"/>
      <c r="F34" s="27"/>
      <c r="G34" s="28">
        <v>0.1</v>
      </c>
      <c r="H34" s="27">
        <v>60</v>
      </c>
      <c r="I34" s="27">
        <v>8444187</v>
      </c>
      <c r="J34" s="27"/>
      <c r="K34" s="27"/>
      <c r="L34" s="27">
        <f t="shared" si="2"/>
        <v>0</v>
      </c>
      <c r="M34" s="27"/>
      <c r="N34" s="27"/>
      <c r="O34" s="27"/>
      <c r="P34" s="27">
        <f t="shared" si="5"/>
        <v>0</v>
      </c>
      <c r="Q34" s="29"/>
      <c r="R34" s="29"/>
      <c r="S34" s="27"/>
      <c r="T34" s="27" t="e">
        <f t="shared" si="3"/>
        <v>#DIV/0!</v>
      </c>
      <c r="U34" s="27" t="e">
        <f t="shared" si="4"/>
        <v>#DIV/0!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 t="s">
        <v>41</v>
      </c>
      <c r="AG34" s="27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7" t="s">
        <v>76</v>
      </c>
      <c r="B35" s="27" t="s">
        <v>36</v>
      </c>
      <c r="C35" s="27"/>
      <c r="D35" s="27"/>
      <c r="E35" s="27"/>
      <c r="F35" s="27"/>
      <c r="G35" s="28">
        <v>0.1</v>
      </c>
      <c r="H35" s="27">
        <v>90</v>
      </c>
      <c r="I35" s="27">
        <v>8444194</v>
      </c>
      <c r="J35" s="27"/>
      <c r="K35" s="27"/>
      <c r="L35" s="27">
        <f t="shared" si="2"/>
        <v>0</v>
      </c>
      <c r="M35" s="27"/>
      <c r="N35" s="27"/>
      <c r="O35" s="27"/>
      <c r="P35" s="27">
        <f t="shared" si="5"/>
        <v>0</v>
      </c>
      <c r="Q35" s="29"/>
      <c r="R35" s="29"/>
      <c r="S35" s="27"/>
      <c r="T35" s="27" t="e">
        <f t="shared" si="3"/>
        <v>#DIV/0!</v>
      </c>
      <c r="U35" s="27" t="e">
        <f t="shared" si="4"/>
        <v>#DIV/0!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 t="s">
        <v>41</v>
      </c>
      <c r="AG35" s="27">
        <f t="shared" si="8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77</v>
      </c>
      <c r="B36" s="1" t="s">
        <v>36</v>
      </c>
      <c r="C36" s="1">
        <v>97</v>
      </c>
      <c r="D36" s="1"/>
      <c r="E36" s="1">
        <v>7</v>
      </c>
      <c r="F36" s="1">
        <v>90</v>
      </c>
      <c r="G36" s="5">
        <v>0.2</v>
      </c>
      <c r="H36" s="1">
        <v>120</v>
      </c>
      <c r="I36" s="1" t="s">
        <v>78</v>
      </c>
      <c r="J36" s="1"/>
      <c r="K36" s="1">
        <v>7</v>
      </c>
      <c r="L36" s="1">
        <f t="shared" si="2"/>
        <v>0</v>
      </c>
      <c r="M36" s="1"/>
      <c r="N36" s="1"/>
      <c r="O36" s="1">
        <v>33</v>
      </c>
      <c r="P36" s="1">
        <f t="shared" si="5"/>
        <v>1.4</v>
      </c>
      <c r="Q36" s="9"/>
      <c r="R36" s="9"/>
      <c r="S36" s="1"/>
      <c r="T36" s="1">
        <f t="shared" si="3"/>
        <v>87.857142857142861</v>
      </c>
      <c r="U36" s="1">
        <f t="shared" si="4"/>
        <v>87.857142857142861</v>
      </c>
      <c r="V36" s="1">
        <v>5.2</v>
      </c>
      <c r="W36" s="1">
        <v>3</v>
      </c>
      <c r="X36" s="1">
        <v>0</v>
      </c>
      <c r="Y36" s="1">
        <v>0.4</v>
      </c>
      <c r="Z36" s="1">
        <v>5.4</v>
      </c>
      <c r="AA36" s="1">
        <v>8.6</v>
      </c>
      <c r="AB36" s="1">
        <v>9.4</v>
      </c>
      <c r="AC36" s="1">
        <v>5.8</v>
      </c>
      <c r="AD36" s="1">
        <v>7.2</v>
      </c>
      <c r="AE36" s="1">
        <v>5.6</v>
      </c>
      <c r="AF36" s="34" t="s">
        <v>90</v>
      </c>
      <c r="AG36" s="1">
        <f t="shared" si="8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79</v>
      </c>
      <c r="B37" s="11" t="s">
        <v>50</v>
      </c>
      <c r="C37" s="11"/>
      <c r="D37" s="11"/>
      <c r="E37" s="11"/>
      <c r="F37" s="12"/>
      <c r="G37" s="5">
        <v>1</v>
      </c>
      <c r="H37" s="1">
        <v>120</v>
      </c>
      <c r="I37" s="1" t="s">
        <v>80</v>
      </c>
      <c r="J37" s="1"/>
      <c r="K37" s="1"/>
      <c r="L37" s="1">
        <f t="shared" si="2"/>
        <v>0</v>
      </c>
      <c r="M37" s="1"/>
      <c r="N37" s="1"/>
      <c r="O37" s="1"/>
      <c r="P37" s="1">
        <f t="shared" si="5"/>
        <v>0</v>
      </c>
      <c r="Q37" s="9"/>
      <c r="R37" s="9"/>
      <c r="S37" s="1"/>
      <c r="T37" s="1" t="e">
        <f t="shared" si="3"/>
        <v>#DIV/0!</v>
      </c>
      <c r="U37" s="1" t="e">
        <f t="shared" si="4"/>
        <v>#DIV/0!</v>
      </c>
      <c r="V37" s="1">
        <v>0</v>
      </c>
      <c r="W37" s="1">
        <v>2.5184000000000002</v>
      </c>
      <c r="X37" s="1">
        <v>3.1720000000000002</v>
      </c>
      <c r="Y37" s="1">
        <v>1.256</v>
      </c>
      <c r="Z37" s="1">
        <v>1.18</v>
      </c>
      <c r="AA37" s="1">
        <v>2.5649999999999999</v>
      </c>
      <c r="AB37" s="1">
        <v>3.1230000000000002</v>
      </c>
      <c r="AC37" s="1">
        <v>1.927</v>
      </c>
      <c r="AD37" s="1">
        <v>2.4950000000000001</v>
      </c>
      <c r="AE37" s="1">
        <v>2.528</v>
      </c>
      <c r="AF37" s="1" t="s">
        <v>81</v>
      </c>
      <c r="AG37" s="1">
        <f t="shared" si="8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5" t="s">
        <v>82</v>
      </c>
      <c r="B38" s="16" t="s">
        <v>50</v>
      </c>
      <c r="C38" s="16"/>
      <c r="D38" s="16">
        <v>32.79</v>
      </c>
      <c r="E38" s="16"/>
      <c r="F38" s="17">
        <v>32.79</v>
      </c>
      <c r="G38" s="18">
        <v>0</v>
      </c>
      <c r="H38" s="19" t="e">
        <v>#N/A</v>
      </c>
      <c r="I38" s="19" t="s">
        <v>43</v>
      </c>
      <c r="J38" s="19" t="s">
        <v>79</v>
      </c>
      <c r="K38" s="19"/>
      <c r="L38" s="19">
        <f t="shared" si="2"/>
        <v>0</v>
      </c>
      <c r="M38" s="19"/>
      <c r="N38" s="19"/>
      <c r="O38" s="19"/>
      <c r="P38" s="19">
        <f t="shared" si="5"/>
        <v>0</v>
      </c>
      <c r="Q38" s="20"/>
      <c r="R38" s="20"/>
      <c r="S38" s="19"/>
      <c r="T38" s="19" t="e">
        <f t="shared" si="3"/>
        <v>#DIV/0!</v>
      </c>
      <c r="U38" s="19" t="e">
        <f t="shared" si="4"/>
        <v>#DIV/0!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/>
      <c r="AG38" s="19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36</v>
      </c>
      <c r="C39" s="1">
        <v>55</v>
      </c>
      <c r="D39" s="1"/>
      <c r="E39" s="1">
        <v>37</v>
      </c>
      <c r="F39" s="1">
        <v>18</v>
      </c>
      <c r="G39" s="5">
        <v>0.2</v>
      </c>
      <c r="H39" s="1">
        <v>120</v>
      </c>
      <c r="I39" s="1" t="s">
        <v>84</v>
      </c>
      <c r="J39" s="1"/>
      <c r="K39" s="1">
        <v>37</v>
      </c>
      <c r="L39" s="1">
        <f t="shared" si="2"/>
        <v>0</v>
      </c>
      <c r="M39" s="1"/>
      <c r="N39" s="1"/>
      <c r="O39" s="1">
        <v>180</v>
      </c>
      <c r="P39" s="1">
        <f t="shared" si="5"/>
        <v>7.4</v>
      </c>
      <c r="Q39" s="9"/>
      <c r="R39" s="9"/>
      <c r="S39" s="1"/>
      <c r="T39" s="1">
        <f t="shared" si="3"/>
        <v>26.756756756756754</v>
      </c>
      <c r="U39" s="1">
        <f t="shared" si="4"/>
        <v>26.756756756756754</v>
      </c>
      <c r="V39" s="1">
        <v>9.4</v>
      </c>
      <c r="W39" s="1">
        <v>3</v>
      </c>
      <c r="X39" s="1">
        <v>0</v>
      </c>
      <c r="Y39" s="1">
        <v>5.4</v>
      </c>
      <c r="Z39" s="1">
        <v>7.4</v>
      </c>
      <c r="AA39" s="1">
        <v>8.1999999999999993</v>
      </c>
      <c r="AB39" s="1">
        <v>7.2</v>
      </c>
      <c r="AC39" s="1">
        <v>3.6</v>
      </c>
      <c r="AD39" s="1">
        <v>7.8</v>
      </c>
      <c r="AE39" s="1">
        <v>6.4</v>
      </c>
      <c r="AF39" s="1"/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85</v>
      </c>
      <c r="B40" s="1" t="s">
        <v>50</v>
      </c>
      <c r="C40" s="1"/>
      <c r="D40" s="1"/>
      <c r="E40" s="1"/>
      <c r="F40" s="1"/>
      <c r="G40" s="5">
        <v>1</v>
      </c>
      <c r="H40" s="1">
        <v>120</v>
      </c>
      <c r="I40" s="1" t="s">
        <v>86</v>
      </c>
      <c r="J40" s="1"/>
      <c r="K40" s="1"/>
      <c r="L40" s="1">
        <f t="shared" si="2"/>
        <v>0</v>
      </c>
      <c r="M40" s="1"/>
      <c r="N40" s="1"/>
      <c r="O40" s="1">
        <v>25.04</v>
      </c>
      <c r="P40" s="1">
        <f t="shared" si="5"/>
        <v>0</v>
      </c>
      <c r="Q40" s="9"/>
      <c r="R40" s="9"/>
      <c r="S40" s="1"/>
      <c r="T40" s="1" t="e">
        <f t="shared" si="3"/>
        <v>#DIV/0!</v>
      </c>
      <c r="U40" s="1" t="e">
        <f t="shared" si="4"/>
        <v>#DIV/0!</v>
      </c>
      <c r="V40" s="1">
        <v>2.2016</v>
      </c>
      <c r="W40" s="1">
        <v>5.7472000000000003</v>
      </c>
      <c r="X40" s="1">
        <v>2.8736000000000002</v>
      </c>
      <c r="Y40" s="1">
        <v>0.73199999999999998</v>
      </c>
      <c r="Z40" s="1">
        <v>2.1335999999999999</v>
      </c>
      <c r="AA40" s="1">
        <v>1.9084000000000001</v>
      </c>
      <c r="AB40" s="1">
        <v>4.3252000000000006</v>
      </c>
      <c r="AC40" s="1">
        <v>0.71279999999999999</v>
      </c>
      <c r="AD40" s="1">
        <v>0.71960000000000002</v>
      </c>
      <c r="AE40" s="1">
        <v>1.452</v>
      </c>
      <c r="AF40" s="1" t="s">
        <v>87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3"/>
      <c r="B41" s="13"/>
      <c r="C41" s="13"/>
      <c r="D41" s="13"/>
      <c r="E41" s="13"/>
      <c r="F41" s="13"/>
      <c r="G41" s="14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30" t="s">
        <v>40</v>
      </c>
      <c r="B42" s="31" t="s">
        <v>36</v>
      </c>
      <c r="C42" s="31">
        <v>18</v>
      </c>
      <c r="D42" s="31"/>
      <c r="E42" s="31">
        <v>4</v>
      </c>
      <c r="F42" s="32">
        <v>14</v>
      </c>
      <c r="G42" s="28">
        <v>0.18</v>
      </c>
      <c r="H42" s="27">
        <v>120</v>
      </c>
      <c r="I42" s="27"/>
      <c r="J42" s="27"/>
      <c r="K42" s="27">
        <v>4</v>
      </c>
      <c r="L42" s="27">
        <f>E42-K42</f>
        <v>0</v>
      </c>
      <c r="M42" s="27"/>
      <c r="N42" s="27"/>
      <c r="O42" s="27">
        <v>0</v>
      </c>
      <c r="P42" s="27">
        <f>E42/5</f>
        <v>0.8</v>
      </c>
      <c r="Q42" s="29"/>
      <c r="R42" s="29"/>
      <c r="S42" s="27"/>
      <c r="T42" s="27">
        <f>(F42+O42+Q42)/P42</f>
        <v>17.5</v>
      </c>
      <c r="U42" s="27">
        <f>(F42+O42)/P42</f>
        <v>17.5</v>
      </c>
      <c r="V42" s="27">
        <v>2.2000000000000002</v>
      </c>
      <c r="W42" s="27">
        <v>2.6</v>
      </c>
      <c r="X42" s="27">
        <v>1</v>
      </c>
      <c r="Y42" s="27">
        <v>0.6</v>
      </c>
      <c r="Z42" s="27">
        <v>0.6</v>
      </c>
      <c r="AA42" s="27">
        <v>0.4</v>
      </c>
      <c r="AB42" s="27">
        <v>2</v>
      </c>
      <c r="AC42" s="27">
        <v>1.2</v>
      </c>
      <c r="AD42" s="27">
        <v>1.4</v>
      </c>
      <c r="AE42" s="27">
        <v>2.2000000000000002</v>
      </c>
      <c r="AF42" s="27" t="s">
        <v>41</v>
      </c>
      <c r="AG42" s="27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5" t="s">
        <v>42</v>
      </c>
      <c r="B43" s="16" t="s">
        <v>36</v>
      </c>
      <c r="C43" s="16"/>
      <c r="D43" s="16"/>
      <c r="E43" s="16">
        <v>2</v>
      </c>
      <c r="F43" s="17">
        <v>-2</v>
      </c>
      <c r="G43" s="18">
        <v>0</v>
      </c>
      <c r="H43" s="19" t="e">
        <v>#N/A</v>
      </c>
      <c r="I43" s="19" t="s">
        <v>43</v>
      </c>
      <c r="J43" s="19" t="s">
        <v>40</v>
      </c>
      <c r="K43" s="19">
        <v>2</v>
      </c>
      <c r="L43" s="19">
        <f>E43-K43</f>
        <v>0</v>
      </c>
      <c r="M43" s="19"/>
      <c r="N43" s="19"/>
      <c r="O43" s="19"/>
      <c r="P43" s="19">
        <f>E43/5</f>
        <v>0.4</v>
      </c>
      <c r="Q43" s="20"/>
      <c r="R43" s="20"/>
      <c r="S43" s="19"/>
      <c r="T43" s="19">
        <f>(F43+O43+Q43)/P43</f>
        <v>-5</v>
      </c>
      <c r="U43" s="19">
        <f>(F43+O43)/P43</f>
        <v>-5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/>
      <c r="AG43" s="19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7" t="s">
        <v>44</v>
      </c>
      <c r="B44" s="27" t="s">
        <v>36</v>
      </c>
      <c r="C44" s="27">
        <v>24</v>
      </c>
      <c r="D44" s="27"/>
      <c r="E44" s="27">
        <v>4</v>
      </c>
      <c r="F44" s="27">
        <v>20</v>
      </c>
      <c r="G44" s="28">
        <v>0.18</v>
      </c>
      <c r="H44" s="27">
        <v>120</v>
      </c>
      <c r="I44" s="27"/>
      <c r="J44" s="27"/>
      <c r="K44" s="27">
        <v>4</v>
      </c>
      <c r="L44" s="27">
        <f>E44-K44</f>
        <v>0</v>
      </c>
      <c r="M44" s="27"/>
      <c r="N44" s="27"/>
      <c r="O44" s="27">
        <v>0</v>
      </c>
      <c r="P44" s="27">
        <f>E44/5</f>
        <v>0.8</v>
      </c>
      <c r="Q44" s="29"/>
      <c r="R44" s="29"/>
      <c r="S44" s="27"/>
      <c r="T44" s="27">
        <f>(F44+O44+Q44)/P44</f>
        <v>25</v>
      </c>
      <c r="U44" s="27">
        <f>(F44+O44)/P44</f>
        <v>25</v>
      </c>
      <c r="V44" s="27">
        <v>2.6</v>
      </c>
      <c r="W44" s="27">
        <v>1.2</v>
      </c>
      <c r="X44" s="27">
        <v>2.4</v>
      </c>
      <c r="Y44" s="27">
        <v>2</v>
      </c>
      <c r="Z44" s="27">
        <v>2.4</v>
      </c>
      <c r="AA44" s="27">
        <v>1.8</v>
      </c>
      <c r="AB44" s="27">
        <v>4.4000000000000004</v>
      </c>
      <c r="AC44" s="27">
        <v>3.6</v>
      </c>
      <c r="AD44" s="27">
        <v>1.2</v>
      </c>
      <c r="AE44" s="27">
        <v>0.6</v>
      </c>
      <c r="AF44" s="27" t="s">
        <v>41</v>
      </c>
      <c r="AG44" s="27">
        <f>G44*Q44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</sheetData>
  <autoFilter ref="A3:AG4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2025-07-14T10:50:49Z</dcterms:created>
  <dcterms:modified xsi:type="dcterms:W3CDTF">2025-07-14T11:10:42Z</dcterms:modified>
</cp:coreProperties>
</file>